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6CE3978-2172-49C7-B833-75F09BB59AB9}" xr6:coauthVersionLast="47" xr6:coauthVersionMax="47" xr10:uidLastSave="{00000000-0000-0000-0000-000000000000}"/>
  <bookViews>
    <workbookView xWindow="28680" yWindow="-120" windowWidth="29040" windowHeight="157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<sst xmlns="http://schemas.openxmlformats.org/spreadsheetml/2006/main" count="1990" uniqueCount="606">
  <si>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</si>
  <si>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</si>
  <si>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</si>
  <si>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</si>
  <si>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</si>
  <si>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</si>
  <si>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</si>
  <si>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</si>
  <si>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</si>
  <si>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</si>
  <si>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</si>
  <si>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</si>
  <si>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</si>
  <si>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</si>
  <si>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</si>
  <si>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</si>
  <si>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</si>
  <si>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</si>
  <si>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</si>
  <si>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</si>
  <si>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</si>
  <si>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</si>
  <si>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</si>
  <si>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</si>
  <si>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</si>
  <si>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</si>
  <si>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</si>
  <si>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</si>
  <si>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</si>
  <si>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</si>
  <si>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</si>
  <si>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</si>
  <si>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</si>
  <si>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</si>
  <si>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</si>
  <si>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</si>
  <si>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</si>
  <si>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</si>
  <si>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</si>
  <si>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</si>
  <si>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</si>
  <si>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</si>
  <si>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</si>
  <si>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</si>
  <si>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</si>
  <si>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</si>
  <si>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</si>
  <si>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</si>
  <si>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</si>
  <si>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</si>
  <si>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</si>
  <si>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</si>
  <si>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</si>
  <si>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</si>
  <si>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</si>
  <si>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</si>
  <si>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</si>
  <si>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</si>
  <si>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</si>
  <si>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</si>
  <si>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</si>
  <si>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</si>
  <si>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</si>
  <si>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</si>
  <si>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</si>
  <si>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</si>
  <si>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</si>
  <si>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</si>
  <si>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</si>
  <si>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</si>
  <si>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</si>
  <si>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</si>
  <si>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</si>
  <si>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</si>
  <si>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</si>
  <si>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</si>
  <si>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</si>
  <si>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</si>
  <si>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</si>
  <si>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</si>
  <si>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</si>
  <si>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</si>
  <si>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</si>
  <si>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</si>
  <si>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</si>
  <si>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</si>
  <si>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</si>
  <si>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</si>
  <si>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</si>
  <si>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</si>
  <si>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</si>
  <si>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</si>
  <si>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</si>
  <si>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</si>
  <si>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</si>
  <si>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</si>
  <si>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</si>
  <si>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</si>
  <si>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</si>
  <si>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</si>
  <si>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</si>
  <si>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</si>
  <si>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</si>
  <si>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</si>
  <si>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</si>
  <si>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</si>
  <si>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</si>
  <si>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</si>
  <si>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</si>
  <si>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</si>
  <si>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</si>
  <si>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</si>
  <si>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</si>
  <si>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</si>
  <si>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</si>
  <si>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</si>
  <si>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</si>
  <si>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</si>
  <si>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</si>
  <si>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</si>
  <si>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</si>
  <si>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</si>
  <si>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</si>
  <si>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</si>
  <si>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</si>
  <si>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</si>
  <si>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</si>
  <si>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</si>
  <si>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</si>
  <si>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</si>
  <si>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</si>
  <si>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</si>
  <si>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</si>
  <si>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</si>
  <si>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</si>
  <si>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</si>
  <si>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</si>
  <si>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</si>
  <si>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</si>
  <si>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</si>
  <si>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</si>
  <si>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</si>
  <si>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</si>
  <si>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</si>
  <si>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</si>
  <si>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</si>
  <si>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</si>
  <si>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</si>
  <si>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</si>
  <si>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</si>
  <si>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</si>
  <si>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</si>
  <si>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</si>
  <si>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</si>
  <si>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</si>
  <si>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</si>
  <si>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</si>
  <si>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</si>
  <si>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</si>
  <si>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</si>
  <si>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</si>
  <si>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</si>
  <si>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</si>
  <si>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</si>
  <si>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</si>
  <si>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</si>
  <si>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</si>
  <si>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</si>
  <si>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</si>
  <si>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</si>
  <si>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</si>
  <si>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</si>
  <si>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</si>
  <si>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</si>
  <si>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</si>
  <si>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</si>
  <si>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</si>
  <si>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</si>
  <si>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</si>
  <si>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</si>
  <si>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</si>
  <si>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</si>
  <si>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</si>
  <si>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</si>
  <si>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</si>
  <si>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</si>
  <si>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</si>
  <si>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</si>
  <si>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</si>
  <si>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</si>
  <si>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</si>
  <si>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</si>
  <si>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</si>
  <si>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</si>
  <si>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</si>
  <si>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</si>
  <si>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</si>
  <si>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</si>
  <si>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</si>
  <si>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</si>
  <si>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</si>
  <si>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</si>
  <si>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</si>
  <si>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</si>
  <si>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</si>
  <si>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</si>
  <si>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</si>
  <si>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</si>
  <si>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</si>
  <si>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</si>
  <si>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</si>
  <si>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</si>
  <si>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</si>
  <si>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</si>
  <si>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</si>
  <si>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</si>
  <si>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</si>
  <si>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</si>
  <si>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</si>
  <si>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</si>
  <si>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</si>
  <si>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</si>
  <si>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</si>
  <si>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</si>
  <si>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</si>
  <si>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</si>
  <si>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</si>
  <si>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</si>
  <si>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</si>
  <si>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</si>
  <si>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</si>
  <si>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</si>
  <si>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</si>
  <si>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</si>
  <si>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</si>
  <si>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</si>
  <si>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</si>
  <si>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</si>
  <si>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</si>
  <si>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</si>
  <si>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</si>
  <si>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</si>
  <si>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</si>
  <si>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</si>
  <si>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</si>
  <si>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</si>
  <si>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</si>
  <si>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</si>
  <si>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</si>
  <si>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</si>
  <si>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</si>
  <si>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</si>
  <si>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</si>
  <si>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</si>
  <si>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</si>
  <si>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</si>
  <si>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</si>
  <si>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</si>
  <si>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</si>
  <si>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</si>
  <si>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</si>
  <si>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</si>
  <si>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</si>
  <si>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</si>
  <si>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</si>
  <si>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</si>
  <si>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</si>
  <si>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</si>
  <si>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</si>
  <si>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</si>
  <si>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</si>
  <si>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</si>
  <si>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</si>
  <si>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</si>
  <si>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</si>
  <si>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</si>
  <si>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</si>
  <si>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</si>
  <si>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</si>
  <si>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</si>
  <si>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</si>
  <si>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</si>
  <si>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</si>
  <si>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</si>
  <si>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</si>
  <si>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</si>
  <si>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</si>
  <si>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</si>
  <si>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</si>
  <si>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</si>
  <si>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</si>
  <si>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</si>
  <si>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</si>
  <si>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</si>
  <si>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</si>
  <si>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</si>
  <si>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</si>
  <si>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</si>
  <si>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</si>
  <si>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</si>
  <si>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</si>
  <si>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</si>
  <si>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</si>
  <si>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</si>
  <si>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</si>
  <si>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</si>
  <si>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</si>
  <si>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</si>
  <si>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</si>
  <si>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</si>
  <si>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</si>
  <si>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</si>
  <si>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</si>
  <si>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</si>
  <si>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</si>
  <si>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</si>
  <si>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</si>
  <si>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</si>
  <si>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</si>
  <si>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</si>
  <si>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</si>
  <si>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</si>
  <si>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</si>
  <si>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</si>
  <si>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</si>
  <si>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</si>
  <si>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</si>
  <si>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</si>
  <si>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</si>
  <si>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</si>
  <si>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</si>
  <si>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</si>
  <si>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</si>
  <si>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</si>
  <si>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</si>
  <si>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</si>
  <si>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</si>
  <si>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</si>
  <si>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</si>
  <si>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</si>
  <si>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</si>
  <si>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</si>
  <si>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</si>
  <si>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</si>
  <si>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</si>
  <si>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</si>
  <si>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</si>
  <si>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</si>
  <si>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</si>
  <si>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</si>
  <si>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</si>
  <si>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</si>
  <si>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</si>
  <si>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</si>
  <si>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</si>
  <si>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</si>
  <si>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</si>
  <si>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</si>
  <si>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</si>
  <si>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</si>
  <si>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</si>
  <si>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</si>
  <si>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</si>
  <si>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</si>
  <si>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</si>
  <si>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</si>
  <si>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</si>
  <si>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</si>
  <si>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</si>
  <si>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</si>
  <si>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</si>
  <si>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</si>
  <si>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</si>
  <si>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</si>
  <si>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</si>
  <si>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</si>
  <si>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</si>
  <si>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</si>
  <si>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</si>
  <si>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</si>
  <si>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</si>
  <si>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</si>
  <si>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</si>
  <si>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</si>
  <si>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</si>
  <si>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</si>
  <si>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</si>
  <si>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</si>
  <si>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</si>
  <si>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</si>
  <si>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</si>
  <si>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</si>
  <si>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</si>
  <si>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</si>
  <si>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</si>
  <si>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</si>
  <si>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</si>
  <si>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</si>
  <si>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</si>
  <si>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</si>
  <si>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</si>
  <si>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</si>
  <si>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</si>
  <si>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</si>
  <si>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</si>
  <si>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</si>
  <si>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</si>
  <si>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</si>
  <si>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</si>
  <si>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</si>
  <si>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</si>
  <si>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</si>
  <si>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</si>
  <si>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</si>
  <si>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</si>
  <si>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</si>
  <si>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</si>
  <si>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</si>
  <si>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</si>
  <si>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</si>
  <si>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</si>
  <si>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</si>
  <si>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</si>
  <si>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</si>
  <si>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</si>
  <si>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</si>
  <si>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</si>
  <si>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</si>
  <si>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</si>
  <si>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</si>
  <si>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</si>
  <si>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</si>
  <si>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</si>
  <si>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</si>
  <si>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</si>
  <si>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</si>
  <si>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</si>
  <si>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</si>
  <si>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</si>
  <si>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</si>
  <si>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</si>
  <si>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</si>
  <si>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</si>
  <si>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</si>
  <si>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</si>
  <si>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</si>
  <si>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</si>
  <si>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</si>
  <si>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</si>
  <si>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</si>
  <si>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</si>
  <si>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</si>
  <si>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</si>
  <si>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</si>
  <si>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</si>
  <si>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</si>
  <si>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</si>
  <si>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</si>
  <si>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</si>
  <si>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</si>
  <si>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</si>
  <si>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</si>
  <si>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</si>
  <si>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</si>
  <si>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</si>
  <si>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</si>
  <si>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</si>
  <si>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</si>
  <si>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</si>
  <si>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</si>
  <si>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</si>
  <si>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</si>
  <si>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</si>
  <si>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</si>
  <si>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</si>
  <si>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</si>
  <si>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</si>
  <si>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</si>
  <si>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</si>
  <si>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</si>
  <si>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</si>
  <si>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</si>
  <si>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</si>
  <si>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</si>
  <si>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</si>
  <si>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</si>
  <si>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</si>
  <si>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</si>
  <si>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</si>
  <si>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</si>
  <si>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</si>
  <si>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</si>
  <si>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</si>
  <si>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</si>
  <si>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</si>
  <si>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</si>
  <si>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</si>
  <si>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</si>
  <si>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</si>
  <si>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</si>
  <si>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</si>
  <si>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</si>
  <si>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</si>
  <si>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</si>
  <si>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</si>
  <si>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</si>
  <si>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</si>
  <si>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</si>
  <si>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</si>
  <si>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</si>
  <si>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</si>
  <si>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 xml:space="preserve">Skirt </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</si>
  <si>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</si>
  <si>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</si>
  <si>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</si>
  <si>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</si>
  <si>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</si>
  <si>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</si>
  <si>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</si>
  <si>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</si>
  <si>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</si>
  <si>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</si>
  <si>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</si>
  <si>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</si>
  <si>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</si>
  <si>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</si>
  <si>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</si>
  <si>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</si>
  <si>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</si>
  <si>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</si>
  <si>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</si>
  <si>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</si>
  <si>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</si>
  <si>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</si>
  <si>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</si>
  <si>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</si>
  <si>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</si>
  <si>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</si>
  <si>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</si>
  <si>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</si>
  <si>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</si>
  <si>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</si>
  <si>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</si>
  <si>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</si>
  <si>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</si>
  <si>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</si>
  <si>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</si>
  <si>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</si>
  <si>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</si>
  <si>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</si>
  <si>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24A525_FEED_DP-A2_L0_G2_S1</t>
  </si>
  <si>
    <t>DP-A2_L0_G2_S1</t>
  </si>
  <si>
    <t>24A525_FEED_DP-B2_L0_G3_S2</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</si>
  <si>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</si>
  <si>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</si>
  <si>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</si>
  <si>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</si>
  <si>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</si>
  <si>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</si>
  <si>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</si>
  <si>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</si>
  <si>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</si>
  <si>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</si>
  <si>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</si>
  <si>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</si>
  <si>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</si>
  <si>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</si>
  <si>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</si>
  <si>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</si>
  <si>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O:\Offshore\34_Geometry_Databases\TP.db</t>
  </si>
  <si>
    <t>O:\Offshore\34_Geometry_Databases\TOWER.db</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</si>
  <si>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</si>
  <si>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</si>
  <si>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</si>
  <si>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</si>
  <si>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</si>
  <si>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</si>
  <si>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</si>
  <si>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</si>
  <si>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</si>
  <si>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</si>
  <si>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</si>
  <si>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</si>
  <si>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</si>
  <si>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</si>
  <si>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O:\Offshore\34_Geometry_Databases\RNAs.db</t>
  </si>
  <si>
    <t>Vestas-15-236</t>
  </si>
  <si>
    <t>e.g. Dreekant</t>
  </si>
  <si>
    <t>Siemens SG-DD-276</t>
  </si>
  <si>
    <t>TP/MP flange</t>
  </si>
  <si>
    <t>O:\Offshore\34_Geometry_Databases\MP.db</t>
  </si>
  <si>
    <t>Service Platform</t>
  </si>
  <si>
    <t>Bolting Platform</t>
  </si>
  <si>
    <t>Junction Box Platform</t>
  </si>
  <si>
    <t>dummy to have same number of nodes as 22 MW MP</t>
  </si>
  <si>
    <t>Internal Access System</t>
  </si>
  <si>
    <t>C:\temp\Programme\GeometryConverter\python_scripts\</t>
  </si>
  <si>
    <t xml:space="preserve">Service Platform </t>
  </si>
  <si>
    <t xml:space="preserve">Bolting Platform </t>
  </si>
  <si>
    <t xml:space="preserve">Junction Box Platform </t>
  </si>
  <si>
    <t xml:space="preserve">dummy to have same number of nodes as 22 MW MP </t>
  </si>
  <si>
    <t xml:space="preserve">Internal Access System </t>
  </si>
  <si>
    <t xml:space="preserve">TP/MP flange TP/MP flange </t>
  </si>
  <si>
    <t>please set tot the python exe path (usually C:\Temp\Programme\Python\python.exe)</t>
  </si>
  <si>
    <t>Nm/rad</t>
  </si>
  <si>
    <t>N/rad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</si>
</sst>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4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0" fontId="0" fillId="0" borderId="56" xfId="0" applyBorder="1"/>
    <xf numFmtId="0" fontId="0" fillId="0" borderId="54" xfId="0" applyBorder="1" applyAlignment="1">
      <alignment horizontal="center"/>
    </xf>
    <xf numFmtId="0" fontId="0" fillId="0" borderId="34" xfId="0" applyBorder="1" applyAlignment="1">
      <alignment horizontal="left"/>
    </xf>
    <xf numFmtId="49" fontId="9" fillId="15" borderId="29" xfId="0" applyNumberFormat="1" applyFont="1"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49" fontId="19" fillId="0" borderId="7" xfId="2" applyNumberFormat="1" applyFont="1" applyBorder="1"/>
    <xf numFmtId="0" fontId="5" fillId="8" borderId="0" xfId="2" applyFont="1" applyFill="1"/>
    <xf numFmtId="1" fontId="18" fillId="0" borderId="0" xfId="0" applyNumberFormat="1" applyFont="1" applyAlignment="1">
      <alignment horizontal="center"/>
    </xf>
    <xf numFmtId="1" fontId="18" fillId="17" borderId="0" xfId="0" applyNumberFormat="1" applyFon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3">
    <cellStyle name="Link" xfId="2" builtinId="8"/>
    <cellStyle name="Standard" xfId="0" builtinId="0"/>
    <cellStyle name="Standard 4" xfId="1" xr:uid="{7C2E7282-4006-4D40-8AAC-8E6944058B8E}"/>
  </cellStyles>
  <dxfs count="413">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2" val="0">
  <itemLst>
    <item val="24A525_FEED_JBO-DRLECD-EN-1002"/>
    <item val="24A525_FEED_JBO-DRLECD-EN-1009"/>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1" val="0">
  <itemLst>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FEED_DP-A2_L0_G2_S1"/>
    <item val="24A525_FEED_DP-B2_L0_G3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2" val="0">
  <itemLst>
    <item val="24A525_FEED_DP-A2_L0_G2_S1"/>
    <item val="24A525_FEED_DP-B2_L0_G3_S2"/>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6458850</xdr:colOff>
      <xdr:row>44</xdr:row>
      <xdr:rowOff>60088</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464820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723900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11</xdr:col>
      <xdr:colOff>1074420</xdr:colOff>
      <xdr:row>2</xdr:row>
      <xdr:rowOff>1905</xdr:rowOff>
    </xdr:from>
    <xdr:to>
      <xdr:col>123</xdr:col>
      <xdr:colOff>1275261</xdr:colOff>
      <xdr:row>23</xdr:row>
      <xdr:rowOff>212228</xdr:rowOff>
    </xdr:to>
    <xdr:pic>
      <xdr:nvPicPr>
        <xdr:cNvPr id="4110" name="Fig_MP_plot" hidden="1">
          <a:extLst>
            <a:ext uri="{FF2B5EF4-FFF2-40B4-BE49-F238E27FC236}">
              <a16:creationId xmlns:a16="http://schemas.microsoft.com/office/drawing/2014/main" id="{84B1802A-937D-5F1E-5DE3-4D4787559E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twoCellAnchor editAs="oneCell">
    <xdr:from>
      <xdr:col>48</xdr:col>
      <xdr:colOff>1074420</xdr:colOff>
      <xdr:row>2</xdr:row>
      <xdr:rowOff>1905</xdr:rowOff>
    </xdr:from>
    <xdr:to>
      <xdr:col>123</xdr:col>
      <xdr:colOff>1203959</xdr:colOff>
      <xdr:row>23</xdr:row>
      <xdr:rowOff>208418</xdr:rowOff>
    </xdr:to>
    <xdr:pic>
      <xdr:nvPicPr>
        <xdr:cNvPr id="4112" name="Fig_TP_plot" hidden="1">
          <a:extLst>
            <a:ext uri="{FF2B5EF4-FFF2-40B4-BE49-F238E27FC236}">
              <a16:creationId xmlns:a16="http://schemas.microsoft.com/office/drawing/2014/main" id="{7973BBC8-F3B6-3A60-E8CE-E5DF48A96C6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753320" y="2773680"/>
          <a:ext cx="16200153" cy="5361443"/>
        </a:xfrm>
        <a:prstGeom prst="rect">
          <a:avLst/>
        </a:prstGeom>
      </xdr:spPr>
    </xdr:pic>
    <xdr:clientData/>
  </xdr:twoCellAnchor>
  <xdr:twoCellAnchor editAs="oneCell">
    <xdr:from>
      <xdr:col>86</xdr:col>
      <xdr:colOff>1074420</xdr:colOff>
      <xdr:row>2</xdr:row>
      <xdr:rowOff>1905</xdr:rowOff>
    </xdr:from>
    <xdr:to>
      <xdr:col>123</xdr:col>
      <xdr:colOff>1275675</xdr:colOff>
      <xdr:row>23</xdr:row>
      <xdr:rowOff>212228</xdr:rowOff>
    </xdr:to>
    <xdr:pic>
      <xdr:nvPicPr>
        <xdr:cNvPr id="4122" name="Fig_TOWER_plot" hidden="1">
          <a:extLst>
            <a:ext uri="{FF2B5EF4-FFF2-40B4-BE49-F238E27FC236}">
              <a16:creationId xmlns:a16="http://schemas.microsoft.com/office/drawing/2014/main" id="{E84C2319-98D5-5442-8E86-6164519010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753320" y="2773680"/>
          <a:ext cx="16282449" cy="5361443"/>
        </a:xfrm>
        <a:prstGeom prst="rect">
          <a:avLst/>
        </a:prstGeom>
      </xdr:spPr>
    </xdr:pic>
    <xdr:clientData/>
  </xdr:twoCellAnchor>
  <xdr:twoCellAnchor editAs="oneCell">
    <xdr:from>
      <xdr:col>0</xdr:col>
      <xdr:colOff>0</xdr:colOff>
      <xdr:row>120</xdr:row>
      <xdr:rowOff>224790</xdr:rowOff>
    </xdr:from>
    <xdr:to>
      <xdr:col>4</xdr:col>
      <xdr:colOff>0</xdr:colOff>
      <xdr:row>206</xdr:row>
      <xdr:rowOff>151678</xdr:rowOff>
    </xdr:to>
    <xdr:pic>
      <xdr:nvPicPr>
        <xdr:cNvPr id="4125" name="Fig_Assambly_plot">
          <a:extLst>
            <a:ext uri="{FF2B5EF4-FFF2-40B4-BE49-F238E27FC236}">
              <a16:creationId xmlns:a16="http://schemas.microsoft.com/office/drawing/2014/main" id="{5EE5E256-D20B-5DCA-C703-1850BA75FDF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1483340"/>
          <a:ext cx="6467869"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12470</xdr:colOff>
      <xdr:row>6</xdr:row>
      <xdr:rowOff>12469</xdr:rowOff>
    </xdr:from>
    <xdr:to>
      <xdr:col>64</xdr:col>
      <xdr:colOff>553711</xdr:colOff>
      <xdr:row>117</xdr:row>
      <xdr:rowOff>15903</xdr:rowOff>
    </xdr:to>
    <xdr:pic>
      <xdr:nvPicPr>
        <xdr:cNvPr id="8" name="Fig_Assambly_plot_Overview2">
          <a:extLst>
            <a:ext uri="{FF2B5EF4-FFF2-40B4-BE49-F238E27FC236}">
              <a16:creationId xmlns:a16="http://schemas.microsoft.com/office/drawing/2014/main" id="{A7A21C1C-49AA-DA69-1095-57CE64B598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92561" y="390906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370">
  <autoFilter ref="E13:K14" xr:uid="{51AF5F9E-A6E5-4BA1-83BE-2546351DAE06}"/>
  <tableColumns count="7">
    <tableColumn id="1" xr3:uid="{8004DE55-01A0-4AB5-A007-D379F8ED184F}" name="Identifier" dataDxfId="369"/>
    <tableColumn id="2" xr3:uid="{73AEE22B-B9CF-4401-B31E-64902257C6A9}" name="Project ID" dataDxfId="368"/>
    <tableColumn id="3" xr3:uid="{6CD7BEF9-707B-4F7D-A334-46DB51B6F454}" name="Phase" dataDxfId="367"/>
    <tableColumn id="4" xr3:uid="{5572AB9F-884A-4001-85E7-5E708A2DFC71}" name="Structure ID" dataDxfId="366"/>
    <tableColumn id="5" xr3:uid="{AFCB5F1D-C5C1-4D21-A7C0-310C0D52F9E4}" name="Water Depth [m]" dataDxfId="365"/>
    <tableColumn id="6" xr3:uid="{149EEBB8-62A5-42C4-97FD-484848DB0825}" name="Height Reference" dataDxfId="364"/>
    <tableColumn id="7" xr3:uid="{82ECC3EB-0382-490B-8CE7-963B13E4D1A1}" name="Comments" dataDxfId="36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62" dataDxfId="361">
  <autoFilter ref="E18:K19" xr:uid="{58117B73-5FCA-4002-A528-31B3F83BDE75}"/>
  <tableColumns count="7">
    <tableColumn id="1" xr3:uid="{5C484AAB-AA0F-4FBD-9543-28D80EB7F84D}" name="Identifier" dataDxfId="360"/>
    <tableColumn id="2" xr3:uid="{87603448-795E-499B-8754-D6455D5FF52F}" name="Project ID" dataDxfId="359"/>
    <tableColumn id="3" xr3:uid="{51EA6487-4EF3-43A9-B440-34893EEEEAB2}" name="Phase" dataDxfId="358"/>
    <tableColumn id="4" xr3:uid="{4AC48BB5-6D2E-492F-89B1-5662010991A8}" name="Structure ID" dataDxfId="357"/>
    <tableColumn id="5" xr3:uid="{2AE3ED2D-7CAB-45B8-AA43-6197A5DBB9C2}" name="Water Depth [m]" dataDxfId="356"/>
    <tableColumn id="6" xr3:uid="{BC0E3E2E-DE67-4FD9-94E9-5C112B52D3FD}" name="Height Reference" dataDxfId="355"/>
    <tableColumn id="7" xr3:uid="{16928D7F-3DB7-43BD-BCF5-5C279A3E16F5}" name="Comments" dataDxfId="35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53" dataDxfId="352">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51"/>
    <tableColumn id="2" xr3:uid="{01B5124C-F6E1-40D2-9236-F2D6BE941DD3}" name="Top [m]" dataDxfId="350"/>
    <tableColumn id="3" xr3:uid="{0537C90E-D320-4AC4-8392-2A7C45CE31A1}" name="Bottom [m]" dataDxfId="349"/>
    <tableColumn id="4" xr3:uid="{3F0DC3DB-26F8-4D70-A358-70EF5E1596F5}" name="D, top [m]" dataDxfId="348"/>
    <tableColumn id="5" xr3:uid="{25F6B1D8-AC49-468F-BDCD-72AC07BB3CD0}" name="D, bottom [m]" dataDxfId="347"/>
    <tableColumn id="6" xr3:uid="{3ED99EE5-BCA8-4244-A3E5-81C6F22A9AB2}" name="t [mm]" dataDxfId="346"/>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45" dataDxfId="344">
  <autoFilter ref="Y12:AE13" xr:uid="{F46B677D-4D25-4464-BE0D-6A1E644518C5}"/>
  <tableColumns count="7">
    <tableColumn id="1" xr3:uid="{ECD0389F-015D-412B-9FF1-D5BEAAD27FC1}" name="Identifier" dataDxfId="343"/>
    <tableColumn id="2" xr3:uid="{90794316-AE1E-4D40-A728-B5B995A9CF65}" name="Project ID" dataDxfId="342"/>
    <tableColumn id="3" xr3:uid="{B8C9242D-AC32-4E57-A861-DB7E615D6A1C}" name="Phase" dataDxfId="341"/>
    <tableColumn id="4" xr3:uid="{1EEB510B-3010-431D-B8C6-870D9180A629}" name="Structure ID" dataDxfId="340"/>
    <tableColumn id="5" xr3:uid="{B6F5C20C-83C1-4B16-B4D3-933D066BB6A0}" name="Water Depth [m]" dataDxfId="339"/>
    <tableColumn id="6" xr3:uid="{26EA3A2D-14E0-4809-9795-74592B4984AD}" name="Height Reference" dataDxfId="338"/>
    <tableColumn id="7" xr3:uid="{9AC62F3C-D12C-40A1-8AF4-F7C9B043F1FB}" name="Comments" dataDxfId="33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36" dataDxfId="335">
  <autoFilter ref="Y18:AD41" xr:uid="{186CFF05-2CD9-405C-829A-5AD7B62A8ACE}"/>
  <sortState xmlns:xlrd2="http://schemas.microsoft.com/office/spreadsheetml/2017/richdata2" ref="Y19:AI43">
    <sortCondition ref="Y18:Y43"/>
  </sortState>
  <tableColumns count="6">
    <tableColumn id="1" xr3:uid="{66D6C4E1-74CA-4A30-A085-277EA5E62B3C}" name="Section" dataDxfId="334"/>
    <tableColumn id="2" xr3:uid="{D0F6ECD2-6414-48B2-9B47-1C3B8BAC860B}" name="Top [m]" dataDxfId="333"/>
    <tableColumn id="3" xr3:uid="{575FC20A-0259-4081-83F8-71040557AEA8}" name="Bottom [m]" dataDxfId="332"/>
    <tableColumn id="4" xr3:uid="{529E5CD0-69F2-4E59-86A7-A3E6F1B39E96}" name="D, top [m]" dataDxfId="331"/>
    <tableColumn id="5" xr3:uid="{7F90AAFA-52D7-47DB-A99D-3E3E0AEE6541}" name="D, bottom [m]" dataDxfId="330"/>
    <tableColumn id="6" xr3:uid="{1B01547B-4485-4B79-8DB3-FCEA1C806B60}" name="t [mm]" dataDxfId="3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28" dataDxfId="327">
  <autoFilter ref="P112:X115" xr:uid="{C2F2D263-B298-4967-B7BA-2043D2636A28}"/>
  <tableColumns count="9">
    <tableColumn id="9" xr3:uid="{983AA3EE-D554-4611-9143-CB18ADA5BC06}" name="Name" dataDxfId="326"/>
    <tableColumn id="2" xr3:uid="{365B74CD-D14D-4F75-ABA6-B5CBD126E6F2}" name="Top [m]" dataDxfId="325"/>
    <tableColumn id="12" xr3:uid="{3CC0B321-8A95-4AEE-8DFB-77DAE8FAB528}" name="Bottom [m]" dataDxfId="324"/>
    <tableColumn id="3" xr3:uid="{29EF80FE-079C-4A10-9ADB-03D595E35311}" name="Mass [kg]" dataDxfId="323"/>
    <tableColumn id="1" xr3:uid="{EB762DF5-D84F-4ED6-9E32-E1B37FE9C38D}" name="Diameter [m]" dataDxfId="322"/>
    <tableColumn id="4" xr3:uid="{7D3C052F-35A7-4A8C-B722-8A6311D56BDC}" name="Orientation [°]" dataDxfId="321"/>
    <tableColumn id="5" xr3:uid="{A094AF7B-AEFB-4B58-9377-0B3B7C131ADC}" name="Distance Axis to Axis" dataDxfId="320"/>
    <tableColumn id="6" xr3:uid="{E15A8DE3-D9C1-4684-A605-26B6F2B8779C}" name="Gap between surfaces" dataDxfId="319"/>
    <tableColumn id="7" xr3:uid="{026563CA-A00A-4D48-9BC2-1AF2FA6C6586}" name="Surface roughness [m]" dataDxfId="31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17">
  <autoFilter ref="AF18:AN21" xr:uid="{BDE973CA-C8D2-4A67-ACE1-6BE97A1FF0C7}"/>
  <tableColumns count="9">
    <tableColumn id="9" xr3:uid="{55BF990C-941A-438C-86DE-D99A5424D8A4}" name="Name" dataDxfId="316"/>
    <tableColumn id="2" xr3:uid="{D2CC7DEA-1AC5-4558-B6A8-7A00324F8731}" name="Top [m]" dataDxfId="315"/>
    <tableColumn id="12" xr3:uid="{63B7643C-B71B-4F75-B941-E84BE173CC9A}" name="Bottom [m]" dataDxfId="314"/>
    <tableColumn id="3" xr3:uid="{74DA4B22-9428-450B-B8ED-D23057E6EF7A}" name="Mass [kg]" dataDxfId="313"/>
    <tableColumn id="1" xr3:uid="{45265052-CB7D-44E4-B950-26F73BB47B9B}" name="Diameter [m]" dataDxfId="312"/>
    <tableColumn id="4" xr3:uid="{E80A5184-2DFE-4036-BD65-B61B96122334}" name="Orientation [°]" dataDxfId="311"/>
    <tableColumn id="5" xr3:uid="{F8C744AA-AA7B-4562-BFA1-0E7C53B53FF4}" name="Distance Axis to Axis" dataDxfId="310"/>
    <tableColumn id="6" xr3:uid="{A8D74212-5B24-4FC1-A938-5DFC386726CB}" name="Gap between surfaces" dataDxfId="309"/>
    <tableColumn id="7" xr3:uid="{9576E46D-F632-4BD0-8B5D-9B663892335B}" name="Surface roughness [m]" dataDxfId="30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5" totalsRowShown="0" headerRowDxfId="307" dataDxfId="306">
  <autoFilter ref="E27:K35" xr:uid="{46FD7C67-BF9C-41F4-B134-682EDE7A007C}"/>
  <sortState xmlns:xlrd2="http://schemas.microsoft.com/office/spreadsheetml/2017/richdata2" ref="E28:I29">
    <sortCondition descending="1" ref="G27:G29"/>
  </sortState>
  <tableColumns count="7">
    <tableColumn id="1" xr3:uid="{43AB1C43-FBC5-42AE-8DFA-4651B77C56A0}" name="Identifier" dataDxfId="305"/>
    <tableColumn id="2" xr3:uid="{75FB6F15-9784-4F9D-9947-41C8E7DD1CC9}" name="Project ID" dataDxfId="304"/>
    <tableColumn id="3" xr3:uid="{DF3379D9-9371-4EDE-B715-A6A40C072275}" name="Phase" dataDxfId="303"/>
    <tableColumn id="4" xr3:uid="{B2F66CA1-64D8-49D4-A1DA-28FD14EC75C2}" name="Structure ID" dataDxfId="302"/>
    <tableColumn id="5" xr3:uid="{E0EC4989-22E7-49A3-8DAC-034A87568E19}" name="Water Depth [m]" dataDxfId="301"/>
    <tableColumn id="6" xr3:uid="{9873A46F-D488-4AA7-BC64-C1E65C65D808}" name="Height Reference" dataDxfId="300"/>
    <tableColumn id="7" xr3:uid="{CD60E691-17C5-40B2-9E26-571B6CB0C11D}" name="Comments" dataDxfId="29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298" dataDxfId="297">
  <autoFilter ref="AP13:AV14" xr:uid="{4C688CB2-0B79-4AE2-B2DC-6850E0999F22}"/>
  <tableColumns count="7">
    <tableColumn id="1" xr3:uid="{4F627CE6-59C4-4523-A98C-81FD64443B88}" name="Identifier" dataDxfId="296"/>
    <tableColumn id="2" xr3:uid="{19921618-20B3-46FF-937E-24E6775D797E}" name="Project ID" dataDxfId="295"/>
    <tableColumn id="3" xr3:uid="{B1F7CCA9-A1BD-4F05-9237-B6284F3056E5}" name="Phase" dataDxfId="294"/>
    <tableColumn id="4" xr3:uid="{D5F33D5B-370E-46F7-BB6A-B74EC6139333}" name="Structure ID" dataDxfId="293"/>
    <tableColumn id="5" xr3:uid="{A7DF7C25-D9CF-4ABB-B7CD-68DC60608B9A}" name="Water Depth [m]" dataDxfId="292"/>
    <tableColumn id="6" xr3:uid="{A1DB5BD8-96E9-4ECB-89FE-50CF6529DD7E}" name="Height Reference" dataDxfId="291"/>
    <tableColumn id="7" xr3:uid="{2B99DBD7-0B0D-4BA1-87CB-C7AC621E6F3F}" name="Comments" dataDxfId="29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289" dataDxfId="288">
  <autoFilter ref="AP18:AV19" xr:uid="{82B2E050-F7C0-4103-ACF7-1508C2548380}"/>
  <tableColumns count="7">
    <tableColumn id="1" xr3:uid="{74379588-884B-4B92-99E3-2D8263DA35A7}" name="Identifier" dataDxfId="287"/>
    <tableColumn id="2" xr3:uid="{4D521BF5-BEDD-467B-BCA6-F197DD205F5D}" name="Project ID" dataDxfId="286"/>
    <tableColumn id="3" xr3:uid="{0D0764F3-2EB6-4AFD-8BBF-4B2A213694FB}" name="Phase" dataDxfId="285"/>
    <tableColumn id="4" xr3:uid="{F735A36B-0E53-4B21-98AF-8098D165B7A4}" name="Structure ID" dataDxfId="284"/>
    <tableColumn id="5" xr3:uid="{DD6C5343-9FF0-4988-B7AD-68A2B196AE75}" name="Water Depth [m]" dataDxfId="283"/>
    <tableColumn id="6" xr3:uid="{593B4864-FEBF-42DA-A98D-9BD5E874FDA3}" name="Height Reference" dataDxfId="282"/>
    <tableColumn id="7" xr3:uid="{AD918F6B-4A01-4D99-AEC7-AC9BF6550DE3}" name="Comments" dataDxfId="28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80" dataDxfId="279">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78"/>
    <tableColumn id="2" xr3:uid="{AA39DD39-8C8E-4F66-AA28-5EB59746565D}" name="Top [m]" dataDxfId="277"/>
    <tableColumn id="3" xr3:uid="{E2F479E9-17D9-4C2D-BF7C-2640F78B84E4}" name="Bottom [m]" dataDxfId="276"/>
    <tableColumn id="4" xr3:uid="{C69849FB-2BB9-4BF6-8192-78ED7173DD46}" name="D, top [m]" dataDxfId="275"/>
    <tableColumn id="5" xr3:uid="{837623EF-EE9F-47D2-AAAD-D903281C1D0A}" name="D, bottom [m]" dataDxfId="274"/>
    <tableColumn id="6" xr3:uid="{FDE46510-9BFE-418F-AE03-598BF29FF831}" name="t [mm]" dataDxfId="27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72" dataDxfId="271">
  <autoFilter ref="BA112:BI118" xr:uid="{E1532FB8-4FA8-44E8-9D28-3535D0247613}"/>
  <tableColumns count="9">
    <tableColumn id="9" xr3:uid="{DDF4C359-0ED4-4157-B9B0-FFEC4F20A42C}" name="Name" dataDxfId="270"/>
    <tableColumn id="2" xr3:uid="{19BE9D85-AB85-4478-869F-084DC21BFD73}" name="Top [m]" dataDxfId="269"/>
    <tableColumn id="12" xr3:uid="{60D0BC20-AB8D-45D9-B128-1553A1D96305}" name="Bottom [m]" dataDxfId="268"/>
    <tableColumn id="3" xr3:uid="{662A2295-30AD-4A23-9CB2-ED339894A5E3}" name="Mass [kg]" dataDxfId="267"/>
    <tableColumn id="1" xr3:uid="{7BB91480-5314-4B92-B955-96A05520598B}" name="Diameter [m]" dataDxfId="266"/>
    <tableColumn id="4" xr3:uid="{288140B8-5B54-4E75-9449-01E8BB0785E7}" name="Orientation [°]" dataDxfId="265"/>
    <tableColumn id="5" xr3:uid="{04DC00AE-32C9-416C-ACBC-DEF2672988E5}" name="Distance Axis to Axis" dataDxfId="264"/>
    <tableColumn id="6" xr3:uid="{55C6527D-0D27-4523-B175-D1F63F0DDCEC}" name="Gap between surfaces" dataDxfId="263"/>
    <tableColumn id="7" xr3:uid="{0BEC8B77-AA74-4444-96C4-C6CFE771E16C}" name="Surface roughness [m]" dataDxfId="262"/>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29" totalsRowShown="0" headerRowDxfId="261" dataDxfId="260">
  <autoFilter ref="AP27:AV29" xr:uid="{5AA18F1D-DEA3-4B85-A06C-016DA74739E0}"/>
  <sortState xmlns:xlrd2="http://schemas.microsoft.com/office/spreadsheetml/2017/richdata2" ref="AP28:AT29">
    <sortCondition descending="1" ref="AR27:AR29"/>
  </sortState>
  <tableColumns count="7">
    <tableColumn id="1" xr3:uid="{9DA6C410-B11E-4678-8482-D189DD47C876}" name="Identifier" dataDxfId="259"/>
    <tableColumn id="2" xr3:uid="{EC6A5746-7A0B-4DAB-8EBD-EDC20D766606}" name="Project ID" dataDxfId="258"/>
    <tableColumn id="3" xr3:uid="{2A15135F-98D6-4FBD-AE84-5EF0B52672ED}" name="Phase" dataDxfId="257"/>
    <tableColumn id="4" xr3:uid="{A7219BBA-68F7-4990-95D5-9B5A4EC218AA}" name="Structure ID" dataDxfId="256"/>
    <tableColumn id="5" xr3:uid="{ACC137C5-3CF1-40F4-952F-3B5BEC9A8ED2}" name="Water Depth [m]" dataDxfId="255"/>
    <tableColumn id="6" xr3:uid="{28B9B9E9-3ACF-4467-8F04-662CFC688071}" name="Height Reference" dataDxfId="254"/>
    <tableColumn id="7" xr3:uid="{352B6A31-2237-4251-83A7-8BBEBAA34145}" name="Comments" dataDxfId="25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52" dataDxfId="251">
  <autoFilter ref="BJ12:BP13" xr:uid="{95B9336E-C6A5-4C93-9BED-34E5AF05FA6C}"/>
  <tableColumns count="7">
    <tableColumn id="1" xr3:uid="{BFA931EE-6FF8-44FC-AD54-32A5CF9115A2}" name="Identifier" dataDxfId="250"/>
    <tableColumn id="2" xr3:uid="{890F5896-05F5-47DB-B9DE-92FEF30867DB}" name="Project ID" dataDxfId="249"/>
    <tableColumn id="3" xr3:uid="{B37A2062-3A26-4ECC-B4E4-991B88E82CB2}" name="Phase" dataDxfId="248"/>
    <tableColumn id="4" xr3:uid="{C64DA219-F7AA-44CC-BC3D-62956AF84B2E}" name="Structure ID" dataDxfId="247"/>
    <tableColumn id="5" xr3:uid="{47235A3E-EBF6-486D-8ADC-74E88BA72554}" name="Water Depth [m]" dataDxfId="246"/>
    <tableColumn id="6" xr3:uid="{6F9496C9-78A5-48EB-ADDB-1E499513D04A}" name="Height Reference" dataDxfId="245"/>
    <tableColumn id="7" xr3:uid="{377B6EFB-A6E2-452C-9D74-166D22A947E2}" name="Comments" dataDxfId="24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43" dataDxfId="242">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41"/>
    <tableColumn id="2" xr3:uid="{E8281684-BC71-4E35-8AE4-31AC648F4A83}" name="Top [m]" dataDxfId="240"/>
    <tableColumn id="3" xr3:uid="{6B784D87-E7E2-4CF9-935B-9C0C8FC2DBC2}" name="Bottom [m]" dataDxfId="239"/>
    <tableColumn id="4" xr3:uid="{96A3790F-0CF8-4CB5-8340-C0A20382D4FC}" name="D, top [m]" dataDxfId="238"/>
    <tableColumn id="5" xr3:uid="{222474F9-E0FB-441A-81D5-07306740C4B2}" name="D, bottom [m]" dataDxfId="237"/>
    <tableColumn id="6" xr3:uid="{541ECBE1-3529-43CA-B9AD-3DE9306D1235}" name="t [mm]" dataDxfId="23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35">
  <autoFilter ref="BQ18:BY24" xr:uid="{6CC2DE03-626B-408F-BF0C-226561799664}"/>
  <tableColumns count="9">
    <tableColumn id="9" xr3:uid="{C4C238D0-5357-48AB-969A-BE97844E5B70}" name="Name" dataDxfId="234"/>
    <tableColumn id="2" xr3:uid="{75F4D18E-F4BE-42B7-BB68-BF337C8DBA12}" name="Top [m]" dataDxfId="233"/>
    <tableColumn id="12" xr3:uid="{7C08C228-C676-4F90-9088-C9A3D6E72EB7}" name="Bottom [m]" dataDxfId="232"/>
    <tableColumn id="3" xr3:uid="{935DDAA6-49E6-45F6-B4AC-FCE8DF0B0A4D}" name="Mass [kg]" dataDxfId="231"/>
    <tableColumn id="1" xr3:uid="{E1D9BE0D-D944-4F2C-BAFF-1BA4FBB69ECE}" name="Diameter [m]" dataDxfId="230"/>
    <tableColumn id="4" xr3:uid="{A5E1EAFC-3DD4-4294-8717-665AE71BEDA8}" name="Orientation [°]" dataDxfId="229"/>
    <tableColumn id="5" xr3:uid="{5CE5C6CE-44B0-4B32-B390-246BAF490F6A}" name="Distance Axis to Axis" dataDxfId="228"/>
    <tableColumn id="6" xr3:uid="{CBE21F9B-8BA2-4737-8F56-34AD78C68BC3}" name="Gap between surfaces" dataDxfId="227"/>
    <tableColumn id="7" xr3:uid="{18326CB3-EF8F-4E97-ADA5-82B71868B5B1}" name="Surface roughness [m]" dataDxfId="22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4" totalsRowShown="0" dataDxfId="225">
  <autoFilter ref="DY12:EG14" xr:uid="{6273375F-28C8-4A14-A545-8B988B5C9E65}"/>
  <tableColumns count="9">
    <tableColumn id="1" xr3:uid="{C3AE8FB7-66D2-47E1-8AA6-F0260BDFFCB8}" name="Identifier" dataDxfId="224"/>
    <tableColumn id="2" xr3:uid="{5F848737-A14E-44D6-9231-85AB48A55526}" name="Power [MW]" dataDxfId="223"/>
    <tableColumn id="3" xr3:uid="{2C93533D-1E27-4EB2-B7E6-3A19FEC55632}" name="Rotor Diameter [m]" dataDxfId="222"/>
    <tableColumn id="4" xr3:uid="{9D1780E5-E668-4D12-AF46-0A1DF433FA8A}" name="Mass of RNA [kg]" dataDxfId="221"/>
    <tableColumn id="5" xr3:uid="{1CA8A517-990E-4959-826C-118C5EC0C261}" name="Inertia of RNA fore-aft @COG [kg m^2]" dataDxfId="220"/>
    <tableColumn id="6" xr3:uid="{9FFE4A1F-E32A-49E7-8031-A24CF653CD8C}" name="Inertia of RNA side-side @COG [kg m^2]" dataDxfId="219"/>
    <tableColumn id="8" xr3:uid="{C481EB76-DD37-4979-8B5D-F3C81E38423E}" name="vertical offset TT to HH [m] " dataDxfId="218"/>
    <tableColumn id="7" xr3:uid="{3BD257A8-5786-4E03-8F1F-6116921828A3}" name="vertical offset TT_COG [m]" dataDxfId="217"/>
    <tableColumn id="9" xr3:uid="{A74BD603-BB70-4B62-BE72-E692B1275ED2}" name="comment" dataDxfId="21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15" dataDxfId="214">
  <autoFilter ref="CB13:CH14" xr:uid="{5E76A910-DF84-4E36-A4A6-B43198F7A96D}"/>
  <tableColumns count="7">
    <tableColumn id="1" xr3:uid="{49BDBE95-80B3-4FD9-8ACC-4B929435AD88}" name="Identifier" dataDxfId="213"/>
    <tableColumn id="2" xr3:uid="{32637689-6006-48B4-8929-BF421BC82099}" name="Project ID" dataDxfId="212"/>
    <tableColumn id="3" xr3:uid="{58EC6A59-D9AB-4639-AE2E-4066805ECCC7}" name="Phase" dataDxfId="211"/>
    <tableColumn id="4" xr3:uid="{D5F3B7B3-BCC6-430C-9377-613CFCF29F12}" name="Structure ID" dataDxfId="210"/>
    <tableColumn id="5" xr3:uid="{92A37342-D675-4C58-9EBE-68B176E8C4F0}" name="Water Depth [m]" dataDxfId="209"/>
    <tableColumn id="6" xr3:uid="{5F11FEBE-52FC-4092-8F48-847726252247}" name="Height Reference" dataDxfId="208"/>
    <tableColumn id="7" xr3:uid="{6517C9F8-12CA-4024-AE0A-4D2B27375CE4}" name="Comments" dataDxfId="20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06" dataDxfId="205">
  <autoFilter ref="CB18:CH19" xr:uid="{025EB930-F6B9-4BC7-B40C-AB7D77CEB229}"/>
  <tableColumns count="7">
    <tableColumn id="1" xr3:uid="{03FCE140-AA4A-46F2-BC6F-D0614EC2E9FE}" name="Identifier" dataDxfId="204"/>
    <tableColumn id="2" xr3:uid="{8FBF53CD-1458-4120-89FB-5F133EE7EBC4}" name="Project ID" dataDxfId="203"/>
    <tableColumn id="3" xr3:uid="{6DB63014-4AF3-4811-AA2F-6F13926398DB}" name="Phase" dataDxfId="202"/>
    <tableColumn id="4" xr3:uid="{87B1B81D-346F-4544-A6A4-9DDE8CD110B3}" name="Structure ID" dataDxfId="201"/>
    <tableColumn id="5" xr3:uid="{340DEA9D-D07C-4CB2-B2CA-37ABBF463E27}" name="Water Depth [m]" dataDxfId="200"/>
    <tableColumn id="6" xr3:uid="{878704E1-3839-422C-897E-097E9E7D609E}" name="Height Reference" dataDxfId="199"/>
    <tableColumn id="7" xr3:uid="{58108BE0-55DB-4266-A1B3-00D35B62F1A1}" name="Comments" dataDxfId="19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197" dataDxfId="196">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195"/>
    <tableColumn id="2" xr3:uid="{AF3B0F66-A97E-469B-BB2C-92E08B9852BC}" name="Top [m]" dataDxfId="194"/>
    <tableColumn id="3" xr3:uid="{EC9C8893-C993-4BCE-BD9D-E7180486ABFE}" name="Bottom [m]" dataDxfId="193"/>
    <tableColumn id="4" xr3:uid="{ED8DD31F-6E20-4C5F-BC92-0B6DB7A1B362}" name="D, top [m]" dataDxfId="192"/>
    <tableColumn id="5" xr3:uid="{2B890B63-A561-40A7-9FBB-7B8D47FD2656}" name="D, bottom [m]" dataDxfId="191"/>
    <tableColumn id="6" xr3:uid="{F255FA0B-5DF3-4FA4-A7BD-E6FEACC8E738}" name="t [mm]" dataDxfId="19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189" dataDxfId="188">
  <autoFilter ref="CM112:CU176" xr:uid="{053322B7-F3E5-4935-832F-DFBC92EF3AA2}"/>
  <tableColumns count="9">
    <tableColumn id="9" xr3:uid="{AB7A3BD0-E047-4B9B-B321-179F40ECC452}" name="Name" dataDxfId="187"/>
    <tableColumn id="2" xr3:uid="{3AED4E5F-8B5F-4607-A3FD-EEAB134CA7C8}" name="Top [m]" dataDxfId="186"/>
    <tableColumn id="12" xr3:uid="{84257648-6597-4C8A-AD5A-3D3D0B07220D}" name="Bottom [m]" dataDxfId="185"/>
    <tableColumn id="3" xr3:uid="{20FDA9C3-BF70-4D85-A870-C8B7ADD0F944}" name="Mass [kg]" dataDxfId="184"/>
    <tableColumn id="1" xr3:uid="{A1DA6B57-09C6-4BA3-8C6D-34B4DE0BC8C4}" name="Diameter [m]" dataDxfId="183"/>
    <tableColumn id="4" xr3:uid="{7B401936-3842-4626-8801-F37D73E9C6DF}" name="Orientation [°]" dataDxfId="182"/>
    <tableColumn id="5" xr3:uid="{3E808003-5E60-482F-ABF1-D2D73158ED75}" name="Distance Axis to Axis" dataDxfId="181"/>
    <tableColumn id="6" xr3:uid="{AA2B16CF-21CA-4B65-91DB-2046C745D885}" name="Gap between surfaces" dataDxfId="180"/>
    <tableColumn id="7" xr3:uid="{269E9AEB-7728-4497-93C0-92D0DDE32F7B}" name="Surface roughness [m]" dataDxfId="17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1" totalsRowShown="0" headerRowDxfId="178" dataDxfId="177">
  <autoFilter ref="CB27:CH31" xr:uid="{9E39EC90-AC52-4EC1-B4CF-9799F74991BE}"/>
  <sortState xmlns:xlrd2="http://schemas.microsoft.com/office/spreadsheetml/2017/richdata2" ref="CB28:CF29">
    <sortCondition descending="1" ref="CD27:CD29"/>
  </sortState>
  <tableColumns count="7">
    <tableColumn id="1" xr3:uid="{30A99A19-40E5-433E-929D-3A4779ACB1CE}" name="Identifier" dataDxfId="176"/>
    <tableColumn id="2" xr3:uid="{B126DBC5-55C1-442E-B96B-933B020A9CD4}" name="Project ID" dataDxfId="175"/>
    <tableColumn id="3" xr3:uid="{348D5BC0-8868-4781-8DF0-2E04B537B73E}" name="Phase" dataDxfId="174"/>
    <tableColumn id="4" xr3:uid="{056B06E5-26E8-494B-83AF-1C87FB2162FC}" name="Structure ID" dataDxfId="173"/>
    <tableColumn id="5" xr3:uid="{EF179F4C-6CE0-4E71-9486-F0E6D0E71C4C}" name="Water Depth [m]" dataDxfId="172"/>
    <tableColumn id="6" xr3:uid="{2FDCFB50-700F-4830-AD68-13F9C0B1CC31}" name="Height Reference" dataDxfId="171"/>
    <tableColumn id="7" xr3:uid="{DE9B320D-8967-4FD8-BAE1-C291FB3ED005}" name="Comments" dataDxfId="17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69" dataDxfId="168">
  <autoFilter ref="CV12:DB13" xr:uid="{636DA4FD-EDFB-4F12-A89B-84FBA35E7AC5}"/>
  <tableColumns count="7">
    <tableColumn id="1" xr3:uid="{E34E574E-744D-4554-AD98-E3D18572D674}" name="Identifier" dataDxfId="167"/>
    <tableColumn id="2" xr3:uid="{E411370A-1A97-44E5-BD18-89879F80115C}" name="Project ID" dataDxfId="166"/>
    <tableColumn id="3" xr3:uid="{F8DB145A-5EEF-4C6B-8F9D-B588A17D3C5D}" name="Phase" dataDxfId="165"/>
    <tableColumn id="4" xr3:uid="{43BB9CC2-4974-4122-BCFD-6271174F98E0}" name="Structure ID" dataDxfId="164"/>
    <tableColumn id="5" xr3:uid="{1E3D4F3B-C73C-4C7A-9F63-2C7CEB367AA8}" name="Water Depth [m]" dataDxfId="163"/>
    <tableColumn id="6" xr3:uid="{CF6F63D6-FC41-4D2D-B310-0191259847FF}" name="Height Reference" dataDxfId="162"/>
    <tableColumn id="7" xr3:uid="{50321489-A2C4-4A01-B8EA-6B294362F8E1}" name="Comments" dataDxfId="16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60" dataDxfId="159">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58"/>
    <tableColumn id="2" xr3:uid="{BB1ACF23-16B7-4C47-80B0-893A33C698A9}" name="Top [m]" dataDxfId="157"/>
    <tableColumn id="3" xr3:uid="{D5324E74-51EE-432A-847E-5AE29B7CA4D7}" name="Bottom [m]" dataDxfId="156"/>
    <tableColumn id="4" xr3:uid="{FFBDC83C-AA98-41F1-91F3-EE469D2DD36A}" name="D, top [m]" dataDxfId="155"/>
    <tableColumn id="5" xr3:uid="{B936FF01-5C34-41FB-BD9D-F28D153F9BDF}" name="D, bottom [m]" dataDxfId="154"/>
    <tableColumn id="6" xr3:uid="{19D1010E-9125-43B6-B42C-67FA9586EDA8}" name="t [mm]" dataDxfId="15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52">
  <autoFilter ref="DC18:DK82" xr:uid="{12F79D89-930A-4420-97C7-60370F1121DC}"/>
  <tableColumns count="9">
    <tableColumn id="9" xr3:uid="{5BB60229-57C8-489B-8AD5-280AB6D93E54}" name="Name" dataDxfId="151"/>
    <tableColumn id="2" xr3:uid="{EAC19ED0-15BB-4F2F-B297-347769AEDA92}" name="Top [m]" dataDxfId="150"/>
    <tableColumn id="12" xr3:uid="{47A7AF06-EC9F-427D-8F50-53F82DB050A6}" name="Bottom [m]" dataDxfId="149"/>
    <tableColumn id="3" xr3:uid="{50700484-30B3-4605-8578-AD4FBA12A5B2}" name="Mass [kg]" dataDxfId="148"/>
    <tableColumn id="1" xr3:uid="{E557ADD3-D28A-4C96-B6FA-AF6D98691265}" name="Diameter [m]" dataDxfId="147"/>
    <tableColumn id="4" xr3:uid="{E8468086-16DA-4063-B0B5-DAC02A29244C}" name="Orientation [°]" dataDxfId="146"/>
    <tableColumn id="5" xr3:uid="{62B06F09-4543-4DBA-8F55-1F54D6CC331B}" name="Distance Axis to Axis" dataDxfId="145"/>
    <tableColumn id="6" xr3:uid="{FC078448-A491-4E57-AF88-7DC574214818}" name="Gap between surfaces" dataDxfId="144"/>
    <tableColumn id="7" xr3:uid="{C7E82548-94F1-43F3-BD70-20A3E76E01FF}" name="Surface roughness [m]" dataDxfId="14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3" totalsRowShown="0" headerRowDxfId="142" dataDxfId="140" headerRowBorderDxfId="141" tableBorderDxfId="139">
  <autoFilter ref="DN111:DV113" xr:uid="{25902508-4CE0-4A3E-B393-EABB076E5067}"/>
  <tableColumns count="9">
    <tableColumn id="1" xr3:uid="{9AAE1BAC-6413-45AA-8F9A-CA13CBCAD201}" name="Identifier" dataDxfId="138"/>
    <tableColumn id="2" xr3:uid="{3752FAA6-8F43-4A1F-BDEE-07A53859F1E7}" name="Power [MW]" dataDxfId="137"/>
    <tableColumn id="10" xr3:uid="{458667F5-0408-492D-B92E-A3D3C270519C}" name="Rotor Diameter [m]" dataDxfId="136"/>
    <tableColumn id="3" xr3:uid="{7DB2ACAF-6D53-482F-8CEF-8073695D2184}" name="Mass of RNA [kg]" dataDxfId="135"/>
    <tableColumn id="4" xr3:uid="{AD0550DD-2078-47BE-8718-A80100547BC6}" name="Inertia of RNA fore-aft @COG [kg m^2]" dataDxfId="134"/>
    <tableColumn id="5" xr3:uid="{FE2F1CB5-7238-43D1-BD0E-870267602329}" name="Inertia of RNA side-side @COG [kg m^2]" dataDxfId="133"/>
    <tableColumn id="6" xr3:uid="{A8B68FE9-4E32-421F-B38A-D43A617ACB98}" name="Vertical Offset TT to HH [m] " dataDxfId="132"/>
    <tableColumn id="7" xr3:uid="{37A681FC-3A2A-4D32-AA7F-00F65FE7DB9F}" name="Vertical Offset TT_COG [m]" dataDxfId="131"/>
    <tableColumn id="8" xr3:uid="{F94ECCEB-31E8-4416-B7C7-95B8A86CF8EF}" name="comment" dataDxfId="13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29" dataDxfId="128">
  <autoFilter ref="D6:K123" xr:uid="{6964430C-2D65-45C4-817F-08653037EDFC}"/>
  <tableColumns count="8">
    <tableColumn id="1" xr3:uid="{1C924510-54DB-4186-8521-598E5FD7BF93}" name="Section" totalsRowLabel="Ergebnis" dataDxfId="127" totalsRowDxfId="126"/>
    <tableColumn id="2" xr3:uid="{29F8F207-72DF-4027-A39E-C3D956F79382}" name="Affiliation" dataDxfId="125" totalsRowDxfId="124"/>
    <tableColumn id="3" xr3:uid="{F1A86E12-282B-4FE8-A989-9056549BE251}" name="local Section" dataDxfId="123" totalsRowDxfId="122"/>
    <tableColumn id="4" xr3:uid="{1F0B5480-90D3-4DBF-AAEC-010EB8A46507}" name="Top [m]" dataDxfId="121" totalsRowDxfId="120"/>
    <tableColumn id="5" xr3:uid="{2F9EEEB1-AE18-4058-A215-9A6EAD23E6F0}" name="Bottom [m]" dataDxfId="119" totalsRowDxfId="118"/>
    <tableColumn id="6" xr3:uid="{CAF3E9FD-22BF-4C53-97D3-15DEA70C9DE2}" name="D, top [m]" dataDxfId="117" totalsRowDxfId="116"/>
    <tableColumn id="7" xr3:uid="{EE4449DD-273C-4967-8180-25E33E65F937}" name="D, bottom [m]" dataDxfId="115" totalsRowDxfId="114"/>
    <tableColumn id="8" xr3:uid="{9E0DB1B2-CFCB-4381-92CD-ECD40BB596EB}" name="t [mm]" dataDxfId="113" totalsRowDxfId="112"/>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11" dataDxfId="110">
  <autoFilter ref="Q6:Z79" xr:uid="{99775F4D-8879-4247-BCBB-9E55004F5FE5}"/>
  <tableColumns count="10">
    <tableColumn id="8" xr3:uid="{4222E379-EA2F-436F-A27E-F66347A2B7A2}" name="Affiliation" dataDxfId="109"/>
    <tableColumn id="1" xr3:uid="{00244646-90F3-4DDD-AB6B-0373781AFF60}" name="Name" dataDxfId="108"/>
    <tableColumn id="2" xr3:uid="{6305BA78-EC7F-4D5E-A143-DF4E3CB9A56C}" name="Top [m]" dataDxfId="107"/>
    <tableColumn id="3" xr3:uid="{156C5A02-52CD-48BE-87D5-E9BF8F935E99}" name="Bottom [m]" dataDxfId="106"/>
    <tableColumn id="4" xr3:uid="{BA986155-703C-4151-964B-7F7638569588}" name="Mass [kg]" dataDxfId="105"/>
    <tableColumn id="5" xr3:uid="{5FB39ED9-35A0-4964-ADC5-B9008F43FCB7}" name="Diameter [m]" dataDxfId="104"/>
    <tableColumn id="6" xr3:uid="{094B0EAF-8736-4B85-A464-028FE0E10FAC}" name="Orientation [°]" dataDxfId="103"/>
    <tableColumn id="7" xr3:uid="{F864D980-FF18-446E-8D28-70D3CBCA43E9}" name="Distance Axis to Axis [m]" dataDxfId="102"/>
    <tableColumn id="9" xr3:uid="{FD2E8D1C-F275-49BC-BD8B-D63D6205E6DF}" name="Gap between surfaces [m]" dataDxfId="101"/>
    <tableColumn id="10" xr3:uid="{DFEB932C-31A8-42AF-A99C-78CC47E5676D}" name="Surface roughness [m]" dataDxfId="100"/>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insertRow="1" totalsRowShown="0" headerRowDxfId="99" dataDxfId="97" headerRowBorderDxfId="98" tableBorderDxfId="96" totalsRowBorderDxfId="95">
  <autoFilter ref="AB31:AG32" xr:uid="{A1E86920-59C8-4A34-A4FA-D52D35DC047E}"/>
  <tableColumns count="6">
    <tableColumn id="1" xr3:uid="{D7BA5792-F27A-42AB-84A6-1A5C5073E624}" name="Affiliation" dataDxfId="94"/>
    <tableColumn id="3" xr3:uid="{F299E913-54CD-48A0-BB41-0880A93754FE}" name="Top [m]" dataDxfId="93"/>
    <tableColumn id="4" xr3:uid="{3FE7280C-AE16-43A5-98C5-AC81567063F8}" name="Bottom [m]" dataDxfId="92"/>
    <tableColumn id="5" xr3:uid="{494E1F17-E9F7-4B30-BF2F-0D837AD6C9EB}" name="D, top [m]" dataDxfId="91"/>
    <tableColumn id="6" xr3:uid="{9D18588B-23C1-495C-A81D-3BA5AF2F1DDD}" name="D, bottom [m]" dataDxfId="90"/>
    <tableColumn id="7" xr3:uid="{C3BA2567-9ACF-4834-A3FA-9599A0D98796}" name="t [mm]" dataDxfId="89"/>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88" dataDxfId="86" headerRowBorderDxfId="87" tableBorderDxfId="85">
  <autoFilter ref="AB27:AE28" xr:uid="{CD52EECF-AB78-4C57-8765-66AA1058C0CF}"/>
  <tableColumns count="4">
    <tableColumn id="1" xr3:uid="{035BC3C9-B7CD-47B5-94D2-F8D64A04FD6C}" name="Affiliation" dataDxfId="84"/>
    <tableColumn id="2" xr3:uid="{9093341A-644E-4005-A4B0-0B05612EE421}" name="Elevation [m]" dataDxfId="83"/>
    <tableColumn id="3" xr3:uid="{71FE16E7-7251-4F14-B28B-4C6055F6AED1}" name="Mass [t]" dataDxfId="82"/>
    <tableColumn id="4" xr3:uid="{87F4221A-61DF-4C79-A116-8098A7C6FAAE}" name="comment" dataDxfId="8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80" dataDxfId="79">
  <autoFilter ref="AB14:AF18" xr:uid="{8D334D84-754D-4685-9A4A-6A66B2E4FFB9}"/>
  <tableColumns count="5">
    <tableColumn id="1" xr3:uid="{DB673771-BB6D-4B68-81A2-B0DFC2758DC6}" name="Bottom [m]" dataDxfId="78"/>
    <tableColumn id="2" xr3:uid="{88DBAEFE-0CE9-43B7-BBD5-30E29A54DD0E}" name="Top [m]" dataDxfId="77"/>
    <tableColumn id="3" xr3:uid="{88F4E89D-F5DC-463C-AE91-5C5F8B82A591}" name="Marine Growth [mm]" dataDxfId="76"/>
    <tableColumn id="4" xr3:uid="{ABEE5949-3D04-400D-9A95-F3EBF7837C0E}" name="Density  [kg/m^3]" dataDxfId="75"/>
    <tableColumn id="5" xr3:uid="{F538BE21-E07F-43DA-9EA7-D7658B55572F}" name="Surface Roughness [m]" dataDxfId="7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73" dataDxfId="72">
  <autoFilter ref="AB22:AE24" xr:uid="{87B4A03F-1005-4720-8887-A14737394284}"/>
  <tableColumns count="4">
    <tableColumn id="1" xr3:uid="{79B3039B-DCB3-4DB5-9657-9170C1A7D7A1}" name="Bottom [m]" dataDxfId="71"/>
    <tableColumn id="2" xr3:uid="{798BD679-C372-4555-9ABA-DF12AF1BEB7B}" name="Top [m]" dataDxfId="70"/>
    <tableColumn id="3" xr3:uid="{C28B4B73-F57A-4DF1-B531-CD436CEA398C}" name="cd" dataDxfId="69"/>
    <tableColumn id="4" xr3:uid="{B75141CC-AB54-4904-90B7-845CA3D69A1B}" name="cm" dataDxfId="68"/>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67" dataDxfId="65" headerRowBorderDxfId="66" tableBorderDxfId="64" totalsRowBorderDxfId="63">
  <autoFilter ref="AB8:AJ9" xr:uid="{72CE8A2A-6760-4548-BB1E-BCA204D8C1BA}"/>
  <tableColumns count="9">
    <tableColumn id="1" xr3:uid="{46A5A21B-3002-456C-8AD9-5ECB42AC421F}" name="Identifier" dataDxfId="62"/>
    <tableColumn id="2" xr3:uid="{F5B4AC32-29FD-42F7-91EC-62CC42FCE0D7}" name="Power [MW]" dataDxfId="61"/>
    <tableColumn id="3" xr3:uid="{F6A77E93-EA0B-4A7B-91D9-D14361BC8B1A}" name="Rotor Diameter [m]" dataDxfId="60"/>
    <tableColumn id="4" xr3:uid="{324F57B3-0BB2-4A0A-864F-C4E295BA1417}" name="Mass of RNA [kg]" dataDxfId="59"/>
    <tableColumn id="5" xr3:uid="{498958C1-FF10-460A-950F-D28B6D477E67}" name="Inertia of RNA fore-aft @COG [kg m^2]" dataDxfId="58"/>
    <tableColumn id="8" xr3:uid="{234964DC-3BFC-4170-9D6A-7B3DBC67A11F}" name="Inertia of RNA side-side @COG [kg m^2]" dataDxfId="57"/>
    <tableColumn id="6" xr3:uid="{9A250389-A125-48C0-9709-4FC870698E51}" name="Vertical Offset TT to HH [m]" dataDxfId="56"/>
    <tableColumn id="7" xr3:uid="{7481D65D-D15B-4189-850C-213AFF247093}" name="Vertical Offset TT_COG [m]" dataDxfId="55"/>
    <tableColumn id="9" xr3:uid="{DC025F26-D4D4-42D6-A0AC-A10FD5B08484}" name="comment" dataDxfId="54"/>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53" dataDxfId="52">
  <autoFilter ref="A5:C9" xr:uid="{C35E7AB2-603F-4F8E-A683-CC2DB9E03260}"/>
  <tableColumns count="3">
    <tableColumn id="1" xr3:uid="{249E4AC0-B025-41CE-B64B-B1C47A8B108A}" name="Parameter" dataDxfId="51" totalsRowDxfId="50"/>
    <tableColumn id="2" xr3:uid="{96957327-E448-409A-A132-2F66C10F1B05}" name="Value" dataDxfId="49" totalsRowDxfId="48"/>
    <tableColumn id="3" xr3:uid="{9BA3C973-0D4E-4458-9364-B9F23256E516}" name="Unit" dataDxfId="47" totalsRowDxfId="46"/>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45"/>
    <tableColumn id="3" xr3:uid="{7B4AFB51-C380-4E40-AA9A-07A3C0BB6BB2}" name="Unit" dataDxfId="4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43"/>
    <tableColumn id="2" xr3:uid="{6C705FCB-5D10-4250-9912-E9DAC119643B}" name="Value" dataDxfId="4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41">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40"/>
    <tableColumn id="4" xr3:uid="{E0487E44-0EED-4BFD-B57A-C884FB22266C}" name="default" dataDxfId="39"/>
    <tableColumn id="5" xr3:uid="{92045E4D-F12F-4D16-876C-05D25606D491}" name="SN1" dataDxfId="3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2" totalsRowShown="0" headerRowDxfId="37" dataDxfId="35" headerRowBorderDxfId="36">
  <autoFilter ref="R13:AB22" xr:uid="{71E9ED97-D6B3-4021-B4A0-767262A463AF}"/>
  <tableColumns count="11">
    <tableColumn id="3" xr3:uid="{FEC1B86F-C35E-46DA-A7B6-958218640B32}" name="Use For" dataDxfId="34"/>
    <tableColumn id="12" xr3:uid="{C2A89023-9057-4005-B5BC-7177CA0916E4}" name="Affiliation" dataDxfId="33"/>
    <tableColumn id="8" xr3:uid="{DA5288F4-A6D2-4654-91EF-5216E3A5D06D}" name="Name" dataDxfId="32"/>
    <tableColumn id="1" xr3:uid="{BCF04A15-F7A1-4B02-B968-2B77E93E65C8}" name="Top [m]" dataDxfId="31"/>
    <tableColumn id="2" xr3:uid="{7285DDF2-50C0-437F-A508-26E337365FD6}" name="Bottom [m]" dataDxfId="30"/>
    <tableColumn id="6" xr3:uid="{FF72EB0E-B8A4-4A02-BB1C-1EDDA8FDE8B6}" name="Mass [kg]" dataDxfId="29"/>
    <tableColumn id="4" xr3:uid="{C529D6EA-DB28-489B-9417-E4E43DA45BC2}" name="Diameter [m]" dataDxfId="28"/>
    <tableColumn id="7" xr3:uid="{187EAF26-0053-462C-A746-F4CFDD4FEA26}" name="Orientation [°]" dataDxfId="27"/>
    <tableColumn id="9" xr3:uid="{083E9AAE-21E0-4DD4-92EE-C339CE2D1002}" name="Distance Axis to Axis [m]" dataDxfId="26"/>
    <tableColumn id="13" xr3:uid="{21BE8926-C21A-4E38-9100-554AFA0FA93B}" name="Gap between surfaces [m]" dataDxfId="25"/>
    <tableColumn id="10" xr3:uid="{5E743F44-ADBC-4FED-9125-954BB70B4AA2}" name="Surface roughness [m]" dataDxfId="2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5" totalsRowShown="0" dataDxfId="23">
  <autoFilter ref="AF24:AL145" xr:uid="{FE356BDF-F7DD-4DF8-8A03-F552C7434686}"/>
  <tableColumns count="7">
    <tableColumn id="1" xr3:uid="{6D2CD887-573B-48AA-98AD-9996FADDC923}" name="Node [-]" dataDxfId="22"/>
    <tableColumn id="2" xr3:uid="{EC70247F-3373-4C15-8E7F-4D2A86B1DE62}" name="Elevation [m]" dataDxfId="21"/>
    <tableColumn id="3" xr3:uid="{083E87E4-CECB-495A-A83F-130B2C844AFE}" name="Local x [m]" dataDxfId="20"/>
    <tableColumn id="4" xr3:uid="{7C868A91-68C1-4A51-B109-53217D6E2AA3}" name="Local y [m]" dataDxfId="19"/>
    <tableColumn id="5" xr3:uid="{86FF08B6-8D4D-4CCD-919D-2EE5F2A56883}" name="Point mass [m]" dataDxfId="18"/>
    <tableColumn id="6" xr3:uid="{6C286BEE-E8E7-481A-94E7-8A10C03F2B0D}" name="New Node?" dataDxfId="17"/>
    <tableColumn id="7" xr3:uid="{6F09390B-5897-4502-BE0F-57B6FE441D6D}" name="comment" dataDxfId="1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64" totalsRowShown="0" dataDxfId="15">
  <autoFilter ref="AO24:AX264" xr:uid="{08A0827C-AEB7-4AC5-AC1C-3A9EEE71E512}"/>
  <tableColumns count="10">
    <tableColumn id="1" xr3:uid="{EE8CEEDE-C7F8-49BC-B1C1-62256D68B1F7}" name="Affiliation" dataDxfId="14"/>
    <tableColumn id="2" xr3:uid="{B5C9A065-2A24-4663-A78E-AB359C1B07B6}" name="Member [-]" dataDxfId="13"/>
    <tableColumn id="3" xr3:uid="{6737F7E4-75EA-4406-A7BA-6FC70240743C}" name="Node [-]" dataDxfId="12"/>
    <tableColumn id="4" xr3:uid="{89E5BBF6-3045-4D1E-BBF3-FCAE237AEF1F}" name="Diameter [m]" dataDxfId="11"/>
    <tableColumn id="5" xr3:uid="{6F3CFA72-85FE-4FA1-98D1-C26E66E5227F}" name="Wall thickness [mm]" dataDxfId="10"/>
    <tableColumn id="6" xr3:uid="{6F8DAE76-3BDE-41F7-B41C-569866CCAC01}" name="cd [-]" dataDxfId="9"/>
    <tableColumn id="7" xr3:uid="{38F26F02-A7D4-4714-AB52-DE027CA3C685}" name="cm [-]" dataDxfId="8"/>
    <tableColumn id="8" xr3:uid="{AF03C275-EBB0-4E9C-B3AD-4A9D80A81FED}" name="Marine growth [mm]" dataDxfId="7"/>
    <tableColumn id="9" xr3:uid="{05F492D6-D126-434F-93C6-A121F0788998}" name="Density [kg*m^-3]" dataDxfId="6"/>
    <tableColumn id="10" xr3:uid="{0530F484-7CF4-4A9A-9354-6550550F5D09}" name="Material [-]" dataDxfId="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4">
  <autoFilter ref="AF19:AI20" xr:uid="{75D83FCB-684E-49B9-8C8E-EEC425D5900E}"/>
  <tableColumns count="4">
    <tableColumn id="1" xr3:uid="{CB78C727-D5DC-4CA2-BA49-B008160D7D1F}" name="Material" dataDxfId="3"/>
    <tableColumn id="2" xr3:uid="{065FA7D2-18F9-4AC6-BB89-D8104A6F0927}" name="Density" dataDxfId="2"/>
    <tableColumn id="3" xr3:uid="{5D3B327E-2F90-44C2-802D-F2908776C407}" name="Young's Mod. [Pa]" dataDxfId="1"/>
    <tableColumn id="4" xr3:uid="{4882E81A-F94D-4030-BB50-4BFCD860A46F}" name="Shear Mod [Pa]" dataDxfId="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table" Target="../tables/table43.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zoomScale="70" zoomScaleNormal="70" workbookViewId="0">
      <selection activeCell="D14" sqref="D14"/>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546</v>
      </c>
    </row>
    <row r="3" spans="2:5" ht="15" thickBot="1"/>
    <row r="4" spans="2:5" ht="18">
      <c r="B4" s="320" t="s">
        <v>548</v>
      </c>
      <c r="C4" s="61" t="s">
        <v>549</v>
      </c>
      <c r="D4" s="325" t="s">
        <v>547</v>
      </c>
      <c r="E4" s="62"/>
    </row>
    <row r="5" spans="2:5">
      <c r="B5" s="321"/>
      <c r="D5" s="323"/>
      <c r="E5" s="55"/>
    </row>
    <row r="6" spans="2:5">
      <c r="B6" s="321"/>
      <c r="D6" s="323"/>
      <c r="E6" s="55"/>
    </row>
    <row r="7" spans="2:5">
      <c r="B7" s="321"/>
      <c r="D7" s="323"/>
      <c r="E7" s="55"/>
    </row>
    <row r="8" spans="2:5">
      <c r="B8" s="321"/>
      <c r="D8" s="323"/>
      <c r="E8" s="55"/>
    </row>
    <row r="9" spans="2:5">
      <c r="B9" s="321"/>
      <c r="D9" s="323"/>
      <c r="E9" s="55"/>
    </row>
    <row r="10" spans="2:5">
      <c r="B10" s="321"/>
      <c r="D10" s="323"/>
      <c r="E10" s="55"/>
    </row>
    <row r="11" spans="2:5">
      <c r="B11" s="321"/>
      <c r="D11" s="323"/>
      <c r="E11" s="55"/>
    </row>
    <row r="12" spans="2:5">
      <c r="B12" s="321"/>
      <c r="D12" s="323"/>
      <c r="E12" s="55"/>
    </row>
    <row r="13" spans="2:5">
      <c r="B13" s="321"/>
      <c r="D13" s="323"/>
      <c r="E13" s="55"/>
    </row>
    <row r="14" spans="2:5">
      <c r="B14" s="321"/>
      <c r="D14" s="323"/>
      <c r="E14" s="55"/>
    </row>
    <row r="15" spans="2:5">
      <c r="B15" s="321"/>
      <c r="D15" s="323"/>
      <c r="E15" s="55"/>
    </row>
    <row r="16" spans="2:5">
      <c r="B16" s="321"/>
      <c r="D16" s="323"/>
      <c r="E16" s="55"/>
    </row>
    <row r="17" spans="2:5">
      <c r="B17" s="321"/>
      <c r="D17" s="323"/>
      <c r="E17" s="55"/>
    </row>
    <row r="18" spans="2:5">
      <c r="B18" s="321"/>
      <c r="D18" s="323"/>
      <c r="E18" s="55"/>
    </row>
    <row r="19" spans="2:5">
      <c r="B19" s="321"/>
      <c r="D19" s="323"/>
      <c r="E19" s="55"/>
    </row>
    <row r="20" spans="2:5" ht="15" thickBot="1">
      <c r="B20" s="322"/>
      <c r="C20" s="64"/>
      <c r="D20" s="324"/>
      <c r="E20" s="65"/>
    </row>
    <row r="23" spans="2:5" ht="15.6" customHeight="1">
      <c r="B23" s="85" t="s">
        <v>296</v>
      </c>
    </row>
    <row r="24" spans="2:5" ht="15" thickBot="1"/>
    <row r="25" spans="2:5" ht="18">
      <c r="B25" s="245" t="s">
        <v>268</v>
      </c>
      <c r="C25" s="243" t="s">
        <v>256</v>
      </c>
      <c r="D25" s="247" t="s">
        <v>260</v>
      </c>
      <c r="E25" s="62"/>
    </row>
    <row r="26" spans="2:5" ht="15" thickBot="1">
      <c r="B26" s="246"/>
      <c r="C26" s="54"/>
      <c r="E26" s="55"/>
    </row>
    <row r="27" spans="2:5" ht="18">
      <c r="B27" s="245" t="s">
        <v>264</v>
      </c>
      <c r="C27" s="243" t="s">
        <v>257</v>
      </c>
      <c r="D27" s="247" t="s">
        <v>261</v>
      </c>
      <c r="E27" s="62"/>
    </row>
    <row r="28" spans="2:5">
      <c r="B28" s="67"/>
      <c r="C28" s="208" t="s">
        <v>265</v>
      </c>
      <c r="E28" s="55"/>
    </row>
    <row r="29" spans="2:5">
      <c r="B29" s="67"/>
      <c r="C29" s="244" t="s">
        <v>258</v>
      </c>
      <c r="D29" s="56" t="s">
        <v>262</v>
      </c>
      <c r="E29" s="55"/>
    </row>
    <row r="30" spans="2:5" ht="12" customHeight="1">
      <c r="B30" s="67"/>
      <c r="C30" s="54"/>
      <c r="E30" s="55"/>
    </row>
    <row r="31" spans="2:5" ht="15" thickBot="1">
      <c r="B31" s="67"/>
      <c r="C31" s="54"/>
      <c r="D31" t="s">
        <v>267</v>
      </c>
      <c r="E31" s="55"/>
    </row>
    <row r="32" spans="2:5" ht="18">
      <c r="B32" s="245" t="s">
        <v>526</v>
      </c>
      <c r="C32" s="243" t="s">
        <v>517</v>
      </c>
      <c r="D32" s="61" t="b">
        <v>0</v>
      </c>
      <c r="E32" s="62" t="s">
        <v>518</v>
      </c>
    </row>
    <row r="33" spans="2:5">
      <c r="B33" s="67"/>
      <c r="C33" s="244" t="s">
        <v>263</v>
      </c>
      <c r="D33" s="248" t="s">
        <v>596</v>
      </c>
      <c r="E33" s="55" t="s">
        <v>529</v>
      </c>
    </row>
    <row r="34" spans="2:5" ht="15" thickBot="1">
      <c r="B34" s="246"/>
      <c r="C34" s="254" t="s">
        <v>514</v>
      </c>
      <c r="D34" s="249" t="s">
        <v>515</v>
      </c>
      <c r="E34" s="65" t="s">
        <v>603</v>
      </c>
    </row>
    <row r="35" spans="2:5" ht="18">
      <c r="B35" s="245" t="s">
        <v>259</v>
      </c>
      <c r="C35" s="60"/>
      <c r="D35" s="61" t="s">
        <v>520</v>
      </c>
      <c r="E35" s="62"/>
    </row>
    <row r="36" spans="2:5">
      <c r="B36" s="67"/>
      <c r="C36" s="54"/>
      <c r="E36" s="55"/>
    </row>
    <row r="37" spans="2:5">
      <c r="B37" s="67"/>
      <c r="C37" s="54"/>
      <c r="D37" t="s">
        <v>521</v>
      </c>
      <c r="E37" s="55"/>
    </row>
    <row r="38" spans="2:5">
      <c r="B38" s="67"/>
      <c r="C38" s="54"/>
      <c r="D38" t="s">
        <v>522</v>
      </c>
      <c r="E38" s="55"/>
    </row>
    <row r="39" spans="2:5">
      <c r="B39" s="67"/>
      <c r="C39" s="54"/>
      <c r="D39" t="s">
        <v>523</v>
      </c>
      <c r="E39" s="55"/>
    </row>
    <row r="40" spans="2:5">
      <c r="B40" s="67"/>
      <c r="C40" s="54"/>
      <c r="D40" t="s">
        <v>524</v>
      </c>
      <c r="E40" s="55"/>
    </row>
    <row r="41" spans="2:5">
      <c r="B41" s="67"/>
      <c r="C41" s="54"/>
      <c r="D41" t="s">
        <v>525</v>
      </c>
      <c r="E41" s="55"/>
    </row>
    <row r="42" spans="2:5" ht="15" thickBot="1">
      <c r="B42" s="246"/>
      <c r="C42" s="54"/>
      <c r="E42" s="55"/>
    </row>
    <row r="43" spans="2:5" ht="18">
      <c r="B43" s="245" t="s">
        <v>527</v>
      </c>
      <c r="C43" s="243"/>
      <c r="D43" s="61" t="s">
        <v>528</v>
      </c>
      <c r="E43" s="62"/>
    </row>
    <row r="44" spans="2:5" ht="191.4" customHeight="1">
      <c r="B44" s="67"/>
      <c r="C44" s="244"/>
      <c r="E44" s="55"/>
    </row>
    <row r="45" spans="2:5" ht="15" thickBot="1">
      <c r="B45" s="246"/>
      <c r="C45" s="254"/>
      <c r="D45" s="64"/>
      <c r="E45" s="65"/>
    </row>
    <row r="49" spans="2:5" ht="21">
      <c r="B49" s="85" t="s">
        <v>516</v>
      </c>
    </row>
    <row r="50" spans="2:5" ht="15" thickBot="1"/>
    <row r="51" spans="2:5" ht="135.6" customHeight="1" thickBot="1">
      <c r="B51" s="255" t="s">
        <v>519</v>
      </c>
      <c r="C51" s="60"/>
      <c r="D51" s="61"/>
      <c r="E51" s="62"/>
    </row>
    <row r="52" spans="2:5" ht="18">
      <c r="B52" s="109" t="s">
        <v>297</v>
      </c>
      <c r="C52" s="60"/>
      <c r="D52" s="61"/>
      <c r="E52" s="62"/>
    </row>
    <row r="53" spans="2:5">
      <c r="B53" s="110"/>
      <c r="C53" s="250" t="s">
        <v>291</v>
      </c>
      <c r="E53" s="55"/>
    </row>
    <row r="54" spans="2:5">
      <c r="B54" s="110"/>
      <c r="C54" s="251" t="s">
        <v>291</v>
      </c>
      <c r="E54" s="55"/>
    </row>
    <row r="55" spans="2:5">
      <c r="B55" s="110"/>
      <c r="C55" s="252" t="s">
        <v>292</v>
      </c>
      <c r="E55" s="55"/>
    </row>
    <row r="56" spans="2:5">
      <c r="B56" s="110"/>
      <c r="C56" s="251" t="s">
        <v>292</v>
      </c>
      <c r="E56" s="55"/>
    </row>
    <row r="57" spans="2:5">
      <c r="B57" s="110"/>
      <c r="C57" s="251"/>
      <c r="E57" s="55"/>
    </row>
    <row r="58" spans="2:5">
      <c r="B58" s="110"/>
      <c r="C58" s="253" t="s">
        <v>301</v>
      </c>
      <c r="E58" s="55"/>
    </row>
    <row r="59" spans="2:5" ht="15" thickBot="1">
      <c r="B59" s="111"/>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29" t="s">
        <v>42</v>
      </c>
      <c r="C4" s="330"/>
      <c r="D4" s="331"/>
      <c r="E4" s="40"/>
      <c r="F4" s="332" t="s">
        <v>26</v>
      </c>
      <c r="G4" s="333"/>
      <c r="H4" s="333"/>
      <c r="I4" s="334"/>
      <c r="J4" s="40"/>
      <c r="K4" s="335" t="s">
        <v>43</v>
      </c>
      <c r="L4" s="336"/>
      <c r="M4" s="33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266</v>
      </c>
      <c r="D22" s="1" t="s">
        <v>266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70" zoomScaleNormal="70" workbookViewId="0">
      <selection activeCell="DN15" sqref="DN15"/>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2" customWidth="1"/>
    <col min="5" max="5" width="50.6640625" style="175"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81"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02" hidden="1" customWidth="1"/>
    <col min="87" max="87" width="15.6640625" style="49" hidden="1" customWidth="1"/>
    <col min="88" max="88" width="14" style="49" hidden="1" customWidth="1"/>
    <col min="89" max="89" width="9.6640625" style="205"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75" customWidth="1"/>
    <col min="123" max="123" width="49.109375" style="175"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5"/>
      <c r="B1" s="116"/>
      <c r="C1" s="116"/>
      <c r="D1" s="117"/>
      <c r="E1" s="271" t="s">
        <v>531</v>
      </c>
      <c r="K1"/>
      <c r="N1"/>
      <c r="AP1" s="126" t="s">
        <v>530</v>
      </c>
      <c r="AV1"/>
      <c r="AY1"/>
      <c r="CB1" s="118" t="s">
        <v>532</v>
      </c>
      <c r="CH1" s="49"/>
      <c r="CK1" s="49"/>
      <c r="DN1" s="127" t="s">
        <v>533</v>
      </c>
    </row>
    <row r="2" spans="1:137" ht="18" customHeight="1">
      <c r="E2" s="176"/>
      <c r="F2" s="140"/>
      <c r="G2" s="140"/>
      <c r="H2" s="140"/>
      <c r="I2" s="140"/>
      <c r="J2" s="141"/>
      <c r="K2" s="79"/>
      <c r="L2" s="60"/>
      <c r="M2" s="61"/>
      <c r="N2" s="61"/>
      <c r="O2" s="61"/>
      <c r="P2" s="61"/>
      <c r="Q2" s="61"/>
      <c r="R2" s="61"/>
      <c r="S2" s="61"/>
      <c r="T2" s="61"/>
      <c r="U2" s="61"/>
      <c r="V2" s="61"/>
      <c r="W2" s="61"/>
      <c r="X2" s="62"/>
      <c r="AO2" s="61"/>
      <c r="AP2" s="275"/>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2" t="s">
        <v>51</v>
      </c>
      <c r="F3" s="142"/>
      <c r="G3" s="142"/>
      <c r="H3" s="142"/>
      <c r="I3" s="142"/>
      <c r="J3" s="143"/>
      <c r="K3" s="57"/>
      <c r="L3" s="54"/>
      <c r="N3"/>
      <c r="AP3" s="276"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77"/>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198</v>
      </c>
      <c r="F5" s="66"/>
      <c r="G5" s="66"/>
      <c r="H5" s="66"/>
      <c r="I5" s="66"/>
      <c r="J5"/>
      <c r="K5"/>
      <c r="L5" s="54"/>
      <c r="N5"/>
      <c r="AP5" s="278" t="s">
        <v>198</v>
      </c>
      <c r="AQ5" s="66"/>
      <c r="AR5" s="66"/>
      <c r="AS5" s="66"/>
      <c r="AT5" s="66"/>
      <c r="AU5"/>
      <c r="AV5"/>
      <c r="AW5" s="54"/>
      <c r="AY5"/>
      <c r="CB5" s="83" t="s">
        <v>198</v>
      </c>
      <c r="CC5" s="66"/>
      <c r="CD5" s="66"/>
      <c r="CE5" s="66"/>
      <c r="CF5" s="66"/>
      <c r="CG5"/>
      <c r="CH5" s="49"/>
      <c r="CI5" s="77"/>
      <c r="CK5" s="49"/>
      <c r="DN5" s="83" t="s">
        <v>198</v>
      </c>
      <c r="DO5" s="66"/>
      <c r="DP5" s="66"/>
      <c r="DQ5" s="66"/>
      <c r="DR5" s="178"/>
      <c r="DS5" s="178"/>
    </row>
    <row r="6" spans="1:137" ht="18" customHeight="1">
      <c r="A6" s="112"/>
      <c r="B6" s="113"/>
      <c r="C6" s="113"/>
      <c r="D6" s="155"/>
      <c r="E6" s="170"/>
      <c r="F6" s="76" t="s">
        <v>195</v>
      </c>
      <c r="G6" s="72"/>
      <c r="H6" s="72"/>
      <c r="I6" s="72"/>
      <c r="J6" s="72"/>
      <c r="K6" s="72"/>
      <c r="L6" s="54"/>
      <c r="N6" s="68"/>
      <c r="AP6" s="279"/>
      <c r="AQ6" s="232" t="s">
        <v>195</v>
      </c>
      <c r="AR6" s="233"/>
      <c r="AS6" s="233"/>
      <c r="AT6" s="233"/>
      <c r="AU6" s="233"/>
      <c r="AV6" s="234"/>
      <c r="AY6" s="68"/>
      <c r="CB6" s="167"/>
      <c r="CC6" s="76" t="s">
        <v>195</v>
      </c>
      <c r="CD6" s="72"/>
      <c r="CE6" s="72"/>
      <c r="CF6" s="72"/>
      <c r="CG6" s="72"/>
      <c r="CH6" s="314"/>
      <c r="CI6" s="77"/>
      <c r="CK6" s="203"/>
      <c r="DN6" s="167"/>
      <c r="DO6" s="76" t="s">
        <v>195</v>
      </c>
      <c r="DP6" s="76"/>
      <c r="DQ6" s="72"/>
      <c r="DR6" s="179"/>
      <c r="DS6" s="179"/>
      <c r="DT6" s="72"/>
      <c r="DU6" s="92"/>
    </row>
    <row r="7" spans="1:137" ht="18" customHeight="1" thickBot="1">
      <c r="A7" s="112"/>
      <c r="B7" s="113"/>
      <c r="C7" s="113"/>
      <c r="D7" s="155"/>
      <c r="E7" s="273"/>
      <c r="F7" s="326" t="s">
        <v>590</v>
      </c>
      <c r="G7" s="182"/>
      <c r="H7" s="182"/>
      <c r="I7" s="182"/>
      <c r="J7" s="182"/>
      <c r="K7" s="182"/>
      <c r="L7" s="54"/>
      <c r="N7"/>
      <c r="AP7" s="280"/>
      <c r="AQ7" s="227" t="s">
        <v>569</v>
      </c>
      <c r="AR7" s="228"/>
      <c r="AS7" s="228"/>
      <c r="AT7" s="228"/>
      <c r="AU7" s="228"/>
      <c r="AV7" s="235"/>
      <c r="AY7"/>
      <c r="CB7" s="168"/>
      <c r="CC7" s="187" t="s">
        <v>570</v>
      </c>
      <c r="CD7" s="182"/>
      <c r="CE7" s="182"/>
      <c r="CF7" s="182"/>
      <c r="CG7" s="182"/>
      <c r="CH7" s="315"/>
      <c r="CI7" s="77"/>
      <c r="CK7" s="49"/>
      <c r="DN7" s="169"/>
      <c r="DO7" s="190" t="s">
        <v>585</v>
      </c>
      <c r="DP7" s="190"/>
      <c r="DQ7" s="191"/>
      <c r="DR7" s="192"/>
      <c r="DS7" s="192"/>
      <c r="DT7" s="191"/>
      <c r="DU7" s="193"/>
    </row>
    <row r="8" spans="1:137" ht="18" customHeight="1">
      <c r="A8" s="112"/>
      <c r="B8" s="113"/>
      <c r="C8" s="113"/>
      <c r="D8" s="155"/>
      <c r="E8" s="340" t="s">
        <v>284</v>
      </c>
      <c r="F8" s="73"/>
      <c r="G8" s="73"/>
      <c r="H8" s="73"/>
      <c r="I8" s="73"/>
      <c r="J8" s="73"/>
      <c r="K8" s="73"/>
      <c r="L8" s="54"/>
      <c r="N8"/>
      <c r="AP8" s="338" t="s">
        <v>284</v>
      </c>
      <c r="AQ8" s="73"/>
      <c r="AR8" s="73"/>
      <c r="AS8" s="73"/>
      <c r="AT8" s="73"/>
      <c r="AU8" s="73"/>
      <c r="AV8" s="236"/>
      <c r="AY8"/>
      <c r="CB8" s="342" t="s">
        <v>284</v>
      </c>
      <c r="CC8" s="73"/>
      <c r="CD8" s="73"/>
      <c r="CE8" s="73"/>
      <c r="CF8" s="73"/>
      <c r="CG8" s="73"/>
      <c r="CH8" s="310"/>
      <c r="CI8" s="77"/>
      <c r="CK8" s="49"/>
      <c r="DO8" s="73"/>
      <c r="DP8" s="73"/>
      <c r="DQ8" s="73"/>
      <c r="DR8" s="189"/>
      <c r="DS8" s="189"/>
      <c r="DT8" s="73"/>
      <c r="DU8" s="73"/>
    </row>
    <row r="9" spans="1:137" ht="18" customHeight="1" thickBot="1">
      <c r="A9" s="112"/>
      <c r="B9" s="113"/>
      <c r="C9" s="113"/>
      <c r="D9" s="155"/>
      <c r="E9" s="341"/>
      <c r="F9" s="74"/>
      <c r="G9" s="74"/>
      <c r="H9" s="74"/>
      <c r="I9" s="74"/>
      <c r="J9" s="74"/>
      <c r="K9" s="74"/>
      <c r="L9" s="54"/>
      <c r="N9"/>
      <c r="AP9" s="339"/>
      <c r="AQ9" s="237"/>
      <c r="AR9" s="237"/>
      <c r="AS9" s="237"/>
      <c r="AT9" s="237"/>
      <c r="AU9" s="237"/>
      <c r="AV9" s="238"/>
      <c r="AY9"/>
      <c r="CB9" s="343"/>
      <c r="CC9" s="74"/>
      <c r="CD9" s="64"/>
      <c r="CE9" s="74"/>
      <c r="CF9" s="74"/>
      <c r="CG9" s="74"/>
      <c r="CH9" s="316"/>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199</v>
      </c>
      <c r="F12"/>
      <c r="G12"/>
      <c r="H12"/>
      <c r="I12"/>
      <c r="J12"/>
      <c r="K12"/>
      <c r="L12" s="54"/>
      <c r="N12"/>
      <c r="Y12" t="s">
        <v>55</v>
      </c>
      <c r="Z12" t="s">
        <v>56</v>
      </c>
      <c r="AA12" t="s">
        <v>54</v>
      </c>
      <c r="AB12" t="s">
        <v>57</v>
      </c>
      <c r="AC12" t="s">
        <v>96</v>
      </c>
      <c r="AD12" t="s">
        <v>92</v>
      </c>
      <c r="AE12" t="s">
        <v>97</v>
      </c>
      <c r="AP12" s="278" t="s">
        <v>199</v>
      </c>
      <c r="AQ12"/>
      <c r="AR12"/>
      <c r="AS12"/>
      <c r="AT12"/>
      <c r="AU12"/>
      <c r="AV12"/>
      <c r="AW12" s="54"/>
      <c r="AY12"/>
      <c r="BJ12" t="s">
        <v>55</v>
      </c>
      <c r="BK12" t="s">
        <v>56</v>
      </c>
      <c r="BL12" t="s">
        <v>54</v>
      </c>
      <c r="BM12" t="s">
        <v>57</v>
      </c>
      <c r="BN12" t="s">
        <v>96</v>
      </c>
      <c r="BO12" t="s">
        <v>92</v>
      </c>
      <c r="BP12" t="s">
        <v>97</v>
      </c>
      <c r="CB12" s="83" t="s">
        <v>199</v>
      </c>
      <c r="CC12"/>
      <c r="CD12"/>
      <c r="CE12"/>
      <c r="CF12"/>
      <c r="CG12"/>
      <c r="CH12" s="49"/>
      <c r="CI12" s="77"/>
      <c r="CK12" s="49"/>
      <c r="CV12" t="s">
        <v>55</v>
      </c>
      <c r="CW12" t="s">
        <v>56</v>
      </c>
      <c r="CX12" t="s">
        <v>54</v>
      </c>
      <c r="CY12" t="s">
        <v>57</v>
      </c>
      <c r="CZ12" t="s">
        <v>96</v>
      </c>
      <c r="DA12" t="s">
        <v>92</v>
      </c>
      <c r="DB12" t="s">
        <v>97</v>
      </c>
      <c r="DY12" t="s">
        <v>55</v>
      </c>
      <c r="DZ12" t="s">
        <v>100</v>
      </c>
      <c r="EA12" t="s">
        <v>101</v>
      </c>
      <c r="EB12" t="s">
        <v>163</v>
      </c>
      <c r="EC12" t="s">
        <v>172</v>
      </c>
      <c r="ED12" t="s">
        <v>173</v>
      </c>
      <c r="EE12" t="s">
        <v>164</v>
      </c>
      <c r="EF12" t="s">
        <v>165</v>
      </c>
      <c r="EG12" t="s">
        <v>19</v>
      </c>
    </row>
    <row r="13" spans="1:137" ht="18" customHeight="1">
      <c r="A13" s="112"/>
      <c r="B13" s="113"/>
      <c r="C13" s="113"/>
      <c r="D13" s="155"/>
      <c r="E13" t="s">
        <v>55</v>
      </c>
      <c r="F13" s="49" t="s">
        <v>56</v>
      </c>
      <c r="G13" s="49" t="s">
        <v>54</v>
      </c>
      <c r="H13" s="49" t="s">
        <v>57</v>
      </c>
      <c r="I13" s="49" t="s">
        <v>96</v>
      </c>
      <c r="J13" s="49" t="s">
        <v>92</v>
      </c>
      <c r="K13" s="49" t="s">
        <v>97</v>
      </c>
      <c r="L13" s="54"/>
      <c r="N13"/>
      <c r="Y13" t="s">
        <v>552</v>
      </c>
      <c r="Z13" t="s">
        <v>191</v>
      </c>
      <c r="AA13" t="s">
        <v>58</v>
      </c>
      <c r="AB13" t="s">
        <v>553</v>
      </c>
      <c r="AC13">
        <v>45.43</v>
      </c>
      <c r="AD13" t="s">
        <v>49</v>
      </c>
      <c r="AE13" t="s">
        <v>293</v>
      </c>
      <c r="AP13" s="98" t="s">
        <v>55</v>
      </c>
      <c r="AQ13" s="49" t="s">
        <v>56</v>
      </c>
      <c r="AR13" s="49" t="s">
        <v>54</v>
      </c>
      <c r="AS13" s="49" t="s">
        <v>57</v>
      </c>
      <c r="AT13" s="49" t="s">
        <v>96</v>
      </c>
      <c r="AU13" s="49" t="s">
        <v>92</v>
      </c>
      <c r="AV13" s="49" t="s">
        <v>97</v>
      </c>
      <c r="AW13" s="54"/>
      <c r="AY13"/>
      <c r="BJ13" t="s">
        <v>550</v>
      </c>
      <c r="BK13" t="s">
        <v>191</v>
      </c>
      <c r="BL13" t="s">
        <v>58</v>
      </c>
      <c r="BM13" t="s">
        <v>551</v>
      </c>
      <c r="BN13">
        <v>43.5</v>
      </c>
      <c r="BO13" t="s">
        <v>49</v>
      </c>
      <c r="BP13" t="s">
        <v>293</v>
      </c>
      <c r="CB13" s="98" t="s">
        <v>55</v>
      </c>
      <c r="CC13" s="49" t="s">
        <v>56</v>
      </c>
      <c r="CD13" s="49" t="s">
        <v>54</v>
      </c>
      <c r="CE13" s="49" t="s">
        <v>57</v>
      </c>
      <c r="CF13" s="49" t="s">
        <v>96</v>
      </c>
      <c r="CG13" s="49" t="s">
        <v>92</v>
      </c>
      <c r="CH13" s="49" t="s">
        <v>97</v>
      </c>
      <c r="CI13" s="77"/>
      <c r="CK13" s="49"/>
      <c r="CV13" t="s">
        <v>575</v>
      </c>
      <c r="CW13" t="s">
        <v>191</v>
      </c>
      <c r="CX13" t="s">
        <v>58</v>
      </c>
      <c r="CY13" t="s">
        <v>576</v>
      </c>
      <c r="CZ13" t="s">
        <v>573</v>
      </c>
      <c r="DA13" t="s">
        <v>49</v>
      </c>
      <c r="DB13" t="s">
        <v>577</v>
      </c>
      <c r="DY13" s="49" t="s">
        <v>586</v>
      </c>
      <c r="DZ13" s="49">
        <v>15</v>
      </c>
      <c r="EA13">
        <v>236</v>
      </c>
      <c r="EB13">
        <v>829000</v>
      </c>
      <c r="EC13" s="49">
        <v>210000000</v>
      </c>
      <c r="ED13" s="49">
        <v>370000000</v>
      </c>
      <c r="EE13" s="49">
        <v>3.7</v>
      </c>
      <c r="EF13">
        <v>3.5</v>
      </c>
      <c r="EG13" t="s">
        <v>587</v>
      </c>
    </row>
    <row r="14" spans="1:137" ht="18" customHeight="1">
      <c r="A14" s="112"/>
      <c r="B14" s="113"/>
      <c r="C14" s="113"/>
      <c r="D14" s="155"/>
      <c r="E14" s="317" t="s">
        <v>552</v>
      </c>
      <c r="F14" s="318" t="s">
        <v>191</v>
      </c>
      <c r="G14" s="318" t="s">
        <v>58</v>
      </c>
      <c r="H14" s="318" t="s">
        <v>553</v>
      </c>
      <c r="I14" s="318">
        <v>45.43</v>
      </c>
      <c r="J14" s="318" t="s">
        <v>49</v>
      </c>
      <c r="K14" s="318" t="s">
        <v>293</v>
      </c>
      <c r="N14"/>
      <c r="Y14" s="58"/>
      <c r="Z14" s="58"/>
      <c r="AA14" s="58"/>
      <c r="AB14" s="58"/>
      <c r="AC14" s="58"/>
      <c r="AD14" s="58"/>
      <c r="AP14" s="319" t="s">
        <v>550</v>
      </c>
      <c r="AQ14" s="49" t="s">
        <v>191</v>
      </c>
      <c r="AR14" s="49" t="s">
        <v>58</v>
      </c>
      <c r="AS14" s="49" t="s">
        <v>551</v>
      </c>
      <c r="AT14" s="49">
        <v>43.5</v>
      </c>
      <c r="AU14" s="49" t="s">
        <v>49</v>
      </c>
      <c r="AV14" s="49" t="s">
        <v>293</v>
      </c>
      <c r="AW14" s="54"/>
      <c r="AY14"/>
      <c r="BJ14" s="58"/>
      <c r="BK14" s="58"/>
      <c r="BL14" s="58"/>
      <c r="BM14" s="58"/>
      <c r="BN14" s="58"/>
      <c r="BO14" s="58"/>
      <c r="CB14" s="319" t="s">
        <v>575</v>
      </c>
      <c r="CC14" s="49" t="s">
        <v>191</v>
      </c>
      <c r="CD14" s="49" t="s">
        <v>58</v>
      </c>
      <c r="CE14" s="49" t="s">
        <v>576</v>
      </c>
      <c r="CF14" s="49" t="s">
        <v>573</v>
      </c>
      <c r="CG14" s="49" t="s">
        <v>49</v>
      </c>
      <c r="CH14" s="49" t="s">
        <v>577</v>
      </c>
      <c r="CI14" s="77"/>
      <c r="CK14" s="49"/>
      <c r="CV14" s="58"/>
      <c r="CW14" s="58"/>
      <c r="CX14" s="58"/>
      <c r="CY14" s="58"/>
      <c r="CZ14" s="58"/>
      <c r="DA14" s="58"/>
      <c r="DY14" s="49" t="s">
        <v>588</v>
      </c>
      <c r="DZ14" s="49">
        <v>22</v>
      </c>
      <c r="EA14">
        <v>276</v>
      </c>
      <c r="EB14">
        <v>1394000</v>
      </c>
      <c r="EC14" s="49">
        <v>380000000</v>
      </c>
      <c r="ED14" s="49">
        <v>640000000</v>
      </c>
      <c r="EE14" s="49">
        <v>6.46</v>
      </c>
      <c r="EF14">
        <v>5.74</v>
      </c>
      <c r="EG14" t="s">
        <v>293</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49"/>
      <c r="DZ15" s="49"/>
      <c r="EC15" s="49"/>
      <c r="ED15" s="49"/>
      <c r="EE15" s="49"/>
    </row>
    <row r="16" spans="1:137" ht="18" customHeight="1">
      <c r="A16" s="112"/>
      <c r="B16" s="113"/>
      <c r="C16" s="113"/>
      <c r="D16" s="155"/>
      <c r="K16"/>
      <c r="L16" s="54"/>
      <c r="N16"/>
      <c r="Y16" s="56" t="s">
        <v>52</v>
      </c>
      <c r="AV16"/>
      <c r="AW16" s="54"/>
      <c r="AY16"/>
      <c r="BJ16" s="56" t="s">
        <v>52</v>
      </c>
      <c r="CH16" s="49"/>
      <c r="CI16" s="77"/>
      <c r="CK16" s="49"/>
      <c r="CV16" s="56" t="s">
        <v>52</v>
      </c>
      <c r="DY16" s="49"/>
      <c r="DZ16" s="49"/>
      <c r="EC16" s="49"/>
      <c r="ED16" s="49"/>
      <c r="EE16" s="49"/>
    </row>
    <row r="17" spans="1:144" ht="18" customHeight="1">
      <c r="A17" s="112"/>
      <c r="B17" s="113"/>
      <c r="C17" s="113"/>
      <c r="D17" s="155"/>
      <c r="E17" s="85" t="s">
        <v>303</v>
      </c>
      <c r="F17"/>
      <c r="G17"/>
      <c r="H17"/>
      <c r="I17"/>
      <c r="J17"/>
      <c r="K17"/>
      <c r="L17" s="54"/>
      <c r="N17"/>
      <c r="AP17" s="278" t="s">
        <v>200</v>
      </c>
      <c r="AQ17"/>
      <c r="AR17"/>
      <c r="AS17"/>
      <c r="AT17"/>
      <c r="AU17"/>
      <c r="AV17"/>
      <c r="AW17" s="54"/>
      <c r="AY17"/>
      <c r="CB17" s="83" t="s">
        <v>200</v>
      </c>
      <c r="CC17"/>
      <c r="CD17"/>
      <c r="CE17"/>
      <c r="CF17"/>
      <c r="CG17"/>
      <c r="CH17" s="49"/>
      <c r="CI17" s="77"/>
      <c r="CK17" s="49"/>
      <c r="DY17" s="49"/>
      <c r="DZ17" s="49"/>
      <c r="EC17" s="49"/>
      <c r="ED17" s="49"/>
      <c r="EE17" s="49"/>
    </row>
    <row r="18" spans="1:144" ht="18" customHeight="1" thickBot="1">
      <c r="A18" s="312"/>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192</v>
      </c>
      <c r="AG18" t="s">
        <v>70</v>
      </c>
      <c r="AH18" t="s">
        <v>69</v>
      </c>
      <c r="AI18" t="s">
        <v>67</v>
      </c>
      <c r="AJ18" t="s">
        <v>183</v>
      </c>
      <c r="AK18" t="s">
        <v>184</v>
      </c>
      <c r="AL18" t="s">
        <v>185</v>
      </c>
      <c r="AM18" t="s">
        <v>187</v>
      </c>
      <c r="AN18" t="s">
        <v>186</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192</v>
      </c>
      <c r="BR18" t="s">
        <v>70</v>
      </c>
      <c r="BS18" t="s">
        <v>69</v>
      </c>
      <c r="BT18" t="s">
        <v>67</v>
      </c>
      <c r="BU18" t="s">
        <v>183</v>
      </c>
      <c r="BV18" t="s">
        <v>184</v>
      </c>
      <c r="BW18" t="s">
        <v>185</v>
      </c>
      <c r="BX18" t="s">
        <v>187</v>
      </c>
      <c r="BY18" t="s">
        <v>186</v>
      </c>
      <c r="CB18" s="98"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192</v>
      </c>
      <c r="DD18" t="s">
        <v>70</v>
      </c>
      <c r="DE18" t="s">
        <v>69</v>
      </c>
      <c r="DF18" t="s">
        <v>67</v>
      </c>
      <c r="DG18" t="s">
        <v>183</v>
      </c>
      <c r="DH18" t="s">
        <v>184</v>
      </c>
      <c r="DI18" t="s">
        <v>185</v>
      </c>
      <c r="DJ18" t="s">
        <v>187</v>
      </c>
      <c r="DK18" t="s">
        <v>186</v>
      </c>
      <c r="DY18" s="49"/>
      <c r="DZ18" s="49"/>
      <c r="EC18" s="49"/>
      <c r="ED18" s="49"/>
      <c r="EE18" s="49"/>
    </row>
    <row r="19" spans="1:144" ht="18" customHeight="1">
      <c r="A19" s="78"/>
      <c r="B19" s="79"/>
      <c r="C19" s="78"/>
      <c r="D19" s="114"/>
      <c r="E19" s="305"/>
      <c r="F19" s="306"/>
      <c r="G19" s="306"/>
      <c r="H19" s="306"/>
      <c r="I19" s="306"/>
      <c r="J19" s="307"/>
      <c r="K19" s="306"/>
      <c r="N19"/>
      <c r="Y19" s="300">
        <v>1</v>
      </c>
      <c r="Z19" s="90">
        <v>5.6</v>
      </c>
      <c r="AA19" s="90">
        <v>1.6</v>
      </c>
      <c r="AB19" s="90">
        <v>7.5</v>
      </c>
      <c r="AC19" s="90">
        <v>7.5</v>
      </c>
      <c r="AD19" s="91">
        <v>108</v>
      </c>
      <c r="AF19" t="s">
        <v>589</v>
      </c>
      <c r="AG19">
        <v>5.6</v>
      </c>
      <c r="AH19">
        <v>5.6</v>
      </c>
      <c r="AI19">
        <v>60000</v>
      </c>
      <c r="AP19" s="308"/>
      <c r="AQ19" s="73"/>
      <c r="AR19" s="73"/>
      <c r="AS19" s="73"/>
      <c r="AT19" s="73"/>
      <c r="AU19" s="73"/>
      <c r="AV19" s="73"/>
      <c r="AW19" s="54"/>
      <c r="AY19"/>
      <c r="BJ19">
        <v>1</v>
      </c>
      <c r="BK19">
        <v>20.9</v>
      </c>
      <c r="BL19">
        <v>17.5</v>
      </c>
      <c r="BM19">
        <v>7.5</v>
      </c>
      <c r="BN19">
        <v>7.5</v>
      </c>
      <c r="BO19">
        <v>86</v>
      </c>
      <c r="BQ19" t="s">
        <v>591</v>
      </c>
      <c r="BR19">
        <v>20.100000000000001</v>
      </c>
      <c r="BS19">
        <v>20.100000000000001</v>
      </c>
      <c r="BT19">
        <v>20000</v>
      </c>
      <c r="CB19" s="308"/>
      <c r="CC19" s="73"/>
      <c r="CD19" s="73"/>
      <c r="CE19" s="73"/>
      <c r="CF19" s="73"/>
      <c r="CG19" s="73"/>
      <c r="CH19" s="199"/>
      <c r="CI19" s="77"/>
      <c r="CK19" s="49"/>
      <c r="CV19">
        <v>1</v>
      </c>
      <c r="CW19">
        <v>140.49999999999997</v>
      </c>
      <c r="CX19">
        <v>140.32499999999996</v>
      </c>
      <c r="CY19">
        <v>5.6159999999999997</v>
      </c>
      <c r="CZ19">
        <v>5.6159999999999997</v>
      </c>
      <c r="DA19">
        <v>42</v>
      </c>
      <c r="DC19" t="s">
        <v>539</v>
      </c>
      <c r="DD19">
        <v>140.49999999999997</v>
      </c>
      <c r="DE19">
        <v>140.49999999999997</v>
      </c>
      <c r="DF19">
        <v>6154</v>
      </c>
      <c r="DY19" s="49"/>
      <c r="DZ19" s="49"/>
      <c r="EC19" s="49"/>
      <c r="ED19" s="49"/>
    </row>
    <row r="20" spans="1:144" ht="18" customHeight="1">
      <c r="C20" s="67"/>
      <c r="K20"/>
      <c r="L20" s="54"/>
      <c r="N20"/>
      <c r="Y20" s="300">
        <v>2</v>
      </c>
      <c r="Z20" s="90">
        <v>1.6</v>
      </c>
      <c r="AA20" s="90">
        <v>-2.2999999999999998</v>
      </c>
      <c r="AB20" s="90">
        <v>7.5</v>
      </c>
      <c r="AC20" s="90">
        <v>7.5</v>
      </c>
      <c r="AD20" s="91">
        <v>100</v>
      </c>
      <c r="AF20" t="s">
        <v>302</v>
      </c>
      <c r="AG20">
        <v>4.2</v>
      </c>
      <c r="AH20">
        <v>4.2</v>
      </c>
      <c r="AI20">
        <v>9000</v>
      </c>
      <c r="AV20"/>
      <c r="AW20" s="54"/>
      <c r="AY20"/>
      <c r="BJ20">
        <v>2</v>
      </c>
      <c r="BK20" s="96">
        <v>17.5</v>
      </c>
      <c r="BL20" s="96">
        <v>13.5</v>
      </c>
      <c r="BM20">
        <v>7.5</v>
      </c>
      <c r="BN20">
        <v>7.5</v>
      </c>
      <c r="BO20">
        <v>86</v>
      </c>
      <c r="BQ20" t="s">
        <v>592</v>
      </c>
      <c r="BR20">
        <v>19.5</v>
      </c>
      <c r="BS20">
        <v>19.5</v>
      </c>
      <c r="BT20">
        <v>5000</v>
      </c>
      <c r="CH20" s="49"/>
      <c r="CI20" s="77"/>
      <c r="CK20" s="49"/>
      <c r="CV20">
        <v>2</v>
      </c>
      <c r="CW20" s="96">
        <v>140.32499999999996</v>
      </c>
      <c r="CX20" s="96">
        <v>140.27499999999998</v>
      </c>
      <c r="CY20">
        <v>5.6159999999999997</v>
      </c>
      <c r="CZ20">
        <v>5.609</v>
      </c>
      <c r="DA20">
        <v>42</v>
      </c>
      <c r="DC20" t="s">
        <v>539</v>
      </c>
      <c r="DD20">
        <v>140.32499999999996</v>
      </c>
      <c r="DE20">
        <v>140.32499999999996</v>
      </c>
      <c r="DF20">
        <v>5</v>
      </c>
      <c r="DY20" s="49"/>
      <c r="DZ20" s="49"/>
      <c r="EC20" s="49"/>
      <c r="ED20" s="49"/>
    </row>
    <row r="21" spans="1:144" ht="18" customHeight="1">
      <c r="A21" s="313" t="s">
        <v>544</v>
      </c>
      <c r="C21" s="67"/>
      <c r="K21"/>
      <c r="L21" s="54"/>
      <c r="N21"/>
      <c r="Y21" s="300">
        <v>3</v>
      </c>
      <c r="Z21" s="90">
        <v>-2.2999999999999998</v>
      </c>
      <c r="AA21" s="90">
        <v>-6.2</v>
      </c>
      <c r="AB21" s="90">
        <v>7.5</v>
      </c>
      <c r="AC21" s="90">
        <v>7.5</v>
      </c>
      <c r="AD21" s="91">
        <v>99</v>
      </c>
      <c r="AF21" t="s">
        <v>68</v>
      </c>
      <c r="AG21">
        <v>2</v>
      </c>
      <c r="AH21">
        <v>2</v>
      </c>
      <c r="AI21">
        <v>80000</v>
      </c>
      <c r="AV21"/>
      <c r="AW21" s="54"/>
      <c r="AY21"/>
      <c r="BJ21">
        <v>3</v>
      </c>
      <c r="BK21" s="96">
        <v>13.5</v>
      </c>
      <c r="BL21" s="96">
        <v>9.5</v>
      </c>
      <c r="BM21">
        <v>7.5</v>
      </c>
      <c r="BN21">
        <v>7.5</v>
      </c>
      <c r="BO21">
        <v>93</v>
      </c>
      <c r="BQ21" t="s">
        <v>593</v>
      </c>
      <c r="BR21">
        <v>14</v>
      </c>
      <c r="BS21">
        <v>14</v>
      </c>
      <c r="BT21">
        <v>5000</v>
      </c>
      <c r="CH21" s="49"/>
      <c r="CI21" s="77"/>
      <c r="CK21" s="49"/>
      <c r="CV21">
        <v>3</v>
      </c>
      <c r="CW21" s="96">
        <v>140.27499999999998</v>
      </c>
      <c r="CX21" s="96">
        <v>138.62499999999997</v>
      </c>
      <c r="CY21">
        <v>5.609</v>
      </c>
      <c r="CZ21">
        <v>5.9039999999999999</v>
      </c>
      <c r="DA21">
        <v>35</v>
      </c>
      <c r="DC21" t="s">
        <v>539</v>
      </c>
      <c r="DD21">
        <v>140.27499999999998</v>
      </c>
      <c r="DE21">
        <v>140.27499999999998</v>
      </c>
      <c r="DF21">
        <v>2</v>
      </c>
      <c r="DY21" s="49"/>
      <c r="DZ21" s="49"/>
      <c r="EC21" s="49"/>
      <c r="ED21" s="49"/>
    </row>
    <row r="22" spans="1:144" ht="18" customHeight="1" thickBot="1">
      <c r="C22" s="67"/>
      <c r="E22" s="85" t="s">
        <v>201</v>
      </c>
      <c r="F22"/>
      <c r="G22"/>
      <c r="H22" s="71"/>
      <c r="I22"/>
      <c r="J22"/>
      <c r="K22"/>
      <c r="L22" s="54"/>
      <c r="N22"/>
      <c r="Y22" s="300">
        <v>4</v>
      </c>
      <c r="Z22" s="90">
        <v>-6.2</v>
      </c>
      <c r="AA22" s="90">
        <v>-10.1</v>
      </c>
      <c r="AB22" s="90">
        <v>7.5</v>
      </c>
      <c r="AC22" s="90">
        <v>7.8282999999999996</v>
      </c>
      <c r="AD22" s="91">
        <v>99</v>
      </c>
      <c r="AP22" s="278" t="s">
        <v>201</v>
      </c>
      <c r="AQ22"/>
      <c r="AR22"/>
      <c r="AS22" s="71"/>
      <c r="AT22"/>
      <c r="AU22"/>
      <c r="AV22"/>
      <c r="AW22" s="54"/>
      <c r="AY22"/>
      <c r="BJ22">
        <v>4</v>
      </c>
      <c r="BK22" s="96">
        <v>9.5</v>
      </c>
      <c r="BL22" s="96">
        <v>5.6</v>
      </c>
      <c r="BM22">
        <v>7.5</v>
      </c>
      <c r="BN22">
        <v>7.5</v>
      </c>
      <c r="BO22">
        <v>100</v>
      </c>
      <c r="BQ22" t="s">
        <v>594</v>
      </c>
      <c r="BR22">
        <v>11</v>
      </c>
      <c r="BS22">
        <v>11</v>
      </c>
      <c r="BT22">
        <v>1</v>
      </c>
      <c r="CB22" s="83" t="s">
        <v>201</v>
      </c>
      <c r="CC22"/>
      <c r="CD22"/>
      <c r="CE22" s="71"/>
      <c r="CF22"/>
      <c r="CG22"/>
      <c r="CH22" s="49"/>
      <c r="CI22" s="77"/>
      <c r="CK22" s="49"/>
      <c r="CV22">
        <v>4</v>
      </c>
      <c r="CW22" s="96">
        <v>138.62499999999997</v>
      </c>
      <c r="CX22" s="96">
        <v>136.97499999999997</v>
      </c>
      <c r="CY22">
        <v>5.9039999999999999</v>
      </c>
      <c r="CZ22">
        <v>6.258</v>
      </c>
      <c r="DA22">
        <v>40</v>
      </c>
      <c r="DC22" t="s">
        <v>539</v>
      </c>
      <c r="DD22">
        <v>138.23499999999999</v>
      </c>
      <c r="DE22">
        <v>138.23499999999999</v>
      </c>
      <c r="DF22">
        <v>1981</v>
      </c>
      <c r="DY22" s="49"/>
      <c r="DZ22" s="49"/>
      <c r="EC22" s="49"/>
      <c r="ED22" s="49"/>
    </row>
    <row r="23" spans="1:144" ht="18" customHeight="1">
      <c r="A23" s="296" t="b">
        <v>1</v>
      </c>
      <c r="B23" s="297" t="b">
        <v>0</v>
      </c>
      <c r="C23" s="119" t="b">
        <v>1</v>
      </c>
      <c r="D23" s="120" t="b">
        <v>0</v>
      </c>
      <c r="E23" s="170"/>
      <c r="F23" s="88" t="s">
        <v>196</v>
      </c>
      <c r="G23"/>
      <c r="H23"/>
      <c r="I23"/>
      <c r="J23"/>
      <c r="K23"/>
      <c r="L23" s="54"/>
      <c r="N23"/>
      <c r="O23" t="str">
        <f>IFERROR((MP_DATA[[#This Row],[D, bottom '[m']]]+#REF!)/(2*#REF!/1000),"")</f>
        <v/>
      </c>
      <c r="Y23" s="300">
        <v>5</v>
      </c>
      <c r="Z23" s="90">
        <v>-10.1</v>
      </c>
      <c r="AA23" s="90">
        <v>-14</v>
      </c>
      <c r="AB23" s="90">
        <v>7.8282999999999996</v>
      </c>
      <c r="AC23" s="90">
        <v>8.1565999999999992</v>
      </c>
      <c r="AD23" s="91">
        <v>107</v>
      </c>
      <c r="AP23" s="282"/>
      <c r="AQ23" s="230" t="s">
        <v>196</v>
      </c>
      <c r="AR23"/>
      <c r="AS23"/>
      <c r="AT23"/>
      <c r="AU23"/>
      <c r="AV23"/>
      <c r="AW23" s="54"/>
      <c r="AY23"/>
      <c r="AZ23" t="str">
        <f>IFERROR((TP_DATA[[#This Row],[D, bottom '[m']]]+#REF!)/(2*#REF!/1000),"")</f>
        <v/>
      </c>
      <c r="BK23" s="96"/>
      <c r="BL23" s="96"/>
      <c r="BQ23" t="s">
        <v>595</v>
      </c>
      <c r="BR23">
        <v>6.1</v>
      </c>
      <c r="BS23">
        <v>6.1</v>
      </c>
      <c r="BT23">
        <v>200</v>
      </c>
      <c r="CB23" s="60"/>
      <c r="CC23" s="88" t="s">
        <v>196</v>
      </c>
      <c r="CD23"/>
      <c r="CE23"/>
      <c r="CF23"/>
      <c r="CG23"/>
      <c r="CH23" s="49"/>
      <c r="CI23" s="77"/>
      <c r="CK23" s="49"/>
      <c r="CL23" t="str">
        <f>IFERROR((TOWER_DATA[[#This Row],[D, bottom '[m']]]+#REF!)/(2*#REF!/1000),"")</f>
        <v/>
      </c>
      <c r="CV23">
        <v>5</v>
      </c>
      <c r="CW23" s="96">
        <v>136.97499999999997</v>
      </c>
      <c r="CX23" s="96">
        <v>136.38899999999998</v>
      </c>
      <c r="CY23">
        <v>6.258</v>
      </c>
      <c r="CZ23">
        <v>6.258</v>
      </c>
      <c r="DA23">
        <v>58</v>
      </c>
      <c r="DC23" t="s">
        <v>539</v>
      </c>
      <c r="DD23">
        <v>136.58499999999998</v>
      </c>
      <c r="DE23">
        <v>136.58499999999998</v>
      </c>
      <c r="DF23">
        <v>82</v>
      </c>
      <c r="DN23" s="83" t="s">
        <v>282</v>
      </c>
      <c r="DY23" s="304"/>
      <c r="DZ23" s="304"/>
      <c r="EA23" s="58"/>
      <c r="EB23" s="58"/>
      <c r="EC23" s="304"/>
      <c r="ED23" s="304"/>
      <c r="EE23" s="58"/>
      <c r="EF23" s="58"/>
      <c r="EG23" s="58"/>
    </row>
    <row r="24" spans="1:144" ht="18" customHeight="1" thickBot="1">
      <c r="A24" s="296"/>
      <c r="B24" s="297"/>
      <c r="C24" s="119" t="b">
        <v>0</v>
      </c>
      <c r="D24" s="120"/>
      <c r="E24" s="172"/>
      <c r="F24" s="188"/>
      <c r="G24"/>
      <c r="H24"/>
      <c r="I24"/>
      <c r="J24"/>
      <c r="K24"/>
      <c r="L24" s="54"/>
      <c r="N24"/>
      <c r="O24" t="str">
        <f>IFERROR((MP_DATA[[#This Row],[D, bottom '[m']]]+#REF!)/(2*#REF!/1000),"")</f>
        <v/>
      </c>
      <c r="Y24" s="300">
        <v>6</v>
      </c>
      <c r="Z24" s="90">
        <v>-14</v>
      </c>
      <c r="AA24" s="90">
        <v>-17.899999999999999</v>
      </c>
      <c r="AB24" s="90">
        <v>8.1565999999999992</v>
      </c>
      <c r="AC24" s="90">
        <v>8.4847999999999999</v>
      </c>
      <c r="AD24" s="91">
        <v>96</v>
      </c>
      <c r="AP24" s="283"/>
      <c r="AQ24" s="231"/>
      <c r="AR24"/>
      <c r="AS24"/>
      <c r="AT24"/>
      <c r="AU24"/>
      <c r="AV24"/>
      <c r="AW24" s="54"/>
      <c r="AY24"/>
      <c r="AZ24" t="str">
        <f>IFERROR((TP_DATA[[#This Row],[D, bottom '[m']]]+#REF!)/(2*#REF!/1000),"")</f>
        <v/>
      </c>
      <c r="BK24" s="96"/>
      <c r="BL24" s="96"/>
      <c r="BQ24" t="s">
        <v>589</v>
      </c>
      <c r="BR24">
        <v>5.6</v>
      </c>
      <c r="BS24">
        <v>5.6</v>
      </c>
      <c r="BT24">
        <v>60000</v>
      </c>
      <c r="CB24" s="63"/>
      <c r="CC24" s="188"/>
      <c r="CD24"/>
      <c r="CE24"/>
      <c r="CF24"/>
      <c r="CG24"/>
      <c r="CH24" s="49"/>
      <c r="CI24" s="77"/>
      <c r="CK24" s="49"/>
      <c r="CL24" t="str">
        <f>IFERROR((TOWER_DATA[[#This Row],[D, bottom '[m']]]+#REF!)/(2*#REF!/1000),"")</f>
        <v/>
      </c>
      <c r="CV24">
        <v>6</v>
      </c>
      <c r="CW24" s="96">
        <v>136.38899999999998</v>
      </c>
      <c r="CX24" s="96">
        <v>135.29999999999998</v>
      </c>
      <c r="CY24">
        <v>6.258</v>
      </c>
      <c r="CZ24">
        <v>6.258</v>
      </c>
      <c r="DA24">
        <v>58</v>
      </c>
      <c r="DC24" t="s">
        <v>539</v>
      </c>
      <c r="DD24">
        <v>135.999</v>
      </c>
      <c r="DE24">
        <v>135.999</v>
      </c>
      <c r="DF24">
        <v>88</v>
      </c>
      <c r="DY24" s="304"/>
      <c r="DZ24" s="304"/>
      <c r="EA24" s="58"/>
      <c r="EB24" s="58"/>
      <c r="EC24" s="304"/>
      <c r="ED24" s="304"/>
      <c r="EE24" s="58"/>
      <c r="EF24" s="58"/>
      <c r="EG24" s="58"/>
    </row>
    <row r="25" spans="1:144" ht="21.6" customHeight="1">
      <c r="A25" s="296"/>
      <c r="B25" s="297"/>
      <c r="C25" s="67"/>
      <c r="K25"/>
      <c r="L25" s="54"/>
      <c r="N25"/>
      <c r="O25" t="str">
        <f>IFERROR((MP_DATA[[#This Row],[D, bottom '[m']]]+#REF!)/(2*#REF!/1000),"")</f>
        <v/>
      </c>
      <c r="Y25" s="300">
        <v>7</v>
      </c>
      <c r="Z25" s="90">
        <v>-17.899999999999999</v>
      </c>
      <c r="AA25" s="90">
        <v>-21.8</v>
      </c>
      <c r="AB25" s="90">
        <v>8.4847999999999999</v>
      </c>
      <c r="AC25" s="90">
        <v>8.8131000000000004</v>
      </c>
      <c r="AD25" s="91">
        <v>92</v>
      </c>
      <c r="AV25"/>
      <c r="AW25" s="54"/>
      <c r="AY25"/>
      <c r="AZ25" t="str">
        <f>IFERROR((TP_DATA[[#This Row],[D, bottom '[m']]]+#REF!)/(2*#REF!/1000),"")</f>
        <v/>
      </c>
      <c r="BK25" s="96"/>
      <c r="BL25" s="96"/>
      <c r="CH25" s="49"/>
      <c r="CI25" s="77"/>
      <c r="CK25" s="49"/>
      <c r="CL25" t="str">
        <f>IFERROR((TOWER_DATA[[#This Row],[D, bottom '[m']]]+#REF!)/(2*#REF!/1000),"")</f>
        <v/>
      </c>
      <c r="CV25">
        <v>7</v>
      </c>
      <c r="CW25" s="96">
        <v>135.29999999999998</v>
      </c>
      <c r="CX25" s="96">
        <v>133.47499999999997</v>
      </c>
      <c r="CY25">
        <v>6.258</v>
      </c>
      <c r="CZ25">
        <v>6.2229999999999999</v>
      </c>
      <c r="DA25">
        <v>58</v>
      </c>
      <c r="DC25" t="s">
        <v>539</v>
      </c>
      <c r="DD25">
        <v>134.91</v>
      </c>
      <c r="DE25">
        <v>134.91</v>
      </c>
      <c r="DF25">
        <v>41600</v>
      </c>
      <c r="DY25" s="304"/>
      <c r="DZ25" s="304"/>
      <c r="EA25" s="58"/>
      <c r="EB25" s="58"/>
      <c r="EC25" s="304"/>
      <c r="ED25" s="304"/>
      <c r="EE25" s="58"/>
      <c r="EF25" s="58"/>
      <c r="EG25" s="58"/>
    </row>
    <row r="26" spans="1:144" ht="26.25" customHeight="1" thickBot="1">
      <c r="A26" s="298"/>
      <c r="B26" s="299"/>
      <c r="C26" s="246"/>
      <c r="D26" s="260"/>
      <c r="E26" s="274" t="s">
        <v>543</v>
      </c>
      <c r="K26"/>
      <c r="L26" s="63"/>
      <c r="M26" s="64"/>
      <c r="N26" s="64"/>
      <c r="O26" s="64" t="str">
        <f>IFERROR((MP_DATA[[#This Row],[D, bottom '[m']]]+#REF!)/(2*#REF!/1000),"")</f>
        <v/>
      </c>
      <c r="P26" s="64"/>
      <c r="Q26" s="64"/>
      <c r="R26" s="64"/>
      <c r="S26" s="64"/>
      <c r="T26" s="64"/>
      <c r="U26" s="64"/>
      <c r="V26" s="64"/>
      <c r="W26" s="64"/>
      <c r="X26" s="65"/>
      <c r="Y26" s="300">
        <v>8</v>
      </c>
      <c r="Z26" s="90">
        <v>-21.8</v>
      </c>
      <c r="AA26" s="90">
        <v>-25.7</v>
      </c>
      <c r="AB26" s="90">
        <v>8.8131000000000004</v>
      </c>
      <c r="AC26" s="90">
        <v>9.1414000000000009</v>
      </c>
      <c r="AD26" s="91">
        <v>92</v>
      </c>
      <c r="AP26" s="84" t="s">
        <v>202</v>
      </c>
      <c r="AV26"/>
      <c r="AW26" s="63"/>
      <c r="AX26" s="64"/>
      <c r="AY26" s="64"/>
      <c r="AZ26" s="64" t="str">
        <f>IFERROR((TP_DATA[[#This Row],[D, bottom '[m']]]+#REF!)/(2*#REF!/1000),"")</f>
        <v/>
      </c>
      <c r="BA26" s="64"/>
      <c r="BB26" s="64"/>
      <c r="BC26" s="64"/>
      <c r="BD26" s="64"/>
      <c r="BE26" s="64"/>
      <c r="BF26" s="64"/>
      <c r="BG26" s="64"/>
      <c r="BH26" s="64"/>
      <c r="BI26" s="65"/>
      <c r="BK26" s="96"/>
      <c r="BL26" s="96"/>
      <c r="CB26" s="84" t="s">
        <v>202</v>
      </c>
      <c r="CH26" s="49"/>
      <c r="CI26" s="200"/>
      <c r="CJ26" s="157"/>
      <c r="CK26" s="157"/>
      <c r="CL26" s="64" t="str">
        <f>IFERROR((TOWER_DATA[[#This Row],[D, bottom '[m']]]+#REF!)/(2*#REF!/1000),"")</f>
        <v/>
      </c>
      <c r="CM26" s="64"/>
      <c r="CN26" s="64"/>
      <c r="CO26" s="64"/>
      <c r="CP26" s="64"/>
      <c r="CQ26" s="64"/>
      <c r="CR26" s="64"/>
      <c r="CS26" s="64"/>
      <c r="CT26" s="64"/>
      <c r="CU26" s="65"/>
      <c r="CV26">
        <v>8</v>
      </c>
      <c r="CW26" s="96">
        <v>133.47499999999997</v>
      </c>
      <c r="CX26" s="96">
        <v>131.23999999999998</v>
      </c>
      <c r="CY26">
        <v>6.2229999999999999</v>
      </c>
      <c r="CZ26">
        <v>6.2229999999999999</v>
      </c>
      <c r="DA26">
        <v>23</v>
      </c>
      <c r="DC26" t="s">
        <v>539</v>
      </c>
      <c r="DD26">
        <v>133.08499999999998</v>
      </c>
      <c r="DE26">
        <v>133.08499999999998</v>
      </c>
      <c r="DF26">
        <v>88</v>
      </c>
      <c r="DY26" s="304"/>
      <c r="DZ26" s="304"/>
      <c r="EA26" s="58"/>
      <c r="EB26" s="58"/>
      <c r="EC26" s="304"/>
      <c r="ED26" s="304"/>
      <c r="EE26" s="58"/>
      <c r="EF26" s="58"/>
      <c r="EG26" s="58"/>
    </row>
    <row r="27" spans="1:144" s="289" customFormat="1" ht="18" hidden="1" customHeight="1" outlineLevel="1">
      <c r="A27" s="286"/>
      <c r="B27" s="287"/>
      <c r="C27" s="287"/>
      <c r="D27" s="288"/>
      <c r="E27" s="289" t="s">
        <v>55</v>
      </c>
      <c r="F27" s="289" t="s">
        <v>56</v>
      </c>
      <c r="G27" s="289" t="s">
        <v>54</v>
      </c>
      <c r="H27" s="289" t="s">
        <v>57</v>
      </c>
      <c r="I27" s="289" t="s">
        <v>96</v>
      </c>
      <c r="J27" s="289" t="s">
        <v>92</v>
      </c>
      <c r="K27" s="289" t="s">
        <v>97</v>
      </c>
      <c r="O27" s="289" t="str">
        <f>IFERROR((MP_DATA[[#This Row],[D, bottom '[m']]]+#REF!)/(2*#REF!/1000),"")</f>
        <v/>
      </c>
      <c r="X27" s="290"/>
      <c r="Y27" s="300">
        <v>9</v>
      </c>
      <c r="Z27" s="90">
        <v>-25.7</v>
      </c>
      <c r="AA27" s="90">
        <v>-29.6</v>
      </c>
      <c r="AB27" s="90">
        <v>9.1414000000000009</v>
      </c>
      <c r="AC27" s="90">
        <v>9.4696999999999996</v>
      </c>
      <c r="AD27" s="91">
        <v>92</v>
      </c>
      <c r="AP27" s="284" t="s">
        <v>55</v>
      </c>
      <c r="AQ27" s="289" t="s">
        <v>56</v>
      </c>
      <c r="AR27" s="289" t="s">
        <v>54</v>
      </c>
      <c r="AS27" s="289" t="s">
        <v>57</v>
      </c>
      <c r="AT27" s="289" t="s">
        <v>96</v>
      </c>
      <c r="AU27" s="289" t="s">
        <v>92</v>
      </c>
      <c r="AV27" s="289" t="s">
        <v>97</v>
      </c>
      <c r="AZ27" s="289" t="str">
        <f>IFERROR((TP_DATA[[#This Row],[D, bottom '[m']]]+#REF!)/(2*#REF!/1000),"")</f>
        <v/>
      </c>
      <c r="BI27" s="290"/>
      <c r="BK27" s="291"/>
      <c r="BL27" s="291"/>
      <c r="CB27" s="284" t="s">
        <v>55</v>
      </c>
      <c r="CC27" s="289" t="s">
        <v>56</v>
      </c>
      <c r="CD27" s="289" t="s">
        <v>54</v>
      </c>
      <c r="CE27" s="289" t="s">
        <v>57</v>
      </c>
      <c r="CF27" s="289" t="s">
        <v>96</v>
      </c>
      <c r="CG27" s="289" t="s">
        <v>92</v>
      </c>
      <c r="CH27" s="289" t="s">
        <v>97</v>
      </c>
      <c r="CL27" s="289" t="str">
        <f>IFERROR((TOWER_DATA[[#This Row],[D, bottom '[m']]]+#REF!)/(2*#REF!/1000),"")</f>
        <v/>
      </c>
      <c r="CU27" s="290"/>
      <c r="CV27" s="289">
        <v>9</v>
      </c>
      <c r="CW27" s="291">
        <v>131.23999999999998</v>
      </c>
      <c r="CX27" s="291">
        <v>130.89999999999998</v>
      </c>
      <c r="CY27" s="289">
        <v>6.2229999999999999</v>
      </c>
      <c r="CZ27" s="289">
        <v>6.2229999999999999</v>
      </c>
      <c r="DA27" s="289">
        <v>23</v>
      </c>
      <c r="DC27" s="289" t="s">
        <v>539</v>
      </c>
      <c r="DD27" s="289">
        <v>131.23999999999998</v>
      </c>
      <c r="DE27" s="289">
        <v>131.23999999999998</v>
      </c>
      <c r="DF27" s="289">
        <v>92</v>
      </c>
      <c r="DN27" s="284"/>
      <c r="DR27" s="292"/>
      <c r="DS27" s="292"/>
      <c r="DX27" s="290"/>
      <c r="DY27" s="49"/>
      <c r="DZ27" s="49"/>
      <c r="EC27" s="49"/>
      <c r="ED27" s="49"/>
      <c r="EN27" s="290"/>
    </row>
    <row r="28" spans="1:144" s="289" customFormat="1" ht="18" hidden="1" customHeight="1" outlineLevel="1">
      <c r="A28" s="286"/>
      <c r="B28" s="287"/>
      <c r="C28" s="287"/>
      <c r="D28" s="288"/>
      <c r="E28" s="289" t="s">
        <v>550</v>
      </c>
      <c r="F28" s="289" t="s">
        <v>191</v>
      </c>
      <c r="G28" s="289" t="s">
        <v>58</v>
      </c>
      <c r="H28" s="289" t="s">
        <v>551</v>
      </c>
      <c r="I28" s="289">
        <v>43.5</v>
      </c>
      <c r="J28" s="289" t="s">
        <v>49</v>
      </c>
      <c r="K28" s="289" t="s">
        <v>293</v>
      </c>
      <c r="O28" s="289" t="str">
        <f>IFERROR((MP_DATA[[#This Row],[D, bottom '[m']]]+#REF!)/(2*#REF!/1000),"")</f>
        <v/>
      </c>
      <c r="X28" s="290"/>
      <c r="Y28" s="300">
        <v>10</v>
      </c>
      <c r="Z28" s="90">
        <v>-29.6</v>
      </c>
      <c r="AA28" s="90">
        <v>-33.5</v>
      </c>
      <c r="AB28" s="90">
        <v>9.4696999999999996</v>
      </c>
      <c r="AC28" s="90">
        <v>9.8000000000000007</v>
      </c>
      <c r="AD28" s="91">
        <v>92</v>
      </c>
      <c r="AP28" s="284" t="s">
        <v>550</v>
      </c>
      <c r="AQ28" s="289" t="s">
        <v>191</v>
      </c>
      <c r="AR28" s="289" t="s">
        <v>58</v>
      </c>
      <c r="AS28" s="289" t="s">
        <v>551</v>
      </c>
      <c r="AT28" s="289">
        <v>43.5</v>
      </c>
      <c r="AU28" s="289" t="s">
        <v>49</v>
      </c>
      <c r="AV28" s="289" t="s">
        <v>293</v>
      </c>
      <c r="AZ28" s="289" t="str">
        <f>IFERROR((TP_DATA[[#This Row],[D, bottom '[m']]]+#REF!)/(2*#REF!/1000),"")</f>
        <v/>
      </c>
      <c r="BI28" s="290"/>
      <c r="BK28" s="291"/>
      <c r="BL28" s="291"/>
      <c r="BZ28" s="293"/>
      <c r="CB28" s="284" t="s">
        <v>571</v>
      </c>
      <c r="CC28" s="289" t="s">
        <v>191</v>
      </c>
      <c r="CD28" s="289" t="s">
        <v>58</v>
      </c>
      <c r="CE28" s="289" t="s">
        <v>572</v>
      </c>
      <c r="CF28" s="289" t="s">
        <v>573</v>
      </c>
      <c r="CG28" s="289" t="s">
        <v>49</v>
      </c>
      <c r="CH28" s="289" t="s">
        <v>574</v>
      </c>
      <c r="CL28" s="289" t="str">
        <f>IFERROR((TOWER_DATA[[#This Row],[D, bottom '[m']]]+#REF!)/(2*#REF!/1000),"")</f>
        <v/>
      </c>
      <c r="CU28" s="290"/>
      <c r="CV28" s="289">
        <v>10</v>
      </c>
      <c r="CW28" s="291">
        <v>130.89999999999998</v>
      </c>
      <c r="CX28" s="291">
        <v>128.48999999999998</v>
      </c>
      <c r="CY28" s="289">
        <v>6.2229999999999999</v>
      </c>
      <c r="CZ28" s="289">
        <v>6.2229999999999999</v>
      </c>
      <c r="DA28" s="289">
        <v>23</v>
      </c>
      <c r="DC28" s="289" t="s">
        <v>539</v>
      </c>
      <c r="DD28" s="289">
        <v>130.89999999999998</v>
      </c>
      <c r="DE28" s="289">
        <v>130.89999999999998</v>
      </c>
      <c r="DF28" s="289">
        <v>138</v>
      </c>
      <c r="DL28" s="293"/>
      <c r="DN28" s="284"/>
      <c r="DR28" s="292"/>
      <c r="DS28" s="292"/>
      <c r="DX28" s="290"/>
      <c r="DY28" s="289" t="s">
        <v>542</v>
      </c>
      <c r="DZ28" s="289">
        <v>13</v>
      </c>
      <c r="EA28" s="289">
        <v>240</v>
      </c>
      <c r="EB28" s="289">
        <v>1102065</v>
      </c>
      <c r="EC28" s="289">
        <v>276287200</v>
      </c>
      <c r="ED28" s="289">
        <v>276287200</v>
      </c>
      <c r="EE28" s="289">
        <v>3.4</v>
      </c>
      <c r="EF28" s="289">
        <v>3.4</v>
      </c>
      <c r="EG28" s="289" t="s">
        <v>104</v>
      </c>
      <c r="EN28" s="290"/>
    </row>
    <row r="29" spans="1:144" s="289" customFormat="1" ht="18" hidden="1" customHeight="1" outlineLevel="1">
      <c r="A29" s="286"/>
      <c r="B29" s="287"/>
      <c r="C29" s="287"/>
      <c r="D29" s="288"/>
      <c r="E29" s="289" t="s">
        <v>552</v>
      </c>
      <c r="F29" s="289" t="s">
        <v>191</v>
      </c>
      <c r="G29" s="289" t="s">
        <v>58</v>
      </c>
      <c r="H29" s="289" t="s">
        <v>553</v>
      </c>
      <c r="I29" s="289">
        <v>45.43</v>
      </c>
      <c r="J29" s="289" t="s">
        <v>49</v>
      </c>
      <c r="K29" s="289" t="s">
        <v>293</v>
      </c>
      <c r="O29" s="289" t="str">
        <f>IFERROR((MP_DATA[[#This Row],[D, bottom '[m']]]+#REF!)/(2*#REF!/1000),"")</f>
        <v/>
      </c>
      <c r="X29" s="290"/>
      <c r="Y29" s="300">
        <v>11</v>
      </c>
      <c r="Z29" s="90">
        <v>-33.5</v>
      </c>
      <c r="AA29" s="90">
        <v>-36.799999999999997</v>
      </c>
      <c r="AB29" s="90">
        <v>9.8000000000000007</v>
      </c>
      <c r="AC29" s="90">
        <v>9.8000000000000007</v>
      </c>
      <c r="AD29" s="91">
        <v>92</v>
      </c>
      <c r="AP29" s="284" t="s">
        <v>552</v>
      </c>
      <c r="AQ29" s="289" t="s">
        <v>191</v>
      </c>
      <c r="AR29" s="289" t="s">
        <v>58</v>
      </c>
      <c r="AS29" s="289" t="s">
        <v>553</v>
      </c>
      <c r="AT29" s="289">
        <v>45.43</v>
      </c>
      <c r="AU29" s="289" t="s">
        <v>49</v>
      </c>
      <c r="AV29" s="289" t="s">
        <v>293</v>
      </c>
      <c r="AZ29" s="289" t="str">
        <f>IFERROR((TP_DATA[[#This Row],[D, bottom '[m']]]+#REF!)/(2*#REF!/1000),"")</f>
        <v/>
      </c>
      <c r="BI29" s="290"/>
      <c r="BK29" s="291"/>
      <c r="BL29" s="291"/>
      <c r="BZ29" s="293"/>
      <c r="CB29" s="284" t="s">
        <v>575</v>
      </c>
      <c r="CC29" s="289" t="s">
        <v>191</v>
      </c>
      <c r="CD29" s="289" t="s">
        <v>58</v>
      </c>
      <c r="CE29" s="289" t="s">
        <v>576</v>
      </c>
      <c r="CF29" s="289" t="s">
        <v>573</v>
      </c>
      <c r="CG29" s="289" t="s">
        <v>49</v>
      </c>
      <c r="CH29" s="289" t="s">
        <v>577</v>
      </c>
      <c r="CL29" s="289" t="str">
        <f>IFERROR((TOWER_DATA[[#This Row],[D, bottom '[m']]]+#REF!)/(2*#REF!/1000),"")</f>
        <v/>
      </c>
      <c r="CU29" s="290"/>
      <c r="CV29" s="289">
        <v>11</v>
      </c>
      <c r="CW29" s="291">
        <v>128.48999999999998</v>
      </c>
      <c r="CX29" s="291">
        <v>125.74000000000001</v>
      </c>
      <c r="CY29" s="289">
        <v>6.2229999999999999</v>
      </c>
      <c r="CZ29" s="289">
        <v>6.2229999999999999</v>
      </c>
      <c r="DA29" s="289">
        <v>23</v>
      </c>
      <c r="DC29" s="289" t="s">
        <v>539</v>
      </c>
      <c r="DD29" s="289">
        <v>125.74</v>
      </c>
      <c r="DE29" s="289">
        <v>125.74</v>
      </c>
      <c r="DF29" s="289">
        <v>138</v>
      </c>
      <c r="DL29" s="293"/>
      <c r="DN29" s="284"/>
      <c r="DR29" s="292"/>
      <c r="DS29" s="292"/>
      <c r="DX29" s="290"/>
      <c r="DY29" s="289" t="s">
        <v>540</v>
      </c>
      <c r="DZ29" s="289">
        <v>13</v>
      </c>
      <c r="EA29" s="289">
        <v>240</v>
      </c>
      <c r="EB29" s="289">
        <v>1102065</v>
      </c>
      <c r="EC29" s="289">
        <v>276287200</v>
      </c>
      <c r="ED29" s="289">
        <v>276287200</v>
      </c>
      <c r="EE29" s="289">
        <v>3.4</v>
      </c>
      <c r="EF29" s="289">
        <v>3.4</v>
      </c>
      <c r="EG29" s="289" t="s">
        <v>104</v>
      </c>
      <c r="EN29" s="290"/>
    </row>
    <row r="30" spans="1:144" s="289" customFormat="1" ht="18" hidden="1" customHeight="1" outlineLevel="1">
      <c r="A30" s="286"/>
      <c r="B30" s="287"/>
      <c r="C30" s="287"/>
      <c r="D30" s="288"/>
      <c r="E30" s="289" t="s">
        <v>554</v>
      </c>
      <c r="F30" s="289" t="s">
        <v>555</v>
      </c>
      <c r="G30" s="289" t="s">
        <v>556</v>
      </c>
      <c r="H30" s="289" t="s">
        <v>557</v>
      </c>
      <c r="I30" s="289">
        <v>39.94</v>
      </c>
      <c r="J30" s="289" t="s">
        <v>49</v>
      </c>
      <c r="K30" s="289" t="s">
        <v>558</v>
      </c>
      <c r="O30" s="289" t="str">
        <f>IFERROR((MP_DATA[[#This Row],[D, bottom '[m']]]+#REF!)/(2*#REF!/1000),"")</f>
        <v/>
      </c>
      <c r="X30" s="290"/>
      <c r="Y30" s="300">
        <v>12</v>
      </c>
      <c r="Z30" s="90">
        <v>-36.799999999999997</v>
      </c>
      <c r="AA30" s="90">
        <v>-40.200000000000003</v>
      </c>
      <c r="AB30" s="90">
        <v>9.8000000000000007</v>
      </c>
      <c r="AC30" s="90">
        <v>9.8000000000000007</v>
      </c>
      <c r="AD30" s="91">
        <v>92</v>
      </c>
      <c r="AP30" s="284"/>
      <c r="AZ30" s="289" t="str">
        <f>IFERROR((TP_DATA[[#This Row],[D, bottom '[m']]]+#REF!)/(2*#REF!/1000),"")</f>
        <v/>
      </c>
      <c r="BI30" s="290"/>
      <c r="BK30" s="291"/>
      <c r="BL30" s="291"/>
      <c r="BZ30" s="293"/>
      <c r="CB30" s="284" t="s">
        <v>578</v>
      </c>
      <c r="CC30" s="289" t="s">
        <v>555</v>
      </c>
      <c r="CD30" s="289" t="s">
        <v>556</v>
      </c>
      <c r="CE30" s="289" t="s">
        <v>579</v>
      </c>
      <c r="CF30" s="289" t="s">
        <v>580</v>
      </c>
      <c r="CG30" s="289" t="s">
        <v>49</v>
      </c>
      <c r="CH30" s="289" t="s">
        <v>581</v>
      </c>
      <c r="CL30" s="289" t="str">
        <f>IFERROR((TOWER_DATA[[#This Row],[D, bottom '[m']]]+#REF!)/(2*#REF!/1000),"")</f>
        <v/>
      </c>
      <c r="CU30" s="290"/>
      <c r="CV30" s="289">
        <v>12</v>
      </c>
      <c r="CW30" s="291">
        <v>125.74000000000001</v>
      </c>
      <c r="CX30" s="291">
        <v>123.667</v>
      </c>
      <c r="CY30" s="289">
        <v>6.2229999999999999</v>
      </c>
      <c r="CZ30" s="289">
        <v>6.2229999999999999</v>
      </c>
      <c r="DA30" s="289">
        <v>23</v>
      </c>
      <c r="DC30" s="289" t="s">
        <v>539</v>
      </c>
      <c r="DD30" s="289">
        <v>123.66699999999999</v>
      </c>
      <c r="DE30" s="289">
        <v>123.66699999999999</v>
      </c>
      <c r="DF30" s="289">
        <v>147</v>
      </c>
      <c r="DL30" s="293"/>
      <c r="DN30" s="284"/>
      <c r="DR30" s="292"/>
      <c r="DS30" s="292"/>
      <c r="DX30" s="290"/>
      <c r="DY30" s="289" t="s">
        <v>541</v>
      </c>
      <c r="DZ30" s="289">
        <v>13</v>
      </c>
      <c r="EA30" s="289">
        <v>240</v>
      </c>
      <c r="EB30" s="289">
        <v>1102065</v>
      </c>
      <c r="EC30" s="289">
        <v>276287200</v>
      </c>
      <c r="ED30" s="289">
        <v>276287200</v>
      </c>
      <c r="EE30" s="289">
        <v>3.4</v>
      </c>
      <c r="EF30" s="289">
        <v>3.4</v>
      </c>
      <c r="EG30" s="289" t="s">
        <v>104</v>
      </c>
      <c r="EN30" s="290"/>
    </row>
    <row r="31" spans="1:144" s="289" customFormat="1" ht="18" hidden="1" customHeight="1" outlineLevel="1">
      <c r="A31" s="286"/>
      <c r="B31" s="287"/>
      <c r="C31" s="287"/>
      <c r="D31" s="288"/>
      <c r="E31" s="289" t="s">
        <v>559</v>
      </c>
      <c r="F31" s="289" t="s">
        <v>555</v>
      </c>
      <c r="G31" s="289" t="s">
        <v>556</v>
      </c>
      <c r="H31" s="289" t="s">
        <v>560</v>
      </c>
      <c r="I31" s="289">
        <v>39.94</v>
      </c>
      <c r="J31" s="289" t="s">
        <v>49</v>
      </c>
      <c r="K31" s="289" t="s">
        <v>558</v>
      </c>
      <c r="O31" s="289" t="str">
        <f>IFERROR((MP_DATA[[#This Row],[D, bottom '[m']]]+#REF!)/(2*#REF!/1000),"")</f>
        <v/>
      </c>
      <c r="X31" s="290"/>
      <c r="Y31" s="300">
        <v>13</v>
      </c>
      <c r="Z31" s="90">
        <v>-40.200000000000003</v>
      </c>
      <c r="AA31" s="90">
        <v>-43.8</v>
      </c>
      <c r="AB31" s="90">
        <v>9.8000000000000007</v>
      </c>
      <c r="AC31" s="90">
        <v>9.8000000000000007</v>
      </c>
      <c r="AD31" s="91">
        <v>101</v>
      </c>
      <c r="AP31" s="284"/>
      <c r="AZ31" s="289" t="str">
        <f>IFERROR((TP_DATA[[#This Row],[D, bottom '[m']]]+#REF!)/(2*#REF!/1000),"")</f>
        <v/>
      </c>
      <c r="BI31" s="290"/>
      <c r="BK31" s="291"/>
      <c r="BL31" s="291"/>
      <c r="BZ31" s="293"/>
      <c r="CB31" s="284" t="s">
        <v>582</v>
      </c>
      <c r="CC31" s="289" t="s">
        <v>555</v>
      </c>
      <c r="CD31" s="289" t="s">
        <v>556</v>
      </c>
      <c r="CE31" s="289" t="s">
        <v>583</v>
      </c>
      <c r="CF31" s="289" t="s">
        <v>584</v>
      </c>
      <c r="CG31" s="289" t="s">
        <v>49</v>
      </c>
      <c r="CH31" s="289" t="s">
        <v>558</v>
      </c>
      <c r="CL31" s="289" t="str">
        <f>IFERROR((TOWER_DATA[[#This Row],[D, bottom '[m']]]+#REF!)/(2*#REF!/1000),"")</f>
        <v/>
      </c>
      <c r="CU31" s="290"/>
      <c r="CV31" s="289">
        <v>13</v>
      </c>
      <c r="CW31" s="291">
        <v>123.667</v>
      </c>
      <c r="CX31" s="291">
        <v>122.81</v>
      </c>
      <c r="CY31" s="289">
        <v>6.2229999999999999</v>
      </c>
      <c r="CZ31" s="289">
        <v>6.2229999999999999</v>
      </c>
      <c r="DA31" s="289">
        <v>23</v>
      </c>
      <c r="DC31" s="289" t="s">
        <v>539</v>
      </c>
      <c r="DD31" s="289">
        <v>120.89999999999999</v>
      </c>
      <c r="DE31" s="289">
        <v>120.89999999999999</v>
      </c>
      <c r="DF31" s="289">
        <v>147</v>
      </c>
      <c r="DL31" s="293"/>
      <c r="DN31" s="284"/>
      <c r="DR31" s="292"/>
      <c r="DS31" s="292"/>
      <c r="DX31" s="290"/>
      <c r="EN31" s="290"/>
    </row>
    <row r="32" spans="1:144" s="289" customFormat="1" ht="18" hidden="1" customHeight="1" outlineLevel="1">
      <c r="A32" s="286"/>
      <c r="B32" s="287"/>
      <c r="C32" s="287"/>
      <c r="D32" s="288"/>
      <c r="E32" s="289" t="s">
        <v>561</v>
      </c>
      <c r="F32" s="289" t="s">
        <v>555</v>
      </c>
      <c r="G32" s="289" t="s">
        <v>556</v>
      </c>
      <c r="H32" s="289" t="s">
        <v>562</v>
      </c>
      <c r="I32" s="289">
        <v>41.34</v>
      </c>
      <c r="J32" s="289" t="s">
        <v>49</v>
      </c>
      <c r="K32" s="289" t="s">
        <v>558</v>
      </c>
      <c r="O32" s="289" t="str">
        <f>IFERROR((MP_DATA[[#This Row],[D, bottom '[m']]]+#REF!)/(2*#REF!/1000),"")</f>
        <v/>
      </c>
      <c r="X32" s="290"/>
      <c r="Y32" s="300">
        <v>14</v>
      </c>
      <c r="Z32" s="90">
        <v>-43.8</v>
      </c>
      <c r="AA32" s="90">
        <v>-47.8</v>
      </c>
      <c r="AB32" s="90">
        <v>9.8000000000000007</v>
      </c>
      <c r="AC32" s="90">
        <v>9.8000000000000007</v>
      </c>
      <c r="AD32" s="91">
        <v>92</v>
      </c>
      <c r="AP32" s="284"/>
      <c r="AZ32" s="289" t="str">
        <f>IFERROR((TP_DATA[[#This Row],[D, bottom '[m']]]+#REF!)/(2*#REF!/1000),"")</f>
        <v/>
      </c>
      <c r="BI32" s="290"/>
      <c r="BK32" s="291"/>
      <c r="BL32" s="291"/>
      <c r="BZ32" s="293"/>
      <c r="CB32" s="284"/>
      <c r="CL32" s="289" t="str">
        <f>IFERROR((TOWER_DATA[[#This Row],[D, bottom '[m']]]+#REF!)/(2*#REF!/1000),"")</f>
        <v/>
      </c>
      <c r="CU32" s="290"/>
      <c r="CV32" s="289">
        <v>14</v>
      </c>
      <c r="CW32" s="291">
        <v>122.81</v>
      </c>
      <c r="CX32" s="291">
        <v>120.9</v>
      </c>
      <c r="CY32" s="289">
        <v>6.2229999999999999</v>
      </c>
      <c r="CZ32" s="289">
        <v>6.2229999999999999</v>
      </c>
      <c r="DA32" s="289">
        <v>23</v>
      </c>
      <c r="DC32" s="289" t="s">
        <v>539</v>
      </c>
      <c r="DD32" s="289">
        <v>119.88</v>
      </c>
      <c r="DE32" s="289">
        <v>119.88</v>
      </c>
      <c r="DF32" s="289">
        <v>1060</v>
      </c>
      <c r="DL32" s="293"/>
      <c r="DN32" s="284"/>
      <c r="DR32" s="292"/>
      <c r="DS32" s="292"/>
      <c r="DX32" s="290"/>
      <c r="EN32" s="290"/>
    </row>
    <row r="33" spans="1:144" s="289" customFormat="1" ht="18" hidden="1" customHeight="1" outlineLevel="1">
      <c r="A33" s="286"/>
      <c r="B33" s="287"/>
      <c r="C33" s="287"/>
      <c r="D33" s="288"/>
      <c r="E33" s="292" t="s">
        <v>563</v>
      </c>
      <c r="F33" s="291" t="s">
        <v>555</v>
      </c>
      <c r="G33" s="291" t="s">
        <v>556</v>
      </c>
      <c r="H33" s="291" t="s">
        <v>564</v>
      </c>
      <c r="I33" s="291">
        <v>41.34</v>
      </c>
      <c r="J33" s="292" t="s">
        <v>49</v>
      </c>
      <c r="K33" s="289" t="s">
        <v>558</v>
      </c>
      <c r="O33" s="294" t="str">
        <f>IFERROR((MP_DATA[[#This Row],[D, bottom '[m']]]+#REF!)/(2*#REF!/1000),"")</f>
        <v/>
      </c>
      <c r="X33" s="290"/>
      <c r="Y33" s="300">
        <v>15</v>
      </c>
      <c r="Z33" s="90">
        <v>-47.8</v>
      </c>
      <c r="AA33" s="90">
        <v>-51.8</v>
      </c>
      <c r="AB33" s="90">
        <v>9.8000000000000007</v>
      </c>
      <c r="AC33" s="90">
        <v>9.8000000000000007</v>
      </c>
      <c r="AD33" s="91">
        <v>90</v>
      </c>
      <c r="AP33" s="285"/>
      <c r="AQ33" s="291"/>
      <c r="AR33" s="291"/>
      <c r="AS33" s="291"/>
      <c r="AT33" s="291"/>
      <c r="AU33" s="292"/>
      <c r="AZ33" s="294" t="str">
        <f>IFERROR((TP_DATA[[#This Row],[D, bottom '[m']]]+#REF!)/(2*#REF!/1000),"")</f>
        <v/>
      </c>
      <c r="BI33" s="290"/>
      <c r="BK33" s="291"/>
      <c r="BL33" s="291"/>
      <c r="BZ33" s="293"/>
      <c r="CB33" s="285"/>
      <c r="CC33" s="291"/>
      <c r="CD33" s="291"/>
      <c r="CE33" s="291"/>
      <c r="CF33" s="291"/>
      <c r="CG33" s="292"/>
      <c r="CL33" s="294" t="str">
        <f>IFERROR((TOWER_DATA[[#This Row],[D, bottom '[m']]]+#REF!)/(2*#REF!/1000),"")</f>
        <v/>
      </c>
      <c r="CU33" s="290"/>
      <c r="CV33" s="289">
        <v>15</v>
      </c>
      <c r="CW33" s="291">
        <v>120.9</v>
      </c>
      <c r="CX33" s="291">
        <v>119.88000000000001</v>
      </c>
      <c r="CY33" s="289">
        <v>6.2229999999999999</v>
      </c>
      <c r="CZ33" s="289">
        <v>6.2229999999999999</v>
      </c>
      <c r="DA33" s="289">
        <v>23</v>
      </c>
      <c r="DC33" s="289" t="s">
        <v>539</v>
      </c>
      <c r="DD33" s="289">
        <v>116.94999999999999</v>
      </c>
      <c r="DE33" s="289">
        <v>116.94999999999999</v>
      </c>
      <c r="DF33" s="289">
        <v>147</v>
      </c>
      <c r="DL33" s="293"/>
      <c r="DN33" s="284"/>
      <c r="DR33" s="292"/>
      <c r="DS33" s="292"/>
      <c r="DX33" s="290"/>
      <c r="EN33" s="290"/>
    </row>
    <row r="34" spans="1:144" s="289" customFormat="1" ht="18" hidden="1" customHeight="1" outlineLevel="1">
      <c r="A34" s="286"/>
      <c r="B34" s="287"/>
      <c r="C34" s="287"/>
      <c r="D34" s="288"/>
      <c r="E34" s="292" t="s">
        <v>565</v>
      </c>
      <c r="F34" s="291" t="s">
        <v>555</v>
      </c>
      <c r="G34" s="291" t="s">
        <v>556</v>
      </c>
      <c r="H34" s="291" t="s">
        <v>566</v>
      </c>
      <c r="I34" s="291">
        <v>42.7</v>
      </c>
      <c r="J34" s="292" t="s">
        <v>49</v>
      </c>
      <c r="K34" s="289" t="s">
        <v>558</v>
      </c>
      <c r="O34" s="294" t="str">
        <f>IFERROR((MP_DATA[[#This Row],[D, bottom '[m']]]+#REF!)/(2*#REF!/1000),"")</f>
        <v/>
      </c>
      <c r="X34" s="290"/>
      <c r="Y34" s="300">
        <v>16</v>
      </c>
      <c r="Z34" s="90">
        <v>-51.8</v>
      </c>
      <c r="AA34" s="90">
        <v>-55.8</v>
      </c>
      <c r="AB34" s="90">
        <v>9.8000000000000007</v>
      </c>
      <c r="AC34" s="90">
        <v>9.8000000000000007</v>
      </c>
      <c r="AD34" s="91">
        <v>80</v>
      </c>
      <c r="AP34" s="285"/>
      <c r="AQ34" s="291"/>
      <c r="AR34" s="291"/>
      <c r="AS34" s="291"/>
      <c r="AT34" s="291"/>
      <c r="AU34" s="292"/>
      <c r="AZ34" s="294" t="str">
        <f>IFERROR((TP_DATA[[#This Row],[D, bottom '[m']]]+#REF!)/(2*#REF!/1000),"")</f>
        <v/>
      </c>
      <c r="BI34" s="290"/>
      <c r="BK34" s="291"/>
      <c r="BL34" s="291"/>
      <c r="BZ34" s="293"/>
      <c r="CB34" s="285"/>
      <c r="CC34" s="291"/>
      <c r="CD34" s="291"/>
      <c r="CE34" s="291"/>
      <c r="CF34" s="291"/>
      <c r="CG34" s="292"/>
      <c r="CL34" s="294" t="str">
        <f>IFERROR((TOWER_DATA[[#This Row],[D, bottom '[m']]]+#REF!)/(2*#REF!/1000),"")</f>
        <v/>
      </c>
      <c r="CU34" s="290"/>
      <c r="CV34" s="289">
        <v>16</v>
      </c>
      <c r="CW34" s="291">
        <v>119.88000000000001</v>
      </c>
      <c r="CX34" s="291">
        <v>116.95</v>
      </c>
      <c r="CY34" s="289">
        <v>6.2229999999999999</v>
      </c>
      <c r="CZ34" s="289">
        <v>6.2229999999999999</v>
      </c>
      <c r="DA34" s="289">
        <v>23</v>
      </c>
      <c r="DC34" s="289" t="s">
        <v>539</v>
      </c>
      <c r="DD34" s="289">
        <v>115.446</v>
      </c>
      <c r="DE34" s="289">
        <v>115.446</v>
      </c>
      <c r="DF34" s="289">
        <v>147</v>
      </c>
      <c r="DL34" s="293"/>
      <c r="DN34" s="284"/>
      <c r="DR34" s="292"/>
      <c r="DS34" s="292"/>
      <c r="DX34" s="290"/>
      <c r="EN34" s="290"/>
    </row>
    <row r="35" spans="1:144" s="289" customFormat="1" ht="18" hidden="1" customHeight="1" outlineLevel="1">
      <c r="A35" s="286"/>
      <c r="B35" s="287"/>
      <c r="C35" s="287"/>
      <c r="D35" s="288"/>
      <c r="E35" s="292" t="s">
        <v>567</v>
      </c>
      <c r="F35" s="291" t="s">
        <v>555</v>
      </c>
      <c r="G35" s="291" t="s">
        <v>556</v>
      </c>
      <c r="H35" s="291" t="s">
        <v>568</v>
      </c>
      <c r="I35" s="291">
        <v>42.7</v>
      </c>
      <c r="J35" s="292" t="s">
        <v>49</v>
      </c>
      <c r="K35" s="289" t="s">
        <v>558</v>
      </c>
      <c r="O35" s="294" t="str">
        <f>IFERROR((MP_DATA[[#This Row],[D, bottom '[m']]]+#REF!)/(2*#REF!/1000),"")</f>
        <v/>
      </c>
      <c r="X35" s="290"/>
      <c r="Y35" s="300">
        <v>17</v>
      </c>
      <c r="Z35" s="90">
        <v>-55.8</v>
      </c>
      <c r="AA35" s="90">
        <v>-59.8</v>
      </c>
      <c r="AB35" s="90">
        <v>9.8000000000000007</v>
      </c>
      <c r="AC35" s="90">
        <v>9.8000000000000007</v>
      </c>
      <c r="AD35" s="91">
        <v>80</v>
      </c>
      <c r="AP35" s="285"/>
      <c r="AQ35" s="291"/>
      <c r="AR35" s="291"/>
      <c r="AS35" s="291"/>
      <c r="AT35" s="291"/>
      <c r="AU35" s="292"/>
      <c r="AZ35" s="294" t="str">
        <f>IFERROR((TP_DATA[[#This Row],[D, bottom '[m']]]+#REF!)/(2*#REF!/1000),"")</f>
        <v/>
      </c>
      <c r="BI35" s="290"/>
      <c r="BK35" s="291"/>
      <c r="BL35" s="291"/>
      <c r="CB35" s="285"/>
      <c r="CC35" s="291"/>
      <c r="CD35" s="291"/>
      <c r="CE35" s="291"/>
      <c r="CF35" s="291"/>
      <c r="CG35" s="292"/>
      <c r="CL35" s="294" t="str">
        <f>IFERROR((TOWER_DATA[[#This Row],[D, bottom '[m']]]+#REF!)/(2*#REF!/1000),"")</f>
        <v/>
      </c>
      <c r="CU35" s="290"/>
      <c r="CV35" s="289">
        <v>17</v>
      </c>
      <c r="CW35" s="291">
        <v>116.95</v>
      </c>
      <c r="CX35" s="291">
        <v>115.44600000000001</v>
      </c>
      <c r="CY35" s="289">
        <v>6.2229999999999999</v>
      </c>
      <c r="CZ35" s="289">
        <v>6.2229999999999999</v>
      </c>
      <c r="DA35" s="289">
        <v>23</v>
      </c>
      <c r="DC35" s="289" t="s">
        <v>539</v>
      </c>
      <c r="DD35" s="289">
        <v>111.08999999999999</v>
      </c>
      <c r="DE35" s="289">
        <v>111.08999999999999</v>
      </c>
      <c r="DF35" s="289">
        <v>147</v>
      </c>
      <c r="DN35" s="284"/>
      <c r="DR35" s="292"/>
      <c r="DS35" s="292"/>
      <c r="DX35" s="290"/>
      <c r="EN35" s="290"/>
    </row>
    <row r="36" spans="1:144" s="289" customFormat="1" ht="18" hidden="1" customHeight="1" outlineLevel="1">
      <c r="A36" s="286"/>
      <c r="B36" s="287"/>
      <c r="C36" s="287"/>
      <c r="D36" s="288"/>
      <c r="E36" s="292"/>
      <c r="F36" s="291"/>
      <c r="G36" s="291"/>
      <c r="H36" s="291"/>
      <c r="I36" s="291"/>
      <c r="J36" s="292"/>
      <c r="O36" s="294" t="str">
        <f>IFERROR((MP_DATA[[#This Row],[D, bottom '[m']]]+#REF!)/(2*#REF!/1000),"")</f>
        <v/>
      </c>
      <c r="X36" s="290"/>
      <c r="Y36" s="300">
        <v>18</v>
      </c>
      <c r="Z36" s="90">
        <v>-59.8</v>
      </c>
      <c r="AA36" s="90">
        <v>-63.8</v>
      </c>
      <c r="AB36" s="90">
        <v>9.8000000000000007</v>
      </c>
      <c r="AC36" s="90">
        <v>9.8000000000000007</v>
      </c>
      <c r="AD36" s="91">
        <v>80</v>
      </c>
      <c r="AP36" s="285"/>
      <c r="AQ36" s="291"/>
      <c r="AR36" s="291"/>
      <c r="AS36" s="291"/>
      <c r="AT36" s="291"/>
      <c r="AU36" s="292"/>
      <c r="AZ36" s="294" t="str">
        <f>IFERROR((TP_DATA[[#This Row],[D, bottom '[m']]]+#REF!)/(2*#REF!/1000),"")</f>
        <v/>
      </c>
      <c r="BI36" s="290"/>
      <c r="BK36" s="291"/>
      <c r="BL36" s="291"/>
      <c r="CB36" s="285"/>
      <c r="CC36" s="291"/>
      <c r="CD36" s="291"/>
      <c r="CE36" s="291"/>
      <c r="CF36" s="291"/>
      <c r="CG36" s="292"/>
      <c r="CL36" s="294" t="str">
        <f>IFERROR((TOWER_DATA[[#This Row],[D, bottom '[m']]]+#REF!)/(2*#REF!/1000),"")</f>
        <v/>
      </c>
      <c r="CU36" s="290"/>
      <c r="CV36" s="289">
        <v>18</v>
      </c>
      <c r="CW36" s="291">
        <v>115.44600000000001</v>
      </c>
      <c r="CX36" s="291">
        <v>114.02000000000001</v>
      </c>
      <c r="CY36" s="289">
        <v>6.2229999999999999</v>
      </c>
      <c r="CZ36" s="289">
        <v>6.2240000000000002</v>
      </c>
      <c r="DA36" s="289">
        <v>23</v>
      </c>
      <c r="DC36" s="289" t="s">
        <v>539</v>
      </c>
      <c r="DD36" s="289">
        <v>110.89999999999999</v>
      </c>
      <c r="DE36" s="289">
        <v>110.89999999999999</v>
      </c>
      <c r="DF36" s="289">
        <v>147</v>
      </c>
      <c r="DN36" s="284"/>
      <c r="DR36" s="292"/>
      <c r="DS36" s="292"/>
      <c r="DX36" s="290"/>
      <c r="EN36" s="290"/>
    </row>
    <row r="37" spans="1:144" s="289" customFormat="1" ht="18" hidden="1" customHeight="1" outlineLevel="1">
      <c r="A37" s="286"/>
      <c r="B37" s="287"/>
      <c r="C37" s="287"/>
      <c r="D37" s="288"/>
      <c r="E37" s="292"/>
      <c r="F37" s="291"/>
      <c r="G37" s="291"/>
      <c r="H37" s="291"/>
      <c r="I37" s="291"/>
      <c r="J37" s="292"/>
      <c r="O37" s="294" t="str">
        <f>IFERROR((MP_DATA[[#This Row],[D, bottom '[m']]]+#REF!)/(2*#REF!/1000),"")</f>
        <v/>
      </c>
      <c r="X37" s="290"/>
      <c r="Y37" s="300">
        <v>19</v>
      </c>
      <c r="Z37" s="90">
        <v>-63.8</v>
      </c>
      <c r="AA37" s="90">
        <v>-67.8</v>
      </c>
      <c r="AB37" s="90">
        <v>9.8000000000000007</v>
      </c>
      <c r="AC37" s="90">
        <v>9.8000000000000007</v>
      </c>
      <c r="AD37" s="91">
        <v>80</v>
      </c>
      <c r="AP37" s="285"/>
      <c r="AQ37" s="291"/>
      <c r="AR37" s="291"/>
      <c r="AS37" s="291"/>
      <c r="AT37" s="291"/>
      <c r="AU37" s="292"/>
      <c r="AZ37" s="294" t="str">
        <f>IFERROR((TP_DATA[[#This Row],[D, bottom '[m']]]+#REF!)/(2*#REF!/1000),"")</f>
        <v/>
      </c>
      <c r="BI37" s="290"/>
      <c r="BK37" s="291"/>
      <c r="BL37" s="291"/>
      <c r="CB37" s="285"/>
      <c r="CC37" s="291"/>
      <c r="CD37" s="291"/>
      <c r="CE37" s="291"/>
      <c r="CF37" s="291"/>
      <c r="CG37" s="292"/>
      <c r="CL37" s="294" t="str">
        <f>IFERROR((TOWER_DATA[[#This Row],[D, bottom '[m']]]+#REF!)/(2*#REF!/1000),"")</f>
        <v/>
      </c>
      <c r="CU37" s="290"/>
      <c r="CV37" s="289">
        <v>19</v>
      </c>
      <c r="CW37" s="291">
        <v>114.02000000000001</v>
      </c>
      <c r="CX37" s="291">
        <v>111.09</v>
      </c>
      <c r="CY37" s="289">
        <v>6.2240000000000002</v>
      </c>
      <c r="CZ37" s="289">
        <v>6.2249999999999996</v>
      </c>
      <c r="DA37" s="289">
        <v>24</v>
      </c>
      <c r="DC37" s="289" t="s">
        <v>539</v>
      </c>
      <c r="DD37" s="289">
        <v>107.22399999999999</v>
      </c>
      <c r="DE37" s="289">
        <v>107.22399999999999</v>
      </c>
      <c r="DF37" s="289">
        <v>147</v>
      </c>
      <c r="DN37" s="284"/>
      <c r="DR37" s="292"/>
      <c r="DS37" s="292"/>
      <c r="DX37" s="290"/>
      <c r="EN37" s="290"/>
    </row>
    <row r="38" spans="1:144" s="289" customFormat="1" ht="18" hidden="1" customHeight="1" outlineLevel="1">
      <c r="A38" s="286"/>
      <c r="B38" s="287"/>
      <c r="C38" s="287"/>
      <c r="D38" s="288"/>
      <c r="E38" s="292"/>
      <c r="F38" s="291"/>
      <c r="G38" s="291"/>
      <c r="H38" s="291"/>
      <c r="I38" s="291"/>
      <c r="J38" s="292"/>
      <c r="X38" s="290"/>
      <c r="Y38" s="300">
        <v>20</v>
      </c>
      <c r="Z38" s="90">
        <v>-67.8</v>
      </c>
      <c r="AA38" s="90">
        <v>-71.8</v>
      </c>
      <c r="AB38" s="90">
        <v>9.8000000000000007</v>
      </c>
      <c r="AC38" s="90">
        <v>9.8000000000000007</v>
      </c>
      <c r="AD38" s="91">
        <v>80</v>
      </c>
      <c r="AP38" s="285"/>
      <c r="AQ38" s="291"/>
      <c r="AR38" s="291"/>
      <c r="AS38" s="291"/>
      <c r="AT38" s="291"/>
      <c r="AU38" s="292"/>
      <c r="BI38" s="290"/>
      <c r="BK38" s="291"/>
      <c r="BL38" s="291"/>
      <c r="CB38" s="285"/>
      <c r="CC38" s="291"/>
      <c r="CD38" s="291"/>
      <c r="CE38" s="291"/>
      <c r="CF38" s="291"/>
      <c r="CG38" s="292"/>
      <c r="CU38" s="290"/>
      <c r="CV38" s="289">
        <v>20</v>
      </c>
      <c r="CW38" s="291">
        <v>111.09</v>
      </c>
      <c r="CX38" s="291">
        <v>110.9</v>
      </c>
      <c r="CY38" s="289">
        <v>6.2249999999999996</v>
      </c>
      <c r="CZ38" s="289">
        <v>6.2249999999999996</v>
      </c>
      <c r="DA38" s="289">
        <v>25</v>
      </c>
      <c r="DC38" s="289" t="s">
        <v>539</v>
      </c>
      <c r="DD38" s="289">
        <v>102.3</v>
      </c>
      <c r="DE38" s="289">
        <v>102.3</v>
      </c>
      <c r="DF38" s="289">
        <v>147</v>
      </c>
      <c r="DN38" s="284"/>
      <c r="DR38" s="292"/>
      <c r="DS38" s="292"/>
      <c r="DX38" s="290"/>
      <c r="EN38" s="290"/>
    </row>
    <row r="39" spans="1:144" s="289" customFormat="1" ht="18" hidden="1" customHeight="1" outlineLevel="1">
      <c r="A39" s="286"/>
      <c r="B39" s="287"/>
      <c r="C39" s="287"/>
      <c r="D39" s="288"/>
      <c r="E39" s="292"/>
      <c r="F39" s="291"/>
      <c r="G39" s="291"/>
      <c r="H39" s="291"/>
      <c r="I39" s="291"/>
      <c r="J39" s="292"/>
      <c r="X39" s="290"/>
      <c r="Y39" s="300">
        <v>21</v>
      </c>
      <c r="Z39" s="90">
        <v>-71.8</v>
      </c>
      <c r="AA39" s="90">
        <v>-75.8</v>
      </c>
      <c r="AB39" s="90">
        <v>9.8000000000000007</v>
      </c>
      <c r="AC39" s="90">
        <v>9.8000000000000007</v>
      </c>
      <c r="AD39" s="91">
        <v>87</v>
      </c>
      <c r="AP39" s="285"/>
      <c r="AQ39" s="291"/>
      <c r="AR39" s="291"/>
      <c r="AS39" s="291"/>
      <c r="AT39" s="291"/>
      <c r="AU39" s="292"/>
      <c r="BI39" s="290"/>
      <c r="BK39" s="291"/>
      <c r="BL39" s="291"/>
      <c r="CB39" s="285"/>
      <c r="CC39" s="291"/>
      <c r="CD39" s="291"/>
      <c r="CE39" s="291"/>
      <c r="CF39" s="291"/>
      <c r="CG39" s="292"/>
      <c r="CU39" s="290"/>
      <c r="CV39" s="289">
        <v>21</v>
      </c>
      <c r="CW39" s="291">
        <v>110.9</v>
      </c>
      <c r="CX39" s="291">
        <v>108.16000000000001</v>
      </c>
      <c r="CY39" s="289">
        <v>6.2249999999999996</v>
      </c>
      <c r="CZ39" s="289">
        <v>6.226</v>
      </c>
      <c r="DA39" s="289">
        <v>25</v>
      </c>
      <c r="DC39" s="289" t="s">
        <v>539</v>
      </c>
      <c r="DD39" s="289">
        <v>102.25999999999999</v>
      </c>
      <c r="DE39" s="289">
        <v>102.25999999999999</v>
      </c>
      <c r="DF39" s="289">
        <v>5610</v>
      </c>
      <c r="DN39" s="284"/>
      <c r="DR39" s="292"/>
      <c r="DS39" s="292"/>
      <c r="DX39" s="290"/>
      <c r="EN39" s="290"/>
    </row>
    <row r="40" spans="1:144" s="289" customFormat="1" ht="18" hidden="1" customHeight="1" outlineLevel="1">
      <c r="A40" s="286"/>
      <c r="B40" s="287"/>
      <c r="C40" s="287"/>
      <c r="D40" s="288"/>
      <c r="E40" s="292"/>
      <c r="F40" s="291"/>
      <c r="G40" s="291"/>
      <c r="H40" s="291"/>
      <c r="I40" s="291"/>
      <c r="J40" s="292"/>
      <c r="X40" s="290"/>
      <c r="Y40" s="300">
        <v>22</v>
      </c>
      <c r="Z40" s="90">
        <v>-75.8</v>
      </c>
      <c r="AA40" s="90">
        <v>-79.75</v>
      </c>
      <c r="AB40" s="90">
        <v>9.8000000000000007</v>
      </c>
      <c r="AC40" s="90">
        <v>9.8000000000000007</v>
      </c>
      <c r="AD40" s="91">
        <v>95</v>
      </c>
      <c r="AP40" s="285"/>
      <c r="AQ40" s="291"/>
      <c r="AR40" s="291"/>
      <c r="AS40" s="291"/>
      <c r="AT40" s="291"/>
      <c r="AU40" s="292"/>
      <c r="BI40" s="290"/>
      <c r="BK40" s="291"/>
      <c r="BL40" s="291"/>
      <c r="CB40" s="285"/>
      <c r="CC40" s="291"/>
      <c r="CD40" s="291"/>
      <c r="CE40" s="291"/>
      <c r="CF40" s="291"/>
      <c r="CG40" s="292"/>
      <c r="CU40" s="290"/>
      <c r="CV40" s="289">
        <v>22</v>
      </c>
      <c r="CW40" s="291">
        <v>108.16000000000001</v>
      </c>
      <c r="CX40" s="291">
        <v>107.224</v>
      </c>
      <c r="CY40" s="289">
        <v>6.226</v>
      </c>
      <c r="CZ40" s="289">
        <v>6.226</v>
      </c>
      <c r="DA40" s="289">
        <v>26</v>
      </c>
      <c r="DC40" s="289" t="s">
        <v>539</v>
      </c>
      <c r="DD40" s="289">
        <v>102.1</v>
      </c>
      <c r="DE40" s="289">
        <v>102.1</v>
      </c>
      <c r="DF40" s="289">
        <v>8160</v>
      </c>
      <c r="DN40" s="284"/>
      <c r="DR40" s="292"/>
      <c r="DS40" s="292"/>
      <c r="DX40" s="290"/>
      <c r="EN40" s="290"/>
    </row>
    <row r="41" spans="1:144" s="289" customFormat="1" ht="18" hidden="1" customHeight="1" outlineLevel="1">
      <c r="A41" s="286"/>
      <c r="B41" s="287"/>
      <c r="C41" s="287"/>
      <c r="D41" s="288"/>
      <c r="E41" s="292"/>
      <c r="F41" s="291"/>
      <c r="G41" s="291"/>
      <c r="H41" s="291"/>
      <c r="I41" s="291"/>
      <c r="J41" s="292"/>
      <c r="X41" s="290"/>
      <c r="Y41" s="300">
        <v>23</v>
      </c>
      <c r="Z41" s="90">
        <v>-79.75</v>
      </c>
      <c r="AA41" s="90">
        <v>-82.75</v>
      </c>
      <c r="AB41" s="90">
        <v>9.8000000000000007</v>
      </c>
      <c r="AC41" s="90">
        <v>9.8000000000000007</v>
      </c>
      <c r="AD41" s="91">
        <v>105</v>
      </c>
      <c r="AP41" s="285"/>
      <c r="AQ41" s="291"/>
      <c r="AR41" s="291"/>
      <c r="AS41" s="291"/>
      <c r="AT41" s="291"/>
      <c r="AU41" s="292"/>
      <c r="BI41" s="290"/>
      <c r="BJ41" s="293"/>
      <c r="BK41" s="295"/>
      <c r="BL41" s="295"/>
      <c r="BM41" s="293"/>
      <c r="BN41" s="293"/>
      <c r="BO41" s="293"/>
      <c r="CB41" s="285"/>
      <c r="CC41" s="291"/>
      <c r="CD41" s="291"/>
      <c r="CE41" s="291"/>
      <c r="CF41" s="291"/>
      <c r="CG41" s="292"/>
      <c r="CU41" s="290"/>
      <c r="CV41" s="289">
        <v>23</v>
      </c>
      <c r="CW41" s="291">
        <v>107.224</v>
      </c>
      <c r="CX41" s="291">
        <v>105.23</v>
      </c>
      <c r="CY41" s="289">
        <v>6.226</v>
      </c>
      <c r="CZ41" s="289">
        <v>6.226</v>
      </c>
      <c r="DA41" s="289">
        <v>26</v>
      </c>
      <c r="DC41" s="289" t="s">
        <v>539</v>
      </c>
      <c r="DD41" s="289">
        <v>101.94</v>
      </c>
      <c r="DE41" s="289">
        <v>101.94</v>
      </c>
      <c r="DF41" s="289">
        <v>5</v>
      </c>
      <c r="DN41" s="284"/>
      <c r="DR41" s="292"/>
      <c r="DS41" s="292"/>
      <c r="DX41" s="290"/>
      <c r="EN41" s="290"/>
    </row>
    <row r="42" spans="1:144" s="289" customFormat="1" ht="18" hidden="1" customHeight="1" outlineLevel="1">
      <c r="A42" s="286"/>
      <c r="B42" s="287"/>
      <c r="C42" s="287"/>
      <c r="D42" s="288"/>
      <c r="E42" s="292"/>
      <c r="F42" s="291"/>
      <c r="G42" s="291"/>
      <c r="H42" s="291"/>
      <c r="I42" s="291"/>
      <c r="J42" s="292"/>
      <c r="O42" s="294" t="str">
        <f>IFERROR((MP_DATA[[#This Row],[D, bottom '[m']]]+#REF!)/(2*#REF!/1000),"")</f>
        <v/>
      </c>
      <c r="X42" s="290"/>
      <c r="Y42" s="300"/>
      <c r="Z42" s="90"/>
      <c r="AA42" s="90"/>
      <c r="AB42" s="90"/>
      <c r="AC42" s="90"/>
      <c r="AD42" s="91"/>
      <c r="AP42" s="285"/>
      <c r="AQ42" s="291"/>
      <c r="AR42" s="291"/>
      <c r="AS42" s="291"/>
      <c r="AT42" s="291"/>
      <c r="AU42" s="292"/>
      <c r="AZ42" s="294" t="str">
        <f>IFERROR((TP_DATA[[#This Row],[D, bottom '[m']]]+#REF!)/(2*#REF!/1000),"")</f>
        <v/>
      </c>
      <c r="BI42" s="290"/>
      <c r="BJ42" s="293"/>
      <c r="BK42" s="295"/>
      <c r="BL42" s="295"/>
      <c r="BM42" s="293"/>
      <c r="BN42" s="293"/>
      <c r="BO42" s="293"/>
      <c r="CB42" s="285"/>
      <c r="CC42" s="291"/>
      <c r="CD42" s="291"/>
      <c r="CE42" s="291"/>
      <c r="CF42" s="291"/>
      <c r="CG42" s="292"/>
      <c r="CL42" s="294" t="str">
        <f>IFERROR((TOWER_DATA[[#This Row],[D, bottom '[m']]]+#REF!)/(2*#REF!/1000),"")</f>
        <v/>
      </c>
      <c r="CU42" s="290"/>
      <c r="CV42" s="289">
        <v>24</v>
      </c>
      <c r="CW42" s="291">
        <v>105.23</v>
      </c>
      <c r="CX42" s="291">
        <v>102.30000000000001</v>
      </c>
      <c r="CY42" s="289">
        <v>6.226</v>
      </c>
      <c r="CZ42" s="289">
        <v>6.2279999999999998</v>
      </c>
      <c r="DA42" s="289">
        <v>26</v>
      </c>
      <c r="DC42" s="289" t="s">
        <v>539</v>
      </c>
      <c r="DD42" s="289">
        <v>101.89999999999999</v>
      </c>
      <c r="DE42" s="289">
        <v>101.89999999999999</v>
      </c>
      <c r="DF42" s="289">
        <v>1</v>
      </c>
      <c r="DN42" s="284"/>
      <c r="DR42" s="292"/>
      <c r="DS42" s="292"/>
      <c r="DX42" s="290"/>
      <c r="EN42" s="290"/>
    </row>
    <row r="43" spans="1:144" s="289" customFormat="1" ht="18" hidden="1" customHeight="1" outlineLevel="1">
      <c r="A43" s="286"/>
      <c r="B43" s="287"/>
      <c r="C43" s="287"/>
      <c r="D43" s="288"/>
      <c r="E43" s="292"/>
      <c r="F43" s="291"/>
      <c r="G43" s="291"/>
      <c r="H43" s="291"/>
      <c r="I43" s="291"/>
      <c r="J43" s="292"/>
      <c r="O43" s="294" t="str">
        <f>IFERROR((MP_DATA[[#This Row],[D, bottom '[m']]]+#REF!)/(2*#REF!/1000),"")</f>
        <v/>
      </c>
      <c r="X43" s="290"/>
      <c r="Y43" s="300"/>
      <c r="Z43" s="90"/>
      <c r="AA43" s="90"/>
      <c r="AB43" s="90"/>
      <c r="AC43" s="90"/>
      <c r="AD43" s="91"/>
      <c r="AP43" s="285"/>
      <c r="AQ43" s="291"/>
      <c r="AR43" s="291"/>
      <c r="AS43" s="291"/>
      <c r="AT43" s="291"/>
      <c r="AU43" s="292"/>
      <c r="AZ43" s="294" t="str">
        <f>IFERROR((TP_DATA[[#This Row],[D, bottom '[m']]]+#REF!)/(2*#REF!/1000),"")</f>
        <v/>
      </c>
      <c r="BI43" s="290"/>
      <c r="BJ43" s="293"/>
      <c r="BK43" s="295"/>
      <c r="BL43" s="295"/>
      <c r="BM43" s="293"/>
      <c r="BN43" s="293"/>
      <c r="BO43" s="293"/>
      <c r="CB43" s="285"/>
      <c r="CC43" s="291"/>
      <c r="CD43" s="291"/>
      <c r="CE43" s="291"/>
      <c r="CF43" s="291"/>
      <c r="CG43" s="292"/>
      <c r="CL43" s="294" t="str">
        <f>IFERROR((TOWER_DATA[[#This Row],[D, bottom '[m']]]+#REF!)/(2*#REF!/1000),"")</f>
        <v/>
      </c>
      <c r="CU43" s="290"/>
      <c r="CV43" s="289">
        <v>25</v>
      </c>
      <c r="CW43" s="291">
        <v>102.30000000000001</v>
      </c>
      <c r="CX43" s="291">
        <v>102.26</v>
      </c>
      <c r="CY43" s="289">
        <v>6.2279999999999998</v>
      </c>
      <c r="CZ43" s="289">
        <v>6.2279999999999998</v>
      </c>
      <c r="DA43" s="289">
        <v>28</v>
      </c>
      <c r="DC43" s="289" t="s">
        <v>539</v>
      </c>
      <c r="DD43" s="289">
        <v>100.89999999999999</v>
      </c>
      <c r="DE43" s="289">
        <v>100.89999999999999</v>
      </c>
      <c r="DF43" s="289">
        <v>1003</v>
      </c>
      <c r="DN43" s="284"/>
      <c r="DR43" s="292"/>
      <c r="DS43" s="292"/>
      <c r="DX43" s="290"/>
      <c r="EN43" s="290"/>
    </row>
    <row r="44" spans="1:144" s="289" customFormat="1" ht="18" hidden="1" customHeight="1" outlineLevel="1">
      <c r="A44" s="286"/>
      <c r="B44" s="287"/>
      <c r="C44" s="287"/>
      <c r="D44" s="288"/>
      <c r="E44" s="292"/>
      <c r="F44" s="291"/>
      <c r="G44" s="291"/>
      <c r="H44" s="291"/>
      <c r="I44" s="291"/>
      <c r="J44" s="292"/>
      <c r="O44" s="294" t="str">
        <f>IFERROR((MP_DATA[[#This Row],[D, bottom '[m']]]+#REF!)/(2*#REF!/1000),"")</f>
        <v/>
      </c>
      <c r="X44" s="290"/>
      <c r="AP44" s="285"/>
      <c r="AQ44" s="291"/>
      <c r="AR44" s="291"/>
      <c r="AS44" s="291"/>
      <c r="AT44" s="291"/>
      <c r="AU44" s="292"/>
      <c r="AZ44" s="294" t="str">
        <f>IFERROR((TP_DATA[[#This Row],[D, bottom '[m']]]+#REF!)/(2*#REF!/1000),"")</f>
        <v/>
      </c>
      <c r="BI44" s="290"/>
      <c r="CB44" s="285"/>
      <c r="CC44" s="291"/>
      <c r="CD44" s="291"/>
      <c r="CE44" s="291"/>
      <c r="CF44" s="291"/>
      <c r="CG44" s="292"/>
      <c r="CL44" s="294" t="str">
        <f>IFERROR((TOWER_DATA[[#This Row],[D, bottom '[m']]]+#REF!)/(2*#REF!/1000),"")</f>
        <v/>
      </c>
      <c r="CU44" s="290"/>
      <c r="CV44" s="289">
        <v>26</v>
      </c>
      <c r="CW44" s="291">
        <v>102.26</v>
      </c>
      <c r="CX44" s="291">
        <v>102.10000000000001</v>
      </c>
      <c r="CY44" s="289">
        <v>6.2279999999999998</v>
      </c>
      <c r="CZ44" s="289">
        <v>6.2279999999999998</v>
      </c>
      <c r="DA44" s="289">
        <v>28</v>
      </c>
      <c r="DC44" s="289" t="s">
        <v>539</v>
      </c>
      <c r="DD44" s="289">
        <v>99.002999999999986</v>
      </c>
      <c r="DE44" s="289">
        <v>99.002999999999986</v>
      </c>
      <c r="DF44" s="289">
        <v>137</v>
      </c>
      <c r="DN44" s="284"/>
      <c r="DR44" s="292"/>
      <c r="DS44" s="292"/>
      <c r="DX44" s="290"/>
      <c r="EN44" s="290"/>
    </row>
    <row r="45" spans="1:144" s="289" customFormat="1" ht="18" hidden="1" customHeight="1" outlineLevel="1">
      <c r="A45" s="286"/>
      <c r="B45" s="287"/>
      <c r="C45" s="287"/>
      <c r="D45" s="288"/>
      <c r="E45" s="292"/>
      <c r="F45" s="291"/>
      <c r="G45" s="291"/>
      <c r="H45" s="291"/>
      <c r="I45" s="291"/>
      <c r="J45" s="292"/>
      <c r="O45" s="294" t="str">
        <f>IFERROR((MP_DATA[[#This Row],[D, bottom '[m']]]+#REF!)/(2*#REF!/1000),"")</f>
        <v/>
      </c>
      <c r="X45" s="290"/>
      <c r="AP45" s="285"/>
      <c r="AQ45" s="291"/>
      <c r="AR45" s="291"/>
      <c r="AS45" s="291"/>
      <c r="AT45" s="291"/>
      <c r="AU45" s="292"/>
      <c r="AZ45" s="294" t="str">
        <f>IFERROR((TP_DATA[[#This Row],[D, bottom '[m']]]+#REF!)/(2*#REF!/1000),"")</f>
        <v/>
      </c>
      <c r="BI45" s="290"/>
      <c r="CB45" s="285"/>
      <c r="CC45" s="291"/>
      <c r="CD45" s="291"/>
      <c r="CE45" s="291"/>
      <c r="CF45" s="291"/>
      <c r="CG45" s="292"/>
      <c r="CL45" s="294" t="str">
        <f>IFERROR((TOWER_DATA[[#This Row],[D, bottom '[m']]]+#REF!)/(2*#REF!/1000),"")</f>
        <v/>
      </c>
      <c r="CU45" s="290"/>
      <c r="CV45" s="289">
        <v>27</v>
      </c>
      <c r="CW45" s="291">
        <v>102.10000000000001</v>
      </c>
      <c r="CX45" s="291">
        <v>101.94000000000001</v>
      </c>
      <c r="CY45" s="289">
        <v>6.2279999999999998</v>
      </c>
      <c r="CZ45" s="289">
        <v>6.2279999999999998</v>
      </c>
      <c r="DA45" s="289">
        <v>28</v>
      </c>
      <c r="DC45" s="289" t="s">
        <v>539</v>
      </c>
      <c r="DD45" s="289">
        <v>94.891999999999996</v>
      </c>
      <c r="DE45" s="289">
        <v>94.891999999999996</v>
      </c>
      <c r="DF45" s="289">
        <v>138</v>
      </c>
      <c r="DN45" s="284"/>
      <c r="DR45" s="292"/>
      <c r="DS45" s="292"/>
      <c r="DX45" s="290"/>
      <c r="EN45" s="290"/>
    </row>
    <row r="46" spans="1:144" s="289" customFormat="1" ht="18" hidden="1" customHeight="1" outlineLevel="1">
      <c r="A46" s="286"/>
      <c r="B46" s="287"/>
      <c r="C46" s="287"/>
      <c r="D46" s="288"/>
      <c r="E46" s="292"/>
      <c r="F46" s="291"/>
      <c r="G46" s="291"/>
      <c r="H46" s="291"/>
      <c r="I46" s="291"/>
      <c r="J46" s="292"/>
      <c r="O46" s="294" t="str">
        <f>IFERROR((MP_DATA[[#This Row],[D, bottom '[m']]]+#REF!)/(2*#REF!/1000),"")</f>
        <v/>
      </c>
      <c r="X46" s="290"/>
      <c r="AP46" s="285"/>
      <c r="AQ46" s="291"/>
      <c r="AR46" s="291"/>
      <c r="AS46" s="291"/>
      <c r="AT46" s="291"/>
      <c r="AU46" s="292"/>
      <c r="AZ46" s="294" t="str">
        <f>IFERROR((TP_DATA[[#This Row],[D, bottom '[m']]]+#REF!)/(2*#REF!/1000),"")</f>
        <v/>
      </c>
      <c r="BI46" s="290"/>
      <c r="CB46" s="285"/>
      <c r="CC46" s="291"/>
      <c r="CD46" s="291"/>
      <c r="CE46" s="291"/>
      <c r="CF46" s="291"/>
      <c r="CG46" s="292"/>
      <c r="CL46" s="294" t="str">
        <f>IFERROR((TOWER_DATA[[#This Row],[D, bottom '[m']]]+#REF!)/(2*#REF!/1000),"")</f>
        <v/>
      </c>
      <c r="CU46" s="290"/>
      <c r="CV46" s="289">
        <v>28</v>
      </c>
      <c r="CW46" s="291">
        <v>101.94000000000001</v>
      </c>
      <c r="CX46" s="291">
        <v>101.9</v>
      </c>
      <c r="CY46" s="289">
        <v>6.2279999999999998</v>
      </c>
      <c r="CZ46" s="289">
        <v>6.23</v>
      </c>
      <c r="DA46" s="289">
        <v>28</v>
      </c>
      <c r="DC46" s="289" t="s">
        <v>539</v>
      </c>
      <c r="DD46" s="289">
        <v>91.005999999999986</v>
      </c>
      <c r="DE46" s="289">
        <v>91.005999999999986</v>
      </c>
      <c r="DF46" s="289">
        <v>138</v>
      </c>
      <c r="DN46" s="284"/>
      <c r="DR46" s="292"/>
      <c r="DS46" s="292"/>
      <c r="DX46" s="290"/>
      <c r="EN46" s="290"/>
    </row>
    <row r="47" spans="1:144" s="289" customFormat="1" ht="18" hidden="1" customHeight="1" outlineLevel="1">
      <c r="A47" s="286"/>
      <c r="B47" s="287"/>
      <c r="C47" s="287"/>
      <c r="D47" s="288"/>
      <c r="E47" s="292"/>
      <c r="F47" s="291"/>
      <c r="G47" s="291"/>
      <c r="H47" s="291"/>
      <c r="I47" s="291"/>
      <c r="J47" s="292"/>
      <c r="O47" s="294" t="str">
        <f>IFERROR((MP_DATA[[#This Row],[D, bottom '[m']]]+#REF!)/(2*#REF!/1000),"")</f>
        <v/>
      </c>
      <c r="X47" s="290"/>
      <c r="AP47" s="285"/>
      <c r="AQ47" s="291"/>
      <c r="AR47" s="291"/>
      <c r="AS47" s="291"/>
      <c r="AT47" s="291"/>
      <c r="AU47" s="292"/>
      <c r="AZ47" s="294" t="str">
        <f>IFERROR((TP_DATA[[#This Row],[D, bottom '[m']]]+#REF!)/(2*#REF!/1000),"")</f>
        <v/>
      </c>
      <c r="BI47" s="290"/>
      <c r="CB47" s="285"/>
      <c r="CC47" s="291"/>
      <c r="CD47" s="291"/>
      <c r="CE47" s="291"/>
      <c r="CF47" s="291"/>
      <c r="CG47" s="292"/>
      <c r="CL47" s="294" t="str">
        <f>IFERROR((TOWER_DATA[[#This Row],[D, bottom '[m']]]+#REF!)/(2*#REF!/1000),"")</f>
        <v/>
      </c>
      <c r="CU47" s="290"/>
      <c r="CV47" s="289">
        <v>29</v>
      </c>
      <c r="CW47" s="291">
        <v>101.9</v>
      </c>
      <c r="CX47" s="291">
        <v>100.9</v>
      </c>
      <c r="CY47" s="289">
        <v>6.23</v>
      </c>
      <c r="CZ47" s="289">
        <v>6.2530000000000001</v>
      </c>
      <c r="DA47" s="289">
        <v>30.099999999999998</v>
      </c>
      <c r="DC47" s="289" t="s">
        <v>539</v>
      </c>
      <c r="DD47" s="289">
        <v>90.899999999999991</v>
      </c>
      <c r="DE47" s="289">
        <v>90.899999999999991</v>
      </c>
      <c r="DF47" s="289">
        <v>139</v>
      </c>
      <c r="DN47" s="284"/>
      <c r="DR47" s="292"/>
      <c r="DS47" s="292"/>
      <c r="DX47" s="290"/>
      <c r="EN47" s="290"/>
    </row>
    <row r="48" spans="1:144" s="289" customFormat="1" ht="18" hidden="1" customHeight="1" outlineLevel="1">
      <c r="A48" s="286"/>
      <c r="B48" s="287"/>
      <c r="C48" s="287"/>
      <c r="D48" s="288"/>
      <c r="E48" s="292"/>
      <c r="F48" s="291"/>
      <c r="G48" s="291"/>
      <c r="H48" s="291"/>
      <c r="I48" s="291"/>
      <c r="J48" s="292"/>
      <c r="O48" s="294"/>
      <c r="X48" s="290"/>
      <c r="AP48" s="285"/>
      <c r="AQ48" s="291"/>
      <c r="AR48" s="291"/>
      <c r="AS48" s="291"/>
      <c r="AT48" s="291"/>
      <c r="AU48" s="292"/>
      <c r="AZ48" s="294"/>
      <c r="BI48" s="290"/>
      <c r="CB48" s="285"/>
      <c r="CC48" s="291"/>
      <c r="CD48" s="291"/>
      <c r="CE48" s="291"/>
      <c r="CF48" s="291"/>
      <c r="CG48" s="292"/>
      <c r="CL48" s="294"/>
      <c r="CU48" s="290"/>
      <c r="CV48" s="289">
        <v>30</v>
      </c>
      <c r="CW48" s="291">
        <v>100.9</v>
      </c>
      <c r="CX48" s="291">
        <v>99.172000000000011</v>
      </c>
      <c r="CY48" s="289">
        <v>6.2530000000000001</v>
      </c>
      <c r="CZ48" s="289">
        <v>6.2889999999999997</v>
      </c>
      <c r="DA48" s="289">
        <v>30.099999999999998</v>
      </c>
      <c r="DC48" s="289" t="s">
        <v>539</v>
      </c>
      <c r="DD48" s="289">
        <v>86.670999999999992</v>
      </c>
      <c r="DE48" s="289">
        <v>86.670999999999992</v>
      </c>
      <c r="DF48" s="289">
        <v>139</v>
      </c>
      <c r="DN48" s="284"/>
      <c r="DR48" s="292"/>
      <c r="DS48" s="292"/>
      <c r="DX48" s="290"/>
      <c r="EN48" s="290"/>
    </row>
    <row r="49" spans="1:144" s="289" customFormat="1" ht="18" hidden="1" customHeight="1" outlineLevel="1">
      <c r="A49" s="286"/>
      <c r="B49" s="287"/>
      <c r="C49" s="287"/>
      <c r="D49" s="288"/>
      <c r="E49" s="292"/>
      <c r="F49" s="291"/>
      <c r="G49" s="291"/>
      <c r="H49" s="291"/>
      <c r="I49" s="291"/>
      <c r="J49" s="292"/>
      <c r="O49" s="294"/>
      <c r="X49" s="290"/>
      <c r="AP49" s="285"/>
      <c r="AQ49" s="291"/>
      <c r="AR49" s="291"/>
      <c r="AS49" s="291"/>
      <c r="AT49" s="291"/>
      <c r="AU49" s="292"/>
      <c r="AZ49" s="294"/>
      <c r="BI49" s="290"/>
      <c r="CB49" s="285"/>
      <c r="CC49" s="291"/>
      <c r="CD49" s="291"/>
      <c r="CE49" s="291"/>
      <c r="CF49" s="291"/>
      <c r="CG49" s="292"/>
      <c r="CL49" s="294"/>
      <c r="CU49" s="290"/>
      <c r="CV49" s="289">
        <v>31</v>
      </c>
      <c r="CW49" s="291">
        <v>99.172000000000011</v>
      </c>
      <c r="CX49" s="291">
        <v>99.003</v>
      </c>
      <c r="CY49" s="289">
        <v>6.2889999999999997</v>
      </c>
      <c r="CZ49" s="289">
        <v>6.2919999999999998</v>
      </c>
      <c r="DA49" s="289">
        <v>26.5</v>
      </c>
      <c r="DC49" s="289" t="s">
        <v>539</v>
      </c>
      <c r="DD49" s="289">
        <v>82.839999999999989</v>
      </c>
      <c r="DE49" s="289">
        <v>82.839999999999989</v>
      </c>
      <c r="DF49" s="289">
        <v>140</v>
      </c>
      <c r="DN49" s="284"/>
      <c r="DR49" s="292"/>
      <c r="DS49" s="292"/>
      <c r="DX49" s="290"/>
      <c r="EN49" s="290"/>
    </row>
    <row r="50" spans="1:144" s="289" customFormat="1" ht="18" hidden="1" customHeight="1" outlineLevel="1">
      <c r="A50" s="286"/>
      <c r="B50" s="287"/>
      <c r="C50" s="287"/>
      <c r="D50" s="288"/>
      <c r="E50" s="292"/>
      <c r="F50" s="291"/>
      <c r="G50" s="291"/>
      <c r="H50" s="291"/>
      <c r="I50" s="291"/>
      <c r="J50" s="292"/>
      <c r="O50" s="294"/>
      <c r="X50" s="290"/>
      <c r="AP50" s="285"/>
      <c r="AQ50" s="291"/>
      <c r="AR50" s="291"/>
      <c r="AS50" s="291"/>
      <c r="AT50" s="291"/>
      <c r="AU50" s="292"/>
      <c r="AZ50" s="294"/>
      <c r="BI50" s="290"/>
      <c r="CB50" s="285"/>
      <c r="CC50" s="291"/>
      <c r="CD50" s="291"/>
      <c r="CE50" s="291"/>
      <c r="CF50" s="291"/>
      <c r="CG50" s="292"/>
      <c r="CL50" s="294"/>
      <c r="CU50" s="290"/>
      <c r="CV50" s="289">
        <v>32</v>
      </c>
      <c r="CW50" s="291">
        <v>99.003</v>
      </c>
      <c r="CX50" s="291">
        <v>96.45</v>
      </c>
      <c r="CY50" s="289">
        <v>6.2919999999999998</v>
      </c>
      <c r="CZ50" s="289">
        <v>6.351</v>
      </c>
      <c r="DA50" s="289">
        <v>26.5</v>
      </c>
      <c r="DC50" s="289" t="s">
        <v>539</v>
      </c>
      <c r="DD50" s="289">
        <v>80.899999999999991</v>
      </c>
      <c r="DE50" s="289">
        <v>80.899999999999991</v>
      </c>
      <c r="DF50" s="289">
        <v>140</v>
      </c>
      <c r="DN50" s="284"/>
      <c r="DR50" s="292"/>
      <c r="DS50" s="292"/>
      <c r="DX50" s="290"/>
      <c r="EN50" s="290"/>
    </row>
    <row r="51" spans="1:144" s="289" customFormat="1" ht="18" hidden="1" customHeight="1" outlineLevel="1">
      <c r="A51" s="286"/>
      <c r="B51" s="287"/>
      <c r="C51" s="287"/>
      <c r="D51" s="288"/>
      <c r="E51" s="292"/>
      <c r="F51" s="291"/>
      <c r="G51" s="291"/>
      <c r="H51" s="291"/>
      <c r="I51" s="291"/>
      <c r="J51" s="292"/>
      <c r="O51" s="294"/>
      <c r="X51" s="290"/>
      <c r="AP51" s="285"/>
      <c r="AQ51" s="291"/>
      <c r="AR51" s="291"/>
      <c r="AS51" s="291"/>
      <c r="AT51" s="291"/>
      <c r="AU51" s="292"/>
      <c r="AZ51" s="294"/>
      <c r="BI51" s="290"/>
      <c r="CB51" s="285"/>
      <c r="CC51" s="291"/>
      <c r="CD51" s="291"/>
      <c r="CE51" s="291"/>
      <c r="CF51" s="291"/>
      <c r="CG51" s="292"/>
      <c r="CL51" s="294"/>
      <c r="CU51" s="290"/>
      <c r="CV51" s="289">
        <v>33</v>
      </c>
      <c r="CW51" s="291">
        <v>96.45</v>
      </c>
      <c r="CX51" s="291">
        <v>94.89200000000001</v>
      </c>
      <c r="CY51" s="289">
        <v>6.351</v>
      </c>
      <c r="CZ51" s="289">
        <v>6.3869999999999996</v>
      </c>
      <c r="DA51" s="289">
        <v>28</v>
      </c>
      <c r="DC51" s="289" t="s">
        <v>539</v>
      </c>
      <c r="DD51" s="289">
        <v>78.449999999999989</v>
      </c>
      <c r="DE51" s="289">
        <v>78.449999999999989</v>
      </c>
      <c r="DF51" s="289">
        <v>141</v>
      </c>
      <c r="DN51" s="284"/>
      <c r="DR51" s="292"/>
      <c r="DS51" s="292"/>
      <c r="DX51" s="290"/>
      <c r="EN51" s="290"/>
    </row>
    <row r="52" spans="1:144" s="289" customFormat="1" ht="18" hidden="1" customHeight="1" outlineLevel="1">
      <c r="A52" s="286"/>
      <c r="B52" s="287"/>
      <c r="C52" s="287"/>
      <c r="D52" s="288"/>
      <c r="E52" s="292"/>
      <c r="F52" s="291"/>
      <c r="G52" s="291"/>
      <c r="H52" s="291"/>
      <c r="I52" s="291"/>
      <c r="J52" s="292"/>
      <c r="O52" s="294"/>
      <c r="X52" s="290"/>
      <c r="AP52" s="285"/>
      <c r="AQ52" s="291"/>
      <c r="AR52" s="291"/>
      <c r="AS52" s="291"/>
      <c r="AT52" s="291"/>
      <c r="AU52" s="292"/>
      <c r="AZ52" s="294"/>
      <c r="BI52" s="290"/>
      <c r="CB52" s="285"/>
      <c r="CC52" s="291"/>
      <c r="CD52" s="291"/>
      <c r="CE52" s="291"/>
      <c r="CF52" s="291"/>
      <c r="CG52" s="292"/>
      <c r="CL52" s="294"/>
      <c r="CU52" s="290"/>
      <c r="CV52" s="289">
        <v>34</v>
      </c>
      <c r="CW52" s="291">
        <v>94.89200000000001</v>
      </c>
      <c r="CX52" s="291">
        <v>93.728000000000009</v>
      </c>
      <c r="CY52" s="289">
        <v>6.3869999999999996</v>
      </c>
      <c r="CZ52" s="289">
        <v>6.4139999999999997</v>
      </c>
      <c r="DA52" s="289">
        <v>28</v>
      </c>
      <c r="DC52" s="289" t="s">
        <v>539</v>
      </c>
      <c r="DD52" s="289">
        <v>74.673999999999992</v>
      </c>
      <c r="DE52" s="289">
        <v>74.673999999999992</v>
      </c>
      <c r="DF52" s="289">
        <v>141</v>
      </c>
      <c r="DN52" s="284"/>
      <c r="DR52" s="292"/>
      <c r="DS52" s="292"/>
      <c r="DX52" s="290"/>
      <c r="EN52" s="290"/>
    </row>
    <row r="53" spans="1:144" s="289" customFormat="1" ht="18" hidden="1" customHeight="1" outlineLevel="1">
      <c r="A53" s="286"/>
      <c r="B53" s="287"/>
      <c r="C53" s="287"/>
      <c r="D53" s="288"/>
      <c r="E53" s="292"/>
      <c r="F53" s="291"/>
      <c r="G53" s="291"/>
      <c r="H53" s="291"/>
      <c r="I53" s="291"/>
      <c r="J53" s="292"/>
      <c r="O53" s="294"/>
      <c r="X53" s="290"/>
      <c r="AP53" s="285"/>
      <c r="AQ53" s="291"/>
      <c r="AR53" s="291"/>
      <c r="AS53" s="291"/>
      <c r="AT53" s="291"/>
      <c r="AU53" s="292"/>
      <c r="AZ53" s="294"/>
      <c r="BI53" s="290"/>
      <c r="CB53" s="285"/>
      <c r="CC53" s="291"/>
      <c r="CD53" s="291"/>
      <c r="CE53" s="291"/>
      <c r="CF53" s="291"/>
      <c r="CG53" s="292"/>
      <c r="CL53" s="294"/>
      <c r="CU53" s="290"/>
      <c r="CV53" s="289">
        <v>35</v>
      </c>
      <c r="CW53" s="291">
        <v>93.728000000000009</v>
      </c>
      <c r="CX53" s="291">
        <v>91.006</v>
      </c>
      <c r="CY53" s="289">
        <v>6.4139999999999997</v>
      </c>
      <c r="CZ53" s="289">
        <v>6.4749999999999996</v>
      </c>
      <c r="DA53" s="289">
        <v>28.6</v>
      </c>
      <c r="DC53" s="289" t="s">
        <v>539</v>
      </c>
      <c r="DD53" s="289">
        <v>71.951999999999984</v>
      </c>
      <c r="DE53" s="289">
        <v>71.951999999999984</v>
      </c>
      <c r="DF53" s="289">
        <v>142</v>
      </c>
      <c r="DN53" s="284"/>
      <c r="DR53" s="292"/>
      <c r="DS53" s="292"/>
      <c r="DX53" s="290"/>
      <c r="EN53" s="290"/>
    </row>
    <row r="54" spans="1:144" s="289" customFormat="1" ht="18" hidden="1" customHeight="1" outlineLevel="1">
      <c r="A54" s="286"/>
      <c r="B54" s="287"/>
      <c r="C54" s="287"/>
      <c r="D54" s="288"/>
      <c r="E54" s="292"/>
      <c r="F54" s="291"/>
      <c r="G54" s="291"/>
      <c r="H54" s="291"/>
      <c r="I54" s="291"/>
      <c r="J54" s="292"/>
      <c r="O54" s="294"/>
      <c r="X54" s="290"/>
      <c r="AP54" s="285"/>
      <c r="AQ54" s="291"/>
      <c r="AR54" s="291"/>
      <c r="AS54" s="291"/>
      <c r="AT54" s="291"/>
      <c r="AU54" s="292"/>
      <c r="AZ54" s="294"/>
      <c r="BI54" s="290"/>
      <c r="CB54" s="285"/>
      <c r="CC54" s="291"/>
      <c r="CD54" s="291"/>
      <c r="CE54" s="291"/>
      <c r="CF54" s="291"/>
      <c r="CG54" s="292"/>
      <c r="CL54" s="294"/>
      <c r="CU54" s="290"/>
      <c r="CV54" s="289">
        <v>36</v>
      </c>
      <c r="CW54" s="291">
        <v>91.006</v>
      </c>
      <c r="CX54" s="291">
        <v>90.9</v>
      </c>
      <c r="CY54" s="289">
        <v>6.4749999999999996</v>
      </c>
      <c r="CZ54" s="289">
        <v>6.4779999999999998</v>
      </c>
      <c r="DA54" s="289">
        <v>29.4</v>
      </c>
      <c r="DC54" s="289" t="s">
        <v>539</v>
      </c>
      <c r="DD54" s="289">
        <v>70.899999999999991</v>
      </c>
      <c r="DE54" s="289">
        <v>70.899999999999991</v>
      </c>
      <c r="DF54" s="289">
        <v>143</v>
      </c>
      <c r="DN54" s="284"/>
      <c r="DR54" s="292"/>
      <c r="DS54" s="292"/>
      <c r="DX54" s="290"/>
      <c r="EN54" s="290"/>
    </row>
    <row r="55" spans="1:144" s="289" customFormat="1" ht="18" hidden="1" customHeight="1" outlineLevel="1">
      <c r="A55" s="286"/>
      <c r="B55" s="287"/>
      <c r="C55" s="287"/>
      <c r="D55" s="288"/>
      <c r="E55" s="292"/>
      <c r="F55" s="291"/>
      <c r="G55" s="291"/>
      <c r="H55" s="291"/>
      <c r="I55" s="291"/>
      <c r="J55" s="292"/>
      <c r="O55" s="294"/>
      <c r="X55" s="290"/>
      <c r="AP55" s="285"/>
      <c r="AQ55" s="291"/>
      <c r="AR55" s="291"/>
      <c r="AS55" s="291"/>
      <c r="AT55" s="291"/>
      <c r="AU55" s="292"/>
      <c r="AZ55" s="294"/>
      <c r="BI55" s="290"/>
      <c r="CB55" s="285"/>
      <c r="CC55" s="291"/>
      <c r="CD55" s="291"/>
      <c r="CE55" s="291"/>
      <c r="CF55" s="291"/>
      <c r="CG55" s="292"/>
      <c r="CL55" s="294"/>
      <c r="CU55" s="290"/>
      <c r="CV55" s="289">
        <v>37</v>
      </c>
      <c r="CW55" s="291">
        <v>90.9</v>
      </c>
      <c r="CX55" s="291">
        <v>88.284000000000006</v>
      </c>
      <c r="CY55" s="289">
        <v>6.4779999999999998</v>
      </c>
      <c r="CZ55" s="289">
        <v>6.5380000000000003</v>
      </c>
      <c r="DA55" s="289">
        <v>29.4</v>
      </c>
      <c r="DC55" s="289" t="s">
        <v>539</v>
      </c>
      <c r="DD55" s="289">
        <v>66.489999999999995</v>
      </c>
      <c r="DE55" s="289">
        <v>66.489999999999995</v>
      </c>
      <c r="DF55" s="289">
        <v>144</v>
      </c>
      <c r="DN55" s="284"/>
      <c r="DR55" s="292"/>
      <c r="DS55" s="292"/>
      <c r="DX55" s="290"/>
      <c r="EN55" s="290"/>
    </row>
    <row r="56" spans="1:144" s="289" customFormat="1" ht="18" hidden="1" customHeight="1" outlineLevel="1">
      <c r="A56" s="286"/>
      <c r="B56" s="287"/>
      <c r="C56" s="287"/>
      <c r="D56" s="288"/>
      <c r="E56" s="292"/>
      <c r="F56" s="291"/>
      <c r="G56" s="291"/>
      <c r="H56" s="291"/>
      <c r="I56" s="291"/>
      <c r="J56" s="292"/>
      <c r="O56" s="294"/>
      <c r="X56" s="290"/>
      <c r="AP56" s="285"/>
      <c r="AQ56" s="291"/>
      <c r="AR56" s="291"/>
      <c r="AS56" s="291"/>
      <c r="AT56" s="291"/>
      <c r="AU56" s="292"/>
      <c r="AZ56" s="294"/>
      <c r="BI56" s="290"/>
      <c r="CB56" s="285"/>
      <c r="CC56" s="291"/>
      <c r="CD56" s="291"/>
      <c r="CE56" s="291"/>
      <c r="CF56" s="291"/>
      <c r="CG56" s="292"/>
      <c r="CL56" s="294"/>
      <c r="CU56" s="290"/>
      <c r="CV56" s="289">
        <v>38</v>
      </c>
      <c r="CW56" s="291">
        <v>88.284000000000006</v>
      </c>
      <c r="CX56" s="291">
        <v>86.671000000000006</v>
      </c>
      <c r="CY56" s="289">
        <v>6.5380000000000003</v>
      </c>
      <c r="CZ56" s="289">
        <v>6.5739999999999998</v>
      </c>
      <c r="DA56" s="289">
        <v>29.5</v>
      </c>
      <c r="DC56" s="289" t="s">
        <v>539</v>
      </c>
      <c r="DD56" s="289">
        <v>66.444999999999993</v>
      </c>
      <c r="DE56" s="289">
        <v>66.444999999999993</v>
      </c>
      <c r="DF56" s="289">
        <v>7316</v>
      </c>
      <c r="DN56" s="284"/>
      <c r="DR56" s="292"/>
      <c r="DS56" s="292"/>
      <c r="DX56" s="290"/>
      <c r="EN56" s="290"/>
    </row>
    <row r="57" spans="1:144" s="289" customFormat="1" ht="18" hidden="1" customHeight="1" outlineLevel="1">
      <c r="A57" s="286"/>
      <c r="B57" s="287"/>
      <c r="C57" s="287"/>
      <c r="D57" s="288"/>
      <c r="E57" s="292"/>
      <c r="F57" s="291"/>
      <c r="G57" s="291"/>
      <c r="H57" s="291"/>
      <c r="I57" s="291"/>
      <c r="J57" s="292"/>
      <c r="O57" s="294"/>
      <c r="X57" s="290"/>
      <c r="AP57" s="285"/>
      <c r="AQ57" s="291"/>
      <c r="AR57" s="291"/>
      <c r="AS57" s="291"/>
      <c r="AT57" s="291"/>
      <c r="AU57" s="292"/>
      <c r="AZ57" s="294"/>
      <c r="BI57" s="290"/>
      <c r="CB57" s="285"/>
      <c r="CC57" s="291"/>
      <c r="CD57" s="291"/>
      <c r="CE57" s="291"/>
      <c r="CF57" s="291"/>
      <c r="CG57" s="292"/>
      <c r="CL57" s="294"/>
      <c r="CU57" s="290"/>
      <c r="CV57" s="289">
        <v>39</v>
      </c>
      <c r="CW57" s="291">
        <v>86.671000000000006</v>
      </c>
      <c r="CX57" s="291">
        <v>85.562000000000012</v>
      </c>
      <c r="CY57" s="289">
        <v>6.5739999999999998</v>
      </c>
      <c r="CZ57" s="289">
        <v>6.601</v>
      </c>
      <c r="DA57" s="289">
        <v>29.5</v>
      </c>
      <c r="DC57" s="289" t="s">
        <v>539</v>
      </c>
      <c r="DD57" s="289">
        <v>66.259999999999991</v>
      </c>
      <c r="DE57" s="289">
        <v>66.259999999999991</v>
      </c>
      <c r="DF57" s="289">
        <v>10048</v>
      </c>
      <c r="DN57" s="284"/>
      <c r="DR57" s="292"/>
      <c r="DS57" s="292"/>
      <c r="DX57" s="290"/>
      <c r="EN57" s="290"/>
    </row>
    <row r="58" spans="1:144" s="289" customFormat="1" ht="18" hidden="1" customHeight="1" outlineLevel="1">
      <c r="A58" s="286"/>
      <c r="B58" s="287"/>
      <c r="C58" s="287"/>
      <c r="D58" s="288"/>
      <c r="E58" s="292"/>
      <c r="F58" s="291"/>
      <c r="G58" s="291"/>
      <c r="H58" s="291"/>
      <c r="I58" s="291"/>
      <c r="J58" s="292"/>
      <c r="O58" s="294"/>
      <c r="X58" s="290"/>
      <c r="AP58" s="285"/>
      <c r="AQ58" s="291"/>
      <c r="AR58" s="291"/>
      <c r="AS58" s="291"/>
      <c r="AT58" s="291"/>
      <c r="AU58" s="292"/>
      <c r="AZ58" s="294"/>
      <c r="BI58" s="290"/>
      <c r="CB58" s="285"/>
      <c r="CC58" s="291"/>
      <c r="CD58" s="291"/>
      <c r="CE58" s="291"/>
      <c r="CF58" s="291"/>
      <c r="CG58" s="292"/>
      <c r="CL58" s="294"/>
      <c r="CU58" s="290"/>
      <c r="CV58" s="289">
        <v>40</v>
      </c>
      <c r="CW58" s="291">
        <v>85.562000000000012</v>
      </c>
      <c r="CX58" s="291">
        <v>82.84</v>
      </c>
      <c r="CY58" s="289">
        <v>6.601</v>
      </c>
      <c r="CZ58" s="289">
        <v>6.6619999999999999</v>
      </c>
      <c r="DA58" s="289">
        <v>31.5</v>
      </c>
      <c r="DC58" s="289" t="s">
        <v>539</v>
      </c>
      <c r="DD58" s="289">
        <v>66.074999999999989</v>
      </c>
      <c r="DE58" s="289">
        <v>66.074999999999989</v>
      </c>
      <c r="DF58" s="289">
        <v>6</v>
      </c>
      <c r="DN58" s="284"/>
      <c r="DR58" s="292"/>
      <c r="DS58" s="292"/>
      <c r="DX58" s="290"/>
      <c r="EN58" s="290"/>
    </row>
    <row r="59" spans="1:144" s="289" customFormat="1" ht="18" hidden="1" customHeight="1" outlineLevel="1">
      <c r="A59" s="286"/>
      <c r="B59" s="287"/>
      <c r="C59" s="287"/>
      <c r="D59" s="288"/>
      <c r="E59" s="292"/>
      <c r="F59" s="291"/>
      <c r="G59" s="291"/>
      <c r="H59" s="291"/>
      <c r="I59" s="291"/>
      <c r="J59" s="292"/>
      <c r="O59" s="294"/>
      <c r="X59" s="290"/>
      <c r="AP59" s="285"/>
      <c r="AQ59" s="291"/>
      <c r="AR59" s="291"/>
      <c r="AS59" s="291"/>
      <c r="AT59" s="291"/>
      <c r="AU59" s="292"/>
      <c r="AZ59" s="294"/>
      <c r="BI59" s="290"/>
      <c r="CB59" s="285"/>
      <c r="CC59" s="291"/>
      <c r="CD59" s="291"/>
      <c r="CE59" s="291"/>
      <c r="CF59" s="291"/>
      <c r="CG59" s="292"/>
      <c r="CL59" s="294"/>
      <c r="CU59" s="290"/>
      <c r="CV59" s="289">
        <v>41</v>
      </c>
      <c r="CW59" s="291">
        <v>82.84</v>
      </c>
      <c r="CX59" s="291">
        <v>82.56</v>
      </c>
      <c r="CY59" s="289">
        <v>6.6619999999999999</v>
      </c>
      <c r="CZ59" s="289">
        <v>6.6689999999999996</v>
      </c>
      <c r="DA59" s="289">
        <v>31.2</v>
      </c>
      <c r="DC59" s="289" t="s">
        <v>539</v>
      </c>
      <c r="DD59" s="289">
        <v>66.029999999999987</v>
      </c>
      <c r="DE59" s="289">
        <v>66.029999999999987</v>
      </c>
      <c r="DF59" s="289">
        <v>1061</v>
      </c>
      <c r="DN59" s="284"/>
      <c r="DR59" s="292"/>
      <c r="DS59" s="292"/>
      <c r="DX59" s="290"/>
      <c r="EN59" s="290"/>
    </row>
    <row r="60" spans="1:144" s="289" customFormat="1" ht="18" hidden="1" customHeight="1" outlineLevel="1">
      <c r="A60" s="286"/>
      <c r="B60" s="287"/>
      <c r="C60" s="287"/>
      <c r="D60" s="288"/>
      <c r="E60" s="292"/>
      <c r="F60" s="291"/>
      <c r="G60" s="291"/>
      <c r="H60" s="291"/>
      <c r="I60" s="291"/>
      <c r="J60" s="292"/>
      <c r="O60" s="294" t="str">
        <f>IFERROR((MP_DATA[[#This Row],[D, bottom '[m']]]+#REF!)/(2*#REF!/1000),"")</f>
        <v/>
      </c>
      <c r="X60" s="290"/>
      <c r="AP60" s="285"/>
      <c r="AQ60" s="291"/>
      <c r="AR60" s="291"/>
      <c r="AS60" s="291"/>
      <c r="AT60" s="291"/>
      <c r="AU60" s="292"/>
      <c r="AZ60" s="294" t="str">
        <f>IFERROR((TP_DATA[[#This Row],[D, bottom '[m']]]+#REF!)/(2*#REF!/1000),"")</f>
        <v/>
      </c>
      <c r="BI60" s="290"/>
      <c r="CB60" s="285"/>
      <c r="CC60" s="291"/>
      <c r="CD60" s="291"/>
      <c r="CE60" s="291"/>
      <c r="CF60" s="291"/>
      <c r="CG60" s="292"/>
      <c r="CL60" s="294" t="str">
        <f>IFERROR((TOWER_DATA[[#This Row],[D, bottom '[m']]]+#REF!)/(2*#REF!/1000),"")</f>
        <v/>
      </c>
      <c r="CU60" s="290"/>
      <c r="CV60" s="289">
        <v>42</v>
      </c>
      <c r="CW60" s="291">
        <v>82.56</v>
      </c>
      <c r="CX60" s="291">
        <v>80.900000000000006</v>
      </c>
      <c r="CY60" s="289">
        <v>6.6689999999999996</v>
      </c>
      <c r="CZ60" s="289">
        <v>6.7060000000000004</v>
      </c>
      <c r="DA60" s="289">
        <v>31.2</v>
      </c>
      <c r="DC60" s="289" t="s">
        <v>539</v>
      </c>
      <c r="DD60" s="289">
        <v>63.308000000000007</v>
      </c>
      <c r="DE60" s="289">
        <v>63.308000000000007</v>
      </c>
      <c r="DF60" s="289">
        <v>143</v>
      </c>
      <c r="DN60" s="284"/>
      <c r="DR60" s="292"/>
      <c r="DS60" s="292"/>
      <c r="DX60" s="290"/>
      <c r="EN60" s="290"/>
    </row>
    <row r="61" spans="1:144" s="289" customFormat="1" ht="18" hidden="1" customHeight="1" outlineLevel="1">
      <c r="A61" s="286"/>
      <c r="B61" s="287"/>
      <c r="C61" s="287"/>
      <c r="D61" s="288"/>
      <c r="E61" s="292"/>
      <c r="F61" s="291"/>
      <c r="G61" s="291"/>
      <c r="H61" s="291"/>
      <c r="I61" s="291"/>
      <c r="J61" s="292"/>
      <c r="O61" s="294" t="str">
        <f>IFERROR((MP_DATA[[#This Row],[D, bottom '[m']]]+#REF!)/(2*#REF!/1000),"")</f>
        <v/>
      </c>
      <c r="X61" s="290"/>
      <c r="AP61" s="285"/>
      <c r="AQ61" s="291"/>
      <c r="AR61" s="291"/>
      <c r="AS61" s="291"/>
      <c r="AT61" s="291"/>
      <c r="AU61" s="292"/>
      <c r="AZ61" s="294" t="str">
        <f>IFERROR((TP_DATA[[#This Row],[D, bottom '[m']]]+#REF!)/(2*#REF!/1000),"")</f>
        <v/>
      </c>
      <c r="BI61" s="290"/>
      <c r="CB61" s="285"/>
      <c r="CC61" s="291"/>
      <c r="CD61" s="291"/>
      <c r="CE61" s="291"/>
      <c r="CF61" s="291"/>
      <c r="CG61" s="292"/>
      <c r="CL61" s="294" t="str">
        <f>IFERROR((TOWER_DATA[[#This Row],[D, bottom '[m']]]+#REF!)/(2*#REF!/1000),"")</f>
        <v/>
      </c>
      <c r="CU61" s="290"/>
      <c r="CV61" s="289">
        <v>43</v>
      </c>
      <c r="CW61" s="291">
        <v>80.900000000000006</v>
      </c>
      <c r="CX61" s="291">
        <v>80.118000000000009</v>
      </c>
      <c r="CY61" s="289">
        <v>6.7060000000000004</v>
      </c>
      <c r="CZ61" s="289">
        <v>6.7240000000000002</v>
      </c>
      <c r="DA61" s="289">
        <v>31.2</v>
      </c>
      <c r="DC61" s="289" t="s">
        <v>539</v>
      </c>
      <c r="DD61" s="289">
        <v>62.007000000000005</v>
      </c>
      <c r="DE61" s="289">
        <v>62.007000000000005</v>
      </c>
      <c r="DF61" s="289">
        <v>144</v>
      </c>
      <c r="DN61" s="284"/>
      <c r="DR61" s="292"/>
      <c r="DS61" s="292"/>
      <c r="DX61" s="290"/>
      <c r="EN61" s="290"/>
    </row>
    <row r="62" spans="1:144" s="289" customFormat="1" ht="18" hidden="1" customHeight="1" outlineLevel="1">
      <c r="A62" s="286"/>
      <c r="B62" s="287"/>
      <c r="C62" s="287"/>
      <c r="D62" s="288"/>
      <c r="E62" s="292"/>
      <c r="F62" s="291"/>
      <c r="G62" s="291"/>
      <c r="H62" s="291"/>
      <c r="I62" s="291"/>
      <c r="J62" s="292"/>
      <c r="O62" s="294" t="str">
        <f>IFERROR((MP_DATA[[#This Row],[D, bottom '[m']]]+#REF!)/(2*#REF!/1000),"")</f>
        <v/>
      </c>
      <c r="X62" s="290"/>
      <c r="AP62" s="285"/>
      <c r="AQ62" s="291"/>
      <c r="AR62" s="291"/>
      <c r="AS62" s="291"/>
      <c r="AT62" s="291"/>
      <c r="AU62" s="292"/>
      <c r="AZ62" s="294" t="str">
        <f>IFERROR((TP_DATA[[#This Row],[D, bottom '[m']]]+#REF!)/(2*#REF!/1000),"")</f>
        <v/>
      </c>
      <c r="BI62" s="290"/>
      <c r="CB62" s="285"/>
      <c r="CC62" s="291"/>
      <c r="CD62" s="291"/>
      <c r="CE62" s="291"/>
      <c r="CF62" s="291"/>
      <c r="CG62" s="292"/>
      <c r="CL62" s="294" t="str">
        <f>IFERROR((TOWER_DATA[[#This Row],[D, bottom '[m']]]+#REF!)/(2*#REF!/1000),"")</f>
        <v/>
      </c>
      <c r="CU62" s="290"/>
      <c r="CV62" s="289">
        <v>44</v>
      </c>
      <c r="CW62" s="291">
        <v>80.118000000000009</v>
      </c>
      <c r="CX62" s="291">
        <v>78.45</v>
      </c>
      <c r="CY62" s="289">
        <v>6.7240000000000002</v>
      </c>
      <c r="CZ62" s="289">
        <v>6.7619999999999996</v>
      </c>
      <c r="DA62" s="289">
        <v>31.7</v>
      </c>
      <c r="DC62" s="289" t="s">
        <v>539</v>
      </c>
      <c r="DD62" s="289">
        <v>57.896000000000001</v>
      </c>
      <c r="DE62" s="289">
        <v>57.896000000000001</v>
      </c>
      <c r="DF62" s="289">
        <v>144</v>
      </c>
      <c r="DN62" s="284"/>
      <c r="DR62" s="292"/>
      <c r="DS62" s="292"/>
      <c r="DX62" s="290"/>
      <c r="EN62" s="290"/>
    </row>
    <row r="63" spans="1:144" s="289" customFormat="1" ht="18" hidden="1" customHeight="1" outlineLevel="1">
      <c r="A63" s="286"/>
      <c r="B63" s="287"/>
      <c r="C63" s="287"/>
      <c r="D63" s="288"/>
      <c r="E63" s="292"/>
      <c r="F63" s="291"/>
      <c r="G63" s="291"/>
      <c r="H63" s="291"/>
      <c r="I63" s="291"/>
      <c r="J63" s="292"/>
      <c r="O63" s="294" t="str">
        <f>IFERROR((MP_DATA[[#This Row],[D, bottom '[m']]]+#REF!)/(2*#REF!/1000),"")</f>
        <v/>
      </c>
      <c r="X63" s="290"/>
      <c r="AP63" s="285"/>
      <c r="AQ63" s="291"/>
      <c r="AR63" s="291"/>
      <c r="AS63" s="291"/>
      <c r="AT63" s="291"/>
      <c r="AU63" s="292"/>
      <c r="AZ63" s="294" t="str">
        <f>IFERROR((TP_DATA[[#This Row],[D, bottom '[m']]]+#REF!)/(2*#REF!/1000),"")</f>
        <v/>
      </c>
      <c r="BI63" s="290"/>
      <c r="CB63" s="285"/>
      <c r="CC63" s="291"/>
      <c r="CD63" s="291"/>
      <c r="CE63" s="291"/>
      <c r="CF63" s="291"/>
      <c r="CG63" s="292"/>
      <c r="CL63" s="294" t="str">
        <f>IFERROR((TOWER_DATA[[#This Row],[D, bottom '[m']]]+#REF!)/(2*#REF!/1000),"")</f>
        <v/>
      </c>
      <c r="CU63" s="290"/>
      <c r="CV63" s="289">
        <v>45</v>
      </c>
      <c r="CW63" s="291">
        <v>78.45</v>
      </c>
      <c r="CX63" s="291">
        <v>77.396000000000001</v>
      </c>
      <c r="CY63" s="289">
        <v>6.7619999999999996</v>
      </c>
      <c r="CZ63" s="289">
        <v>6.7859999999999996</v>
      </c>
      <c r="DA63" s="289">
        <v>31.7</v>
      </c>
      <c r="DC63" s="289" t="s">
        <v>539</v>
      </c>
      <c r="DD63" s="289">
        <v>55.153999999999996</v>
      </c>
      <c r="DE63" s="289">
        <v>55.153999999999996</v>
      </c>
      <c r="DF63" s="289">
        <v>144</v>
      </c>
      <c r="DN63" s="284"/>
      <c r="DR63" s="292"/>
      <c r="DS63" s="292"/>
      <c r="DX63" s="290"/>
      <c r="EN63" s="290"/>
    </row>
    <row r="64" spans="1:144" s="289" customFormat="1" ht="18" hidden="1" customHeight="1" outlineLevel="1">
      <c r="A64" s="286"/>
      <c r="B64" s="287"/>
      <c r="C64" s="287"/>
      <c r="D64" s="288"/>
      <c r="E64" s="292"/>
      <c r="F64" s="291"/>
      <c r="G64" s="291"/>
      <c r="H64" s="291"/>
      <c r="I64" s="291"/>
      <c r="J64" s="292"/>
      <c r="O64" s="294" t="str">
        <f>IFERROR((MP_DATA[[#This Row],[D, bottom '[m']]]+#REF!)/(2*#REF!/1000),"")</f>
        <v/>
      </c>
      <c r="X64" s="290"/>
      <c r="AP64" s="285"/>
      <c r="AQ64" s="291"/>
      <c r="AR64" s="291"/>
      <c r="AS64" s="291"/>
      <c r="AT64" s="291"/>
      <c r="AU64" s="292"/>
      <c r="AZ64" s="294" t="str">
        <f>IFERROR((TP_DATA[[#This Row],[D, bottom '[m']]]+#REF!)/(2*#REF!/1000),"")</f>
        <v/>
      </c>
      <c r="BI64" s="290"/>
      <c r="CB64" s="285"/>
      <c r="CC64" s="291"/>
      <c r="CD64" s="291"/>
      <c r="CE64" s="291"/>
      <c r="CF64" s="291"/>
      <c r="CG64" s="292"/>
      <c r="CL64" s="294" t="str">
        <f>IFERROR((TOWER_DATA[[#This Row],[D, bottom '[m']]]+#REF!)/(2*#REF!/1000),"")</f>
        <v/>
      </c>
      <c r="CU64" s="290"/>
      <c r="CV64" s="289">
        <v>46</v>
      </c>
      <c r="CW64" s="291">
        <v>77.396000000000001</v>
      </c>
      <c r="CX64" s="291">
        <v>74.674000000000007</v>
      </c>
      <c r="CY64" s="289">
        <v>6.7859999999999996</v>
      </c>
      <c r="CZ64" s="289">
        <v>6.8479999999999999</v>
      </c>
      <c r="DA64" s="289">
        <v>32.200000000000003</v>
      </c>
      <c r="DC64" s="289" t="s">
        <v>539</v>
      </c>
      <c r="DD64" s="289">
        <v>53.786000000000001</v>
      </c>
      <c r="DE64" s="289">
        <v>53.786000000000001</v>
      </c>
      <c r="DF64" s="289">
        <v>145</v>
      </c>
      <c r="DN64" s="284"/>
      <c r="DR64" s="292"/>
      <c r="DS64" s="292"/>
      <c r="DX64" s="290"/>
      <c r="EN64" s="290"/>
    </row>
    <row r="65" spans="1:144" s="289" customFormat="1" ht="18" hidden="1" customHeight="1" outlineLevel="1">
      <c r="A65" s="286"/>
      <c r="B65" s="287"/>
      <c r="C65" s="287"/>
      <c r="D65" s="288"/>
      <c r="E65" s="292"/>
      <c r="F65" s="291"/>
      <c r="G65" s="291"/>
      <c r="H65" s="291"/>
      <c r="I65" s="291"/>
      <c r="J65" s="292"/>
      <c r="O65" s="294" t="str">
        <f>IFERROR((MP_DATA[[#This Row],[D, bottom '[m']]]+#REF!)/(2*#REF!/1000),"")</f>
        <v/>
      </c>
      <c r="X65" s="290"/>
      <c r="AP65" s="285"/>
      <c r="AQ65" s="291"/>
      <c r="AR65" s="291"/>
      <c r="AS65" s="291"/>
      <c r="AT65" s="291"/>
      <c r="AU65" s="292"/>
      <c r="AZ65" s="294" t="str">
        <f>IFERROR((TP_DATA[[#This Row],[D, bottom '[m']]]+#REF!)/(2*#REF!/1000),"")</f>
        <v/>
      </c>
      <c r="BI65" s="290"/>
      <c r="CB65" s="285"/>
      <c r="CC65" s="291"/>
      <c r="CD65" s="291"/>
      <c r="CE65" s="291"/>
      <c r="CF65" s="291"/>
      <c r="CG65" s="292"/>
      <c r="CL65" s="294" t="str">
        <f>IFERROR((TOWER_DATA[[#This Row],[D, bottom '[m']]]+#REF!)/(2*#REF!/1000),"")</f>
        <v/>
      </c>
      <c r="CU65" s="290"/>
      <c r="CV65" s="289">
        <v>47</v>
      </c>
      <c r="CW65" s="291">
        <v>74.674000000000007</v>
      </c>
      <c r="CX65" s="291">
        <v>71.951999999999998</v>
      </c>
      <c r="CY65" s="289">
        <v>6.8479999999999999</v>
      </c>
      <c r="CZ65" s="289">
        <v>6.9109999999999996</v>
      </c>
      <c r="DA65" s="289">
        <v>32.5</v>
      </c>
      <c r="DC65" s="289" t="s">
        <v>539</v>
      </c>
      <c r="DD65" s="289">
        <v>50.900000000000006</v>
      </c>
      <c r="DE65" s="289">
        <v>50.900000000000006</v>
      </c>
      <c r="DF65" s="289">
        <v>145</v>
      </c>
      <c r="DN65" s="284"/>
      <c r="DR65" s="292"/>
      <c r="DS65" s="292"/>
      <c r="DX65" s="290"/>
      <c r="EN65" s="290"/>
    </row>
    <row r="66" spans="1:144" s="289" customFormat="1" ht="18" hidden="1" customHeight="1" outlineLevel="1">
      <c r="A66" s="286"/>
      <c r="B66" s="287"/>
      <c r="C66" s="287"/>
      <c r="D66" s="288"/>
      <c r="E66" s="292"/>
      <c r="F66" s="291"/>
      <c r="G66" s="291"/>
      <c r="H66" s="291"/>
      <c r="I66" s="291"/>
      <c r="J66" s="292"/>
      <c r="O66" s="294" t="str">
        <f>IFERROR((MP_DATA[[#This Row],[D, bottom '[m']]]+#REF!)/(2*#REF!/1000),"")</f>
        <v/>
      </c>
      <c r="X66" s="290"/>
      <c r="AP66" s="285"/>
      <c r="AQ66" s="291"/>
      <c r="AR66" s="291"/>
      <c r="AS66" s="291"/>
      <c r="AT66" s="291"/>
      <c r="AU66" s="292"/>
      <c r="AZ66" s="294" t="str">
        <f>IFERROR((TP_DATA[[#This Row],[D, bottom '[m']]]+#REF!)/(2*#REF!/1000),"")</f>
        <v/>
      </c>
      <c r="BI66" s="290"/>
      <c r="CB66" s="285"/>
      <c r="CC66" s="291"/>
      <c r="CD66" s="291"/>
      <c r="CE66" s="291"/>
      <c r="CF66" s="291"/>
      <c r="CG66" s="292"/>
      <c r="CL66" s="294" t="str">
        <f>IFERROR((TOWER_DATA[[#This Row],[D, bottom '[m']]]+#REF!)/(2*#REF!/1000),"")</f>
        <v/>
      </c>
      <c r="CU66" s="290"/>
      <c r="CV66" s="289">
        <v>48</v>
      </c>
      <c r="CW66" s="291">
        <v>71.951999999999998</v>
      </c>
      <c r="CX66" s="291">
        <v>70.900000000000006</v>
      </c>
      <c r="CY66" s="289">
        <v>6.9109999999999996</v>
      </c>
      <c r="CZ66" s="289">
        <v>6.9340000000000002</v>
      </c>
      <c r="DA66" s="289">
        <v>33.5</v>
      </c>
      <c r="DC66" s="289" t="s">
        <v>539</v>
      </c>
      <c r="DD66" s="289">
        <v>49.674999999999997</v>
      </c>
      <c r="DE66" s="289">
        <v>49.674999999999997</v>
      </c>
      <c r="DF66" s="289">
        <v>145</v>
      </c>
      <c r="DN66" s="284"/>
      <c r="DR66" s="292"/>
      <c r="DS66" s="292"/>
      <c r="DX66" s="290"/>
      <c r="EN66" s="290"/>
    </row>
    <row r="67" spans="1:144" s="289" customFormat="1" ht="18" hidden="1" customHeight="1" outlineLevel="1">
      <c r="A67" s="286"/>
      <c r="B67" s="287"/>
      <c r="C67" s="287"/>
      <c r="D67" s="288"/>
      <c r="E67" s="292"/>
      <c r="F67" s="291"/>
      <c r="G67" s="291"/>
      <c r="H67" s="291"/>
      <c r="I67" s="291"/>
      <c r="J67" s="292"/>
      <c r="O67" s="294" t="str">
        <f>IFERROR((MP_DATA[[#This Row],[D, bottom '[m']]]+#REF!)/(2*#REF!/1000),"")</f>
        <v/>
      </c>
      <c r="X67" s="290"/>
      <c r="AP67" s="285"/>
      <c r="AQ67" s="291"/>
      <c r="AR67" s="291"/>
      <c r="AS67" s="291"/>
      <c r="AT67" s="291"/>
      <c r="AU67" s="292"/>
      <c r="AZ67" s="294" t="str">
        <f>IFERROR((TP_DATA[[#This Row],[D, bottom '[m']]]+#REF!)/(2*#REF!/1000),"")</f>
        <v/>
      </c>
      <c r="BI67" s="290"/>
      <c r="CB67" s="285"/>
      <c r="CC67" s="291"/>
      <c r="CD67" s="291"/>
      <c r="CE67" s="291"/>
      <c r="CF67" s="291"/>
      <c r="CG67" s="292"/>
      <c r="CL67" s="294" t="str">
        <f>IFERROR((TOWER_DATA[[#This Row],[D, bottom '[m']]]+#REF!)/(2*#REF!/1000),"")</f>
        <v/>
      </c>
      <c r="CU67" s="290"/>
      <c r="CV67" s="289">
        <v>49</v>
      </c>
      <c r="CW67" s="291">
        <v>70.900000000000006</v>
      </c>
      <c r="CX67" s="291">
        <v>69.225000000000009</v>
      </c>
      <c r="CY67" s="289">
        <v>6.9340000000000002</v>
      </c>
      <c r="CZ67" s="289">
        <v>6.9720000000000004</v>
      </c>
      <c r="DA67" s="289">
        <v>33.5</v>
      </c>
      <c r="DC67" s="289" t="s">
        <v>539</v>
      </c>
      <c r="DD67" s="289">
        <v>45.564000000000007</v>
      </c>
      <c r="DE67" s="289">
        <v>45.564000000000007</v>
      </c>
      <c r="DF67" s="289">
        <v>146</v>
      </c>
      <c r="DN67" s="284"/>
      <c r="DR67" s="292"/>
      <c r="DS67" s="292"/>
      <c r="DX67" s="290"/>
      <c r="EN67" s="290"/>
    </row>
    <row r="68" spans="1:144" s="289" customFormat="1" ht="18" hidden="1" customHeight="1" outlineLevel="1">
      <c r="A68" s="286"/>
      <c r="B68" s="287"/>
      <c r="C68" s="287"/>
      <c r="D68" s="288"/>
      <c r="E68" s="292"/>
      <c r="F68" s="291"/>
      <c r="G68" s="291"/>
      <c r="H68" s="291"/>
      <c r="I68" s="291"/>
      <c r="J68" s="292"/>
      <c r="O68" s="294" t="str">
        <f>IFERROR((MP_DATA[[#This Row],[D, bottom '[m']]]+#REF!)/(2*#REF!/1000),"")</f>
        <v/>
      </c>
      <c r="X68" s="290"/>
      <c r="AP68" s="285"/>
      <c r="AQ68" s="291"/>
      <c r="AR68" s="291"/>
      <c r="AS68" s="291"/>
      <c r="AT68" s="291"/>
      <c r="AU68" s="292"/>
      <c r="AZ68" s="294" t="str">
        <f>IFERROR((TP_DATA[[#This Row],[D, bottom '[m']]]+#REF!)/(2*#REF!/1000),"")</f>
        <v/>
      </c>
      <c r="BI68" s="290"/>
      <c r="CB68" s="285"/>
      <c r="CC68" s="291"/>
      <c r="CD68" s="291"/>
      <c r="CE68" s="291"/>
      <c r="CF68" s="291"/>
      <c r="CG68" s="292"/>
      <c r="CL68" s="294" t="str">
        <f>IFERROR((TOWER_DATA[[#This Row],[D, bottom '[m']]]+#REF!)/(2*#REF!/1000),"")</f>
        <v/>
      </c>
      <c r="CU68" s="290"/>
      <c r="CV68" s="289">
        <v>50</v>
      </c>
      <c r="CW68" s="291">
        <v>69.225000000000009</v>
      </c>
      <c r="CX68" s="291">
        <v>66.490000000000009</v>
      </c>
      <c r="CY68" s="289">
        <v>6.9720000000000004</v>
      </c>
      <c r="CZ68" s="289">
        <v>7.0380000000000003</v>
      </c>
      <c r="DA68" s="289">
        <v>34</v>
      </c>
      <c r="DC68" s="289" t="s">
        <v>539</v>
      </c>
      <c r="DD68" s="289">
        <v>41.561000000000007</v>
      </c>
      <c r="DE68" s="289">
        <v>41.561000000000007</v>
      </c>
      <c r="DF68" s="289">
        <v>146</v>
      </c>
      <c r="DN68" s="284"/>
      <c r="DR68" s="292"/>
      <c r="DS68" s="292"/>
      <c r="DX68" s="290"/>
      <c r="EN68" s="290"/>
    </row>
    <row r="69" spans="1:144" s="289" customFormat="1" ht="18" hidden="1" customHeight="1" outlineLevel="1">
      <c r="A69" s="286"/>
      <c r="B69" s="287"/>
      <c r="C69" s="287"/>
      <c r="D69" s="288"/>
      <c r="E69" s="292"/>
      <c r="F69" s="291"/>
      <c r="G69" s="291"/>
      <c r="H69" s="291"/>
      <c r="I69" s="291"/>
      <c r="J69" s="292"/>
      <c r="O69" s="294" t="str">
        <f>IFERROR((MP_DATA[[#This Row],[D, bottom '[m']]]+#REF!)/(2*#REF!/1000),"")</f>
        <v/>
      </c>
      <c r="X69" s="290"/>
      <c r="AP69" s="285"/>
      <c r="AQ69" s="291"/>
      <c r="AR69" s="291"/>
      <c r="AS69" s="291"/>
      <c r="AT69" s="291"/>
      <c r="AU69" s="292"/>
      <c r="AZ69" s="294" t="str">
        <f>IFERROR((TP_DATA[[#This Row],[D, bottom '[m']]]+#REF!)/(2*#REF!/1000),"")</f>
        <v/>
      </c>
      <c r="BI69" s="290"/>
      <c r="CB69" s="285"/>
      <c r="CC69" s="291"/>
      <c r="CD69" s="291"/>
      <c r="CE69" s="291"/>
      <c r="CF69" s="291"/>
      <c r="CG69" s="292"/>
      <c r="CL69" s="294" t="str">
        <f>IFERROR((TOWER_DATA[[#This Row],[D, bottom '[m']]]+#REF!)/(2*#REF!/1000),"")</f>
        <v/>
      </c>
      <c r="CU69" s="290"/>
      <c r="CV69" s="289">
        <v>51</v>
      </c>
      <c r="CW69" s="291">
        <v>66.490000000000009</v>
      </c>
      <c r="CX69" s="291">
        <v>66.445000000000007</v>
      </c>
      <c r="CY69" s="289">
        <v>7.0380000000000003</v>
      </c>
      <c r="CZ69" s="289">
        <v>7.0380000000000003</v>
      </c>
      <c r="DA69" s="289">
        <v>38</v>
      </c>
      <c r="DC69" s="289" t="s">
        <v>539</v>
      </c>
      <c r="DD69" s="289">
        <v>40.900000000000006</v>
      </c>
      <c r="DE69" s="289">
        <v>40.900000000000006</v>
      </c>
      <c r="DF69" s="289">
        <v>150</v>
      </c>
      <c r="DN69" s="284"/>
      <c r="DR69" s="292"/>
      <c r="DS69" s="292"/>
      <c r="DX69" s="290"/>
      <c r="EN69" s="290"/>
    </row>
    <row r="70" spans="1:144" s="289" customFormat="1" ht="18" hidden="1" customHeight="1" outlineLevel="1">
      <c r="A70" s="286"/>
      <c r="B70" s="287"/>
      <c r="C70" s="287"/>
      <c r="D70" s="288"/>
      <c r="E70" s="292"/>
      <c r="F70" s="291"/>
      <c r="G70" s="291"/>
      <c r="H70" s="291"/>
      <c r="I70" s="291"/>
      <c r="J70" s="292"/>
      <c r="O70" s="294" t="str">
        <f>IFERROR((MP_DATA[[#This Row],[D, bottom '[m']]]+#REF!)/(2*#REF!/1000),"")</f>
        <v/>
      </c>
      <c r="X70" s="290"/>
      <c r="AP70" s="285"/>
      <c r="AQ70" s="291"/>
      <c r="AR70" s="291"/>
      <c r="AS70" s="291"/>
      <c r="AT70" s="291"/>
      <c r="AU70" s="292"/>
      <c r="AZ70" s="294" t="str">
        <f>IFERROR((TP_DATA[[#This Row],[D, bottom '[m']]]+#REF!)/(2*#REF!/1000),"")</f>
        <v/>
      </c>
      <c r="BI70" s="290"/>
      <c r="CB70" s="285"/>
      <c r="CC70" s="291"/>
      <c r="CD70" s="291"/>
      <c r="CE70" s="291"/>
      <c r="CF70" s="291"/>
      <c r="CG70" s="292"/>
      <c r="CL70" s="294" t="str">
        <f>IFERROR((TOWER_DATA[[#This Row],[D, bottom '[m']]]+#REF!)/(2*#REF!/1000),"")</f>
        <v/>
      </c>
      <c r="CU70" s="290"/>
      <c r="CV70" s="289">
        <v>52</v>
      </c>
      <c r="CW70" s="291">
        <v>66.445000000000007</v>
      </c>
      <c r="CX70" s="291">
        <v>66.260000000000005</v>
      </c>
      <c r="CY70" s="289">
        <v>7.0380000000000003</v>
      </c>
      <c r="CZ70" s="289">
        <v>7.0380000000000003</v>
      </c>
      <c r="DA70" s="289">
        <v>38</v>
      </c>
      <c r="DC70" s="289" t="s">
        <v>539</v>
      </c>
      <c r="DD70" s="289">
        <v>38.725000000000001</v>
      </c>
      <c r="DE70" s="289">
        <v>38.725000000000001</v>
      </c>
      <c r="DF70" s="289">
        <v>7072</v>
      </c>
      <c r="DN70" s="284"/>
      <c r="DR70" s="292"/>
      <c r="DS70" s="292"/>
      <c r="DX70" s="290"/>
      <c r="EN70" s="290"/>
    </row>
    <row r="71" spans="1:144" s="289" customFormat="1" ht="18" hidden="1" customHeight="1" outlineLevel="1">
      <c r="A71" s="286"/>
      <c r="B71" s="287"/>
      <c r="C71" s="287"/>
      <c r="D71" s="288"/>
      <c r="E71" s="292"/>
      <c r="F71" s="291"/>
      <c r="G71" s="291"/>
      <c r="H71" s="291"/>
      <c r="I71" s="291"/>
      <c r="J71" s="292"/>
      <c r="O71" s="294" t="str">
        <f>IFERROR((MP_DATA[[#This Row],[D, bottom '[m']]]+#REF!)/(2*#REF!/1000),"")</f>
        <v/>
      </c>
      <c r="X71" s="290"/>
      <c r="AP71" s="285"/>
      <c r="AQ71" s="291"/>
      <c r="AR71" s="291"/>
      <c r="AS71" s="291"/>
      <c r="AT71" s="291"/>
      <c r="AU71" s="292"/>
      <c r="AZ71" s="294" t="str">
        <f>IFERROR((TP_DATA[[#This Row],[D, bottom '[m']]]+#REF!)/(2*#REF!/1000),"")</f>
        <v/>
      </c>
      <c r="BI71" s="290"/>
      <c r="CB71" s="285"/>
      <c r="CC71" s="291"/>
      <c r="CD71" s="291"/>
      <c r="CE71" s="291"/>
      <c r="CF71" s="291"/>
      <c r="CG71" s="292"/>
      <c r="CL71" s="294" t="str">
        <f>IFERROR((TOWER_DATA[[#This Row],[D, bottom '[m']]]+#REF!)/(2*#REF!/1000),"")</f>
        <v/>
      </c>
      <c r="CU71" s="290"/>
      <c r="CV71" s="289">
        <v>53</v>
      </c>
      <c r="CW71" s="291">
        <v>66.260000000000005</v>
      </c>
      <c r="CX71" s="291">
        <v>66.075000000000003</v>
      </c>
      <c r="CY71" s="289">
        <v>7.0380000000000003</v>
      </c>
      <c r="CZ71" s="289">
        <v>7.0380000000000003</v>
      </c>
      <c r="DA71" s="289">
        <v>38</v>
      </c>
      <c r="DC71" s="289" t="s">
        <v>539</v>
      </c>
      <c r="DD71" s="289">
        <v>38.540000000000006</v>
      </c>
      <c r="DE71" s="289">
        <v>38.540000000000006</v>
      </c>
      <c r="DF71" s="289">
        <v>11176</v>
      </c>
      <c r="DN71" s="284"/>
      <c r="DR71" s="292"/>
      <c r="DS71" s="292"/>
      <c r="DX71" s="290"/>
      <c r="EN71" s="290"/>
    </row>
    <row r="72" spans="1:144" s="289" customFormat="1" ht="18" hidden="1" customHeight="1" outlineLevel="1">
      <c r="A72" s="286"/>
      <c r="B72" s="287"/>
      <c r="C72" s="287"/>
      <c r="D72" s="288"/>
      <c r="E72" s="292"/>
      <c r="F72" s="291"/>
      <c r="G72" s="291"/>
      <c r="H72" s="291"/>
      <c r="I72" s="291"/>
      <c r="J72" s="292"/>
      <c r="O72" s="294" t="str">
        <f>IFERROR((MP_DATA[[#This Row],[D, bottom '[m']]]+#REF!)/(2*#REF!/1000),"")</f>
        <v/>
      </c>
      <c r="X72" s="290"/>
      <c r="AP72" s="285"/>
      <c r="AQ72" s="291"/>
      <c r="AR72" s="291"/>
      <c r="AS72" s="291"/>
      <c r="AT72" s="291"/>
      <c r="AU72" s="292"/>
      <c r="AZ72" s="294" t="str">
        <f>IFERROR((TP_DATA[[#This Row],[D, bottom '[m']]]+#REF!)/(2*#REF!/1000),"")</f>
        <v/>
      </c>
      <c r="BI72" s="290"/>
      <c r="CB72" s="285"/>
      <c r="CC72" s="291"/>
      <c r="CD72" s="291"/>
      <c r="CE72" s="291"/>
      <c r="CF72" s="291"/>
      <c r="CG72" s="292"/>
      <c r="CL72" s="294" t="str">
        <f>IFERROR((TOWER_DATA[[#This Row],[D, bottom '[m']]]+#REF!)/(2*#REF!/1000),"")</f>
        <v/>
      </c>
      <c r="CU72" s="290"/>
      <c r="CV72" s="289">
        <v>54</v>
      </c>
      <c r="CW72" s="291">
        <v>66.075000000000003</v>
      </c>
      <c r="CX72" s="291">
        <v>66.03</v>
      </c>
      <c r="CY72" s="289">
        <v>7.0380000000000003</v>
      </c>
      <c r="CZ72" s="289">
        <v>7.032</v>
      </c>
      <c r="DA72" s="289">
        <v>38</v>
      </c>
      <c r="DC72" s="289" t="s">
        <v>539</v>
      </c>
      <c r="DD72" s="289">
        <v>38.355000000000004</v>
      </c>
      <c r="DE72" s="289">
        <v>38.355000000000004</v>
      </c>
      <c r="DF72" s="289">
        <v>6</v>
      </c>
      <c r="DN72" s="284"/>
      <c r="DR72" s="292"/>
      <c r="DS72" s="292"/>
      <c r="DX72" s="290"/>
      <c r="EN72" s="290"/>
    </row>
    <row r="73" spans="1:144" s="289" customFormat="1" ht="18" hidden="1" customHeight="1" outlineLevel="1">
      <c r="A73" s="286"/>
      <c r="B73" s="287"/>
      <c r="C73" s="287"/>
      <c r="D73" s="288"/>
      <c r="E73" s="292"/>
      <c r="F73" s="291"/>
      <c r="G73" s="291"/>
      <c r="H73" s="291"/>
      <c r="I73" s="291"/>
      <c r="J73" s="292"/>
      <c r="O73" s="294" t="str">
        <f>IFERROR((MP_DATA[[#This Row],[D, bottom '[m']]]+#REF!)/(2*#REF!/1000),"")</f>
        <v/>
      </c>
      <c r="X73" s="290"/>
      <c r="AP73" s="285"/>
      <c r="AQ73" s="291"/>
      <c r="AR73" s="291"/>
      <c r="AS73" s="291"/>
      <c r="AT73" s="291"/>
      <c r="AU73" s="292"/>
      <c r="AZ73" s="294" t="str">
        <f>IFERROR((TP_DATA[[#This Row],[D, bottom '[m']]]+#REF!)/(2*#REF!/1000),"")</f>
        <v/>
      </c>
      <c r="BI73" s="290"/>
      <c r="CB73" s="285"/>
      <c r="CC73" s="291"/>
      <c r="CD73" s="291"/>
      <c r="CE73" s="291"/>
      <c r="CF73" s="291"/>
      <c r="CG73" s="292"/>
      <c r="CL73" s="294" t="str">
        <f>IFERROR((TOWER_DATA[[#This Row],[D, bottom '[m']]]+#REF!)/(2*#REF!/1000),"")</f>
        <v/>
      </c>
      <c r="CU73" s="290"/>
      <c r="CV73" s="289">
        <v>55</v>
      </c>
      <c r="CW73" s="291">
        <v>66.03</v>
      </c>
      <c r="CX73" s="291">
        <v>63.308000000000007</v>
      </c>
      <c r="CY73" s="289">
        <v>7.032</v>
      </c>
      <c r="CZ73" s="289">
        <v>7.0759999999999996</v>
      </c>
      <c r="DA73" s="289">
        <v>32</v>
      </c>
      <c r="DC73" s="289" t="s">
        <v>539</v>
      </c>
      <c r="DD73" s="289">
        <v>38.305000000000007</v>
      </c>
      <c r="DE73" s="289">
        <v>38.305000000000007</v>
      </c>
      <c r="DF73" s="289">
        <v>2</v>
      </c>
      <c r="DN73" s="284"/>
      <c r="DR73" s="292"/>
      <c r="DS73" s="292"/>
      <c r="DX73" s="290"/>
      <c r="EN73" s="290"/>
    </row>
    <row r="74" spans="1:144" s="289" customFormat="1" ht="18" hidden="1" customHeight="1" outlineLevel="1">
      <c r="A74" s="286"/>
      <c r="B74" s="287"/>
      <c r="C74" s="287"/>
      <c r="D74" s="288"/>
      <c r="E74" s="292"/>
      <c r="F74" s="291"/>
      <c r="G74" s="291"/>
      <c r="H74" s="291"/>
      <c r="I74" s="291"/>
      <c r="J74" s="292"/>
      <c r="O74" s="294" t="str">
        <f>IFERROR((MP_DATA[[#This Row],[D, bottom '[m']]]+#REF!)/(2*#REF!/1000),"")</f>
        <v/>
      </c>
      <c r="X74" s="290"/>
      <c r="AP74" s="285"/>
      <c r="AQ74" s="291"/>
      <c r="AR74" s="291"/>
      <c r="AS74" s="291"/>
      <c r="AT74" s="291"/>
      <c r="AU74" s="292"/>
      <c r="AZ74" s="294" t="str">
        <f>IFERROR((TP_DATA[[#This Row],[D, bottom '[m']]]+#REF!)/(2*#REF!/1000),"")</f>
        <v/>
      </c>
      <c r="BI74" s="290"/>
      <c r="CB74" s="285"/>
      <c r="CC74" s="291"/>
      <c r="CD74" s="291"/>
      <c r="CE74" s="291"/>
      <c r="CF74" s="291"/>
      <c r="CG74" s="292"/>
      <c r="CL74" s="294" t="str">
        <f>IFERROR((TOWER_DATA[[#This Row],[D, bottom '[m']]]+#REF!)/(2*#REF!/1000),"")</f>
        <v/>
      </c>
      <c r="CU74" s="290"/>
      <c r="CV74" s="289">
        <v>56</v>
      </c>
      <c r="CW74" s="291">
        <v>63.308000000000007</v>
      </c>
      <c r="CX74" s="291">
        <v>62.007000000000005</v>
      </c>
      <c r="CY74" s="289">
        <v>7.0759999999999996</v>
      </c>
      <c r="CZ74" s="289">
        <v>7.0970000000000004</v>
      </c>
      <c r="DA74" s="289">
        <v>33</v>
      </c>
      <c r="DC74" s="289" t="s">
        <v>539</v>
      </c>
      <c r="DD74" s="289">
        <v>37.343000000000004</v>
      </c>
      <c r="DE74" s="289">
        <v>37.343000000000004</v>
      </c>
      <c r="DF74" s="289">
        <v>1318</v>
      </c>
      <c r="DN74" s="284"/>
      <c r="DR74" s="292"/>
      <c r="DS74" s="292"/>
      <c r="DX74" s="290"/>
      <c r="EN74" s="290"/>
    </row>
    <row r="75" spans="1:144" s="289" customFormat="1" ht="18" hidden="1" customHeight="1" outlineLevel="1">
      <c r="A75" s="286"/>
      <c r="B75" s="287"/>
      <c r="C75" s="287"/>
      <c r="D75" s="288"/>
      <c r="E75" s="292"/>
      <c r="F75" s="291"/>
      <c r="G75" s="291"/>
      <c r="H75" s="291"/>
      <c r="I75" s="291"/>
      <c r="J75" s="292"/>
      <c r="O75" s="294" t="str">
        <f>IFERROR((MP_DATA[[#This Row],[D, bottom '[m']]]+#REF!)/(2*#REF!/1000),"")</f>
        <v/>
      </c>
      <c r="X75" s="290"/>
      <c r="AP75" s="285"/>
      <c r="AQ75" s="291"/>
      <c r="AR75" s="291"/>
      <c r="AS75" s="291"/>
      <c r="AT75" s="291"/>
      <c r="AU75" s="292"/>
      <c r="AZ75" s="294" t="str">
        <f>IFERROR((TP_DATA[[#This Row],[D, bottom '[m']]]+#REF!)/(2*#REF!/1000),"")</f>
        <v/>
      </c>
      <c r="BI75" s="290"/>
      <c r="CB75" s="285"/>
      <c r="CC75" s="291"/>
      <c r="CD75" s="291"/>
      <c r="CE75" s="291"/>
      <c r="CF75" s="291"/>
      <c r="CG75" s="292"/>
      <c r="CL75" s="294" t="str">
        <f>IFERROR((TOWER_DATA[[#This Row],[D, bottom '[m']]]+#REF!)/(2*#REF!/1000),"")</f>
        <v/>
      </c>
      <c r="CU75" s="290"/>
      <c r="CV75" s="289">
        <v>57</v>
      </c>
      <c r="CW75" s="291">
        <v>62.007000000000005</v>
      </c>
      <c r="CX75" s="291">
        <v>60.900000000000006</v>
      </c>
      <c r="CY75" s="289">
        <v>7.0970000000000004</v>
      </c>
      <c r="CZ75" s="289">
        <v>7.1139999999999999</v>
      </c>
      <c r="DA75" s="289">
        <v>33</v>
      </c>
      <c r="DC75" s="289" t="s">
        <v>539</v>
      </c>
      <c r="DD75" s="289">
        <v>33.231999999999999</v>
      </c>
      <c r="DE75" s="289">
        <v>33.231999999999999</v>
      </c>
      <c r="DF75" s="289">
        <v>158</v>
      </c>
      <c r="DN75" s="284"/>
      <c r="DR75" s="292"/>
      <c r="DS75" s="292"/>
      <c r="DX75" s="290"/>
      <c r="EN75" s="290"/>
    </row>
    <row r="76" spans="1:144" s="289" customFormat="1" ht="18" hidden="1" customHeight="1" outlineLevel="1">
      <c r="A76" s="286"/>
      <c r="B76" s="287"/>
      <c r="C76" s="287"/>
      <c r="D76" s="288"/>
      <c r="E76" s="292"/>
      <c r="F76" s="291"/>
      <c r="G76" s="291"/>
      <c r="H76" s="291"/>
      <c r="I76" s="291"/>
      <c r="J76" s="292"/>
      <c r="O76" s="294" t="str">
        <f>IFERROR((MP_DATA[[#This Row],[D, bottom '[m']]]+#REF!)/(2*#REF!/1000),"")</f>
        <v/>
      </c>
      <c r="X76" s="290"/>
      <c r="AP76" s="285"/>
      <c r="AQ76" s="291"/>
      <c r="AR76" s="291"/>
      <c r="AS76" s="291"/>
      <c r="AT76" s="291"/>
      <c r="AU76" s="292"/>
      <c r="AZ76" s="294" t="str">
        <f>IFERROR((TP_DATA[[#This Row],[D, bottom '[m']]]+#REF!)/(2*#REF!/1000),"")</f>
        <v/>
      </c>
      <c r="BI76" s="290"/>
      <c r="CB76" s="285"/>
      <c r="CC76" s="291"/>
      <c r="CD76" s="291"/>
      <c r="CE76" s="291"/>
      <c r="CF76" s="291"/>
      <c r="CG76" s="292"/>
      <c r="CL76" s="294" t="str">
        <f>IFERROR((TOWER_DATA[[#This Row],[D, bottom '[m']]]+#REF!)/(2*#REF!/1000),"")</f>
        <v/>
      </c>
      <c r="CU76" s="290"/>
      <c r="CV76" s="289">
        <v>58</v>
      </c>
      <c r="CW76" s="291">
        <v>60.900000000000006</v>
      </c>
      <c r="CX76" s="291">
        <v>60.59</v>
      </c>
      <c r="CY76" s="289">
        <v>7.1139999999999999</v>
      </c>
      <c r="CZ76" s="289">
        <v>7.1189999999999998</v>
      </c>
      <c r="DA76" s="289">
        <v>33</v>
      </c>
      <c r="DC76" s="289" t="s">
        <v>539</v>
      </c>
      <c r="DD76" s="289">
        <v>30.900000000000002</v>
      </c>
      <c r="DE76" s="289">
        <v>30.900000000000002</v>
      </c>
      <c r="DF76" s="289">
        <v>158</v>
      </c>
      <c r="DN76" s="284"/>
      <c r="DR76" s="292"/>
      <c r="DS76" s="292"/>
      <c r="DX76" s="290"/>
      <c r="EN76" s="290"/>
    </row>
    <row r="77" spans="1:144" s="289" customFormat="1" ht="18" hidden="1" customHeight="1" outlineLevel="1">
      <c r="A77" s="286"/>
      <c r="B77" s="287"/>
      <c r="C77" s="287"/>
      <c r="D77" s="288"/>
      <c r="E77" s="292"/>
      <c r="F77" s="291"/>
      <c r="G77" s="291"/>
      <c r="H77" s="291"/>
      <c r="I77" s="291"/>
      <c r="J77" s="292"/>
      <c r="O77" s="294" t="str">
        <f>IFERROR((MP_DATA[[#This Row],[D, bottom '[m']]]+#REF!)/(2*#REF!/1000),"")</f>
        <v/>
      </c>
      <c r="X77" s="290"/>
      <c r="AP77" s="285"/>
      <c r="AQ77" s="291"/>
      <c r="AR77" s="291"/>
      <c r="AS77" s="291"/>
      <c r="AT77" s="291"/>
      <c r="AU77" s="292"/>
      <c r="AZ77" s="294" t="str">
        <f>IFERROR((TP_DATA[[#This Row],[D, bottom '[m']]]+#REF!)/(2*#REF!/1000),"")</f>
        <v/>
      </c>
      <c r="BI77" s="290"/>
      <c r="CB77" s="285"/>
      <c r="CC77" s="291"/>
      <c r="CD77" s="291"/>
      <c r="CE77" s="291"/>
      <c r="CF77" s="291"/>
      <c r="CG77" s="292"/>
      <c r="CL77" s="294" t="str">
        <f>IFERROR((TOWER_DATA[[#This Row],[D, bottom '[m']]]+#REF!)/(2*#REF!/1000),"")</f>
        <v/>
      </c>
      <c r="CU77" s="290"/>
      <c r="CV77" s="289">
        <v>59</v>
      </c>
      <c r="CW77" s="291">
        <v>60.59</v>
      </c>
      <c r="CX77" s="291">
        <v>57.896000000000001</v>
      </c>
      <c r="CY77" s="289">
        <v>7.1189999999999998</v>
      </c>
      <c r="CZ77" s="289">
        <v>7.1619999999999999</v>
      </c>
      <c r="DA77" s="289">
        <v>33</v>
      </c>
      <c r="DC77" s="289" t="s">
        <v>539</v>
      </c>
      <c r="DD77" s="289">
        <v>29.121000000000002</v>
      </c>
      <c r="DE77" s="289">
        <v>29.121000000000002</v>
      </c>
      <c r="DF77" s="289">
        <v>158</v>
      </c>
      <c r="DN77" s="284"/>
      <c r="DR77" s="292"/>
      <c r="DS77" s="292"/>
      <c r="DX77" s="290"/>
      <c r="EN77" s="290"/>
    </row>
    <row r="78" spans="1:144" s="289" customFormat="1" ht="18" hidden="1" customHeight="1" outlineLevel="1">
      <c r="A78" s="286"/>
      <c r="B78" s="287"/>
      <c r="C78" s="287"/>
      <c r="D78" s="288"/>
      <c r="E78" s="292"/>
      <c r="F78" s="291"/>
      <c r="G78" s="291"/>
      <c r="H78" s="291"/>
      <c r="I78" s="291"/>
      <c r="J78" s="292"/>
      <c r="O78" s="294" t="str">
        <f>IFERROR((MP_DATA[[#This Row],[D, bottom '[m']]]+#REF!)/(2*#REF!/1000),"")</f>
        <v/>
      </c>
      <c r="X78" s="290"/>
      <c r="AP78" s="285"/>
      <c r="AQ78" s="291"/>
      <c r="AR78" s="291"/>
      <c r="AS78" s="291"/>
      <c r="AT78" s="291"/>
      <c r="AU78" s="292"/>
      <c r="AZ78" s="294" t="str">
        <f>IFERROR((TP_DATA[[#This Row],[D, bottom '[m']]]+#REF!)/(2*#REF!/1000),"")</f>
        <v/>
      </c>
      <c r="BI78" s="290"/>
      <c r="CB78" s="285"/>
      <c r="CC78" s="291"/>
      <c r="CD78" s="291"/>
      <c r="CE78" s="291"/>
      <c r="CF78" s="291"/>
      <c r="CG78" s="292"/>
      <c r="CL78" s="294" t="str">
        <f>IFERROR((TOWER_DATA[[#This Row],[D, bottom '[m']]]+#REF!)/(2*#REF!/1000),"")</f>
        <v/>
      </c>
      <c r="CU78" s="290"/>
      <c r="CV78" s="289">
        <v>60</v>
      </c>
      <c r="CW78" s="291">
        <v>57.896000000000001</v>
      </c>
      <c r="CX78" s="291">
        <v>57.872</v>
      </c>
      <c r="CY78" s="289">
        <v>7.1619999999999999</v>
      </c>
      <c r="CZ78" s="289">
        <v>7.1630000000000003</v>
      </c>
      <c r="DA78" s="289">
        <v>33</v>
      </c>
      <c r="DC78" s="289" t="s">
        <v>539</v>
      </c>
      <c r="DD78" s="289">
        <v>25.050000000000004</v>
      </c>
      <c r="DE78" s="289">
        <v>25.050000000000004</v>
      </c>
      <c r="DF78" s="289">
        <v>86</v>
      </c>
      <c r="DN78" s="284"/>
      <c r="DR78" s="292"/>
      <c r="DS78" s="292"/>
      <c r="DX78" s="290"/>
      <c r="EN78" s="290"/>
    </row>
    <row r="79" spans="1:144" s="289" customFormat="1" ht="18" hidden="1" customHeight="1" outlineLevel="1">
      <c r="A79" s="286"/>
      <c r="B79" s="287"/>
      <c r="C79" s="287"/>
      <c r="D79" s="288"/>
      <c r="E79" s="292"/>
      <c r="F79" s="291"/>
      <c r="G79" s="291"/>
      <c r="H79" s="291"/>
      <c r="I79" s="291"/>
      <c r="J79" s="292"/>
      <c r="O79" s="294" t="str">
        <f>IFERROR((MP_DATA[[#This Row],[D, bottom '[m']]]+#REF!)/(2*#REF!/1000),"")</f>
        <v/>
      </c>
      <c r="X79" s="290"/>
      <c r="AP79" s="285"/>
      <c r="AQ79" s="291"/>
      <c r="AR79" s="291"/>
      <c r="AS79" s="291"/>
      <c r="AT79" s="291"/>
      <c r="AU79" s="292"/>
      <c r="AZ79" s="294" t="str">
        <f>IFERROR((TP_DATA[[#This Row],[D, bottom '[m']]]+#REF!)/(2*#REF!/1000),"")</f>
        <v/>
      </c>
      <c r="BI79" s="290"/>
      <c r="CB79" s="285"/>
      <c r="CC79" s="291"/>
      <c r="CD79" s="291"/>
      <c r="CE79" s="291"/>
      <c r="CF79" s="291"/>
      <c r="CG79" s="292"/>
      <c r="CL79" s="294" t="str">
        <f>IFERROR((TOWER_DATA[[#This Row],[D, bottom '[m']]]+#REF!)/(2*#REF!/1000),"")</f>
        <v/>
      </c>
      <c r="CU79" s="290"/>
      <c r="CV79" s="289">
        <v>61</v>
      </c>
      <c r="CW79" s="291">
        <v>57.872</v>
      </c>
      <c r="CX79" s="291">
        <v>55.153999999999996</v>
      </c>
      <c r="CY79" s="289">
        <v>7.1630000000000003</v>
      </c>
      <c r="CZ79" s="289">
        <v>7.21</v>
      </c>
      <c r="DA79" s="289">
        <v>34</v>
      </c>
      <c r="DC79" s="289" t="s">
        <v>539</v>
      </c>
      <c r="DD79" s="289">
        <v>25.011000000000003</v>
      </c>
      <c r="DE79" s="289">
        <v>25.011000000000003</v>
      </c>
      <c r="DF79" s="289">
        <v>688</v>
      </c>
      <c r="DN79" s="284"/>
      <c r="DR79" s="292"/>
      <c r="DS79" s="292"/>
      <c r="DX79" s="290"/>
      <c r="EN79" s="290"/>
    </row>
    <row r="80" spans="1:144" s="289" customFormat="1" ht="18" hidden="1" customHeight="1" outlineLevel="1">
      <c r="A80" s="286"/>
      <c r="B80" s="287"/>
      <c r="C80" s="287"/>
      <c r="D80" s="288"/>
      <c r="E80" s="292"/>
      <c r="F80" s="291"/>
      <c r="G80" s="291"/>
      <c r="H80" s="291"/>
      <c r="I80" s="291"/>
      <c r="J80" s="292"/>
      <c r="O80" s="294" t="str">
        <f>IFERROR((MP_DATA[[#This Row],[D, bottom '[m']]]+#REF!)/(2*#REF!/1000),"")</f>
        <v/>
      </c>
      <c r="X80" s="290"/>
      <c r="AP80" s="285"/>
      <c r="AQ80" s="291"/>
      <c r="AR80" s="291"/>
      <c r="AS80" s="291"/>
      <c r="AT80" s="291"/>
      <c r="AU80" s="292"/>
      <c r="AZ80" s="294" t="str">
        <f>IFERROR((TP_DATA[[#This Row],[D, bottom '[m']]]+#REF!)/(2*#REF!/1000),"")</f>
        <v/>
      </c>
      <c r="BI80" s="290"/>
      <c r="CB80" s="285"/>
      <c r="CC80" s="291"/>
      <c r="CD80" s="291"/>
      <c r="CE80" s="291"/>
      <c r="CF80" s="291"/>
      <c r="CG80" s="292"/>
      <c r="CL80" s="294" t="str">
        <f>IFERROR((TOWER_DATA[[#This Row],[D, bottom '[m']]]+#REF!)/(2*#REF!/1000),"")</f>
        <v/>
      </c>
      <c r="CU80" s="290"/>
      <c r="CV80" s="289">
        <v>62</v>
      </c>
      <c r="CW80" s="291">
        <v>55.153999999999996</v>
      </c>
      <c r="CX80" s="291">
        <v>53.786000000000001</v>
      </c>
      <c r="CY80" s="289">
        <v>7.21</v>
      </c>
      <c r="CZ80" s="289">
        <v>7.2309999999999999</v>
      </c>
      <c r="DA80" s="289">
        <v>38.199999999999996</v>
      </c>
      <c r="DC80" s="289" t="s">
        <v>539</v>
      </c>
      <c r="DD80" s="289">
        <v>22.12</v>
      </c>
      <c r="DE80" s="289">
        <v>22.12</v>
      </c>
      <c r="DF80" s="289">
        <v>13900</v>
      </c>
      <c r="DN80" s="284"/>
      <c r="DR80" s="292"/>
      <c r="DS80" s="292"/>
      <c r="DX80" s="290"/>
      <c r="EN80" s="290"/>
    </row>
    <row r="81" spans="1:144" s="289" customFormat="1" ht="18" hidden="1" customHeight="1" outlineLevel="1">
      <c r="A81" s="286"/>
      <c r="B81" s="287"/>
      <c r="C81" s="287"/>
      <c r="D81" s="288"/>
      <c r="E81" s="292"/>
      <c r="F81" s="291"/>
      <c r="G81" s="291"/>
      <c r="H81" s="291"/>
      <c r="I81" s="291"/>
      <c r="J81" s="292"/>
      <c r="O81" s="294" t="str">
        <f>IFERROR((MP_DATA[[#This Row],[D, bottom '[m']]]+#REF!)/(2*#REF!/1000),"")</f>
        <v/>
      </c>
      <c r="X81" s="290"/>
      <c r="AP81" s="285"/>
      <c r="AQ81" s="291"/>
      <c r="AR81" s="291"/>
      <c r="AS81" s="291"/>
      <c r="AT81" s="291"/>
      <c r="AU81" s="292"/>
      <c r="AZ81" s="294" t="str">
        <f>IFERROR((TP_DATA[[#This Row],[D, bottom '[m']]]+#REF!)/(2*#REF!/1000),"")</f>
        <v/>
      </c>
      <c r="BI81" s="290"/>
      <c r="CB81" s="285"/>
      <c r="CC81" s="291"/>
      <c r="CD81" s="291"/>
      <c r="CE81" s="291"/>
      <c r="CF81" s="291"/>
      <c r="CG81" s="292"/>
      <c r="CL81" s="294" t="str">
        <f>IFERROR((TOWER_DATA[[#This Row],[D, bottom '[m']]]+#REF!)/(2*#REF!/1000),"")</f>
        <v/>
      </c>
      <c r="CU81" s="290"/>
      <c r="CV81" s="289">
        <v>63</v>
      </c>
      <c r="CW81" s="291">
        <v>53.786000000000001</v>
      </c>
      <c r="CX81" s="291">
        <v>52.436000000000007</v>
      </c>
      <c r="CY81" s="289">
        <v>7.2309999999999999</v>
      </c>
      <c r="CZ81" s="289">
        <v>7.2519999999999998</v>
      </c>
      <c r="DA81" s="289">
        <v>38.199999999999996</v>
      </c>
      <c r="DC81" s="289" t="s">
        <v>539</v>
      </c>
      <c r="DD81" s="289">
        <v>21.14</v>
      </c>
      <c r="DE81" s="289">
        <v>21.14</v>
      </c>
      <c r="DF81" s="289">
        <v>53</v>
      </c>
      <c r="DN81" s="284"/>
      <c r="DR81" s="292"/>
      <c r="DS81" s="292"/>
      <c r="DX81" s="290"/>
      <c r="EN81" s="290"/>
    </row>
    <row r="82" spans="1:144" s="289" customFormat="1" ht="18" hidden="1" customHeight="1" outlineLevel="1">
      <c r="A82" s="286"/>
      <c r="B82" s="287"/>
      <c r="C82" s="287"/>
      <c r="D82" s="288"/>
      <c r="E82" s="292"/>
      <c r="F82" s="291"/>
      <c r="G82" s="291"/>
      <c r="H82" s="291"/>
      <c r="I82" s="291"/>
      <c r="J82" s="292"/>
      <c r="K82" s="294" t="str">
        <f>IFERROR(MP_DATA[[#This Row],[Bottom '[m']]]-MP_DATA[[#This Row],[D, top '[m']]], "")</f>
        <v/>
      </c>
      <c r="L82" s="289" t="str">
        <f>IFERROR(-(MP_DATA[[#This Row],[D, bottom '[m']]]-MP_DATA[[#This Row],[D, top '[m']]])/(MP_DATA[[#This Row],[Bottom '[m']]]-MP_DATA[[#This Row],[Top '[m']]]),"")</f>
        <v/>
      </c>
      <c r="M82" s="294" t="str">
        <f t="shared" ref="M82:M110" si="0">IF(7850/1000*(1/3)*PI()*ABS(F141-G141)*((H141/2)^2+(H141/2)*(I141/2)+(I141/2)^2-(H141/2-J141/1000)^2-(H141/2-J141/1000)*(I141/2-J141/1000)-(I141/2-J141/1000)^2)=0,"",7850/1000*(1/3)*PI()*ABS(F141-G141)*((H141/2)^2+(H141/2)*(I141/2)+(I141/2)^2-(H141/2-J141/1000)^2-(H141/2-J141/1000)*(I141/2-J141/1000)-(I141/2-J141/1000)^2))</f>
        <v/>
      </c>
      <c r="N82" s="294" t="str">
        <f>IFERROR((MP_DATA[[#This Row],[D, bottom '[m']]]+MP_DATA[[#This Row],[D, top '[m']]])/(2*MP_DATA[[#This Row],[t '[mm']]]/1000),"")</f>
        <v/>
      </c>
      <c r="O82" s="294" t="str">
        <f>IFERROR((MP_DATA[[#This Row],[D, bottom '[m']]]+#REF!)/(2*#REF!/1000),"")</f>
        <v/>
      </c>
      <c r="X82" s="290"/>
      <c r="AP82" s="285"/>
      <c r="AQ82" s="291"/>
      <c r="AR82" s="291"/>
      <c r="AS82" s="291"/>
      <c r="AT82" s="291"/>
      <c r="AU82" s="292"/>
      <c r="AV82" s="294" t="str">
        <f>IFERROR(TP_DATA[[#This Row],[Bottom '[m']]]-TP_DATA[[#This Row],[D, top '[m']]], "")</f>
        <v/>
      </c>
      <c r="AW82" s="289" t="str">
        <f>IFERROR(-(TP_DATA[[#This Row],[D, bottom '[m']]]-TP_DATA[[#This Row],[D, top '[m']]])/(TP_DATA[[#This Row],[Bottom '[m']]]-TP_DATA[[#This Row],[Top '[m']]]),"")</f>
        <v/>
      </c>
      <c r="AX82" s="294" t="str">
        <f>IF(7850/1000*(1/3)*PI()*ABS(AQ144-AR144)*((AS144/2)^2+(AS144/2)*(AT144/2)+(AT144/2)^2-(AS144/2-AU144/1000)^2-(AS144/2-AU144/1000)*(AT144/2-AU144/1000)-(AT144/2-AU144/1000)^2)=0,"",7850/1000*(1/3)*PI()*ABS(AQ144-AR144)*((AS144/2)^2+(AS144/2)*(AT144/2)+(AT144/2)^2-(AS144/2-AU144/1000)^2-(AS144/2-AU144/1000)*(AT144/2-AU144/1000)-(AT144/2-AU144/1000)^2))</f>
        <v/>
      </c>
      <c r="AY82" s="294" t="str">
        <f>IFERROR((TP_DATA[[#This Row],[D, bottom '[m']]]+TP_DATA[[#This Row],[D, top '[m']]])/(2*TP_DATA[[#This Row],[t '[mm']]]/1000),"")</f>
        <v/>
      </c>
      <c r="AZ82" s="294" t="str">
        <f>IFERROR((TP_DATA[[#This Row],[D, bottom '[m']]]+#REF!)/(2*#REF!/1000),"")</f>
        <v/>
      </c>
      <c r="BI82" s="290"/>
      <c r="CB82" s="285"/>
      <c r="CC82" s="291"/>
      <c r="CD82" s="291"/>
      <c r="CE82" s="291"/>
      <c r="CF82" s="291"/>
      <c r="CG82" s="292"/>
      <c r="CH82" s="294" t="str">
        <f>IFERROR(TOWER_DATA[[#This Row],[Bottom '[m']]]-TOWER_DATA[[#This Row],[D, top '[m']]], "")</f>
        <v/>
      </c>
      <c r="CI82" s="289" t="str">
        <f>IFERROR(-(TOWER_DATA[[#This Row],[D, bottom '[m']]]-TOWER_DATA[[#This Row],[D, top '[m']]])/(TOWER_DATA[[#This Row],[Bottom '[m']]]-TOWER_DATA[[#This Row],[Top '[m']]]),"")</f>
        <v/>
      </c>
      <c r="CJ82" s="294">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94" t="str">
        <f>IFERROR((TOWER_DATA[[#This Row],[D, bottom '[m']]]+TOWER_DATA[[#This Row],[D, top '[m']]])/(2*TOWER_DATA[[#This Row],[t '[mm']]]/1000),"")</f>
        <v/>
      </c>
      <c r="CL82" s="294" t="str">
        <f>IFERROR((TOWER_DATA[[#This Row],[D, bottom '[m']]]+#REF!)/(2*#REF!/1000),"")</f>
        <v/>
      </c>
      <c r="CU82" s="290"/>
      <c r="CV82" s="289">
        <v>64</v>
      </c>
      <c r="CW82" s="291">
        <v>52.436000000000007</v>
      </c>
      <c r="CX82" s="291">
        <v>50.900000000000006</v>
      </c>
      <c r="CY82" s="289">
        <v>7.2519999999999998</v>
      </c>
      <c r="CZ82" s="289">
        <v>7.2770000000000001</v>
      </c>
      <c r="DA82" s="289">
        <v>38.199999999999996</v>
      </c>
      <c r="DC82" s="289" t="s">
        <v>539</v>
      </c>
      <c r="DD82" s="289">
        <v>21.080000000000002</v>
      </c>
      <c r="DE82" s="289">
        <v>21.080000000000002</v>
      </c>
      <c r="DF82" s="289">
        <v>14132</v>
      </c>
      <c r="DN82" s="284"/>
      <c r="DR82" s="292"/>
      <c r="DS82" s="292"/>
      <c r="DX82" s="290"/>
      <c r="EN82" s="290"/>
    </row>
    <row r="83" spans="1:144" s="289" customFormat="1" ht="18" hidden="1" customHeight="1" outlineLevel="1">
      <c r="A83" s="286"/>
      <c r="B83" s="287"/>
      <c r="C83" s="287"/>
      <c r="D83" s="288"/>
      <c r="E83" s="292"/>
      <c r="F83" s="291"/>
      <c r="G83" s="291"/>
      <c r="H83" s="291"/>
      <c r="I83" s="291"/>
      <c r="J83" s="292"/>
      <c r="K83" s="294" t="str">
        <f>IFERROR(MP_DATA[[#This Row],[Bottom '[m']]]-MP_DATA[[#This Row],[D, top '[m']]], "")</f>
        <v/>
      </c>
      <c r="L83" s="289" t="str">
        <f>IFERROR(-(MP_DATA[[#This Row],[D, bottom '[m']]]-MP_DATA[[#This Row],[D, top '[m']]])/(MP_DATA[[#This Row],[Bottom '[m']]]-MP_DATA[[#This Row],[Top '[m']]]),"")</f>
        <v/>
      </c>
      <c r="M83" s="294" t="str">
        <f t="shared" si="0"/>
        <v/>
      </c>
      <c r="N83" s="294" t="str">
        <f>IFERROR((MP_DATA[[#This Row],[D, bottom '[m']]]+MP_DATA[[#This Row],[D, top '[m']]])/(2*MP_DATA[[#This Row],[t '[mm']]]/1000),"")</f>
        <v/>
      </c>
      <c r="O83" s="294" t="str">
        <f>IFERROR((MP_DATA[[#This Row],[D, bottom '[m']]]+#REF!)/(2*#REF!/1000),"")</f>
        <v/>
      </c>
      <c r="X83" s="290"/>
      <c r="AP83" s="285"/>
      <c r="AQ83" s="291"/>
      <c r="AR83" s="291"/>
      <c r="AS83" s="291"/>
      <c r="AT83" s="291"/>
      <c r="AU83" s="292"/>
      <c r="AV83" s="294" t="str">
        <f>IFERROR(TP_DATA[[#This Row],[Bottom '[m']]]-TP_DATA[[#This Row],[D, top '[m']]], "")</f>
        <v/>
      </c>
      <c r="AW83" s="289" t="str">
        <f>IFERROR(-(TP_DATA[[#This Row],[D, bottom '[m']]]-TP_DATA[[#This Row],[D, top '[m']]])/(TP_DATA[[#This Row],[Bottom '[m']]]-TP_DATA[[#This Row],[Top '[m']]]),"")</f>
        <v/>
      </c>
      <c r="AX83" s="294" t="str">
        <f>IF(7850/1000*(1/3)*PI()*ABS(AQ145-AR145)*((AS145/2)^2+(AS145/2)*(AT145/2)+(AT145/2)^2-(AS145/2-AU145/1000)^2-(AS145/2-AU145/1000)*(AT145/2-AU145/1000)-(AT145/2-AU145/1000)^2)=0,"",7850/1000*(1/3)*PI()*ABS(AQ145-AR145)*((AS145/2)^2+(AS145/2)*(AT145/2)+(AT145/2)^2-(AS145/2-AU145/1000)^2-(AS145/2-AU145/1000)*(AT145/2-AU145/1000)-(AT145/2-AU145/1000)^2))</f>
        <v/>
      </c>
      <c r="AY83" s="294" t="str">
        <f>IFERROR((TP_DATA[[#This Row],[D, bottom '[m']]]+TP_DATA[[#This Row],[D, top '[m']]])/(2*TP_DATA[[#This Row],[t '[mm']]]/1000),"")</f>
        <v/>
      </c>
      <c r="AZ83" s="294" t="str">
        <f>IFERROR((TP_DATA[[#This Row],[D, bottom '[m']]]+#REF!)/(2*#REF!/1000),"")</f>
        <v/>
      </c>
      <c r="BI83" s="290"/>
      <c r="CB83" s="285"/>
      <c r="CC83" s="291"/>
      <c r="CD83" s="291"/>
      <c r="CE83" s="291"/>
      <c r="CF83" s="291"/>
      <c r="CG83" s="292"/>
      <c r="CH83" s="294" t="str">
        <f>IFERROR(TOWER_DATA[[#This Row],[Bottom '[m']]]-TOWER_DATA[[#This Row],[D, top '[m']]], "")</f>
        <v/>
      </c>
      <c r="CI83" s="289" t="str">
        <f>IFERROR(-(TOWER_DATA[[#This Row],[D, bottom '[m']]]-TOWER_DATA[[#This Row],[D, top '[m']]])/(TOWER_DATA[[#This Row],[Bottom '[m']]]-TOWER_DATA[[#This Row],[Top '[m']]]),"")</f>
        <v/>
      </c>
      <c r="CJ83" s="294">
        <f t="shared" si="1"/>
        <v>8.0052884821827153</v>
      </c>
      <c r="CK83" s="294" t="str">
        <f>IFERROR((TOWER_DATA[[#This Row],[D, bottom '[m']]]+TOWER_DATA[[#This Row],[D, top '[m']]])/(2*TOWER_DATA[[#This Row],[t '[mm']]]/1000),"")</f>
        <v/>
      </c>
      <c r="CL83" s="294" t="str">
        <f>IFERROR((TOWER_DATA[[#This Row],[D, bottom '[m']]]+#REF!)/(2*#REF!/1000),"")</f>
        <v/>
      </c>
      <c r="CU83" s="290"/>
      <c r="CV83" s="289">
        <v>65</v>
      </c>
      <c r="CW83" s="291">
        <v>50.900000000000006</v>
      </c>
      <c r="CX83" s="291">
        <v>49.718000000000004</v>
      </c>
      <c r="CY83" s="289">
        <v>7.2770000000000001</v>
      </c>
      <c r="CZ83" s="289">
        <v>7.2919999999999998</v>
      </c>
      <c r="DA83" s="289">
        <v>38.199999999999996</v>
      </c>
      <c r="DN83" s="284"/>
      <c r="DR83" s="292"/>
      <c r="DS83" s="292"/>
      <c r="DX83" s="290"/>
      <c r="EN83" s="290"/>
    </row>
    <row r="84" spans="1:144" s="289" customFormat="1" ht="18" hidden="1" customHeight="1" outlineLevel="1">
      <c r="A84" s="286"/>
      <c r="B84" s="287"/>
      <c r="C84" s="287"/>
      <c r="D84" s="288"/>
      <c r="E84" s="292"/>
      <c r="F84" s="291"/>
      <c r="G84" s="291"/>
      <c r="H84" s="291"/>
      <c r="I84" s="291"/>
      <c r="J84" s="292"/>
      <c r="K84" s="294" t="str">
        <f>IFERROR(MP_DATA[[#This Row],[Bottom '[m']]]-MP_DATA[[#This Row],[D, top '[m']]], "")</f>
        <v/>
      </c>
      <c r="L84" s="294" t="str">
        <f>IFERROR(-(MP_DATA[[#This Row],[D, bottom '[m']]]-MP_DATA[[#This Row],[D, top '[m']]])/(MP_DATA[[#This Row],[Bottom '[m']]]-MP_DATA[[#This Row],[Top '[m']]]),"")</f>
        <v/>
      </c>
      <c r="M84" s="294" t="str">
        <f t="shared" si="0"/>
        <v/>
      </c>
      <c r="N84" s="294" t="str">
        <f>IFERROR((MP_DATA[[#This Row],[D, bottom '[m']]]+MP_DATA[[#This Row],[D, top '[m']]])/(2*MP_DATA[[#This Row],[t '[mm']]]/1000),"")</f>
        <v/>
      </c>
      <c r="O84" s="294" t="str">
        <f>IFERROR((MP_DATA[[#This Row],[D, bottom '[m']]]+#REF!)/(2*#REF!/1000),"")</f>
        <v/>
      </c>
      <c r="X84" s="290"/>
      <c r="AP84" s="285"/>
      <c r="AQ84" s="291"/>
      <c r="AR84" s="291"/>
      <c r="AS84" s="291"/>
      <c r="AT84" s="291"/>
      <c r="AU84" s="292"/>
      <c r="AV84" s="294" t="str">
        <f>IFERROR(TP_DATA[[#This Row],[Bottom '[m']]]-TP_DATA[[#This Row],[D, top '[m']]], "")</f>
        <v/>
      </c>
      <c r="AW84" s="294" t="str">
        <f>IFERROR(-(TP_DATA[[#This Row],[D, bottom '[m']]]-TP_DATA[[#This Row],[D, top '[m']]])/(TP_DATA[[#This Row],[Bottom '[m']]]-TP_DATA[[#This Row],[Top '[m']]]),"")</f>
        <v/>
      </c>
      <c r="AX84" s="294" t="str">
        <f>IF(7850/1000*(1/3)*PI()*ABS(AQ146-AR146)*((AS146/2)^2+(AS146/2)*(AT146/2)+(AT146/2)^2-(AS146/2-AU146/1000)^2-(AS146/2-AU146/1000)*(AT146/2-AU146/1000)-(AT146/2-AU146/1000)^2)=0,"",7850/1000*(1/3)*PI()*ABS(AQ146-AR146)*((AS146/2)^2+(AS146/2)*(AT146/2)+(AT146/2)^2-(AS146/2-AU146/1000)^2-(AS146/2-AU146/1000)*(AT146/2-AU146/1000)-(AT146/2-AU146/1000)^2))</f>
        <v/>
      </c>
      <c r="AY84" s="294" t="str">
        <f>IFERROR((TP_DATA[[#This Row],[D, bottom '[m']]]+TP_DATA[[#This Row],[D, top '[m']]])/(2*TP_DATA[[#This Row],[t '[mm']]]/1000),"")</f>
        <v/>
      </c>
      <c r="AZ84" s="294" t="str">
        <f>IFERROR((TP_DATA[[#This Row],[D, bottom '[m']]]+#REF!)/(2*#REF!/1000),"")</f>
        <v/>
      </c>
      <c r="BI84" s="290"/>
      <c r="CB84" s="285"/>
      <c r="CC84" s="291"/>
      <c r="CD84" s="291"/>
      <c r="CE84" s="291"/>
      <c r="CF84" s="291"/>
      <c r="CG84" s="292"/>
      <c r="CH84" s="294" t="str">
        <f>IFERROR(TOWER_DATA[[#This Row],[Bottom '[m']]]-TOWER_DATA[[#This Row],[D, top '[m']]], "")</f>
        <v/>
      </c>
      <c r="CI84" s="294" t="str">
        <f>IFERROR(-(TOWER_DATA[[#This Row],[D, bottom '[m']]]-TOWER_DATA[[#This Row],[D, top '[m']]])/(TOWER_DATA[[#This Row],[Bottom '[m']]]-TOWER_DATA[[#This Row],[Top '[m']]]),"")</f>
        <v/>
      </c>
      <c r="CJ84" s="294">
        <f t="shared" si="1"/>
        <v>0.69183711520936486</v>
      </c>
      <c r="CK84" s="294" t="str">
        <f>IFERROR((TOWER_DATA[[#This Row],[D, bottom '[m']]]+TOWER_DATA[[#This Row],[D, top '[m']]])/(2*TOWER_DATA[[#This Row],[t '[mm']]]/1000),"")</f>
        <v/>
      </c>
      <c r="CL84" s="294" t="str">
        <f>IFERROR((TOWER_DATA[[#This Row],[D, bottom '[m']]]+#REF!)/(2*#REF!/1000),"")</f>
        <v/>
      </c>
      <c r="CU84" s="290"/>
      <c r="CV84" s="289">
        <v>66</v>
      </c>
      <c r="CW84" s="291">
        <v>49.718000000000004</v>
      </c>
      <c r="CX84" s="291">
        <v>49.674999999999997</v>
      </c>
      <c r="CY84" s="289">
        <v>7.2919999999999998</v>
      </c>
      <c r="CZ84" s="289">
        <v>7.2919999999999998</v>
      </c>
      <c r="DA84" s="289">
        <v>34.5</v>
      </c>
      <c r="DN84" s="284"/>
      <c r="DR84" s="292"/>
      <c r="DS84" s="292"/>
      <c r="DX84" s="290"/>
      <c r="EN84" s="290"/>
    </row>
    <row r="85" spans="1:144" s="289" customFormat="1" ht="18" hidden="1" customHeight="1" outlineLevel="1">
      <c r="A85" s="286"/>
      <c r="B85" s="287"/>
      <c r="C85" s="287"/>
      <c r="D85" s="288"/>
      <c r="E85" s="292"/>
      <c r="F85" s="291"/>
      <c r="G85" s="291"/>
      <c r="H85" s="291"/>
      <c r="I85" s="291"/>
      <c r="J85" s="292"/>
      <c r="O85" s="294" t="str">
        <f>IFERROR((MP_DATA[[#This Row],[D, bottom '[m']]]+#REF!)/(2*#REF!/1000),"")</f>
        <v/>
      </c>
      <c r="X85" s="290"/>
      <c r="AP85" s="285"/>
      <c r="AQ85" s="291"/>
      <c r="AR85" s="291"/>
      <c r="AS85" s="291"/>
      <c r="AT85" s="291"/>
      <c r="AU85" s="292"/>
      <c r="AZ85" s="294" t="str">
        <f>IFERROR((TP_DATA[[#This Row],[D, bottom '[m']]]+#REF!)/(2*#REF!/1000),"")</f>
        <v/>
      </c>
      <c r="BI85" s="290"/>
      <c r="CB85" s="285"/>
      <c r="CC85" s="291"/>
      <c r="CD85" s="291"/>
      <c r="CE85" s="291"/>
      <c r="CF85" s="291"/>
      <c r="CG85" s="292"/>
      <c r="CL85" s="294" t="str">
        <f>IFERROR((TOWER_DATA[[#This Row],[D, bottom '[m']]]+#REF!)/(2*#REF!/1000),"")</f>
        <v/>
      </c>
      <c r="CU85" s="290"/>
      <c r="CV85" s="289">
        <v>67</v>
      </c>
      <c r="CW85" s="291">
        <v>49.674999999999997</v>
      </c>
      <c r="CX85" s="291">
        <v>47</v>
      </c>
      <c r="CY85" s="289">
        <v>7.2919999999999998</v>
      </c>
      <c r="CZ85" s="289">
        <v>7.335</v>
      </c>
      <c r="DA85" s="289">
        <v>34.5</v>
      </c>
      <c r="DN85" s="284"/>
      <c r="DR85" s="292"/>
      <c r="DS85" s="292"/>
      <c r="DX85" s="290"/>
      <c r="EN85" s="290"/>
    </row>
    <row r="86" spans="1:144" s="289" customFormat="1" ht="18" hidden="1" customHeight="1" outlineLevel="1">
      <c r="A86" s="286"/>
      <c r="B86" s="287"/>
      <c r="C86" s="287"/>
      <c r="D86" s="288"/>
      <c r="E86" s="292"/>
      <c r="F86" s="291"/>
      <c r="G86" s="291"/>
      <c r="H86" s="291"/>
      <c r="I86" s="291"/>
      <c r="J86" s="292"/>
      <c r="O86" s="294" t="str">
        <f>IFERROR((MP_DATA[[#This Row],[D, bottom '[m']]]+#REF!)/(2*#REF!/1000),"")</f>
        <v/>
      </c>
      <c r="X86" s="290"/>
      <c r="AP86" s="285"/>
      <c r="AQ86" s="291"/>
      <c r="AR86" s="291"/>
      <c r="AS86" s="291"/>
      <c r="AT86" s="291"/>
      <c r="AU86" s="292"/>
      <c r="AZ86" s="294" t="str">
        <f>IFERROR((TP_DATA[[#This Row],[D, bottom '[m']]]+#REF!)/(2*#REF!/1000),"")</f>
        <v/>
      </c>
      <c r="BI86" s="290"/>
      <c r="CB86" s="285"/>
      <c r="CC86" s="291"/>
      <c r="CD86" s="291"/>
      <c r="CE86" s="291"/>
      <c r="CF86" s="291"/>
      <c r="CG86" s="292"/>
      <c r="CL86" s="294" t="str">
        <f>IFERROR((TOWER_DATA[[#This Row],[D, bottom '[m']]]+#REF!)/(2*#REF!/1000),"")</f>
        <v/>
      </c>
      <c r="CU86" s="290"/>
      <c r="CV86" s="289">
        <v>68</v>
      </c>
      <c r="CW86" s="291">
        <v>47</v>
      </c>
      <c r="CX86" s="291">
        <v>45.564000000000007</v>
      </c>
      <c r="CY86" s="289">
        <v>7.335</v>
      </c>
      <c r="CZ86" s="289">
        <v>7.3579999999999997</v>
      </c>
      <c r="DA86" s="289">
        <v>35</v>
      </c>
      <c r="DN86" s="284"/>
      <c r="DR86" s="292"/>
      <c r="DS86" s="292"/>
      <c r="DX86" s="290"/>
      <c r="EN86" s="290"/>
    </row>
    <row r="87" spans="1:144" s="289" customFormat="1" ht="18" hidden="1" customHeight="1" outlineLevel="1">
      <c r="A87" s="286"/>
      <c r="B87" s="287"/>
      <c r="C87" s="287"/>
      <c r="D87" s="288"/>
      <c r="E87" s="292"/>
      <c r="F87" s="291"/>
      <c r="G87" s="291"/>
      <c r="H87" s="291"/>
      <c r="I87" s="291"/>
      <c r="J87" s="292"/>
      <c r="O87" s="294" t="str">
        <f>IFERROR((MP_DATA[[#This Row],[D, bottom '[m']]]+#REF!)/(2*#REF!/1000),"")</f>
        <v/>
      </c>
      <c r="X87" s="290"/>
      <c r="AP87" s="285"/>
      <c r="AQ87" s="291"/>
      <c r="AR87" s="291"/>
      <c r="AS87" s="291"/>
      <c r="AT87" s="291"/>
      <c r="AU87" s="292"/>
      <c r="AZ87" s="294" t="str">
        <f>IFERROR((TP_DATA[[#This Row],[D, bottom '[m']]]+#REF!)/(2*#REF!/1000),"")</f>
        <v/>
      </c>
      <c r="BI87" s="290"/>
      <c r="CB87" s="285"/>
      <c r="CC87" s="291"/>
      <c r="CD87" s="291"/>
      <c r="CE87" s="291"/>
      <c r="CF87" s="291"/>
      <c r="CG87" s="292"/>
      <c r="CL87" s="294" t="str">
        <f>IFERROR((TOWER_DATA[[#This Row],[D, bottom '[m']]]+#REF!)/(2*#REF!/1000),"")</f>
        <v/>
      </c>
      <c r="CU87" s="290"/>
      <c r="CV87" s="289">
        <v>69</v>
      </c>
      <c r="CW87" s="291">
        <v>45.564000000000007</v>
      </c>
      <c r="CX87" s="291">
        <v>44.282000000000004</v>
      </c>
      <c r="CY87" s="289">
        <v>7.3579999999999997</v>
      </c>
      <c r="CZ87" s="289">
        <v>7.3789999999999996</v>
      </c>
      <c r="DA87" s="289">
        <v>35</v>
      </c>
      <c r="DN87" s="284"/>
      <c r="DR87" s="292"/>
      <c r="DS87" s="292"/>
      <c r="DX87" s="290"/>
      <c r="EN87" s="290"/>
    </row>
    <row r="88" spans="1:144" s="289" customFormat="1" ht="18" hidden="1" customHeight="1" outlineLevel="1">
      <c r="A88" s="286"/>
      <c r="B88" s="287"/>
      <c r="C88" s="287"/>
      <c r="D88" s="288"/>
      <c r="E88" s="292"/>
      <c r="F88" s="291"/>
      <c r="G88" s="291"/>
      <c r="H88" s="291"/>
      <c r="I88" s="291"/>
      <c r="J88" s="292"/>
      <c r="O88" s="294" t="str">
        <f>IFERROR((MP_DATA[[#This Row],[D, bottom '[m']]]+#REF!)/(2*#REF!/1000),"")</f>
        <v/>
      </c>
      <c r="X88" s="290"/>
      <c r="AP88" s="285"/>
      <c r="AQ88" s="291"/>
      <c r="AR88" s="291"/>
      <c r="AS88" s="291"/>
      <c r="AT88" s="291"/>
      <c r="AU88" s="292"/>
      <c r="AZ88" s="294" t="str">
        <f>IFERROR((TP_DATA[[#This Row],[D, bottom '[m']]]+#REF!)/(2*#REF!/1000),"")</f>
        <v/>
      </c>
      <c r="BI88" s="290"/>
      <c r="CB88" s="285"/>
      <c r="CC88" s="291"/>
      <c r="CD88" s="291"/>
      <c r="CE88" s="291"/>
      <c r="CF88" s="291"/>
      <c r="CG88" s="292"/>
      <c r="CL88" s="294" t="str">
        <f>IFERROR((TOWER_DATA[[#This Row],[D, bottom '[m']]]+#REF!)/(2*#REF!/1000),"")</f>
        <v/>
      </c>
      <c r="CU88" s="290"/>
      <c r="CV88" s="289">
        <v>70</v>
      </c>
      <c r="CW88" s="291">
        <v>44.282000000000004</v>
      </c>
      <c r="CX88" s="291">
        <v>41.561000000000007</v>
      </c>
      <c r="CY88" s="289">
        <v>7.3789999999999996</v>
      </c>
      <c r="CZ88" s="289">
        <v>7.4249999999999998</v>
      </c>
      <c r="DA88" s="289">
        <v>35.799999999999997</v>
      </c>
      <c r="DN88" s="284"/>
      <c r="DR88" s="292"/>
      <c r="DS88" s="292"/>
      <c r="DV88" s="289" t="str">
        <f>IF(7850/1000*(1/3)*PI()*ABS(DO88-DQ88)*((DR88/2)^2+(DR88/2)*(DS88/2)+(DS88/2)^2-(DR88/2-DU88/1000)^2-(DR88/2-DU88/1000)*(DS88/2-DU88/1000)-(DS88/2-DU88/1000)^2)=0,"",7850/1000*(1/3)*PI()*ABS(DO88-DQ88)*((DR88/2)^2+(DR88/2)*(DS88/2)+(DS88/2)^2-(DR88/2-DU88/1000)^2-(DR88/2-DU88/1000)*(DS88/2-DU88/1000)-(DS88/2-DU88/1000)^2))</f>
        <v/>
      </c>
      <c r="DX88" s="290"/>
      <c r="EN88" s="290"/>
    </row>
    <row r="89" spans="1:144" s="289" customFormat="1" ht="18" hidden="1" customHeight="1" outlineLevel="1">
      <c r="A89" s="286"/>
      <c r="B89" s="287"/>
      <c r="C89" s="287"/>
      <c r="D89" s="288"/>
      <c r="E89" s="292"/>
      <c r="F89" s="291"/>
      <c r="G89" s="291"/>
      <c r="H89" s="291"/>
      <c r="I89" s="291"/>
      <c r="J89" s="292"/>
      <c r="O89" s="294" t="str">
        <f>IFERROR((MP_DATA[[#This Row],[D, bottom '[m']]]+#REF!)/(2*#REF!/1000),"")</f>
        <v/>
      </c>
      <c r="X89" s="290"/>
      <c r="AP89" s="285"/>
      <c r="AQ89" s="291"/>
      <c r="AR89" s="291"/>
      <c r="AS89" s="291"/>
      <c r="AT89" s="291"/>
      <c r="AU89" s="292"/>
      <c r="AZ89" s="294" t="str">
        <f>IFERROR((TP_DATA[[#This Row],[D, bottom '[m']]]+#REF!)/(2*#REF!/1000),"")</f>
        <v/>
      </c>
      <c r="BI89" s="290"/>
      <c r="CB89" s="285"/>
      <c r="CC89" s="291"/>
      <c r="CD89" s="291"/>
      <c r="CE89" s="291"/>
      <c r="CF89" s="291"/>
      <c r="CG89" s="292"/>
      <c r="CL89" s="294" t="str">
        <f>IFERROR((TOWER_DATA[[#This Row],[D, bottom '[m']]]+#REF!)/(2*#REF!/1000),"")</f>
        <v/>
      </c>
      <c r="CU89" s="290"/>
      <c r="CV89" s="289">
        <v>71</v>
      </c>
      <c r="CW89" s="291">
        <v>41.561000000000007</v>
      </c>
      <c r="CX89" s="291">
        <v>40.900000000000006</v>
      </c>
      <c r="CY89" s="289">
        <v>7.4249999999999998</v>
      </c>
      <c r="CZ89" s="289">
        <v>7.4349999999999996</v>
      </c>
      <c r="DA89" s="289">
        <v>39</v>
      </c>
      <c r="DN89" s="284"/>
      <c r="DR89" s="292"/>
      <c r="DS89" s="292"/>
      <c r="DV89" s="289" t="str">
        <f>IF(7850/1000*(1/3)*PI()*ABS(DO89-DQ89)*((DR89/2)^2+(DR89/2)*(DS89/2)+(DS89/2)^2-(DR89/2-DU89/1000)^2-(DR89/2-DU89/1000)*(DS89/2-DU89/1000)-(DS89/2-DU89/1000)^2)=0,"",7850/1000*(1/3)*PI()*ABS(DO89-DQ89)*((DR89/2)^2+(DR89/2)*(DS89/2)+(DS89/2)^2-(DR89/2-DU89/1000)^2-(DR89/2-DU89/1000)*(DS89/2-DU89/1000)-(DS89/2-DU89/1000)^2))</f>
        <v/>
      </c>
      <c r="DX89" s="290"/>
      <c r="EN89" s="290"/>
    </row>
    <row r="90" spans="1:144" s="289" customFormat="1" ht="18" hidden="1" customHeight="1" outlineLevel="1">
      <c r="A90" s="286"/>
      <c r="B90" s="287"/>
      <c r="C90" s="287"/>
      <c r="D90" s="288"/>
      <c r="E90" s="292"/>
      <c r="F90" s="291"/>
      <c r="G90" s="291"/>
      <c r="H90" s="291"/>
      <c r="I90" s="291"/>
      <c r="J90" s="292"/>
      <c r="O90" s="294" t="str">
        <f>IFERROR((MP_DATA[[#This Row],[D, bottom '[m']]]+#REF!)/(2*#REF!/1000),"")</f>
        <v/>
      </c>
      <c r="X90" s="290"/>
      <c r="AP90" s="285"/>
      <c r="AQ90" s="291"/>
      <c r="AR90" s="291"/>
      <c r="AS90" s="291"/>
      <c r="AT90" s="291"/>
      <c r="AU90" s="292"/>
      <c r="AZ90" s="294" t="str">
        <f>IFERROR((TP_DATA[[#This Row],[D, bottom '[m']]]+#REF!)/(2*#REF!/1000),"")</f>
        <v/>
      </c>
      <c r="BI90" s="290"/>
      <c r="CB90" s="285"/>
      <c r="CC90" s="291"/>
      <c r="CD90" s="291"/>
      <c r="CE90" s="291"/>
      <c r="CF90" s="291"/>
      <c r="CG90" s="292"/>
      <c r="CL90" s="294" t="str">
        <f>IFERROR((TOWER_DATA[[#This Row],[D, bottom '[m']]]+#REF!)/(2*#REF!/1000),"")</f>
        <v/>
      </c>
      <c r="CU90" s="290"/>
      <c r="CV90" s="289">
        <v>72</v>
      </c>
      <c r="CW90" s="291">
        <v>40.900000000000006</v>
      </c>
      <c r="CX90" s="291">
        <v>38.775000000000006</v>
      </c>
      <c r="CY90" s="289">
        <v>7.4349999999999996</v>
      </c>
      <c r="CZ90" s="289">
        <v>7.476</v>
      </c>
      <c r="DA90" s="289">
        <v>39</v>
      </c>
      <c r="DN90" s="284"/>
      <c r="DR90" s="292"/>
      <c r="DS90" s="292"/>
      <c r="DV90" s="289" t="str">
        <f>IF(7850/1000*(1/3)*PI()*ABS(DO90-DQ90)*((DR90/2)^2+(DR90/2)*(DS90/2)+(DS90/2)^2-(DR90/2-DU90/1000)^2-(DR90/2-DU90/1000)*(DS90/2-DU90/1000)-(DS90/2-DU90/1000)^2)=0,"",7850/1000*(1/3)*PI()*ABS(DO90-DQ90)*((DR90/2)^2+(DR90/2)*(DS90/2)+(DS90/2)^2-(DR90/2-DU90/1000)^2-(DR90/2-DU90/1000)*(DS90/2-DU90/1000)-(DS90/2-DU90/1000)^2))</f>
        <v/>
      </c>
      <c r="DX90" s="290"/>
      <c r="EN90" s="290"/>
    </row>
    <row r="91" spans="1:144" s="289" customFormat="1" ht="18" hidden="1" customHeight="1" outlineLevel="1">
      <c r="A91" s="286"/>
      <c r="B91" s="287"/>
      <c r="C91" s="287"/>
      <c r="D91" s="288"/>
      <c r="E91" s="292"/>
      <c r="F91" s="291"/>
      <c r="G91" s="291"/>
      <c r="H91" s="291"/>
      <c r="I91" s="291"/>
      <c r="J91" s="292"/>
      <c r="O91" s="294" t="str">
        <f>IFERROR((MP_DATA[[#This Row],[D, bottom '[m']]]+#REF!)/(2*#REF!/1000),"")</f>
        <v/>
      </c>
      <c r="X91" s="290"/>
      <c r="AP91" s="285"/>
      <c r="AQ91" s="291"/>
      <c r="AR91" s="291"/>
      <c r="AS91" s="291"/>
      <c r="AT91" s="291"/>
      <c r="AU91" s="292"/>
      <c r="AZ91" s="294" t="str">
        <f>IFERROR((TP_DATA[[#This Row],[D, bottom '[m']]]+#REF!)/(2*#REF!/1000),"")</f>
        <v/>
      </c>
      <c r="BI91" s="290"/>
      <c r="CB91" s="285"/>
      <c r="CC91" s="291"/>
      <c r="CD91" s="291"/>
      <c r="CE91" s="291"/>
      <c r="CF91" s="291"/>
      <c r="CG91" s="292"/>
      <c r="CL91" s="294" t="str">
        <f>IFERROR((TOWER_DATA[[#This Row],[D, bottom '[m']]]+#REF!)/(2*#REF!/1000),"")</f>
        <v/>
      </c>
      <c r="CU91" s="290"/>
      <c r="CV91" s="289">
        <v>73</v>
      </c>
      <c r="CW91" s="291">
        <v>38.775000000000006</v>
      </c>
      <c r="CX91" s="291">
        <v>38.725000000000001</v>
      </c>
      <c r="CY91" s="289">
        <v>7.476</v>
      </c>
      <c r="CZ91" s="289">
        <v>7.476</v>
      </c>
      <c r="DA91" s="289">
        <v>46</v>
      </c>
      <c r="DN91" s="284"/>
      <c r="DR91" s="292"/>
      <c r="DS91" s="292"/>
      <c r="DV91" s="289" t="str">
        <f t="shared" ref="DV91:DV110" si="2">IF(7850/1000*(1/3)*PI()*ABS(DO91-DQ91)*((DR91/2)^2+(DR91/2)*(DS91/2)+(DS91/2)^2-(DR91/2-DU91/1000)^2-(DR91/2-DU91/1000)*(DS91/2-DU91/1000)-(DS91/2-DU91/1000)^2)=0,"",7850/1000*(1/3)*PI()*ABS(DO91-DQ91)*((DR91/2)^2+(DR91/2)*(DS91/2)+(DS91/2)^2-(DR91/2-DU91/1000)^2-(DR91/2-DU91/1000)*(DS91/2-DU91/1000)-(DS91/2-DU91/1000)^2))</f>
        <v/>
      </c>
      <c r="DX91" s="290"/>
      <c r="EN91" s="290"/>
    </row>
    <row r="92" spans="1:144" s="289" customFormat="1" ht="18" hidden="1" customHeight="1" outlineLevel="1">
      <c r="A92" s="286"/>
      <c r="B92" s="287"/>
      <c r="C92" s="287"/>
      <c r="D92" s="288"/>
      <c r="E92" s="292"/>
      <c r="F92" s="291"/>
      <c r="G92" s="291"/>
      <c r="H92" s="291"/>
      <c r="I92" s="291"/>
      <c r="J92" s="292"/>
      <c r="O92" s="294" t="str">
        <f>IFERROR((MP_DATA[[#This Row],[D, bottom '[m']]]+#REF!)/(2*#REF!/1000),"")</f>
        <v/>
      </c>
      <c r="X92" s="290"/>
      <c r="AP92" s="285"/>
      <c r="AQ92" s="291"/>
      <c r="AR92" s="291"/>
      <c r="AS92" s="291"/>
      <c r="AT92" s="291"/>
      <c r="AU92" s="292"/>
      <c r="AZ92" s="294" t="str">
        <f>IFERROR((TP_DATA[[#This Row],[D, bottom '[m']]]+#REF!)/(2*#REF!/1000),"")</f>
        <v/>
      </c>
      <c r="BI92" s="290"/>
      <c r="CB92" s="285"/>
      <c r="CC92" s="291"/>
      <c r="CD92" s="291"/>
      <c r="CE92" s="291"/>
      <c r="CF92" s="291"/>
      <c r="CG92" s="292"/>
      <c r="CL92" s="294" t="str">
        <f>IFERROR((TOWER_DATA[[#This Row],[D, bottom '[m']]]+#REF!)/(2*#REF!/1000),"")</f>
        <v/>
      </c>
      <c r="CU92" s="290"/>
      <c r="CV92" s="289">
        <v>74</v>
      </c>
      <c r="CW92" s="291">
        <v>38.725000000000001</v>
      </c>
      <c r="CX92" s="291">
        <v>38.540000000000006</v>
      </c>
      <c r="CY92" s="289">
        <v>7.476</v>
      </c>
      <c r="CZ92" s="289">
        <v>7.476</v>
      </c>
      <c r="DA92" s="289">
        <v>46</v>
      </c>
      <c r="DN92" s="284"/>
      <c r="DR92" s="292"/>
      <c r="DS92" s="292"/>
      <c r="DV92" s="289" t="str">
        <f t="shared" si="2"/>
        <v/>
      </c>
      <c r="DX92" s="290"/>
      <c r="EN92" s="290"/>
    </row>
    <row r="93" spans="1:144" s="289" customFormat="1" ht="18" hidden="1" customHeight="1" outlineLevel="1">
      <c r="A93" s="286"/>
      <c r="B93" s="287"/>
      <c r="C93" s="287"/>
      <c r="D93" s="288"/>
      <c r="E93" s="292"/>
      <c r="F93" s="291"/>
      <c r="G93" s="291"/>
      <c r="H93" s="291"/>
      <c r="I93" s="291"/>
      <c r="J93" s="292"/>
      <c r="O93" s="294" t="str">
        <f>IFERROR((MP_DATA[[#This Row],[D, bottom '[m']]]+#REF!)/(2*#REF!/1000),"")</f>
        <v/>
      </c>
      <c r="X93" s="290"/>
      <c r="AP93" s="285"/>
      <c r="AQ93" s="291"/>
      <c r="AR93" s="291"/>
      <c r="AS93" s="291"/>
      <c r="AT93" s="291"/>
      <c r="AU93" s="292"/>
      <c r="AZ93" s="294" t="str">
        <f>IFERROR((TP_DATA[[#This Row],[D, bottom '[m']]]+#REF!)/(2*#REF!/1000),"")</f>
        <v/>
      </c>
      <c r="BI93" s="290"/>
      <c r="CB93" s="285"/>
      <c r="CC93" s="291"/>
      <c r="CD93" s="291"/>
      <c r="CE93" s="291"/>
      <c r="CF93" s="291"/>
      <c r="CG93" s="292"/>
      <c r="CL93" s="294" t="str">
        <f>IFERROR((TOWER_DATA[[#This Row],[D, bottom '[m']]]+#REF!)/(2*#REF!/1000),"")</f>
        <v/>
      </c>
      <c r="CU93" s="290"/>
      <c r="CV93" s="289">
        <v>75</v>
      </c>
      <c r="CW93" s="291">
        <v>38.540000000000006</v>
      </c>
      <c r="CX93" s="291">
        <v>38.355000000000004</v>
      </c>
      <c r="CY93" s="289">
        <v>7.476</v>
      </c>
      <c r="CZ93" s="289">
        <v>7.476</v>
      </c>
      <c r="DA93" s="289">
        <v>46</v>
      </c>
      <c r="DN93" s="284"/>
      <c r="DR93" s="292"/>
      <c r="DS93" s="292"/>
      <c r="DV93" s="289" t="str">
        <f t="shared" si="2"/>
        <v/>
      </c>
      <c r="DX93" s="290"/>
      <c r="EN93" s="290"/>
    </row>
    <row r="94" spans="1:144" s="289" customFormat="1" ht="18" hidden="1" customHeight="1" outlineLevel="1">
      <c r="A94" s="286"/>
      <c r="B94" s="287"/>
      <c r="C94" s="287"/>
      <c r="D94" s="288"/>
      <c r="E94" s="292"/>
      <c r="F94" s="291"/>
      <c r="G94" s="291"/>
      <c r="H94" s="291"/>
      <c r="I94" s="291"/>
      <c r="J94" s="292"/>
      <c r="O94" s="294" t="str">
        <f>IFERROR((MP_DATA[[#This Row],[D, bottom '[m']]]+#REF!)/(2*#REF!/1000),"")</f>
        <v/>
      </c>
      <c r="X94" s="290"/>
      <c r="AP94" s="285"/>
      <c r="AQ94" s="291"/>
      <c r="AR94" s="291"/>
      <c r="AS94" s="291"/>
      <c r="AT94" s="291"/>
      <c r="AU94" s="292"/>
      <c r="AZ94" s="294" t="str">
        <f>IFERROR((TP_DATA[[#This Row],[D, bottom '[m']]]+#REF!)/(2*#REF!/1000),"")</f>
        <v/>
      </c>
      <c r="BI94" s="290"/>
      <c r="CB94" s="285"/>
      <c r="CC94" s="291"/>
      <c r="CD94" s="291"/>
      <c r="CE94" s="291"/>
      <c r="CF94" s="291"/>
      <c r="CG94" s="292"/>
      <c r="CL94" s="294" t="str">
        <f>IFERROR((TOWER_DATA[[#This Row],[D, bottom '[m']]]+#REF!)/(2*#REF!/1000),"")</f>
        <v/>
      </c>
      <c r="CU94" s="290"/>
      <c r="CV94" s="289">
        <v>76</v>
      </c>
      <c r="CW94" s="291">
        <v>38.355000000000004</v>
      </c>
      <c r="CX94" s="291">
        <v>38.305000000000007</v>
      </c>
      <c r="CY94" s="289">
        <v>7.476</v>
      </c>
      <c r="CZ94" s="289">
        <v>7.4740000000000002</v>
      </c>
      <c r="DA94" s="289">
        <v>46</v>
      </c>
      <c r="DN94" s="284"/>
      <c r="DR94" s="292"/>
      <c r="DS94" s="292"/>
      <c r="DV94" s="289" t="str">
        <f t="shared" si="2"/>
        <v/>
      </c>
      <c r="DX94" s="290"/>
      <c r="EN94" s="290"/>
    </row>
    <row r="95" spans="1:144" s="289" customFormat="1" ht="18" hidden="1" customHeight="1" outlineLevel="1">
      <c r="A95" s="286"/>
      <c r="B95" s="287"/>
      <c r="C95" s="287"/>
      <c r="D95" s="288"/>
      <c r="E95" s="292"/>
      <c r="F95" s="291"/>
      <c r="G95" s="291"/>
      <c r="H95" s="291"/>
      <c r="I95" s="291"/>
      <c r="J95" s="292"/>
      <c r="O95" s="294" t="str">
        <f>IFERROR((MP_DATA[[#This Row],[D, bottom '[m']]]+#REF!)/(2*#REF!/1000),"")</f>
        <v/>
      </c>
      <c r="X95" s="290"/>
      <c r="AP95" s="285"/>
      <c r="AQ95" s="291"/>
      <c r="AR95" s="291"/>
      <c r="AS95" s="291"/>
      <c r="AT95" s="291"/>
      <c r="AU95" s="292"/>
      <c r="AZ95" s="294" t="str">
        <f>IFERROR((TP_DATA[[#This Row],[D, bottom '[m']]]+#REF!)/(2*#REF!/1000),"")</f>
        <v/>
      </c>
      <c r="BI95" s="290"/>
      <c r="CB95" s="285"/>
      <c r="CC95" s="291"/>
      <c r="CD95" s="291"/>
      <c r="CE95" s="291"/>
      <c r="CF95" s="291"/>
      <c r="CG95" s="292"/>
      <c r="CL95" s="294" t="str">
        <f>IFERROR((TOWER_DATA[[#This Row],[D, bottom '[m']]]+#REF!)/(2*#REF!/1000),"")</f>
        <v/>
      </c>
      <c r="CU95" s="290"/>
      <c r="CV95" s="289">
        <v>77</v>
      </c>
      <c r="CW95" s="291">
        <v>38.305000000000007</v>
      </c>
      <c r="CX95" s="291">
        <v>37.343000000000004</v>
      </c>
      <c r="CY95" s="289">
        <v>7.4740000000000002</v>
      </c>
      <c r="CZ95" s="289">
        <v>7.4740000000000002</v>
      </c>
      <c r="DA95" s="289">
        <v>44.1</v>
      </c>
      <c r="DN95" s="284"/>
      <c r="DR95" s="292"/>
      <c r="DS95" s="292"/>
      <c r="DV95" s="289" t="str">
        <f t="shared" si="2"/>
        <v/>
      </c>
      <c r="DX95" s="290"/>
      <c r="EN95" s="290"/>
    </row>
    <row r="96" spans="1:144" s="289" customFormat="1" ht="18" hidden="1" customHeight="1" outlineLevel="1">
      <c r="A96" s="286"/>
      <c r="B96" s="287"/>
      <c r="C96" s="287"/>
      <c r="D96" s="288"/>
      <c r="E96" s="292"/>
      <c r="F96" s="291"/>
      <c r="G96" s="291"/>
      <c r="H96" s="291"/>
      <c r="I96" s="291"/>
      <c r="J96" s="292"/>
      <c r="O96" s="294" t="str">
        <f>IFERROR((MP_DATA[[#This Row],[D, bottom '[m']]]+#REF!)/(2*#REF!/1000),"")</f>
        <v/>
      </c>
      <c r="X96" s="290"/>
      <c r="AP96" s="285"/>
      <c r="AQ96" s="291"/>
      <c r="AR96" s="291"/>
      <c r="AS96" s="291"/>
      <c r="AT96" s="291"/>
      <c r="AU96" s="292"/>
      <c r="AZ96" s="294" t="str">
        <f>IFERROR((TP_DATA[[#This Row],[D, bottom '[m']]]+#REF!)/(2*#REF!/1000),"")</f>
        <v/>
      </c>
      <c r="BI96" s="290"/>
      <c r="CB96" s="285"/>
      <c r="CC96" s="291"/>
      <c r="CD96" s="291"/>
      <c r="CE96" s="291"/>
      <c r="CF96" s="291"/>
      <c r="CG96" s="292"/>
      <c r="CL96" s="294" t="str">
        <f>IFERROR((TOWER_DATA[[#This Row],[D, bottom '[m']]]+#REF!)/(2*#REF!/1000),"")</f>
        <v/>
      </c>
      <c r="CU96" s="290"/>
      <c r="CV96" s="289">
        <v>78</v>
      </c>
      <c r="CW96" s="291">
        <v>37.343000000000004</v>
      </c>
      <c r="CX96" s="291">
        <v>35.43</v>
      </c>
      <c r="CY96" s="289">
        <v>7.4740000000000002</v>
      </c>
      <c r="CZ96" s="289">
        <v>7.476</v>
      </c>
      <c r="DA96" s="289">
        <v>44.1</v>
      </c>
      <c r="DN96" s="284"/>
      <c r="DR96" s="292"/>
      <c r="DS96" s="292"/>
      <c r="DV96" s="289" t="str">
        <f t="shared" si="2"/>
        <v/>
      </c>
      <c r="DX96" s="290"/>
      <c r="EN96" s="290"/>
    </row>
    <row r="97" spans="1:144" s="289" customFormat="1" ht="18" hidden="1" customHeight="1" outlineLevel="1">
      <c r="A97" s="286"/>
      <c r="B97" s="287"/>
      <c r="C97" s="287"/>
      <c r="D97" s="288"/>
      <c r="E97" s="292"/>
      <c r="F97" s="291"/>
      <c r="G97" s="291"/>
      <c r="H97" s="291"/>
      <c r="I97" s="291"/>
      <c r="J97" s="292"/>
      <c r="O97" s="294" t="str">
        <f>IFERROR((MP_DATA[[#This Row],[D, bottom '[m']]]+#REF!)/(2*#REF!/1000),"")</f>
        <v/>
      </c>
      <c r="X97" s="290"/>
      <c r="AP97" s="285"/>
      <c r="AQ97" s="291"/>
      <c r="AR97" s="291"/>
      <c r="AS97" s="291"/>
      <c r="AT97" s="291"/>
      <c r="AU97" s="292"/>
      <c r="AZ97" s="294" t="str">
        <f>IFERROR((TP_DATA[[#This Row],[D, bottom '[m']]]+#REF!)/(2*#REF!/1000),"")</f>
        <v/>
      </c>
      <c r="BI97" s="290"/>
      <c r="CB97" s="285"/>
      <c r="CC97" s="291"/>
      <c r="CD97" s="291"/>
      <c r="CE97" s="291"/>
      <c r="CF97" s="291"/>
      <c r="CG97" s="292"/>
      <c r="CL97" s="294" t="str">
        <f>IFERROR((TOWER_DATA[[#This Row],[D, bottom '[m']]]+#REF!)/(2*#REF!/1000),"")</f>
        <v/>
      </c>
      <c r="CU97" s="290"/>
      <c r="CV97" s="289">
        <v>79</v>
      </c>
      <c r="CW97" s="291">
        <v>35.43</v>
      </c>
      <c r="CX97" s="291">
        <v>33.231999999999999</v>
      </c>
      <c r="CY97" s="289">
        <v>7.476</v>
      </c>
      <c r="CZ97" s="289">
        <v>7.476</v>
      </c>
      <c r="DA97" s="289">
        <v>45.6</v>
      </c>
      <c r="DN97" s="284"/>
      <c r="DR97" s="292"/>
      <c r="DS97" s="292"/>
      <c r="DV97" s="289" t="str">
        <f t="shared" si="2"/>
        <v/>
      </c>
      <c r="DX97" s="290"/>
      <c r="EN97" s="290"/>
    </row>
    <row r="98" spans="1:144" s="289" customFormat="1" ht="18" hidden="1" customHeight="1" outlineLevel="1">
      <c r="A98" s="286"/>
      <c r="B98" s="287"/>
      <c r="C98" s="287"/>
      <c r="D98" s="288"/>
      <c r="E98" s="292"/>
      <c r="F98" s="291"/>
      <c r="G98" s="291"/>
      <c r="H98" s="291"/>
      <c r="I98" s="291"/>
      <c r="J98" s="292"/>
      <c r="O98" s="294" t="str">
        <f>IFERROR((MP_DATA[[#This Row],[D, bottom '[m']]]+#REF!)/(2*#REF!/1000),"")</f>
        <v/>
      </c>
      <c r="X98" s="290"/>
      <c r="AP98" s="285"/>
      <c r="AQ98" s="291"/>
      <c r="AR98" s="291"/>
      <c r="AS98" s="291"/>
      <c r="AT98" s="291"/>
      <c r="AU98" s="292"/>
      <c r="AZ98" s="294" t="str">
        <f>IFERROR((TP_DATA[[#This Row],[D, bottom '[m']]]+#REF!)/(2*#REF!/1000),"")</f>
        <v/>
      </c>
      <c r="BI98" s="290"/>
      <c r="CB98" s="285"/>
      <c r="CC98" s="291"/>
      <c r="CD98" s="291"/>
      <c r="CE98" s="291"/>
      <c r="CF98" s="291"/>
      <c r="CG98" s="292"/>
      <c r="CL98" s="294" t="str">
        <f>IFERROR((TOWER_DATA[[#This Row],[D, bottom '[m']]]+#REF!)/(2*#REF!/1000),"")</f>
        <v/>
      </c>
      <c r="CU98" s="290"/>
      <c r="CV98" s="289">
        <v>80</v>
      </c>
      <c r="CW98" s="291">
        <v>33.231999999999999</v>
      </c>
      <c r="CX98" s="291">
        <v>32.5</v>
      </c>
      <c r="CY98" s="289">
        <v>7.476</v>
      </c>
      <c r="CZ98" s="289">
        <v>7.4770000000000003</v>
      </c>
      <c r="DA98" s="289">
        <v>45.6</v>
      </c>
      <c r="DN98" s="284"/>
      <c r="DR98" s="292"/>
      <c r="DS98" s="292"/>
      <c r="DV98" s="289" t="str">
        <f t="shared" si="2"/>
        <v/>
      </c>
      <c r="DX98" s="290"/>
      <c r="EN98" s="290"/>
    </row>
    <row r="99" spans="1:144" s="289" customFormat="1" ht="18" hidden="1" customHeight="1" outlineLevel="1">
      <c r="A99" s="286"/>
      <c r="B99" s="287"/>
      <c r="C99" s="287"/>
      <c r="D99" s="288"/>
      <c r="E99" s="292"/>
      <c r="F99" s="291"/>
      <c r="G99" s="291"/>
      <c r="H99" s="291"/>
      <c r="I99" s="291"/>
      <c r="J99" s="292"/>
      <c r="O99" s="294" t="str">
        <f>IFERROR((MP_DATA[[#This Row],[D, bottom '[m']]]+#REF!)/(2*#REF!/1000),"")</f>
        <v/>
      </c>
      <c r="X99" s="290"/>
      <c r="AP99" s="285"/>
      <c r="AQ99" s="291"/>
      <c r="AR99" s="291"/>
      <c r="AS99" s="291"/>
      <c r="AT99" s="291"/>
      <c r="AU99" s="292"/>
      <c r="AZ99" s="294" t="str">
        <f>IFERROR((TP_DATA[[#This Row],[D, bottom '[m']]]+#REF!)/(2*#REF!/1000),"")</f>
        <v/>
      </c>
      <c r="BI99" s="290"/>
      <c r="CB99" s="285"/>
      <c r="CC99" s="291"/>
      <c r="CD99" s="291"/>
      <c r="CE99" s="291"/>
      <c r="CF99" s="291"/>
      <c r="CG99" s="292"/>
      <c r="CL99" s="294" t="str">
        <f>IFERROR((TOWER_DATA[[#This Row],[D, bottom '[m']]]+#REF!)/(2*#REF!/1000),"")</f>
        <v/>
      </c>
      <c r="CU99" s="290"/>
      <c r="CV99" s="289">
        <v>81</v>
      </c>
      <c r="CW99" s="291">
        <v>32.5</v>
      </c>
      <c r="CX99" s="291">
        <v>30.9</v>
      </c>
      <c r="CY99" s="289">
        <v>7.4770000000000003</v>
      </c>
      <c r="CZ99" s="289">
        <v>7.4770000000000003</v>
      </c>
      <c r="DA99" s="289">
        <v>47.1</v>
      </c>
      <c r="DN99" s="284"/>
      <c r="DR99" s="292"/>
      <c r="DS99" s="292"/>
      <c r="DV99" s="289" t="str">
        <f t="shared" si="2"/>
        <v/>
      </c>
      <c r="DX99" s="290"/>
      <c r="EN99" s="290"/>
    </row>
    <row r="100" spans="1:144" s="289" customFormat="1" ht="18" hidden="1" customHeight="1" outlineLevel="1">
      <c r="A100" s="286"/>
      <c r="B100" s="287"/>
      <c r="C100" s="287"/>
      <c r="D100" s="288"/>
      <c r="E100" s="292"/>
      <c r="F100" s="291"/>
      <c r="G100" s="291"/>
      <c r="H100" s="291"/>
      <c r="I100" s="291"/>
      <c r="J100" s="292"/>
      <c r="O100" s="294" t="str">
        <f>IFERROR((MP_DATA[[#This Row],[D, bottom '[m']]]+#REF!)/(2*#REF!/1000),"")</f>
        <v/>
      </c>
      <c r="X100" s="290"/>
      <c r="AP100" s="285"/>
      <c r="AQ100" s="291"/>
      <c r="AR100" s="291"/>
      <c r="AS100" s="291"/>
      <c r="AT100" s="291"/>
      <c r="AU100" s="292"/>
      <c r="AZ100" s="294" t="str">
        <f>IFERROR((TP_DATA[[#This Row],[D, bottom '[m']]]+#REF!)/(2*#REF!/1000),"")</f>
        <v/>
      </c>
      <c r="BI100" s="290"/>
      <c r="CB100" s="285"/>
      <c r="CC100" s="291"/>
      <c r="CD100" s="291"/>
      <c r="CE100" s="291"/>
      <c r="CF100" s="291"/>
      <c r="CG100" s="292"/>
      <c r="CL100" s="294" t="str">
        <f>IFERROR((TOWER_DATA[[#This Row],[D, bottom '[m']]]+#REF!)/(2*#REF!/1000),"")</f>
        <v/>
      </c>
      <c r="CU100" s="290"/>
      <c r="CV100" s="289">
        <v>82</v>
      </c>
      <c r="CW100" s="291">
        <v>30.9</v>
      </c>
      <c r="CX100" s="291">
        <v>29.569999999999997</v>
      </c>
      <c r="CY100" s="289">
        <v>7.4770000000000003</v>
      </c>
      <c r="CZ100" s="289">
        <v>7.4790000000000001</v>
      </c>
      <c r="DA100" s="289">
        <v>47.1</v>
      </c>
      <c r="DN100" s="284"/>
      <c r="DR100" s="292"/>
      <c r="DS100" s="292"/>
      <c r="DV100" s="289" t="str">
        <f t="shared" si="2"/>
        <v/>
      </c>
      <c r="DX100" s="290"/>
      <c r="EN100" s="290"/>
    </row>
    <row r="101" spans="1:144" s="289" customFormat="1" ht="18" hidden="1" customHeight="1" outlineLevel="1">
      <c r="A101" s="286"/>
      <c r="B101" s="287"/>
      <c r="C101" s="287"/>
      <c r="D101" s="288"/>
      <c r="E101" s="292"/>
      <c r="F101" s="291"/>
      <c r="G101" s="291"/>
      <c r="H101" s="291"/>
      <c r="I101" s="291"/>
      <c r="J101" s="292"/>
      <c r="O101" s="294" t="str">
        <f>IFERROR((MP_DATA[[#This Row],[D, bottom '[m']]]+#REF!)/(2*#REF!/1000),"")</f>
        <v/>
      </c>
      <c r="X101" s="290"/>
      <c r="AP101" s="285"/>
      <c r="AQ101" s="291"/>
      <c r="AR101" s="291"/>
      <c r="AS101" s="291"/>
      <c r="AT101" s="291"/>
      <c r="AU101" s="292"/>
      <c r="AZ101" s="294" t="str">
        <f>IFERROR((TP_DATA[[#This Row],[D, bottom '[m']]]+#REF!)/(2*#REF!/1000),"")</f>
        <v/>
      </c>
      <c r="BI101" s="290"/>
      <c r="CB101" s="285"/>
      <c r="CC101" s="291"/>
      <c r="CD101" s="291"/>
      <c r="CE101" s="291"/>
      <c r="CF101" s="291"/>
      <c r="CG101" s="292"/>
      <c r="CL101" s="294" t="str">
        <f>IFERROR((TOWER_DATA[[#This Row],[D, bottom '[m']]]+#REF!)/(2*#REF!/1000),"")</f>
        <v/>
      </c>
      <c r="CU101" s="290"/>
      <c r="CV101" s="289">
        <v>83</v>
      </c>
      <c r="CW101" s="291">
        <v>29.569999999999997</v>
      </c>
      <c r="CX101" s="291">
        <v>29.120999999999999</v>
      </c>
      <c r="CY101" s="289">
        <v>7.4790000000000001</v>
      </c>
      <c r="CZ101" s="289">
        <v>7.4790000000000001</v>
      </c>
      <c r="DA101" s="289">
        <v>49</v>
      </c>
      <c r="DN101" s="284"/>
      <c r="DR101" s="292"/>
      <c r="DS101" s="292"/>
      <c r="DV101" s="289" t="str">
        <f t="shared" si="2"/>
        <v/>
      </c>
      <c r="DX101" s="290"/>
      <c r="EN101" s="290"/>
    </row>
    <row r="102" spans="1:144" s="289" customFormat="1" ht="18" hidden="1" customHeight="1" outlineLevel="1">
      <c r="A102" s="286"/>
      <c r="B102" s="287"/>
      <c r="C102" s="287"/>
      <c r="D102" s="288"/>
      <c r="E102" s="292"/>
      <c r="F102" s="291"/>
      <c r="G102" s="291"/>
      <c r="H102" s="291"/>
      <c r="I102" s="291"/>
      <c r="J102" s="292"/>
      <c r="O102" s="294" t="str">
        <f>IFERROR((MP_DATA[[#This Row],[D, bottom '[m']]]+#REF!)/(2*#REF!/1000),"")</f>
        <v/>
      </c>
      <c r="X102" s="290"/>
      <c r="AP102" s="285"/>
      <c r="AQ102" s="291"/>
      <c r="AR102" s="291"/>
      <c r="AS102" s="291"/>
      <c r="AT102" s="291"/>
      <c r="AU102" s="292"/>
      <c r="AZ102" s="294" t="str">
        <f>IFERROR((TP_DATA[[#This Row],[D, bottom '[m']]]+#REF!)/(2*#REF!/1000),"")</f>
        <v/>
      </c>
      <c r="BI102" s="290"/>
      <c r="CB102" s="285"/>
      <c r="CC102" s="291"/>
      <c r="CD102" s="291"/>
      <c r="CE102" s="291"/>
      <c r="CF102" s="291"/>
      <c r="CG102" s="292"/>
      <c r="CL102" s="294" t="str">
        <f>IFERROR((TOWER_DATA[[#This Row],[D, bottom '[m']]]+#REF!)/(2*#REF!/1000),"")</f>
        <v/>
      </c>
      <c r="CU102" s="290"/>
      <c r="CV102" s="289">
        <v>84</v>
      </c>
      <c r="CW102" s="291">
        <v>29.120999999999999</v>
      </c>
      <c r="CX102" s="291">
        <v>26.639999999999997</v>
      </c>
      <c r="CY102" s="289">
        <v>7.4790000000000001</v>
      </c>
      <c r="CZ102" s="289">
        <v>7.5</v>
      </c>
      <c r="DA102" s="289">
        <v>49</v>
      </c>
      <c r="DN102" s="284"/>
      <c r="DR102" s="292"/>
      <c r="DS102" s="292"/>
      <c r="DV102" s="289" t="str">
        <f t="shared" si="2"/>
        <v/>
      </c>
      <c r="DX102" s="290"/>
      <c r="EN102" s="290"/>
    </row>
    <row r="103" spans="1:144" s="289" customFormat="1" ht="18" hidden="1" customHeight="1" outlineLevel="1">
      <c r="A103" s="286"/>
      <c r="B103" s="287"/>
      <c r="C103" s="287"/>
      <c r="D103" s="288"/>
      <c r="E103" s="292"/>
      <c r="F103" s="291"/>
      <c r="G103" s="291"/>
      <c r="H103" s="291"/>
      <c r="I103" s="291"/>
      <c r="J103" s="292"/>
      <c r="O103" s="294" t="str">
        <f>IFERROR((MP_DATA[[#This Row],[D, bottom '[m']]]+#REF!)/(2*#REF!/1000),"")</f>
        <v/>
      </c>
      <c r="X103" s="290"/>
      <c r="AP103" s="285"/>
      <c r="AQ103" s="291"/>
      <c r="AR103" s="291"/>
      <c r="AS103" s="291"/>
      <c r="AT103" s="291"/>
      <c r="AU103" s="292"/>
      <c r="AZ103" s="294" t="str">
        <f>IFERROR((TP_DATA[[#This Row],[D, bottom '[m']]]+#REF!)/(2*#REF!/1000),"")</f>
        <v/>
      </c>
      <c r="BI103" s="290"/>
      <c r="CB103" s="285"/>
      <c r="CC103" s="291"/>
      <c r="CD103" s="291"/>
      <c r="CE103" s="291"/>
      <c r="CF103" s="291"/>
      <c r="CG103" s="292"/>
      <c r="CL103" s="294" t="str">
        <f>IFERROR((TOWER_DATA[[#This Row],[D, bottom '[m']]]+#REF!)/(2*#REF!/1000),"")</f>
        <v/>
      </c>
      <c r="CU103" s="290"/>
      <c r="CV103" s="289">
        <v>85</v>
      </c>
      <c r="CW103" s="291">
        <v>26.639999999999997</v>
      </c>
      <c r="CX103" s="291">
        <v>25.05</v>
      </c>
      <c r="CY103" s="289">
        <v>7.5</v>
      </c>
      <c r="CZ103" s="289">
        <v>7.5</v>
      </c>
      <c r="DA103" s="289">
        <v>70</v>
      </c>
      <c r="DN103" s="284"/>
      <c r="DR103" s="292"/>
      <c r="DS103" s="292"/>
      <c r="DV103" s="289" t="str">
        <f t="shared" si="2"/>
        <v/>
      </c>
      <c r="DX103" s="290"/>
      <c r="EN103" s="290"/>
    </row>
    <row r="104" spans="1:144" s="289" customFormat="1" ht="18" hidden="1" customHeight="1" outlineLevel="1">
      <c r="A104" s="286"/>
      <c r="B104" s="287"/>
      <c r="C104" s="287"/>
      <c r="D104" s="288"/>
      <c r="E104" s="292"/>
      <c r="F104" s="291"/>
      <c r="G104" s="291"/>
      <c r="H104" s="291"/>
      <c r="I104" s="291"/>
      <c r="J104" s="292"/>
      <c r="O104" s="294" t="str">
        <f>IFERROR((MP_DATA[[#This Row],[D, bottom '[m']]]+#REF!)/(2*#REF!/1000),"")</f>
        <v/>
      </c>
      <c r="X104" s="290"/>
      <c r="AP104" s="285"/>
      <c r="AQ104" s="291"/>
      <c r="AR104" s="291"/>
      <c r="AS104" s="291"/>
      <c r="AT104" s="291"/>
      <c r="AU104" s="292"/>
      <c r="AZ104" s="294" t="str">
        <f>IFERROR((TP_DATA[[#This Row],[D, bottom '[m']]]+#REF!)/(2*#REF!/1000),"")</f>
        <v/>
      </c>
      <c r="BI104" s="290"/>
      <c r="CB104" s="285"/>
      <c r="CC104" s="291"/>
      <c r="CD104" s="291"/>
      <c r="CE104" s="291"/>
      <c r="CF104" s="291"/>
      <c r="CG104" s="292"/>
      <c r="CL104" s="294" t="str">
        <f>IFERROR((TOWER_DATA[[#This Row],[D, bottom '[m']]]+#REF!)/(2*#REF!/1000),"")</f>
        <v/>
      </c>
      <c r="CU104" s="290"/>
      <c r="CV104" s="289">
        <v>86</v>
      </c>
      <c r="CW104" s="291">
        <v>25.05</v>
      </c>
      <c r="CX104" s="291">
        <v>25.010999999999999</v>
      </c>
      <c r="CY104" s="289">
        <v>7.5</v>
      </c>
      <c r="CZ104" s="289">
        <v>7.5</v>
      </c>
      <c r="DA104" s="289">
        <v>70</v>
      </c>
      <c r="DN104" s="284"/>
      <c r="DR104" s="292"/>
      <c r="DS104" s="292"/>
      <c r="DV104" s="289" t="str">
        <f t="shared" si="2"/>
        <v/>
      </c>
      <c r="DX104" s="290"/>
      <c r="EN104" s="290"/>
    </row>
    <row r="105" spans="1:144" s="289" customFormat="1" ht="18" hidden="1" customHeight="1" outlineLevel="1">
      <c r="A105" s="286"/>
      <c r="B105" s="287"/>
      <c r="C105" s="287"/>
      <c r="D105" s="288"/>
      <c r="E105" s="292"/>
      <c r="F105" s="291"/>
      <c r="G105" s="291"/>
      <c r="H105" s="291"/>
      <c r="I105" s="291"/>
      <c r="J105" s="292"/>
      <c r="O105" s="294" t="str">
        <f>IFERROR((MP_DATA[[#This Row],[D, bottom '[m']]]+#REF!)/(2*#REF!/1000),"")</f>
        <v/>
      </c>
      <c r="X105" s="290"/>
      <c r="AP105" s="285"/>
      <c r="AQ105" s="291"/>
      <c r="AR105" s="291"/>
      <c r="AS105" s="291"/>
      <c r="AT105" s="291"/>
      <c r="AU105" s="292"/>
      <c r="AZ105" s="294" t="str">
        <f>IFERROR((TP_DATA[[#This Row],[D, bottom '[m']]]+#REF!)/(2*#REF!/1000),"")</f>
        <v/>
      </c>
      <c r="BI105" s="290"/>
      <c r="CB105" s="285"/>
      <c r="CC105" s="291"/>
      <c r="CD105" s="291"/>
      <c r="CE105" s="291"/>
      <c r="CF105" s="291"/>
      <c r="CG105" s="292"/>
      <c r="CL105" s="294" t="str">
        <f>IFERROR((TOWER_DATA[[#This Row],[D, bottom '[m']]]+#REF!)/(2*#REF!/1000),"")</f>
        <v/>
      </c>
      <c r="CU105" s="290"/>
      <c r="CV105" s="289">
        <v>87</v>
      </c>
      <c r="CW105" s="291">
        <v>25.010999999999999</v>
      </c>
      <c r="CX105" s="291">
        <v>22.119999999999997</v>
      </c>
      <c r="CY105" s="289">
        <v>7.5</v>
      </c>
      <c r="CZ105" s="289">
        <v>7.5</v>
      </c>
      <c r="DA105" s="289">
        <v>70</v>
      </c>
      <c r="DN105" s="284"/>
      <c r="DR105" s="292"/>
      <c r="DS105" s="292"/>
      <c r="DV105" s="289" t="str">
        <f t="shared" si="2"/>
        <v/>
      </c>
      <c r="DX105" s="290"/>
      <c r="EN105" s="290"/>
    </row>
    <row r="106" spans="1:144" s="289" customFormat="1" ht="18" hidden="1" customHeight="1" outlineLevel="1">
      <c r="A106" s="286"/>
      <c r="B106" s="287"/>
      <c r="C106" s="287"/>
      <c r="D106" s="288"/>
      <c r="E106" s="292"/>
      <c r="F106" s="291"/>
      <c r="G106" s="291"/>
      <c r="H106" s="291"/>
      <c r="I106" s="291"/>
      <c r="J106" s="292"/>
      <c r="O106" s="294" t="str">
        <f>IFERROR((MP_DATA[[#This Row],[D, bottom '[m']]]+#REF!)/(2*#REF!/1000),"")</f>
        <v/>
      </c>
      <c r="X106" s="290"/>
      <c r="AP106" s="285"/>
      <c r="AQ106" s="291"/>
      <c r="AR106" s="291"/>
      <c r="AS106" s="291"/>
      <c r="AT106" s="291"/>
      <c r="AU106" s="292"/>
      <c r="AZ106" s="294" t="str">
        <f>IFERROR((TP_DATA[[#This Row],[D, bottom '[m']]]+#REF!)/(2*#REF!/1000),"")</f>
        <v/>
      </c>
      <c r="BI106" s="290"/>
      <c r="CB106" s="285"/>
      <c r="CC106" s="291"/>
      <c r="CD106" s="291"/>
      <c r="CE106" s="291"/>
      <c r="CF106" s="291"/>
      <c r="CG106" s="292"/>
      <c r="CL106" s="294" t="str">
        <f>IFERROR((TOWER_DATA[[#This Row],[D, bottom '[m']]]+#REF!)/(2*#REF!/1000),"")</f>
        <v/>
      </c>
      <c r="CU106" s="290"/>
      <c r="CV106" s="289">
        <v>88</v>
      </c>
      <c r="CW106" s="291">
        <v>22.119999999999997</v>
      </c>
      <c r="CX106" s="291">
        <v>21.139999999999997</v>
      </c>
      <c r="CY106" s="289">
        <v>7.5</v>
      </c>
      <c r="CZ106" s="289">
        <v>7.5</v>
      </c>
      <c r="DA106" s="289">
        <v>70</v>
      </c>
      <c r="DN106" s="284"/>
      <c r="DR106" s="292"/>
      <c r="DS106" s="292"/>
      <c r="DV106" s="289" t="str">
        <f t="shared" si="2"/>
        <v/>
      </c>
      <c r="DX106" s="290"/>
      <c r="EN106" s="290"/>
    </row>
    <row r="107" spans="1:144" s="289" customFormat="1" ht="18" hidden="1" customHeight="1" outlineLevel="1">
      <c r="A107" s="286"/>
      <c r="B107" s="287"/>
      <c r="C107" s="287"/>
      <c r="D107" s="288"/>
      <c r="E107" s="292"/>
      <c r="F107" s="291"/>
      <c r="G107" s="291"/>
      <c r="H107" s="291"/>
      <c r="I107" s="291"/>
      <c r="J107" s="292"/>
      <c r="O107" s="289" t="str">
        <f>IFERROR((MP_DATA[[#This Row],[D, bottom '[m']]]+#REF!)/(2*#REF!/1000),"")</f>
        <v/>
      </c>
      <c r="X107" s="290"/>
      <c r="AP107" s="285"/>
      <c r="AQ107" s="291"/>
      <c r="AR107" s="291"/>
      <c r="AS107" s="291"/>
      <c r="AT107" s="291"/>
      <c r="AU107" s="292"/>
      <c r="AZ107" s="289" t="str">
        <f>IFERROR((TP_DATA[[#This Row],[D, bottom '[m']]]+#REF!)/(2*#REF!/1000),"")</f>
        <v/>
      </c>
      <c r="BI107" s="290"/>
      <c r="CB107" s="285"/>
      <c r="CC107" s="291"/>
      <c r="CD107" s="291"/>
      <c r="CE107" s="291"/>
      <c r="CF107" s="291"/>
      <c r="CG107" s="292"/>
      <c r="CL107" s="289" t="str">
        <f>IFERROR((TOWER_DATA[[#This Row],[D, bottom '[m']]]+#REF!)/(2*#REF!/1000),"")</f>
        <v/>
      </c>
      <c r="CU107" s="290"/>
      <c r="CV107" s="289">
        <v>89</v>
      </c>
      <c r="CW107" s="291">
        <v>21.139999999999997</v>
      </c>
      <c r="CX107" s="291">
        <v>21.08</v>
      </c>
      <c r="CY107" s="289">
        <v>7.5</v>
      </c>
      <c r="CZ107" s="289">
        <v>7.5</v>
      </c>
      <c r="DA107" s="289">
        <v>70</v>
      </c>
      <c r="DN107" s="284"/>
      <c r="DR107" s="292"/>
      <c r="DS107" s="292"/>
      <c r="DV107" s="289" t="str">
        <f t="shared" si="2"/>
        <v/>
      </c>
      <c r="DX107" s="290"/>
      <c r="EN107" s="290"/>
    </row>
    <row r="108" spans="1:144" s="289" customFormat="1" ht="18" hidden="1" customHeight="1" outlineLevel="1">
      <c r="A108" s="286"/>
      <c r="B108" s="287"/>
      <c r="C108" s="287"/>
      <c r="D108" s="288"/>
      <c r="E108" s="292"/>
      <c r="F108" s="291"/>
      <c r="G108" s="291"/>
      <c r="H108" s="291"/>
      <c r="I108" s="291"/>
      <c r="J108" s="292"/>
      <c r="O108" s="289" t="str">
        <f>IFERROR((MP_DATA[[#This Row],[D, bottom '[m']]]+#REF!)/(2*#REF!/1000),"")</f>
        <v/>
      </c>
      <c r="X108" s="290"/>
      <c r="AP108" s="285"/>
      <c r="AQ108" s="291"/>
      <c r="AR108" s="291"/>
      <c r="AS108" s="291"/>
      <c r="AT108" s="291"/>
      <c r="AU108" s="292"/>
      <c r="AZ108" s="289" t="str">
        <f>IFERROR((TP_DATA[[#This Row],[D, bottom '[m']]]+#REF!)/(2*#REF!/1000),"")</f>
        <v/>
      </c>
      <c r="BI108" s="290"/>
      <c r="CB108" s="285"/>
      <c r="CC108" s="291"/>
      <c r="CD108" s="291"/>
      <c r="CE108" s="291"/>
      <c r="CF108" s="291"/>
      <c r="CG108" s="292"/>
      <c r="CL108" s="289" t="str">
        <f>IFERROR((TOWER_DATA[[#This Row],[D, bottom '[m']]]+#REF!)/(2*#REF!/1000),"")</f>
        <v/>
      </c>
      <c r="CU108" s="290"/>
      <c r="CV108" s="289">
        <v>90</v>
      </c>
      <c r="CW108" s="291">
        <v>21.08</v>
      </c>
      <c r="CX108" s="291">
        <v>20.9</v>
      </c>
      <c r="CY108" s="289">
        <v>7.5</v>
      </c>
      <c r="CZ108" s="289">
        <v>7.5</v>
      </c>
      <c r="DA108" s="289">
        <v>70</v>
      </c>
      <c r="DN108" s="284"/>
      <c r="DR108" s="292"/>
      <c r="DS108" s="292"/>
      <c r="DV108" s="289" t="str">
        <f t="shared" si="2"/>
        <v/>
      </c>
      <c r="DX108" s="290"/>
      <c r="EN108" s="290"/>
    </row>
    <row r="109" spans="1:144" s="289" customFormat="1" ht="18" hidden="1" customHeight="1" outlineLevel="1">
      <c r="A109" s="286"/>
      <c r="B109" s="287"/>
      <c r="C109" s="287"/>
      <c r="D109" s="288"/>
      <c r="E109" s="292"/>
      <c r="F109" s="291"/>
      <c r="G109" s="291"/>
      <c r="H109" s="291"/>
      <c r="I109" s="291"/>
      <c r="J109" s="292"/>
      <c r="K109" s="294" t="str">
        <f>IFERROR(MP_DATA[[#This Row],[Bottom '[m']]]-MP_DATA[[#This Row],[D, top '[m']]], "")</f>
        <v/>
      </c>
      <c r="L109" s="289" t="str">
        <f>IFERROR(-(MP_DATA[[#This Row],[D, bottom '[m']]]-MP_DATA[[#This Row],[D, top '[m']]])/(MP_DATA[[#This Row],[Bottom '[m']]]-MP_DATA[[#This Row],[Top '[m']]]),"")</f>
        <v/>
      </c>
      <c r="M109" s="294" t="str">
        <f t="shared" si="0"/>
        <v/>
      </c>
      <c r="N109" s="294" t="str">
        <f>IFERROR((MP_DATA[[#This Row],[D, bottom '[m']]]+MP_DATA[[#This Row],[D, top '[m']]])/(2*MP_DATA[[#This Row],[t '[mm']]]/1000),"")</f>
        <v/>
      </c>
      <c r="O109" s="289" t="str">
        <f>IFERROR((MP_DATA[[#This Row],[D, bottom '[m']]]+#REF!)/(2*#REF!/1000),"")</f>
        <v/>
      </c>
      <c r="X109" s="290"/>
      <c r="AP109" s="285"/>
      <c r="AQ109" s="291"/>
      <c r="AR109" s="291"/>
      <c r="AS109" s="291"/>
      <c r="AT109" s="291"/>
      <c r="AU109" s="292"/>
      <c r="AV109" s="294" t="str">
        <f>IFERROR(TP_DATA[[#This Row],[Bottom '[m']]]-TP_DATA[[#This Row],[D, top '[m']]], "")</f>
        <v/>
      </c>
      <c r="AW109" s="289" t="str">
        <f>IFERROR(-(TP_DATA[[#This Row],[D, bottom '[m']]]-TP_DATA[[#This Row],[D, top '[m']]])/(TP_DATA[[#This Row],[Bottom '[m']]]-TP_DATA[[#This Row],[Top '[m']]]),"")</f>
        <v/>
      </c>
      <c r="AX109" s="294" t="str">
        <f>IF(7850/1000*(1/3)*PI()*ABS(AQ171-AR171)*((AS171/2)^2+(AS171/2)*(AT171/2)+(AT171/2)^2-(AS171/2-AU171/1000)^2-(AS171/2-AU171/1000)*(AT171/2-AU171/1000)-(AT171/2-AU171/1000)^2)=0,"",7850/1000*(1/3)*PI()*ABS(AQ171-AR171)*((AS171/2)^2+(AS171/2)*(AT171/2)+(AT171/2)^2-(AS171/2-AU171/1000)^2-(AS171/2-AU171/1000)*(AT171/2-AU171/1000)-(AT171/2-AU171/1000)^2))</f>
        <v/>
      </c>
      <c r="AY109" s="294" t="str">
        <f>IFERROR((TP_DATA[[#This Row],[D, bottom '[m']]]+TP_DATA[[#This Row],[D, top '[m']]])/(2*TP_DATA[[#This Row],[t '[mm']]]/1000),"")</f>
        <v/>
      </c>
      <c r="AZ109" s="289" t="str">
        <f>IFERROR((TP_DATA[[#This Row],[D, bottom '[m']]]+#REF!)/(2*#REF!/1000),"")</f>
        <v/>
      </c>
      <c r="BI109" s="290"/>
      <c r="CB109" s="285"/>
      <c r="CC109" s="291"/>
      <c r="CD109" s="291"/>
      <c r="CE109" s="291"/>
      <c r="CF109" s="291"/>
      <c r="CG109" s="292"/>
      <c r="CH109" s="294" t="str">
        <f>IFERROR(TOWER_DATA[[#This Row],[Bottom '[m']]]-TOWER_DATA[[#This Row],[D, top '[m']]], "")</f>
        <v/>
      </c>
      <c r="CI109" s="289" t="str">
        <f>IFERROR(-(TOWER_DATA[[#This Row],[D, bottom '[m']]]-TOWER_DATA[[#This Row],[D, top '[m']]])/(TOWER_DATA[[#This Row],[Bottom '[m']]]-TOWER_DATA[[#This Row],[Top '[m']]]),"")</f>
        <v/>
      </c>
      <c r="CJ109" s="294">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94" t="str">
        <f>IFERROR((TOWER_DATA[[#This Row],[D, bottom '[m']]]+TOWER_DATA[[#This Row],[D, top '[m']]])/(2*TOWER_DATA[[#This Row],[t '[mm']]]/1000),"")</f>
        <v/>
      </c>
      <c r="CL109" s="289" t="str">
        <f>IFERROR((TOWER_DATA[[#This Row],[D, bottom '[m']]]+#REF!)/(2*#REF!/1000),"")</f>
        <v/>
      </c>
      <c r="CU109" s="290"/>
      <c r="DN109" s="284"/>
      <c r="DR109" s="292"/>
      <c r="DS109" s="292"/>
      <c r="DV109" s="289" t="str">
        <f t="shared" si="2"/>
        <v/>
      </c>
      <c r="DX109" s="290"/>
      <c r="EN109" s="290"/>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3" t="s">
        <v>283</v>
      </c>
      <c r="E111" s="85" t="s">
        <v>545</v>
      </c>
      <c r="F111"/>
      <c r="G111"/>
      <c r="H111"/>
      <c r="I111"/>
      <c r="J111"/>
      <c r="K111" s="69" t="s">
        <v>197</v>
      </c>
      <c r="N111"/>
      <c r="O111" t="str">
        <f>IFERROR((MP_DATA[[#This Row],[D, bottom '[m']]]+#REF!)/(2*#REF!/1000),"")</f>
        <v/>
      </c>
      <c r="P111" s="85" t="s">
        <v>298</v>
      </c>
      <c r="AP111" s="278" t="s">
        <v>203</v>
      </c>
      <c r="AQ111"/>
      <c r="AR111"/>
      <c r="AS111"/>
      <c r="AT111"/>
      <c r="AU111"/>
      <c r="AV111" s="69" t="s">
        <v>197</v>
      </c>
      <c r="AY111"/>
      <c r="AZ111" t="str">
        <f>IFERROR((TP_DATA[[#This Row],[D, bottom '[m']]]+#REF!)/(2*#REF!/1000),"")</f>
        <v/>
      </c>
      <c r="BA111" s="85" t="s">
        <v>299</v>
      </c>
      <c r="CB111" s="83" t="s">
        <v>203</v>
      </c>
      <c r="CC111"/>
      <c r="CD111"/>
      <c r="CE111"/>
      <c r="CF111"/>
      <c r="CG111"/>
      <c r="CH111" s="242" t="s">
        <v>197</v>
      </c>
      <c r="CK111" s="49"/>
      <c r="CL111" t="str">
        <f>IFERROR((TOWER_DATA[[#This Row],[D, bottom '[m']]]+#REF!)/(2*#REF!/1000),"")</f>
        <v/>
      </c>
      <c r="CM111" s="85" t="s">
        <v>300</v>
      </c>
      <c r="DN111" s="174" t="s">
        <v>55</v>
      </c>
      <c r="DO111" s="173" t="s">
        <v>100</v>
      </c>
      <c r="DP111" s="173" t="s">
        <v>101</v>
      </c>
      <c r="DQ111" s="180" t="s">
        <v>163</v>
      </c>
      <c r="DR111" s="180" t="s">
        <v>172</v>
      </c>
      <c r="DS111" s="173" t="s">
        <v>173</v>
      </c>
      <c r="DT111" s="173" t="s">
        <v>179</v>
      </c>
      <c r="DU111" s="173" t="s">
        <v>180</v>
      </c>
      <c r="DV111" s="173" t="s">
        <v>19</v>
      </c>
    </row>
    <row r="112" spans="1:144" ht="18" customHeight="1">
      <c r="A112" s="259" t="s">
        <v>269</v>
      </c>
      <c r="E112" s="49" t="s">
        <v>1</v>
      </c>
      <c r="F112" s="49" t="s">
        <v>70</v>
      </c>
      <c r="G112" s="49" t="s">
        <v>69</v>
      </c>
      <c r="H112" s="49" t="s">
        <v>60</v>
      </c>
      <c r="I112" s="49" t="s">
        <v>61</v>
      </c>
      <c r="J112" s="49" t="s">
        <v>62</v>
      </c>
      <c r="K112" s="206" t="s">
        <v>205</v>
      </c>
      <c r="L112" s="206" t="s">
        <v>193</v>
      </c>
      <c r="M112" s="206" t="s">
        <v>65</v>
      </c>
      <c r="N112" s="211" t="s">
        <v>194</v>
      </c>
      <c r="O112" t="str">
        <f>IFERROR((MP_DATA[[#This Row],[D, bottom '[m']]]+#REF!)/(2*#REF!/1000),"")</f>
        <v/>
      </c>
      <c r="P112" s="86" t="s">
        <v>192</v>
      </c>
      <c r="Q112" s="49" t="s">
        <v>70</v>
      </c>
      <c r="R112" s="49" t="s">
        <v>69</v>
      </c>
      <c r="S112" s="49" t="s">
        <v>67</v>
      </c>
      <c r="T112" s="49" t="s">
        <v>183</v>
      </c>
      <c r="U112" s="49" t="s">
        <v>184</v>
      </c>
      <c r="V112" s="49" t="s">
        <v>185</v>
      </c>
      <c r="W112" s="49" t="s">
        <v>187</v>
      </c>
      <c r="X112" s="87" t="s">
        <v>186</v>
      </c>
      <c r="AO112" s="49"/>
      <c r="AP112" s="77" t="s">
        <v>1</v>
      </c>
      <c r="AQ112" s="49" t="s">
        <v>70</v>
      </c>
      <c r="AR112" s="49" t="s">
        <v>69</v>
      </c>
      <c r="AS112" s="49" t="s">
        <v>60</v>
      </c>
      <c r="AT112" s="49" t="s">
        <v>61</v>
      </c>
      <c r="AU112" s="49" t="s">
        <v>62</v>
      </c>
      <c r="AV112" s="95" t="s">
        <v>205</v>
      </c>
      <c r="AW112" s="206" t="s">
        <v>193</v>
      </c>
      <c r="AX112" s="206" t="s">
        <v>65</v>
      </c>
      <c r="AY112" s="211" t="s">
        <v>194</v>
      </c>
      <c r="AZ112" t="str">
        <f>IFERROR((TP_DATA[[#This Row],[D, bottom '[m']]]+#REF!)/(2*#REF!/1000),"")</f>
        <v/>
      </c>
      <c r="BA112" s="86" t="s">
        <v>192</v>
      </c>
      <c r="BB112" s="49" t="s">
        <v>70</v>
      </c>
      <c r="BC112" s="49" t="s">
        <v>69</v>
      </c>
      <c r="BD112" s="49" t="s">
        <v>67</v>
      </c>
      <c r="BE112" s="49" t="s">
        <v>183</v>
      </c>
      <c r="BF112" s="49" t="s">
        <v>184</v>
      </c>
      <c r="BG112" s="49" t="s">
        <v>185</v>
      </c>
      <c r="BH112" s="49" t="s">
        <v>187</v>
      </c>
      <c r="BI112" s="87" t="s">
        <v>186</v>
      </c>
      <c r="CA112" s="49"/>
      <c r="CB112" s="77" t="s">
        <v>1</v>
      </c>
      <c r="CC112" s="49" t="s">
        <v>70</v>
      </c>
      <c r="CD112" s="49" t="s">
        <v>69</v>
      </c>
      <c r="CE112" s="49" t="s">
        <v>60</v>
      </c>
      <c r="CF112" s="49" t="s">
        <v>61</v>
      </c>
      <c r="CG112" s="49" t="s">
        <v>62</v>
      </c>
      <c r="CH112" s="95" t="s">
        <v>205</v>
      </c>
      <c r="CI112" s="206" t="s">
        <v>193</v>
      </c>
      <c r="CJ112" s="206" t="s">
        <v>65</v>
      </c>
      <c r="CK112" s="211" t="s">
        <v>194</v>
      </c>
      <c r="CL112" t="str">
        <f>IFERROR((TOWER_DATA[[#This Row],[D, bottom '[m']]]+#REF!)/(2*#REF!/1000),"")</f>
        <v/>
      </c>
      <c r="CM112" s="86" t="s">
        <v>192</v>
      </c>
      <c r="CN112" s="49" t="s">
        <v>70</v>
      </c>
      <c r="CO112" s="49" t="s">
        <v>69</v>
      </c>
      <c r="CP112" s="49" t="s">
        <v>67</v>
      </c>
      <c r="CQ112" s="49" t="s">
        <v>183</v>
      </c>
      <c r="CR112" s="49" t="s">
        <v>184</v>
      </c>
      <c r="CS112" s="49" t="s">
        <v>185</v>
      </c>
      <c r="CT112" s="49" t="s">
        <v>187</v>
      </c>
      <c r="CU112" s="87" t="s">
        <v>186</v>
      </c>
      <c r="DN112" s="311" t="s">
        <v>586</v>
      </c>
      <c r="DO112" s="134">
        <v>15</v>
      </c>
      <c r="DP112" s="134">
        <v>236</v>
      </c>
      <c r="DQ112" s="50">
        <v>829000</v>
      </c>
      <c r="DR112" s="50">
        <v>210000000</v>
      </c>
      <c r="DS112" s="50">
        <v>370000000</v>
      </c>
      <c r="DT112" s="51">
        <v>3.7</v>
      </c>
      <c r="DU112" s="51">
        <v>3.5</v>
      </c>
      <c r="DV112" s="51" t="s">
        <v>587</v>
      </c>
      <c r="DW112" s="51"/>
    </row>
    <row r="113" spans="5:127" ht="18" customHeight="1">
      <c r="E113" s="327">
        <v>1</v>
      </c>
      <c r="F113" s="90">
        <v>5.6</v>
      </c>
      <c r="G113" s="90">
        <v>1.6</v>
      </c>
      <c r="H113" s="90">
        <v>7.5</v>
      </c>
      <c r="I113" s="90">
        <v>7.5</v>
      </c>
      <c r="J113" s="91">
        <v>108</v>
      </c>
      <c r="K113" s="51">
        <f>IFERROR(MP_DATA[[#This Row],[Top '[m']]]-MP_DATA[[#This Row],[Bottom '[m']]], "")</f>
        <v>3.9999999999999996</v>
      </c>
      <c r="L113" s="201">
        <f>IFERROR(-(MP_DATA[[#This Row],[D, bottom '[m']]]-MP_DATA[[#This Row],[D, top '[m']]])/(MP_DATA[[#This Row],[Bottom '[m']]]-MP_DATA[[#This Row],[Top '[m']]]),"")</f>
        <v>0</v>
      </c>
      <c r="M113" s="134">
        <f t="shared" ref="M113:M177" si="4">IF(7850/1000*(1/3)*PI()*ABS(F113-G113)*((H113/2)^2+(H113/2)*(I113/2)+(I113/2)^2-(H113/2-J113/1000)^2-(H113/2-J113/1000)*(I113/2-J113/1000)-(I113/2-J113/1000)^2)=0,"",7850/1000*(1/3)*PI()*ABS(F113-G113)*((H113/2)^2+(H113/2)*(I113/2)+(I113/2)^2-(H113/2-J113/1000)^2-(H113/2-J113/1000)*(I113/2-J113/1000)-(I113/2-J113/1000)^2))</f>
        <v>78.752660498662593</v>
      </c>
      <c r="N113" s="217">
        <f>IFERROR((MP_DATA[[#This Row],[D, bottom '[m']]]+MP_DATA[[#This Row],[D, top '[m']]])/(2*MP_DATA[[#This Row],[t '[mm']]]/1000),"")</f>
        <v>69.444444444444443</v>
      </c>
      <c r="P113" s="53" t="s">
        <v>589</v>
      </c>
      <c r="Q113" s="134">
        <v>5.6</v>
      </c>
      <c r="R113" s="134">
        <v>5.6</v>
      </c>
      <c r="S113" s="50">
        <v>60000</v>
      </c>
      <c r="T113" s="49"/>
      <c r="U113" s="49"/>
      <c r="V113" s="49"/>
      <c r="W113" s="49"/>
      <c r="X113" s="49"/>
      <c r="AO113" s="49"/>
      <c r="AP113" s="327">
        <v>1</v>
      </c>
      <c r="AQ113" s="90">
        <v>20.9</v>
      </c>
      <c r="AR113" s="90">
        <v>17.5</v>
      </c>
      <c r="AS113" s="90">
        <v>7.5</v>
      </c>
      <c r="AT113" s="90">
        <v>7.5</v>
      </c>
      <c r="AU113" s="91">
        <v>86</v>
      </c>
      <c r="AV113" s="229">
        <f>IFERROR(TP_DATA[[#This Row],[Top '[m']]]-TP_DATA[[#This Row],[Bottom '[m']]], "")</f>
        <v>3.3999999999999986</v>
      </c>
      <c r="AW113" s="213">
        <f>IFERROR(-(TP_DATA[[#This Row],[D, bottom '[m']]]-TP_DATA[[#This Row],[D, top '[m']]])/(TP_DATA[[#This Row],[Bottom '[m']]]-TP_DATA[[#This Row],[Top '[m']]]),"")</f>
        <v>0</v>
      </c>
      <c r="AX113" s="134">
        <f>IF(7850/1000*(1/3)*PI()*ABS(AQ113-AR113)*((AS113/2)^2+(AS113/2)*(AT113/2)+(AT113/2)^2-(AS113/2-AU113/1000)^2-(AS113/2-AU113/1000)*(AT113/2-AU113/1000)-(AT113/2-AU113/1000)^2)=0,"",7850/1000*(1/3)*PI()*ABS(AQ113-AR113)*((AS113/2)^2+(AS113/2)*(AT113/2)+(AT113/2)^2-(AS113/2-AU113/1000)^2-(AS113/2-AU113/1000)*(AT113/2-AU113/1000)-(AT113/2-AU113/1000)^2))</f>
        <v>53.462526608972695</v>
      </c>
      <c r="AY113" s="215">
        <f>IFERROR((TP_DATA[[#This Row],[D, bottom '[m']]]+TP_DATA[[#This Row],[D, top '[m']]])/(2*TP_DATA[[#This Row],[t '[mm']]]/1000),"")</f>
        <v>87.209302325581405</v>
      </c>
      <c r="BA113" s="53" t="s">
        <v>591</v>
      </c>
      <c r="BB113" s="51">
        <v>20.100000000000001</v>
      </c>
      <c r="BC113" s="51">
        <v>20.100000000000001</v>
      </c>
      <c r="BD113" s="50">
        <v>20000</v>
      </c>
      <c r="BE113" s="49"/>
      <c r="BF113" s="49"/>
      <c r="BG113" s="49"/>
      <c r="BH113" s="49"/>
      <c r="BI113" s="87"/>
      <c r="CA113" s="49"/>
      <c r="CB113" s="89">
        <v>1</v>
      </c>
      <c r="CC113" s="90">
        <v>140.49999999999997</v>
      </c>
      <c r="CD113" s="90">
        <v>140.32499999999996</v>
      </c>
      <c r="CE113" s="90">
        <v>5.6159999999999997</v>
      </c>
      <c r="CF113" s="90">
        <v>5.6159999999999997</v>
      </c>
      <c r="CG113" s="91">
        <v>42</v>
      </c>
      <c r="CH113" s="212">
        <f>IFERROR(TOWER_DATA[[#This Row],[Top '[m']]]-TOWER_DATA[[#This Row],[Bottom '[m']]], "")</f>
        <v>0.17500000000001137</v>
      </c>
      <c r="CI113" s="213">
        <f>IFERROR(-(TOWER_DATA[[#This Row],[D, bottom '[m']]]-TOWER_DATA[[#This Row],[D, top '[m']]])/(TOWER_DATA[[#This Row],[Bottom '[m']]]-TOWER_DATA[[#This Row],[Top '[m']]]),"")</f>
        <v>0</v>
      </c>
      <c r="CJ113" s="214">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215">
        <f>IFERROR((TOWER_DATA[[#This Row],[D, bottom '[m']]]+TOWER_DATA[[#This Row],[D, top '[m']]])/(2*TOWER_DATA[[#This Row],[t '[mm']]]/1000),"")</f>
        <v>133.71428571428569</v>
      </c>
      <c r="CM113" s="49" t="s">
        <v>539</v>
      </c>
      <c r="CN113" s="49">
        <v>140.49999999999997</v>
      </c>
      <c r="CO113" s="49">
        <v>140.49999999999997</v>
      </c>
      <c r="CP113" s="49">
        <v>6154</v>
      </c>
      <c r="CQ113" s="49"/>
      <c r="CR113" s="49"/>
      <c r="CS113" s="49"/>
      <c r="CT113" s="49"/>
      <c r="CU113" s="87"/>
      <c r="DN113" s="311" t="s">
        <v>588</v>
      </c>
      <c r="DO113" s="134">
        <v>22</v>
      </c>
      <c r="DP113" s="134">
        <v>276</v>
      </c>
      <c r="DQ113" s="50">
        <v>1394000</v>
      </c>
      <c r="DR113" s="50">
        <v>380000000</v>
      </c>
      <c r="DS113" s="50">
        <v>640000000</v>
      </c>
      <c r="DT113" s="51">
        <v>6.46</v>
      </c>
      <c r="DU113" s="51">
        <v>5.74</v>
      </c>
      <c r="DV113" s="51" t="s">
        <v>293</v>
      </c>
      <c r="DW113" s="51"/>
    </row>
    <row r="114" spans="5:127" ht="18" customHeight="1">
      <c r="E114" s="327">
        <v>2</v>
      </c>
      <c r="F114" s="90">
        <v>1.6</v>
      </c>
      <c r="G114" s="90">
        <v>-2.2999999999999998</v>
      </c>
      <c r="H114" s="90">
        <v>7.5</v>
      </c>
      <c r="I114" s="90">
        <v>7.5</v>
      </c>
      <c r="J114" s="91">
        <v>100</v>
      </c>
      <c r="K114" s="51">
        <f>IFERROR(MP_DATA[[#This Row],[Top '[m']]]-MP_DATA[[#This Row],[Bottom '[m']]], "")</f>
        <v>3.9</v>
      </c>
      <c r="L114" s="201">
        <f>IFERROR(-(MP_DATA[[#This Row],[D, bottom '[m']]]-MP_DATA[[#This Row],[D, top '[m']]])/(MP_DATA[[#This Row],[Bottom '[m']]]-MP_DATA[[#This Row],[Top '[m']]]),"")</f>
        <v>0</v>
      </c>
      <c r="M114" s="134">
        <f t="shared" si="4"/>
        <v>71.173095726342183</v>
      </c>
      <c r="N114" s="217">
        <f>IFERROR((MP_DATA[[#This Row],[D, bottom '[m']]]+MP_DATA[[#This Row],[D, top '[m']]])/(2*MP_DATA[[#This Row],[t '[mm']]]/1000),"")</f>
        <v>75</v>
      </c>
      <c r="P114" s="53" t="s">
        <v>302</v>
      </c>
      <c r="Q114" s="134">
        <v>4.2</v>
      </c>
      <c r="R114" s="134">
        <v>4.2</v>
      </c>
      <c r="S114" s="50">
        <v>9000</v>
      </c>
      <c r="T114" s="49"/>
      <c r="U114" s="49"/>
      <c r="V114" s="49"/>
      <c r="W114" s="49"/>
      <c r="X114" s="49"/>
      <c r="AO114" s="49"/>
      <c r="AP114" s="327">
        <v>2</v>
      </c>
      <c r="AQ114" s="90">
        <v>17.5</v>
      </c>
      <c r="AR114" s="90">
        <v>13.5</v>
      </c>
      <c r="AS114" s="90">
        <v>7.5</v>
      </c>
      <c r="AT114" s="90">
        <v>7.5</v>
      </c>
      <c r="AU114" s="91">
        <v>86</v>
      </c>
      <c r="AV114" s="51">
        <f>IFERROR(TP_DATA[[#This Row],[Top '[m']]]-TP_DATA[[#This Row],[Bottom '[m']]], "")</f>
        <v>4</v>
      </c>
      <c r="AW114" s="201">
        <f>IFERROR(-(TP_DATA[[#This Row],[D, bottom '[m']]]-TP_DATA[[#This Row],[D, top '[m']]])/(TP_DATA[[#This Row],[Bottom '[m']]]-TP_DATA[[#This Row],[Top '[m']]]),"")</f>
        <v>0</v>
      </c>
      <c r="AX114" s="13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217">
        <f>IFERROR((TP_DATA[[#This Row],[D, bottom '[m']]]+TP_DATA[[#This Row],[D, top '[m']]])/(2*TP_DATA[[#This Row],[t '[mm']]]/1000),"")</f>
        <v>87.209302325581405</v>
      </c>
      <c r="BA114" s="53" t="s">
        <v>592</v>
      </c>
      <c r="BB114" s="51">
        <v>19.5</v>
      </c>
      <c r="BC114" s="51">
        <v>19.5</v>
      </c>
      <c r="BD114" s="50">
        <v>5000</v>
      </c>
      <c r="BE114" s="49"/>
      <c r="BF114" s="49"/>
      <c r="BG114" s="49"/>
      <c r="BH114" s="49"/>
      <c r="BI114" s="87"/>
      <c r="CA114" s="49"/>
      <c r="CB114" s="89">
        <v>2</v>
      </c>
      <c r="CC114" s="90">
        <v>140.32499999999996</v>
      </c>
      <c r="CD114" s="90">
        <v>140.27499999999998</v>
      </c>
      <c r="CE114" s="90">
        <v>5.6159999999999997</v>
      </c>
      <c r="CF114" s="90">
        <v>5.609</v>
      </c>
      <c r="CG114" s="91">
        <v>42</v>
      </c>
      <c r="CH114" s="216">
        <f>IFERROR(TOWER_DATA[[#This Row],[Top '[m']]]-TOWER_DATA[[#This Row],[Bottom '[m']]], "")</f>
        <v>4.9999999999982947E-2</v>
      </c>
      <c r="CI114" s="201">
        <f>IFERROR(-(TOWER_DATA[[#This Row],[D, bottom '[m']]]-TOWER_DATA[[#This Row],[D, top '[m']]])/(TOWER_DATA[[#This Row],[Bottom '[m']]]-TOWER_DATA[[#This Row],[Top '[m']]]),"")</f>
        <v>-0.1400000000000412</v>
      </c>
      <c r="CJ114" s="134">
        <f t="shared" si="5"/>
        <v>0.28849148733930929</v>
      </c>
      <c r="CK114" s="217">
        <f>IFERROR((TOWER_DATA[[#This Row],[D, bottom '[m']]]+TOWER_DATA[[#This Row],[D, top '[m']]])/(2*TOWER_DATA[[#This Row],[t '[mm']]]/1000),"")</f>
        <v>133.63095238095238</v>
      </c>
      <c r="CM114" s="49" t="s">
        <v>539</v>
      </c>
      <c r="CN114" s="49">
        <v>140.32499999999996</v>
      </c>
      <c r="CO114" s="49">
        <v>140.32499999999996</v>
      </c>
      <c r="CP114" s="49">
        <v>5</v>
      </c>
      <c r="CQ114" s="49"/>
      <c r="CR114" s="49"/>
      <c r="CS114" s="49"/>
      <c r="CT114" s="49"/>
      <c r="CU114" s="87"/>
      <c r="DN114" s="311"/>
      <c r="DO114" s="134"/>
      <c r="DP114" s="134"/>
      <c r="DQ114" s="50"/>
      <c r="DR114" s="50"/>
      <c r="DS114" s="50"/>
      <c r="DT114" s="51"/>
      <c r="DU114" s="51"/>
      <c r="DV114" s="51"/>
      <c r="DW114" s="51"/>
    </row>
    <row r="115" spans="5:127" ht="18" customHeight="1">
      <c r="E115" s="327">
        <v>3</v>
      </c>
      <c r="F115" s="90">
        <v>-2.2999999999999998</v>
      </c>
      <c r="G115" s="90">
        <v>-6.2</v>
      </c>
      <c r="H115" s="90">
        <v>7.5</v>
      </c>
      <c r="I115" s="90">
        <v>7.5</v>
      </c>
      <c r="J115" s="91">
        <v>99</v>
      </c>
      <c r="K115" s="51">
        <f>IFERROR(MP_DATA[[#This Row],[Top '[m']]]-MP_DATA[[#This Row],[Bottom '[m']]], "")</f>
        <v>3.9000000000000004</v>
      </c>
      <c r="L115" s="201">
        <f>IFERROR(-(MP_DATA[[#This Row],[D, bottom '[m']]]-MP_DATA[[#This Row],[D, top '[m']]])/(MP_DATA[[#This Row],[Bottom '[m']]]-MP_DATA[[#This Row],[Top '[m']]]),"")</f>
        <v>0</v>
      </c>
      <c r="M115" s="134">
        <f t="shared" si="4"/>
        <v>70.470886575128816</v>
      </c>
      <c r="N115" s="217">
        <f>IFERROR((MP_DATA[[#This Row],[D, bottom '[m']]]+MP_DATA[[#This Row],[D, top '[m']]])/(2*MP_DATA[[#This Row],[t '[mm']]]/1000),"")</f>
        <v>75.757575757575751</v>
      </c>
      <c r="P115" s="53" t="s">
        <v>68</v>
      </c>
      <c r="Q115" s="134">
        <v>2</v>
      </c>
      <c r="R115" s="134">
        <v>2</v>
      </c>
      <c r="S115" s="50">
        <v>80000</v>
      </c>
      <c r="T115" s="49"/>
      <c r="U115" s="49"/>
      <c r="V115" s="49"/>
      <c r="W115" s="49"/>
      <c r="X115" s="87"/>
      <c r="AO115" s="49"/>
      <c r="AP115" s="327">
        <v>3</v>
      </c>
      <c r="AQ115" s="90">
        <v>13.5</v>
      </c>
      <c r="AR115" s="90">
        <v>9.5</v>
      </c>
      <c r="AS115" s="90">
        <v>7.5</v>
      </c>
      <c r="AT115" s="90">
        <v>7.5</v>
      </c>
      <c r="AU115" s="91">
        <v>93</v>
      </c>
      <c r="AV115" s="51">
        <f>IFERROR(TP_DATA[[#This Row],[Top '[m']]]-TP_DATA[[#This Row],[Bottom '[m']]], "")</f>
        <v>4</v>
      </c>
      <c r="AW115" s="201">
        <f>IFERROR(-(TP_DATA[[#This Row],[D, bottom '[m']]]-TP_DATA[[#This Row],[D, top '[m']]])/(TP_DATA[[#This Row],[Bottom '[m']]]-TP_DATA[[#This Row],[Top '[m']]]),"")</f>
        <v>0</v>
      </c>
      <c r="AX115" s="134">
        <f t="shared" si="6"/>
        <v>67.952402167964607</v>
      </c>
      <c r="AY115" s="217">
        <f>IFERROR((TP_DATA[[#This Row],[D, bottom '[m']]]+TP_DATA[[#This Row],[D, top '[m']]])/(2*TP_DATA[[#This Row],[t '[mm']]]/1000),"")</f>
        <v>80.645161290322577</v>
      </c>
      <c r="BA115" s="53" t="s">
        <v>593</v>
      </c>
      <c r="BB115" s="51">
        <v>14</v>
      </c>
      <c r="BC115" s="51">
        <v>14</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216">
        <f>IFERROR(TOWER_DATA[[#This Row],[Top '[m']]]-TOWER_DATA[[#This Row],[Bottom '[m']]], "")</f>
        <v>1.6500000000000057</v>
      </c>
      <c r="CI115" s="201">
        <f>IFERROR(-(TOWER_DATA[[#This Row],[D, bottom '[m']]]-TOWER_DATA[[#This Row],[D, top '[m']]])/(TOWER_DATA[[#This Row],[Bottom '[m']]]-TOWER_DATA[[#This Row],[Top '[m']]]),"")</f>
        <v>0.17878787878787814</v>
      </c>
      <c r="CJ115" s="134">
        <f t="shared" si="5"/>
        <v>8.1485703675329084</v>
      </c>
      <c r="CK115" s="217">
        <f>IFERROR((TOWER_DATA[[#This Row],[D, bottom '[m']]]+TOWER_DATA[[#This Row],[D, top '[m']]])/(2*TOWER_DATA[[#This Row],[t '[mm']]]/1000),"")</f>
        <v>164.47142857142856</v>
      </c>
      <c r="CM115" s="49" t="s">
        <v>539</v>
      </c>
      <c r="CN115" s="49">
        <v>140.27499999999998</v>
      </c>
      <c r="CO115" s="49">
        <v>140.27499999999998</v>
      </c>
      <c r="CP115" s="49">
        <v>2</v>
      </c>
      <c r="CQ115" s="49"/>
      <c r="CR115" s="49"/>
      <c r="CS115" s="49"/>
      <c r="CT115" s="49"/>
      <c r="CU115" s="87"/>
      <c r="DN115" s="311"/>
      <c r="DO115" s="134"/>
      <c r="DP115" s="134"/>
      <c r="DQ115" s="50"/>
      <c r="DR115" s="50"/>
      <c r="DS115" s="50"/>
      <c r="DT115" s="51"/>
      <c r="DU115" s="51"/>
      <c r="DV115" s="51"/>
      <c r="DW115" s="51"/>
    </row>
    <row r="116" spans="5:127" ht="18" customHeight="1">
      <c r="E116" s="327">
        <v>4</v>
      </c>
      <c r="F116" s="90">
        <v>-6.2</v>
      </c>
      <c r="G116" s="90">
        <v>-10.1</v>
      </c>
      <c r="H116" s="90">
        <v>7.5</v>
      </c>
      <c r="I116" s="90">
        <v>7.8282999999999996</v>
      </c>
      <c r="J116" s="91">
        <v>99</v>
      </c>
      <c r="K116" s="51">
        <f>IFERROR(MP_DATA[[#This Row],[Top '[m']]]-MP_DATA[[#This Row],[Bottom '[m']]], "")</f>
        <v>3.8999999999999995</v>
      </c>
      <c r="L116" s="201">
        <f>IFERROR(-(MP_DATA[[#This Row],[D, bottom '[m']]]-MP_DATA[[#This Row],[D, top '[m']]])/(MP_DATA[[#This Row],[Bottom '[m']]]-MP_DATA[[#This Row],[Top '[m']]]),"")</f>
        <v>8.4179487179487089E-2</v>
      </c>
      <c r="M116" s="134">
        <f t="shared" si="4"/>
        <v>72.033891038215742</v>
      </c>
      <c r="N116" s="217">
        <f>IFERROR((MP_DATA[[#This Row],[D, bottom '[m']]]+MP_DATA[[#This Row],[D, top '[m']]])/(2*MP_DATA[[#This Row],[t '[mm']]]/1000),"")</f>
        <v>77.415656565656562</v>
      </c>
      <c r="P116" s="309"/>
      <c r="Q116" s="264"/>
      <c r="R116" s="264"/>
      <c r="S116" s="265"/>
      <c r="T116" s="49"/>
      <c r="U116" s="49"/>
      <c r="V116" s="49"/>
      <c r="W116" s="49"/>
      <c r="X116" s="87"/>
      <c r="AO116" s="49"/>
      <c r="AP116" s="327">
        <v>4</v>
      </c>
      <c r="AQ116" s="90">
        <v>9.5</v>
      </c>
      <c r="AR116" s="90">
        <v>5.6</v>
      </c>
      <c r="AS116" s="90">
        <v>7.5</v>
      </c>
      <c r="AT116" s="90">
        <v>7.5</v>
      </c>
      <c r="AU116" s="91">
        <v>100</v>
      </c>
      <c r="AV116" s="51">
        <f>IFERROR(TP_DATA[[#This Row],[Top '[m']]]-TP_DATA[[#This Row],[Bottom '[m']]], "")</f>
        <v>3.9000000000000004</v>
      </c>
      <c r="AW116" s="201">
        <f>IFERROR(-(TP_DATA[[#This Row],[D, bottom '[m']]]-TP_DATA[[#This Row],[D, top '[m']]])/(TP_DATA[[#This Row],[Bottom '[m']]]-TP_DATA[[#This Row],[Top '[m']]]),"")</f>
        <v>0</v>
      </c>
      <c r="AX116" s="134">
        <f t="shared" si="6"/>
        <v>71.173095726342197</v>
      </c>
      <c r="AY116" s="217">
        <f>IFERROR((TP_DATA[[#This Row],[D, bottom '[m']]]+TP_DATA[[#This Row],[D, top '[m']]])/(2*TP_DATA[[#This Row],[t '[mm']]]/1000),"")</f>
        <v>75</v>
      </c>
      <c r="BA116" s="53" t="s">
        <v>594</v>
      </c>
      <c r="BB116" s="51">
        <v>11</v>
      </c>
      <c r="BC116" s="51">
        <v>11</v>
      </c>
      <c r="BD116" s="50">
        <v>1</v>
      </c>
      <c r="BE116" s="49"/>
      <c r="BF116" s="49"/>
      <c r="BG116" s="49"/>
      <c r="BH116" s="49"/>
      <c r="BI116" s="87"/>
      <c r="CA116" s="49"/>
      <c r="CB116" s="89">
        <v>4</v>
      </c>
      <c r="CC116" s="90">
        <v>138.62499999999997</v>
      </c>
      <c r="CD116" s="90">
        <v>136.97499999999997</v>
      </c>
      <c r="CE116" s="90">
        <v>5.9039999999999999</v>
      </c>
      <c r="CF116" s="90">
        <v>6.258</v>
      </c>
      <c r="CG116" s="91">
        <v>40</v>
      </c>
      <c r="CH116" s="216">
        <f>IFERROR(TOWER_DATA[[#This Row],[Top '[m']]]-TOWER_DATA[[#This Row],[Bottom '[m']]], "")</f>
        <v>1.6500000000000057</v>
      </c>
      <c r="CI116" s="201">
        <f>IFERROR(-(TOWER_DATA[[#This Row],[D, bottom '[m']]]-TOWER_DATA[[#This Row],[D, top '[m']]])/(TOWER_DATA[[#This Row],[Bottom '[m']]]-TOWER_DATA[[#This Row],[Top '[m']]]),"")</f>
        <v>0.21454545454545387</v>
      </c>
      <c r="CJ116" s="134">
        <f t="shared" si="5"/>
        <v>9.8326889482561182</v>
      </c>
      <c r="CK116" s="217">
        <f>IFERROR((TOWER_DATA[[#This Row],[D, bottom '[m']]]+TOWER_DATA[[#This Row],[D, top '[m']]])/(2*TOWER_DATA[[#This Row],[t '[mm']]]/1000),"")</f>
        <v>152.02499999999998</v>
      </c>
      <c r="CM116" s="49" t="s">
        <v>539</v>
      </c>
      <c r="CN116" s="49">
        <v>138.23499999999999</v>
      </c>
      <c r="CO116" s="49">
        <v>138.23499999999999</v>
      </c>
      <c r="CP116" s="49">
        <v>1981</v>
      </c>
      <c r="CQ116" s="49"/>
      <c r="CR116" s="49"/>
      <c r="CS116" s="49"/>
      <c r="CT116" s="49"/>
      <c r="CU116" s="87"/>
      <c r="DN116" s="311"/>
      <c r="DO116" s="134"/>
      <c r="DP116" s="134"/>
      <c r="DQ116" s="50"/>
      <c r="DR116" s="50"/>
      <c r="DS116" s="50"/>
      <c r="DT116" s="51"/>
      <c r="DU116" s="51"/>
      <c r="DV116" s="51"/>
      <c r="DW116" s="51"/>
    </row>
    <row r="117" spans="5:127" ht="18" customHeight="1">
      <c r="E117" s="327">
        <v>5</v>
      </c>
      <c r="F117" s="90">
        <v>-10.1</v>
      </c>
      <c r="G117" s="90">
        <v>-14</v>
      </c>
      <c r="H117" s="90">
        <v>7.8282999999999996</v>
      </c>
      <c r="I117" s="90">
        <v>8.1565999999999992</v>
      </c>
      <c r="J117" s="91">
        <v>107</v>
      </c>
      <c r="K117" s="51">
        <f>IFERROR(MP_DATA[[#This Row],[Top '[m']]]-MP_DATA[[#This Row],[Bottom '[m']]], "")</f>
        <v>3.9000000000000004</v>
      </c>
      <c r="L117" s="201">
        <f>IFERROR(-(MP_DATA[[#This Row],[D, bottom '[m']]]-MP_DATA[[#This Row],[D, top '[m']]])/(MP_DATA[[#This Row],[Bottom '[m']]]-MP_DATA[[#This Row],[Top '[m']]]),"")</f>
        <v>8.4179487179487061E-2</v>
      </c>
      <c r="M117" s="134">
        <f t="shared" si="4"/>
        <v>81.151097274858856</v>
      </c>
      <c r="N117" s="217">
        <f>IFERROR((MP_DATA[[#This Row],[D, bottom '[m']]]+MP_DATA[[#This Row],[D, top '[m']]])/(2*MP_DATA[[#This Row],[t '[mm']]]/1000),"")</f>
        <v>74.695794392523368</v>
      </c>
      <c r="P117" s="309"/>
      <c r="Q117" s="264"/>
      <c r="R117" s="264"/>
      <c r="S117" s="265"/>
      <c r="T117" s="49"/>
      <c r="U117" s="49"/>
      <c r="V117" s="49"/>
      <c r="W117" s="49"/>
      <c r="X117" s="87"/>
      <c r="AO117" s="49"/>
      <c r="AP117" s="89"/>
      <c r="AQ117" s="90"/>
      <c r="AR117" s="90"/>
      <c r="AS117" s="90"/>
      <c r="AT117" s="90"/>
      <c r="AU117" s="91"/>
      <c r="AV117" s="216" t="str">
        <f>IFERROR(TP_DATA[[#This Row],[Top '[m']]]-TP_DATA[[#This Row],[Bottom '[m']]], "")</f>
        <v/>
      </c>
      <c r="AW117" s="201"/>
      <c r="AX117" s="134" t="str">
        <f t="shared" si="6"/>
        <v/>
      </c>
      <c r="AY117" s="217"/>
      <c r="BA117" s="53" t="s">
        <v>595</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216">
        <f>IFERROR(TOWER_DATA[[#This Row],[Top '[m']]]-TOWER_DATA[[#This Row],[Bottom '[m']]], "")</f>
        <v>0.58599999999998431</v>
      </c>
      <c r="CI117" s="201">
        <f>IFERROR(-(TOWER_DATA[[#This Row],[D, bottom '[m']]]-TOWER_DATA[[#This Row],[D, top '[m']]])/(TOWER_DATA[[#This Row],[Bottom '[m']]]-TOWER_DATA[[#This Row],[Top '[m']]]),"")</f>
        <v>0</v>
      </c>
      <c r="CJ117" s="134">
        <f t="shared" si="5"/>
        <v>5.1968098755337806</v>
      </c>
      <c r="CK117" s="217">
        <f>IFERROR((TOWER_DATA[[#This Row],[D, bottom '[m']]]+TOWER_DATA[[#This Row],[D, top '[m']]])/(2*TOWER_DATA[[#This Row],[t '[mm']]]/1000),"")</f>
        <v>107.89655172413792</v>
      </c>
      <c r="CM117" s="49" t="s">
        <v>539</v>
      </c>
      <c r="CN117" s="49">
        <v>136.58499999999998</v>
      </c>
      <c r="CO117" s="49">
        <v>136.58499999999998</v>
      </c>
      <c r="CP117" s="49">
        <v>82</v>
      </c>
      <c r="CQ117" s="49"/>
      <c r="CR117" s="49"/>
      <c r="CS117" s="49"/>
      <c r="CT117" s="49"/>
      <c r="CU117" s="87"/>
      <c r="DN117" s="98"/>
      <c r="DO117" s="134"/>
      <c r="DP117" s="134"/>
      <c r="DQ117" s="50"/>
      <c r="DR117" s="50"/>
      <c r="DS117" s="50"/>
      <c r="DT117" s="51"/>
      <c r="DU117" s="51"/>
      <c r="DV117" s="49"/>
      <c r="DW117" s="51"/>
    </row>
    <row r="118" spans="5:127" ht="18" customHeight="1">
      <c r="E118" s="327">
        <v>6</v>
      </c>
      <c r="F118" s="90">
        <v>-14</v>
      </c>
      <c r="G118" s="90">
        <v>-17.899999999999999</v>
      </c>
      <c r="H118" s="90">
        <v>8.1565999999999992</v>
      </c>
      <c r="I118" s="90">
        <v>8.4847999999999999</v>
      </c>
      <c r="J118" s="91">
        <v>96</v>
      </c>
      <c r="K118" s="51">
        <f>IFERROR(MP_DATA[[#This Row],[Top '[m']]]-MP_DATA[[#This Row],[Bottom '[m']]], "")</f>
        <v>3.8999999999999986</v>
      </c>
      <c r="L118" s="201">
        <f>IFERROR(-(MP_DATA[[#This Row],[D, bottom '[m']]]-MP_DATA[[#This Row],[D, top '[m']]])/(MP_DATA[[#This Row],[Bottom '[m']]]-MP_DATA[[#This Row],[Top '[m']]]),"")</f>
        <v>8.4153846153846371E-2</v>
      </c>
      <c r="M118" s="134">
        <f t="shared" si="4"/>
        <v>75.940846757247229</v>
      </c>
      <c r="N118" s="217">
        <f>IFERROR((MP_DATA[[#This Row],[D, bottom '[m']]]+MP_DATA[[#This Row],[D, top '[m']]])/(2*MP_DATA[[#This Row],[t '[mm']]]/1000),"")</f>
        <v>86.673958333333317</v>
      </c>
      <c r="P118" s="309"/>
      <c r="Q118" s="264"/>
      <c r="R118" s="264"/>
      <c r="S118" s="265"/>
      <c r="T118" s="49"/>
      <c r="U118" s="49"/>
      <c r="V118" s="49"/>
      <c r="W118" s="49"/>
      <c r="X118" s="87"/>
      <c r="AO118" s="49"/>
      <c r="AP118" s="89"/>
      <c r="AQ118" s="90"/>
      <c r="AR118" s="90"/>
      <c r="AS118" s="90"/>
      <c r="AT118" s="90"/>
      <c r="AU118" s="91"/>
      <c r="AV118" s="216" t="str">
        <f>IFERROR(TP_DATA[[#This Row],[Top '[m']]]-TP_DATA[[#This Row],[Bottom '[m']]], "")</f>
        <v/>
      </c>
      <c r="AW118" s="201"/>
      <c r="AX118" s="134" t="str">
        <f t="shared" si="6"/>
        <v/>
      </c>
      <c r="AY118" s="217"/>
      <c r="BA118" s="53" t="s">
        <v>589</v>
      </c>
      <c r="BB118" s="51">
        <v>5.6</v>
      </c>
      <c r="BC118" s="51">
        <v>5.6</v>
      </c>
      <c r="BD118" s="50">
        <v>60000</v>
      </c>
      <c r="BE118" s="49"/>
      <c r="BF118" s="49"/>
      <c r="BG118" s="49"/>
      <c r="BH118" s="49"/>
      <c r="BI118" s="87"/>
      <c r="CA118" s="49"/>
      <c r="CB118" s="89">
        <v>6</v>
      </c>
      <c r="CC118" s="90">
        <v>136.38899999999998</v>
      </c>
      <c r="CD118" s="90">
        <v>135.29999999999998</v>
      </c>
      <c r="CE118" s="90">
        <v>6.258</v>
      </c>
      <c r="CF118" s="90">
        <v>6.258</v>
      </c>
      <c r="CG118" s="91">
        <v>58</v>
      </c>
      <c r="CH118" s="216">
        <f>IFERROR(TOWER_DATA[[#This Row],[Top '[m']]]-TOWER_DATA[[#This Row],[Bottom '[m']]], "")</f>
        <v>1.0889999999999986</v>
      </c>
      <c r="CI118" s="201">
        <f>IFERROR(-(TOWER_DATA[[#This Row],[D, bottom '[m']]]-TOWER_DATA[[#This Row],[D, top '[m']]])/(TOWER_DATA[[#This Row],[Bottom '[m']]]-TOWER_DATA[[#This Row],[Top '[m']]]),"")</f>
        <v>0</v>
      </c>
      <c r="CJ118" s="134">
        <f t="shared" si="5"/>
        <v>9.6575528233044903</v>
      </c>
      <c r="CK118" s="217">
        <f>IFERROR((TOWER_DATA[[#This Row],[D, bottom '[m']]]+TOWER_DATA[[#This Row],[D, top '[m']]])/(2*TOWER_DATA[[#This Row],[t '[mm']]]/1000),"")</f>
        <v>107.89655172413792</v>
      </c>
      <c r="CM118" s="49" t="s">
        <v>539</v>
      </c>
      <c r="CN118" s="49">
        <v>135.999</v>
      </c>
      <c r="CO118" s="49">
        <v>135.999</v>
      </c>
      <c r="CP118" s="49">
        <v>88</v>
      </c>
      <c r="CQ118" s="49"/>
      <c r="CR118" s="49"/>
      <c r="CS118" s="49"/>
      <c r="CT118" s="49"/>
      <c r="CU118" s="87"/>
      <c r="DN118" s="98"/>
      <c r="DO118" s="134"/>
      <c r="DP118" s="134"/>
      <c r="DQ118" s="50"/>
      <c r="DR118" s="50"/>
      <c r="DS118" s="50"/>
      <c r="DT118" s="51"/>
      <c r="DU118" s="51"/>
      <c r="DV118" s="49"/>
      <c r="DW118" s="49"/>
    </row>
    <row r="119" spans="5:127" ht="18" customHeight="1">
      <c r="E119" s="327">
        <v>7</v>
      </c>
      <c r="F119" s="90">
        <v>-17.899999999999999</v>
      </c>
      <c r="G119" s="90">
        <v>-21.8</v>
      </c>
      <c r="H119" s="90">
        <v>8.4847999999999999</v>
      </c>
      <c r="I119" s="90">
        <v>8.8131000000000004</v>
      </c>
      <c r="J119" s="91">
        <v>92</v>
      </c>
      <c r="K119" s="51">
        <f>IFERROR(MP_DATA[[#This Row],[Top '[m']]]-MP_DATA[[#This Row],[Bottom '[m']]], "")</f>
        <v>3.9000000000000021</v>
      </c>
      <c r="L119" s="201">
        <f>IFERROR(-(MP_DATA[[#This Row],[D, bottom '[m']]]-MP_DATA[[#This Row],[D, top '[m']]])/(MP_DATA[[#This Row],[Bottom '[m']]]-MP_DATA[[#This Row],[Top '[m']]]),"")</f>
        <v>8.4179487179487256E-2</v>
      </c>
      <c r="M119" s="134">
        <f t="shared" si="4"/>
        <v>75.716574561821901</v>
      </c>
      <c r="N119" s="217">
        <f>IFERROR((MP_DATA[[#This Row],[D, bottom '[m']]]+MP_DATA[[#This Row],[D, top '[m']]])/(2*MP_DATA[[#This Row],[t '[mm']]]/1000),"")</f>
        <v>94.01032608695651</v>
      </c>
      <c r="P119" s="309"/>
      <c r="Q119" s="264"/>
      <c r="R119" s="264"/>
      <c r="S119" s="265"/>
      <c r="T119" s="199"/>
      <c r="U119" s="199"/>
      <c r="V119" s="199"/>
      <c r="W119" s="199"/>
      <c r="X119" s="310"/>
      <c r="AP119" s="89"/>
      <c r="AQ119" s="90"/>
      <c r="AR119" s="90"/>
      <c r="AT119" s="90"/>
      <c r="AU119" s="91"/>
      <c r="AV119" s="216" t="str">
        <f>IFERROR(TP_DATA[[#This Row],[Top '[m']]]-TP_DATA[[#This Row],[Bottom '[m']]], "")</f>
        <v/>
      </c>
      <c r="AW119" s="201"/>
      <c r="AX119" s="134" t="str">
        <f t="shared" si="6"/>
        <v/>
      </c>
      <c r="AY119" s="217"/>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216">
        <f>IFERROR(TOWER_DATA[[#This Row],[Top '[m']]]-TOWER_DATA[[#This Row],[Bottom '[m']]], "")</f>
        <v>1.8250000000000171</v>
      </c>
      <c r="CI119" s="201">
        <f>IFERROR(-(TOWER_DATA[[#This Row],[D, bottom '[m']]]-TOWER_DATA[[#This Row],[D, top '[m']]])/(TOWER_DATA[[#This Row],[Bottom '[m']]]-TOWER_DATA[[#This Row],[Top '[m']]]),"")</f>
        <v>-1.9178082191780719E-2</v>
      </c>
      <c r="CJ119" s="134">
        <f t="shared" si="5"/>
        <v>16.138921784175626</v>
      </c>
      <c r="CK119" s="217">
        <f>IFERROR((TOWER_DATA[[#This Row],[D, bottom '[m']]]+TOWER_DATA[[#This Row],[D, top '[m']]])/(2*TOWER_DATA[[#This Row],[t '[mm']]]/1000),"")</f>
        <v>107.59482758620689</v>
      </c>
      <c r="CM119" s="49" t="s">
        <v>539</v>
      </c>
      <c r="CN119" s="49">
        <v>134.91</v>
      </c>
      <c r="CO119" s="49">
        <v>134.91</v>
      </c>
      <c r="CP119" s="49">
        <v>41600</v>
      </c>
      <c r="CQ119" s="49"/>
      <c r="CR119" s="49"/>
      <c r="CS119" s="49"/>
      <c r="CT119" s="49"/>
      <c r="CU119" s="87"/>
      <c r="DN119" s="98"/>
      <c r="DO119" s="134"/>
      <c r="DP119" s="134"/>
      <c r="DQ119" s="50"/>
      <c r="DR119" s="50"/>
      <c r="DS119" s="50"/>
      <c r="DT119" s="51"/>
      <c r="DU119" s="51"/>
      <c r="DV119" s="49"/>
      <c r="DW119" s="49"/>
    </row>
    <row r="120" spans="5:127" ht="18" customHeight="1">
      <c r="E120" s="327">
        <v>8</v>
      </c>
      <c r="F120" s="90">
        <v>-21.8</v>
      </c>
      <c r="G120" s="90">
        <v>-25.7</v>
      </c>
      <c r="H120" s="90">
        <v>8.8131000000000004</v>
      </c>
      <c r="I120" s="90">
        <v>9.1414000000000009</v>
      </c>
      <c r="J120" s="91">
        <v>92</v>
      </c>
      <c r="K120" s="51">
        <f>IFERROR(MP_DATA[[#This Row],[Top '[m']]]-MP_DATA[[#This Row],[Bottom '[m']]], "")</f>
        <v>3.8999999999999986</v>
      </c>
      <c r="L120" s="201">
        <f>IFERROR(-(MP_DATA[[#This Row],[D, bottom '[m']]]-MP_DATA[[#This Row],[D, top '[m']]])/(MP_DATA[[#This Row],[Bottom '[m']]]-MP_DATA[[#This Row],[Top '[m']]]),"")</f>
        <v>8.4179487179487339E-2</v>
      </c>
      <c r="M120" s="134">
        <f t="shared" si="4"/>
        <v>78.621552553821701</v>
      </c>
      <c r="N120" s="217">
        <f>IFERROR((MP_DATA[[#This Row],[D, bottom '[m']]]+MP_DATA[[#This Row],[D, top '[m']]])/(2*MP_DATA[[#This Row],[t '[mm']]]/1000),"")</f>
        <v>97.578804347826107</v>
      </c>
      <c r="P120" s="309"/>
      <c r="Q120" s="264"/>
      <c r="R120" s="264"/>
      <c r="S120" s="265"/>
      <c r="T120" s="199"/>
      <c r="U120" s="199"/>
      <c r="V120" s="199"/>
      <c r="W120" s="199"/>
      <c r="X120" s="310"/>
      <c r="AP120" s="89"/>
      <c r="AQ120" s="90"/>
      <c r="AR120" s="90"/>
      <c r="AS120" s="90"/>
      <c r="AT120" s="90"/>
      <c r="AU120" s="91"/>
      <c r="AV120" s="216" t="str">
        <f>IFERROR(TP_DATA[[#This Row],[Top '[m']]]-TP_DATA[[#This Row],[Bottom '[m']]], "")</f>
        <v/>
      </c>
      <c r="AW120" s="201"/>
      <c r="AX120" s="134" t="str">
        <f t="shared" si="6"/>
        <v/>
      </c>
      <c r="AY120" s="217"/>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216">
        <f>IFERROR(TOWER_DATA[[#This Row],[Top '[m']]]-TOWER_DATA[[#This Row],[Bottom '[m']]], "")</f>
        <v>2.2349999999999852</v>
      </c>
      <c r="CI120" s="201">
        <f>IFERROR(-(TOWER_DATA[[#This Row],[D, bottom '[m']]]-TOWER_DATA[[#This Row],[D, top '[m']]])/(TOWER_DATA[[#This Row],[Bottom '[m']]]-TOWER_DATA[[#This Row],[Top '[m']]]),"")</f>
        <v>0</v>
      </c>
      <c r="CJ120" s="134">
        <f t="shared" si="5"/>
        <v>7.8598920693133492</v>
      </c>
      <c r="CK120" s="217">
        <f>IFERROR((TOWER_DATA[[#This Row],[D, bottom '[m']]]+TOWER_DATA[[#This Row],[D, top '[m']]])/(2*TOWER_DATA[[#This Row],[t '[mm']]]/1000),"")</f>
        <v>270.56521739130437</v>
      </c>
      <c r="CM120" s="49" t="s">
        <v>539</v>
      </c>
      <c r="CN120" s="49">
        <v>133.08499999999998</v>
      </c>
      <c r="CO120" s="49">
        <v>133.08499999999998</v>
      </c>
      <c r="CP120" s="49">
        <v>88</v>
      </c>
      <c r="CQ120" s="49"/>
      <c r="CR120" s="49"/>
      <c r="CS120" s="49"/>
      <c r="CT120" s="49"/>
      <c r="CU120" s="87"/>
      <c r="DN120" s="98"/>
      <c r="DO120" s="134"/>
      <c r="DP120" s="134"/>
      <c r="DQ120" s="50"/>
      <c r="DR120" s="50"/>
      <c r="DS120" s="50"/>
      <c r="DT120" s="51"/>
      <c r="DU120" s="51"/>
      <c r="DV120" s="49"/>
      <c r="DW120" s="49"/>
    </row>
    <row r="121" spans="5:127" ht="18" customHeight="1">
      <c r="E121" s="327">
        <v>9</v>
      </c>
      <c r="F121" s="90">
        <v>-25.7</v>
      </c>
      <c r="G121" s="90">
        <v>-29.6</v>
      </c>
      <c r="H121" s="90">
        <v>9.1414000000000009</v>
      </c>
      <c r="I121" s="90">
        <v>9.4696999999999996</v>
      </c>
      <c r="J121" s="91">
        <v>92</v>
      </c>
      <c r="K121" s="51">
        <f>IFERROR(MP_DATA[[#This Row],[Top '[m']]]-MP_DATA[[#This Row],[Bottom '[m']]], "")</f>
        <v>3.9000000000000021</v>
      </c>
      <c r="L121" s="201">
        <f>IFERROR(-(MP_DATA[[#This Row],[D, bottom '[m']]]-MP_DATA[[#This Row],[D, top '[m']]])/(MP_DATA[[#This Row],[Bottom '[m']]]-MP_DATA[[#This Row],[Top '[m']]]),"")</f>
        <v>8.4179487179486798E-2</v>
      </c>
      <c r="M121" s="134">
        <f t="shared" si="4"/>
        <v>81.526530545821984</v>
      </c>
      <c r="N121" s="217">
        <f>IFERROR((MP_DATA[[#This Row],[D, bottom '[m']]]+MP_DATA[[#This Row],[D, top '[m']]])/(2*MP_DATA[[#This Row],[t '[mm']]]/1000),"")</f>
        <v>101.14728260869566</v>
      </c>
      <c r="P121" s="309"/>
      <c r="Q121" s="264"/>
      <c r="R121" s="264"/>
      <c r="S121" s="265"/>
      <c r="T121" s="199"/>
      <c r="U121" s="199"/>
      <c r="V121" s="199"/>
      <c r="W121" s="199"/>
      <c r="X121" s="310"/>
      <c r="AP121" s="89"/>
      <c r="AQ121" s="90"/>
      <c r="AR121" s="90"/>
      <c r="AS121" s="90"/>
      <c r="AT121" s="90"/>
      <c r="AU121" s="91"/>
      <c r="AV121" s="216" t="str">
        <f>IFERROR(TP_DATA[[#This Row],[Top '[m']]]-TP_DATA[[#This Row],[Bottom '[m']]], "")</f>
        <v/>
      </c>
      <c r="AW121" s="201"/>
      <c r="AX121" s="134" t="str">
        <f t="shared" si="6"/>
        <v/>
      </c>
      <c r="AY121" s="217"/>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216">
        <f>IFERROR(TOWER_DATA[[#This Row],[Top '[m']]]-TOWER_DATA[[#This Row],[Bottom '[m']]], "")</f>
        <v>0.34000000000000341</v>
      </c>
      <c r="CI121" s="201">
        <f>IFERROR(-(TOWER_DATA[[#This Row],[D, bottom '[m']]]-TOWER_DATA[[#This Row],[D, top '[m']]])/(TOWER_DATA[[#This Row],[Bottom '[m']]]-TOWER_DATA[[#This Row],[Top '[m']]]),"")</f>
        <v>0</v>
      </c>
      <c r="CJ121" s="134">
        <f t="shared" si="5"/>
        <v>1.1956882790007084</v>
      </c>
      <c r="CK121" s="217">
        <f>IFERROR((TOWER_DATA[[#This Row],[D, bottom '[m']]]+TOWER_DATA[[#This Row],[D, top '[m']]])/(2*TOWER_DATA[[#This Row],[t '[mm']]]/1000),"")</f>
        <v>270.56521739130437</v>
      </c>
      <c r="CM121" s="49" t="s">
        <v>539</v>
      </c>
      <c r="CN121" s="49">
        <v>131.23999999999998</v>
      </c>
      <c r="CO121" s="49">
        <v>131.23999999999998</v>
      </c>
      <c r="CP121" s="49">
        <v>92</v>
      </c>
      <c r="CQ121" s="49"/>
      <c r="CR121" s="49"/>
      <c r="CS121" s="49"/>
      <c r="CT121" s="49"/>
      <c r="CU121" s="87"/>
      <c r="DN121" s="98"/>
      <c r="DO121" s="134"/>
      <c r="DP121" s="134"/>
      <c r="DQ121" s="50"/>
      <c r="DR121" s="50"/>
      <c r="DS121" s="50"/>
      <c r="DT121" s="51"/>
      <c r="DU121" s="51"/>
      <c r="DV121" s="49"/>
      <c r="DW121" s="49"/>
    </row>
    <row r="122" spans="5:127" ht="18" customHeight="1">
      <c r="E122" s="327">
        <v>10</v>
      </c>
      <c r="F122" s="90">
        <v>-29.6</v>
      </c>
      <c r="G122" s="90">
        <v>-33.5</v>
      </c>
      <c r="H122" s="90">
        <v>9.4696999999999996</v>
      </c>
      <c r="I122" s="90">
        <v>9.8000000000000007</v>
      </c>
      <c r="J122" s="91">
        <v>92</v>
      </c>
      <c r="K122" s="51">
        <f>IFERROR(MP_DATA[[#This Row],[Top '[m']]]-MP_DATA[[#This Row],[Bottom '[m']]], "")</f>
        <v>3.8999999999999986</v>
      </c>
      <c r="L122" s="201">
        <f>IFERROR(-(MP_DATA[[#This Row],[D, bottom '[m']]]-MP_DATA[[#This Row],[D, top '[m']]])/(MP_DATA[[#This Row],[Bottom '[m']]]-MP_DATA[[#This Row],[Top '[m']]]),"")</f>
        <v>8.4692307692308011E-2</v>
      </c>
      <c r="M122" s="134">
        <f t="shared" si="4"/>
        <v>84.440357084858348</v>
      </c>
      <c r="N122" s="217">
        <f>IFERROR((MP_DATA[[#This Row],[D, bottom '[m']]]+MP_DATA[[#This Row],[D, top '[m']]])/(2*MP_DATA[[#This Row],[t '[mm']]]/1000),"")</f>
        <v>104.72663043478261</v>
      </c>
      <c r="P122" s="309"/>
      <c r="Q122" s="264"/>
      <c r="R122" s="264"/>
      <c r="S122" s="265"/>
      <c r="T122" s="199"/>
      <c r="U122" s="199"/>
      <c r="V122" s="199"/>
      <c r="W122" s="199"/>
      <c r="X122" s="310"/>
      <c r="AP122" s="89"/>
      <c r="AQ122" s="90"/>
      <c r="AR122" s="90"/>
      <c r="AS122" s="90"/>
      <c r="AT122" s="90"/>
      <c r="AU122" s="91"/>
      <c r="AV122" s="216" t="str">
        <f>IFERROR(TP_DATA[[#This Row],[Top '[m']]]-TP_DATA[[#This Row],[Bottom '[m']]], "")</f>
        <v/>
      </c>
      <c r="AW122" s="201" t="str">
        <f>IFERROR(-(TP_DATA[[#This Row],[D, bottom '[m']]]-TP_DATA[[#This Row],[D, top '[m']]])/(TP_DATA[[#This Row],[Bottom '[m']]]-TP_DATA[[#This Row],[Top '[m']]]),"")</f>
        <v/>
      </c>
      <c r="AX122" s="134" t="str">
        <f t="shared" si="6"/>
        <v/>
      </c>
      <c r="AY122" s="217"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216">
        <f>IFERROR(TOWER_DATA[[#This Row],[Top '[m']]]-TOWER_DATA[[#This Row],[Bottom '[m']]], "")</f>
        <v>2.4099999999999966</v>
      </c>
      <c r="CI122" s="201">
        <f>IFERROR(-(TOWER_DATA[[#This Row],[D, bottom '[m']]]-TOWER_DATA[[#This Row],[D, top '[m']]])/(TOWER_DATA[[#This Row],[Bottom '[m']]]-TOWER_DATA[[#This Row],[Top '[m']]]),"")</f>
        <v>0</v>
      </c>
      <c r="CJ122" s="134">
        <f t="shared" si="5"/>
        <v>8.475319859975512</v>
      </c>
      <c r="CK122" s="217">
        <f>IFERROR((TOWER_DATA[[#This Row],[D, bottom '[m']]]+TOWER_DATA[[#This Row],[D, top '[m']]])/(2*TOWER_DATA[[#This Row],[t '[mm']]]/1000),"")</f>
        <v>270.56521739130437</v>
      </c>
      <c r="CM122" s="49" t="s">
        <v>539</v>
      </c>
      <c r="CN122" s="49">
        <v>130.89999999999998</v>
      </c>
      <c r="CO122" s="49">
        <v>130.89999999999998</v>
      </c>
      <c r="CP122" s="49">
        <v>138</v>
      </c>
      <c r="CQ122" s="49"/>
      <c r="CR122" s="49"/>
      <c r="CS122" s="49"/>
      <c r="CT122" s="49"/>
      <c r="CU122" s="87"/>
      <c r="DN122" s="267"/>
      <c r="DO122" s="264"/>
      <c r="DP122" s="264"/>
      <c r="DQ122" s="265"/>
      <c r="DR122" s="265"/>
      <c r="DS122" s="265"/>
      <c r="DT122" s="266"/>
      <c r="DU122" s="266"/>
      <c r="DV122" s="199"/>
      <c r="DW122" s="49"/>
    </row>
    <row r="123" spans="5:127" ht="18" customHeight="1">
      <c r="E123" s="327">
        <v>11</v>
      </c>
      <c r="F123" s="90">
        <v>-33.5</v>
      </c>
      <c r="G123" s="90">
        <v>-36.799999999999997</v>
      </c>
      <c r="H123" s="90">
        <v>9.8000000000000007</v>
      </c>
      <c r="I123" s="90">
        <v>9.8000000000000007</v>
      </c>
      <c r="J123" s="91">
        <v>92</v>
      </c>
      <c r="K123" s="51">
        <f>IFERROR(MP_DATA[[#This Row],[Top '[m']]]-MP_DATA[[#This Row],[Bottom '[m']]], "")</f>
        <v>3.2999999999999972</v>
      </c>
      <c r="L123" s="201">
        <f>IFERROR(-(MP_DATA[[#This Row],[D, bottom '[m']]]-MP_DATA[[#This Row],[D, top '[m']]])/(MP_DATA[[#This Row],[Bottom '[m']]]-MP_DATA[[#This Row],[Top '[m']]]),"")</f>
        <v>0</v>
      </c>
      <c r="M123" s="134">
        <f t="shared" si="4"/>
        <v>72.686049300526321</v>
      </c>
      <c r="N123" s="217">
        <f>IFERROR((MP_DATA[[#This Row],[D, bottom '[m']]]+MP_DATA[[#This Row],[D, top '[m']]])/(2*MP_DATA[[#This Row],[t '[mm']]]/1000),"")</f>
        <v>106.5217391304348</v>
      </c>
      <c r="P123" s="309"/>
      <c r="Q123" s="264"/>
      <c r="R123" s="264"/>
      <c r="S123" s="265"/>
      <c r="T123" s="199"/>
      <c r="U123" s="199"/>
      <c r="V123" s="199"/>
      <c r="W123" s="199"/>
      <c r="X123" s="310"/>
      <c r="AP123" s="89"/>
      <c r="AQ123" s="90"/>
      <c r="AR123" s="90"/>
      <c r="AS123" s="90"/>
      <c r="AT123" s="90"/>
      <c r="AU123" s="91"/>
      <c r="AV123" s="216" t="str">
        <f>IFERROR(TP_DATA[[#This Row],[Top '[m']]]-TP_DATA[[#This Row],[Bottom '[m']]], "")</f>
        <v/>
      </c>
      <c r="AW123" s="201" t="str">
        <f>IFERROR(-(TP_DATA[[#This Row],[D, bottom '[m']]]-TP_DATA[[#This Row],[D, top '[m']]])/(TP_DATA[[#This Row],[Bottom '[m']]]-TP_DATA[[#This Row],[Top '[m']]]),"")</f>
        <v/>
      </c>
      <c r="AX123" s="134" t="str">
        <f t="shared" si="6"/>
        <v/>
      </c>
      <c r="AY123" s="217"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216">
        <f>IFERROR(TOWER_DATA[[#This Row],[Top '[m']]]-TOWER_DATA[[#This Row],[Bottom '[m']]], "")</f>
        <v>2.7499999999999716</v>
      </c>
      <c r="CI123" s="201">
        <f>IFERROR(-(TOWER_DATA[[#This Row],[D, bottom '[m']]]-TOWER_DATA[[#This Row],[D, top '[m']]])/(TOWER_DATA[[#This Row],[Bottom '[m']]]-TOWER_DATA[[#This Row],[Top '[m']]]),"")</f>
        <v>0</v>
      </c>
      <c r="CJ123" s="134">
        <f t="shared" si="5"/>
        <v>9.6710081389761218</v>
      </c>
      <c r="CK123" s="217">
        <f>IFERROR((TOWER_DATA[[#This Row],[D, bottom '[m']]]+TOWER_DATA[[#This Row],[D, top '[m']]])/(2*TOWER_DATA[[#This Row],[t '[mm']]]/1000),"")</f>
        <v>270.56521739130437</v>
      </c>
      <c r="CM123" s="49" t="s">
        <v>539</v>
      </c>
      <c r="CN123" s="49">
        <v>125.74</v>
      </c>
      <c r="CO123" s="49">
        <v>125.74</v>
      </c>
      <c r="CP123" s="49">
        <v>138</v>
      </c>
      <c r="CQ123" s="49"/>
      <c r="CR123" s="49"/>
      <c r="CS123" s="49"/>
      <c r="CT123" s="49"/>
      <c r="CU123" s="87"/>
      <c r="DN123" s="267"/>
      <c r="DO123" s="264"/>
      <c r="DP123" s="264"/>
      <c r="DQ123" s="265"/>
      <c r="DR123" s="265"/>
      <c r="DS123" s="265"/>
      <c r="DT123" s="266"/>
      <c r="DU123" s="266"/>
      <c r="DV123" s="268"/>
      <c r="DW123" s="49"/>
    </row>
    <row r="124" spans="5:127" ht="18" customHeight="1">
      <c r="E124" s="327">
        <v>12</v>
      </c>
      <c r="F124" s="90">
        <v>-36.799999999999997</v>
      </c>
      <c r="G124" s="90">
        <v>-40.200000000000003</v>
      </c>
      <c r="H124" s="90">
        <v>9.8000000000000007</v>
      </c>
      <c r="I124" s="90">
        <v>9.8000000000000007</v>
      </c>
      <c r="J124" s="91">
        <v>92</v>
      </c>
      <c r="K124" s="51">
        <f>IFERROR(MP_DATA[[#This Row],[Top '[m']]]-MP_DATA[[#This Row],[Bottom '[m']]], "")</f>
        <v>3.4000000000000057</v>
      </c>
      <c r="L124" s="201">
        <f>IFERROR(-(MP_DATA[[#This Row],[D, bottom '[m']]]-MP_DATA[[#This Row],[D, top '[m']]])/(MP_DATA[[#This Row],[Bottom '[m']]]-MP_DATA[[#This Row],[Top '[m']]]),"")</f>
        <v>0</v>
      </c>
      <c r="M124" s="134">
        <f t="shared" si="4"/>
        <v>74.888656855087916</v>
      </c>
      <c r="N124" s="217">
        <f>IFERROR((MP_DATA[[#This Row],[D, bottom '[m']]]+MP_DATA[[#This Row],[D, top '[m']]])/(2*MP_DATA[[#This Row],[t '[mm']]]/1000),"")</f>
        <v>106.5217391304348</v>
      </c>
      <c r="P124" s="309"/>
      <c r="Q124" s="264"/>
      <c r="R124" s="264"/>
      <c r="S124" s="265"/>
      <c r="T124" s="199"/>
      <c r="U124" s="199"/>
      <c r="V124" s="199"/>
      <c r="W124" s="199"/>
      <c r="X124" s="310"/>
      <c r="AP124" s="89"/>
      <c r="AQ124" s="90"/>
      <c r="AR124" s="90"/>
      <c r="AS124" s="90"/>
      <c r="AT124" s="90"/>
      <c r="AU124" s="91"/>
      <c r="AV124" s="216" t="str">
        <f>IFERROR(TP_DATA[[#This Row],[Top '[m']]]-TP_DATA[[#This Row],[Bottom '[m']]], "")</f>
        <v/>
      </c>
      <c r="AW124" s="201" t="str">
        <f>IFERROR(-(TP_DATA[[#This Row],[D, bottom '[m']]]-TP_DATA[[#This Row],[D, top '[m']]])/(TP_DATA[[#This Row],[Bottom '[m']]]-TP_DATA[[#This Row],[Top '[m']]]),"")</f>
        <v/>
      </c>
      <c r="AX124" s="134" t="str">
        <f t="shared" si="6"/>
        <v/>
      </c>
      <c r="AY124" s="217"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216">
        <f>IFERROR(TOWER_DATA[[#This Row],[Top '[m']]]-TOWER_DATA[[#This Row],[Bottom '[m']]], "")</f>
        <v>2.0730000000000075</v>
      </c>
      <c r="CI124" s="201">
        <f>IFERROR(-(TOWER_DATA[[#This Row],[D, bottom '[m']]]-TOWER_DATA[[#This Row],[D, top '[m']]])/(TOWER_DATA[[#This Row],[Bottom '[m']]]-TOWER_DATA[[#This Row],[Top '[m']]]),"")</f>
        <v>0</v>
      </c>
      <c r="CJ124" s="134">
        <f t="shared" si="5"/>
        <v>7.2901817716719197</v>
      </c>
      <c r="CK124" s="217">
        <f>IFERROR((TOWER_DATA[[#This Row],[D, bottom '[m']]]+TOWER_DATA[[#This Row],[D, top '[m']]])/(2*TOWER_DATA[[#This Row],[t '[mm']]]/1000),"")</f>
        <v>270.56521739130437</v>
      </c>
      <c r="CM124" s="49" t="s">
        <v>539</v>
      </c>
      <c r="CN124" s="49">
        <v>123.66699999999999</v>
      </c>
      <c r="CO124" s="49">
        <v>123.66699999999999</v>
      </c>
      <c r="CP124" s="49">
        <v>147</v>
      </c>
      <c r="CQ124" s="49"/>
      <c r="CR124" s="49"/>
      <c r="CS124" s="49"/>
      <c r="CT124" s="49"/>
      <c r="CU124" s="87"/>
      <c r="DN124" s="267"/>
      <c r="DO124" s="264"/>
      <c r="DP124" s="264"/>
      <c r="DQ124" s="265"/>
      <c r="DR124" s="265"/>
      <c r="DS124" s="265"/>
      <c r="DT124" s="266"/>
      <c r="DU124" s="266"/>
      <c r="DV124" s="268"/>
      <c r="DW124" s="52"/>
    </row>
    <row r="125" spans="5:127" ht="18" customHeight="1">
      <c r="E125" s="327">
        <v>13</v>
      </c>
      <c r="F125" s="90">
        <v>-40.200000000000003</v>
      </c>
      <c r="G125" s="90">
        <v>-43.8</v>
      </c>
      <c r="H125" s="90">
        <v>9.8000000000000007</v>
      </c>
      <c r="I125" s="90">
        <v>9.8000000000000007</v>
      </c>
      <c r="J125" s="91">
        <v>101</v>
      </c>
      <c r="K125" s="51">
        <f>IFERROR(MP_DATA[[#This Row],[Top '[m']]]-MP_DATA[[#This Row],[Bottom '[m']]], "")</f>
        <v>3.5999999999999943</v>
      </c>
      <c r="L125" s="201">
        <f>IFERROR(-(MP_DATA[[#This Row],[D, bottom '[m']]]-MP_DATA[[#This Row],[D, top '[m']]])/(MP_DATA[[#This Row],[Bottom '[m']]]-MP_DATA[[#This Row],[Top '[m']]]),"")</f>
        <v>0</v>
      </c>
      <c r="M125" s="134">
        <f t="shared" si="4"/>
        <v>86.970178877873906</v>
      </c>
      <c r="N125" s="217">
        <f>IFERROR((MP_DATA[[#This Row],[D, bottom '[m']]]+MP_DATA[[#This Row],[D, top '[m']]])/(2*MP_DATA[[#This Row],[t '[mm']]]/1000),"")</f>
        <v>97.029702970297024</v>
      </c>
      <c r="P125" s="309"/>
      <c r="Q125" s="264"/>
      <c r="R125" s="264"/>
      <c r="S125" s="265"/>
      <c r="T125" s="199"/>
      <c r="U125" s="199"/>
      <c r="V125" s="199"/>
      <c r="W125" s="199"/>
      <c r="X125" s="310"/>
      <c r="AP125" s="89"/>
      <c r="AQ125" s="90"/>
      <c r="AR125" s="90"/>
      <c r="AS125" s="90"/>
      <c r="AT125" s="90"/>
      <c r="AU125" s="91"/>
      <c r="AV125" s="216" t="str">
        <f>IFERROR(TP_DATA[[#This Row],[Top '[m']]]-TP_DATA[[#This Row],[Bottom '[m']]], "")</f>
        <v/>
      </c>
      <c r="AW125" s="201" t="str">
        <f>IFERROR(-(TP_DATA[[#This Row],[D, bottom '[m']]]-TP_DATA[[#This Row],[D, top '[m']]])/(TP_DATA[[#This Row],[Bottom '[m']]]-TP_DATA[[#This Row],[Top '[m']]]),"")</f>
        <v/>
      </c>
      <c r="AX125" s="134" t="str">
        <f t="shared" si="6"/>
        <v/>
      </c>
      <c r="AY125" s="217"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216">
        <f>IFERROR(TOWER_DATA[[#This Row],[Top '[m']]]-TOWER_DATA[[#This Row],[Bottom '[m']]], "")</f>
        <v>0.85699999999999932</v>
      </c>
      <c r="CI125" s="201">
        <f>IFERROR(-(TOWER_DATA[[#This Row],[D, bottom '[m']]]-TOWER_DATA[[#This Row],[D, top '[m']]])/(TOWER_DATA[[#This Row],[Bottom '[m']]]-TOWER_DATA[[#This Row],[Top '[m']]]),"")</f>
        <v>0</v>
      </c>
      <c r="CJ125" s="134">
        <f t="shared" si="5"/>
        <v>3.0138378091282236</v>
      </c>
      <c r="CK125" s="217">
        <f>IFERROR((TOWER_DATA[[#This Row],[D, bottom '[m']]]+TOWER_DATA[[#This Row],[D, top '[m']]])/(2*TOWER_DATA[[#This Row],[t '[mm']]]/1000),"")</f>
        <v>270.56521739130437</v>
      </c>
      <c r="CM125" s="49" t="s">
        <v>539</v>
      </c>
      <c r="CN125" s="49">
        <v>120.89999999999999</v>
      </c>
      <c r="CO125" s="49">
        <v>120.89999999999999</v>
      </c>
      <c r="CP125" s="49">
        <v>147</v>
      </c>
      <c r="CQ125" s="49"/>
      <c r="CR125" s="49"/>
      <c r="CS125" s="49"/>
      <c r="CT125" s="49"/>
      <c r="CU125" s="87"/>
      <c r="DN125" s="267"/>
      <c r="DO125" s="264"/>
      <c r="DP125" s="264"/>
      <c r="DQ125" s="265"/>
      <c r="DR125" s="265"/>
      <c r="DS125" s="265"/>
      <c r="DT125" s="266"/>
      <c r="DU125" s="266"/>
      <c r="DV125" s="268"/>
      <c r="DW125" s="52"/>
    </row>
    <row r="126" spans="5:127" ht="18" customHeight="1">
      <c r="E126" s="327">
        <v>14</v>
      </c>
      <c r="F126" s="90">
        <v>-43.8</v>
      </c>
      <c r="G126" s="90">
        <v>-47.8</v>
      </c>
      <c r="H126" s="90">
        <v>9.8000000000000007</v>
      </c>
      <c r="I126" s="90">
        <v>9.8000000000000007</v>
      </c>
      <c r="J126" s="91">
        <v>92</v>
      </c>
      <c r="K126" s="51">
        <f>IFERROR(MP_DATA[[#This Row],[Top '[m']]]-MP_DATA[[#This Row],[Bottom '[m']]], "")</f>
        <v>4</v>
      </c>
      <c r="L126" s="201">
        <f>IFERROR(-(MP_DATA[[#This Row],[D, bottom '[m']]]-MP_DATA[[#This Row],[D, top '[m']]])/(MP_DATA[[#This Row],[Bottom '[m']]]-MP_DATA[[#This Row],[Top '[m']]]),"")</f>
        <v>0</v>
      </c>
      <c r="M126" s="134">
        <f t="shared" si="4"/>
        <v>88.104302182456237</v>
      </c>
      <c r="N126" s="217">
        <f>IFERROR((MP_DATA[[#This Row],[D, bottom '[m']]]+MP_DATA[[#This Row],[D, top '[m']]])/(2*MP_DATA[[#This Row],[t '[mm']]]/1000),"")</f>
        <v>106.5217391304348</v>
      </c>
      <c r="P126" s="309"/>
      <c r="Q126" s="264"/>
      <c r="R126" s="264"/>
      <c r="S126" s="265"/>
      <c r="T126" s="199"/>
      <c r="U126" s="199"/>
      <c r="V126" s="199"/>
      <c r="W126" s="199"/>
      <c r="X126" s="310"/>
      <c r="AP126" s="89"/>
      <c r="AQ126" s="90"/>
      <c r="AR126" s="90"/>
      <c r="AS126" s="90"/>
      <c r="AT126" s="90"/>
      <c r="AU126" s="91"/>
      <c r="AV126" s="216" t="str">
        <f>IFERROR(TP_DATA[[#This Row],[Top '[m']]]-TP_DATA[[#This Row],[Bottom '[m']]], "")</f>
        <v/>
      </c>
      <c r="AW126" s="201" t="str">
        <f>IFERROR(-(TP_DATA[[#This Row],[D, bottom '[m']]]-TP_DATA[[#This Row],[D, top '[m']]])/(TP_DATA[[#This Row],[Bottom '[m']]]-TP_DATA[[#This Row],[Top '[m']]]),"")</f>
        <v/>
      </c>
      <c r="AX126" s="134" t="str">
        <f t="shared" si="6"/>
        <v/>
      </c>
      <c r="AY126" s="217"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216">
        <f>IFERROR(TOWER_DATA[[#This Row],[Top '[m']]]-TOWER_DATA[[#This Row],[Bottom '[m']]], "")</f>
        <v>1.9099999999999966</v>
      </c>
      <c r="CI126" s="201">
        <f>IFERROR(-(TOWER_DATA[[#This Row],[D, bottom '[m']]]-TOWER_DATA[[#This Row],[D, top '[m']]])/(TOWER_DATA[[#This Row],[Bottom '[m']]]-TOWER_DATA[[#This Row],[Top '[m']]]),"")</f>
        <v>0</v>
      </c>
      <c r="CJ126" s="134">
        <f t="shared" si="5"/>
        <v>6.7169547437980182</v>
      </c>
      <c r="CK126" s="217">
        <f>IFERROR((TOWER_DATA[[#This Row],[D, bottom '[m']]]+TOWER_DATA[[#This Row],[D, top '[m']]])/(2*TOWER_DATA[[#This Row],[t '[mm']]]/1000),"")</f>
        <v>270.56521739130437</v>
      </c>
      <c r="CM126" s="49" t="s">
        <v>539</v>
      </c>
      <c r="CN126" s="49">
        <v>119.88</v>
      </c>
      <c r="CO126" s="49">
        <v>119.88</v>
      </c>
      <c r="CP126" s="49">
        <v>1060</v>
      </c>
      <c r="CQ126" s="49"/>
      <c r="CR126" s="49"/>
      <c r="CS126" s="49"/>
      <c r="CT126" s="49"/>
      <c r="CU126" s="87"/>
      <c r="DN126" s="311"/>
      <c r="DO126" s="134"/>
      <c r="DP126" s="134"/>
      <c r="DQ126" s="50"/>
      <c r="DR126" s="50"/>
      <c r="DS126" s="50"/>
      <c r="DT126" s="51"/>
      <c r="DU126" s="51"/>
      <c r="DV126" s="51"/>
      <c r="DW126" s="70"/>
    </row>
    <row r="127" spans="5:127" ht="18" customHeight="1">
      <c r="E127" s="327">
        <v>15</v>
      </c>
      <c r="F127" s="90">
        <v>-47.8</v>
      </c>
      <c r="G127" s="90">
        <v>-51.8</v>
      </c>
      <c r="H127" s="90">
        <v>9.8000000000000007</v>
      </c>
      <c r="I127" s="90">
        <v>9.8000000000000007</v>
      </c>
      <c r="J127" s="91">
        <v>90</v>
      </c>
      <c r="K127" s="51">
        <f>IFERROR(MP_DATA[[#This Row],[Top '[m']]]-MP_DATA[[#This Row],[Bottom '[m']]], "")</f>
        <v>4</v>
      </c>
      <c r="L127" s="201">
        <f>IFERROR(-(MP_DATA[[#This Row],[D, bottom '[m']]]-MP_DATA[[#This Row],[D, top '[m']]])/(MP_DATA[[#This Row],[Bottom '[m']]]-MP_DATA[[#This Row],[Top '[m']]]),"")</f>
        <v>0</v>
      </c>
      <c r="M127" s="134">
        <f t="shared" si="4"/>
        <v>86.206747547124465</v>
      </c>
      <c r="N127" s="217">
        <f>IFERROR((MP_DATA[[#This Row],[D, bottom '[m']]]+MP_DATA[[#This Row],[D, top '[m']]])/(2*MP_DATA[[#This Row],[t '[mm']]]/1000),"")</f>
        <v>108.8888888888889</v>
      </c>
      <c r="P127" s="309"/>
      <c r="Q127" s="264"/>
      <c r="R127" s="264"/>
      <c r="S127" s="265"/>
      <c r="T127" s="199"/>
      <c r="U127" s="199"/>
      <c r="V127" s="199"/>
      <c r="W127" s="199"/>
      <c r="X127" s="310"/>
      <c r="AP127" s="89"/>
      <c r="AQ127" s="90"/>
      <c r="AR127" s="90"/>
      <c r="AS127" s="90"/>
      <c r="AT127" s="90"/>
      <c r="AU127" s="91"/>
      <c r="AV127" s="216" t="str">
        <f>IFERROR(TP_DATA[[#This Row],[Top '[m']]]-TP_DATA[[#This Row],[Bottom '[m']]], "")</f>
        <v/>
      </c>
      <c r="AW127" s="201" t="str">
        <f>IFERROR(-(TP_DATA[[#This Row],[D, bottom '[m']]]-TP_DATA[[#This Row],[D, top '[m']]])/(TP_DATA[[#This Row],[Bottom '[m']]]-TP_DATA[[#This Row],[Top '[m']]]),"")</f>
        <v/>
      </c>
      <c r="AX127" s="134" t="str">
        <f t="shared" si="6"/>
        <v/>
      </c>
      <c r="AY127" s="217"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216">
        <f>IFERROR(TOWER_DATA[[#This Row],[Top '[m']]]-TOWER_DATA[[#This Row],[Bottom '[m']]], "")</f>
        <v>1.019999999999996</v>
      </c>
      <c r="CI127" s="201">
        <f>IFERROR(-(TOWER_DATA[[#This Row],[D, bottom '[m']]]-TOWER_DATA[[#This Row],[D, top '[m']]])/(TOWER_DATA[[#This Row],[Bottom '[m']]]-TOWER_DATA[[#This Row],[Top '[m']]]),"")</f>
        <v>0</v>
      </c>
      <c r="CJ127" s="134">
        <f t="shared" si="5"/>
        <v>3.587064837002075</v>
      </c>
      <c r="CK127" s="217">
        <f>IFERROR((TOWER_DATA[[#This Row],[D, bottom '[m']]]+TOWER_DATA[[#This Row],[D, top '[m']]])/(2*TOWER_DATA[[#This Row],[t '[mm']]]/1000),"")</f>
        <v>270.56521739130437</v>
      </c>
      <c r="CM127" s="49" t="s">
        <v>539</v>
      </c>
      <c r="CN127" s="49">
        <v>116.94999999999999</v>
      </c>
      <c r="CO127" s="49">
        <v>116.94999999999999</v>
      </c>
      <c r="CP127" s="49">
        <v>147</v>
      </c>
      <c r="CQ127" s="49"/>
      <c r="CR127" s="49"/>
      <c r="CS127" s="49"/>
      <c r="CT127" s="49"/>
      <c r="CU127" s="87"/>
      <c r="DN127" s="267"/>
      <c r="DO127" s="264"/>
      <c r="DP127" s="264"/>
      <c r="DQ127" s="265"/>
      <c r="DR127" s="265"/>
      <c r="DS127" s="265"/>
      <c r="DT127" s="266"/>
      <c r="DU127" s="266"/>
      <c r="DV127" s="268"/>
      <c r="DW127" s="70"/>
    </row>
    <row r="128" spans="5:127" ht="18" customHeight="1">
      <c r="E128" s="327">
        <v>16</v>
      </c>
      <c r="F128" s="90">
        <v>-51.8</v>
      </c>
      <c r="G128" s="90">
        <v>-55.8</v>
      </c>
      <c r="H128" s="90">
        <v>9.8000000000000007</v>
      </c>
      <c r="I128" s="90">
        <v>9.8000000000000007</v>
      </c>
      <c r="J128" s="91">
        <v>80</v>
      </c>
      <c r="K128" s="51">
        <f>IFERROR(MP_DATA[[#This Row],[Top '[m']]]-MP_DATA[[#This Row],[Bottom '[m']]], "")</f>
        <v>4</v>
      </c>
      <c r="L128" s="201">
        <f>IFERROR(-(MP_DATA[[#This Row],[D, bottom '[m']]]-MP_DATA[[#This Row],[D, top '[m']]])/(MP_DATA[[#This Row],[Bottom '[m']]]-MP_DATA[[#This Row],[Top '[m']]]),"")</f>
        <v>0</v>
      </c>
      <c r="M128" s="134">
        <f t="shared" si="4"/>
        <v>76.707136849347108</v>
      </c>
      <c r="N128" s="217">
        <f>IFERROR((MP_DATA[[#This Row],[D, bottom '[m']]]+MP_DATA[[#This Row],[D, top '[m']]])/(2*MP_DATA[[#This Row],[t '[mm']]]/1000),"")</f>
        <v>122.5</v>
      </c>
      <c r="Q128" s="195"/>
      <c r="R128" s="195"/>
      <c r="S128" s="175"/>
      <c r="AP128" s="89"/>
      <c r="AQ128" s="90"/>
      <c r="AR128" s="90"/>
      <c r="AS128" s="90"/>
      <c r="AT128" s="90"/>
      <c r="AU128" s="91"/>
      <c r="AV128" s="216" t="str">
        <f>IFERROR(TP_DATA[[#This Row],[Top '[m']]]-TP_DATA[[#This Row],[Bottom '[m']]], "")</f>
        <v/>
      </c>
      <c r="AW128" s="201" t="str">
        <f>IFERROR(-(TP_DATA[[#This Row],[D, bottom '[m']]]-TP_DATA[[#This Row],[D, top '[m']]])/(TP_DATA[[#This Row],[Bottom '[m']]]-TP_DATA[[#This Row],[Top '[m']]]),"")</f>
        <v/>
      </c>
      <c r="AX128" s="134" t="str">
        <f t="shared" si="6"/>
        <v/>
      </c>
      <c r="AY128" s="217"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216">
        <f>IFERROR(TOWER_DATA[[#This Row],[Top '[m']]]-TOWER_DATA[[#This Row],[Bottom '[m']]], "")</f>
        <v>2.9300000000000068</v>
      </c>
      <c r="CI128" s="201">
        <f>IFERROR(-(TOWER_DATA[[#This Row],[D, bottom '[m']]]-TOWER_DATA[[#This Row],[D, top '[m']]])/(TOWER_DATA[[#This Row],[Bottom '[m']]]-TOWER_DATA[[#This Row],[Top '[m']]]),"")</f>
        <v>0</v>
      </c>
      <c r="CJ128" s="134">
        <f t="shared" si="5"/>
        <v>10.304019580800142</v>
      </c>
      <c r="CK128" s="217">
        <f>IFERROR((TOWER_DATA[[#This Row],[D, bottom '[m']]]+TOWER_DATA[[#This Row],[D, top '[m']]])/(2*TOWER_DATA[[#This Row],[t '[mm']]]/1000),"")</f>
        <v>270.56521739130437</v>
      </c>
      <c r="CM128" s="49" t="s">
        <v>539</v>
      </c>
      <c r="CN128" s="49">
        <v>115.446</v>
      </c>
      <c r="CO128" s="49">
        <v>115.446</v>
      </c>
      <c r="CP128" s="49">
        <v>147</v>
      </c>
      <c r="CQ128" s="49"/>
      <c r="CR128" s="49"/>
      <c r="CS128" s="49"/>
      <c r="CT128" s="49"/>
      <c r="CU128" s="87"/>
      <c r="DN128" s="267"/>
      <c r="DO128" s="264"/>
      <c r="DP128" s="264"/>
      <c r="DQ128" s="265"/>
      <c r="DR128" s="265"/>
      <c r="DS128" s="265"/>
      <c r="DT128" s="266"/>
      <c r="DU128" s="266"/>
      <c r="DV128" s="268"/>
      <c r="DW128" s="70"/>
    </row>
    <row r="129" spans="5:127" ht="18" customHeight="1">
      <c r="E129" s="327">
        <v>17</v>
      </c>
      <c r="F129" s="90">
        <v>-55.8</v>
      </c>
      <c r="G129" s="90">
        <v>-59.8</v>
      </c>
      <c r="H129" s="90">
        <v>9.8000000000000007</v>
      </c>
      <c r="I129" s="90">
        <v>9.8000000000000007</v>
      </c>
      <c r="J129" s="91">
        <v>80</v>
      </c>
      <c r="K129" s="51">
        <f>IFERROR(MP_DATA[[#This Row],[Top '[m']]]-MP_DATA[[#This Row],[Bottom '[m']]], "")</f>
        <v>4</v>
      </c>
      <c r="L129" s="201">
        <f>IFERROR(-(MP_DATA[[#This Row],[D, bottom '[m']]]-MP_DATA[[#This Row],[D, top '[m']]])/(MP_DATA[[#This Row],[Bottom '[m']]]-MP_DATA[[#This Row],[Top '[m']]]),"")</f>
        <v>0</v>
      </c>
      <c r="M129" s="134">
        <f t="shared" si="4"/>
        <v>76.707136849347108</v>
      </c>
      <c r="N129" s="217">
        <f>IFERROR((MP_DATA[[#This Row],[D, bottom '[m']]]+MP_DATA[[#This Row],[D, top '[m']]])/(2*MP_DATA[[#This Row],[t '[mm']]]/1000),"")</f>
        <v>122.5</v>
      </c>
      <c r="Q129" s="195"/>
      <c r="R129" s="195"/>
      <c r="S129" s="175"/>
      <c r="AP129" s="89"/>
      <c r="AQ129" s="90"/>
      <c r="AR129" s="90"/>
      <c r="AS129" s="90"/>
      <c r="AT129" s="90"/>
      <c r="AU129" s="91"/>
      <c r="AV129" s="216" t="str">
        <f>IFERROR(TP_DATA[[#This Row],[Top '[m']]]-TP_DATA[[#This Row],[Bottom '[m']]], "")</f>
        <v/>
      </c>
      <c r="AW129" s="201" t="str">
        <f>IFERROR(-(TP_DATA[[#This Row],[D, bottom '[m']]]-TP_DATA[[#This Row],[D, top '[m']]])/(TP_DATA[[#This Row],[Bottom '[m']]]-TP_DATA[[#This Row],[Top '[m']]]),"")</f>
        <v/>
      </c>
      <c r="AX129" s="134" t="str">
        <f t="shared" si="6"/>
        <v/>
      </c>
      <c r="AY129" s="217"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216">
        <f>IFERROR(TOWER_DATA[[#This Row],[Top '[m']]]-TOWER_DATA[[#This Row],[Bottom '[m']]], "")</f>
        <v>1.5039999999999907</v>
      </c>
      <c r="CI129" s="201">
        <f>IFERROR(-(TOWER_DATA[[#This Row],[D, bottom '[m']]]-TOWER_DATA[[#This Row],[D, top '[m']]])/(TOWER_DATA[[#This Row],[Bottom '[m']]]-TOWER_DATA[[#This Row],[Top '[m']]]),"")</f>
        <v>0</v>
      </c>
      <c r="CJ129" s="134">
        <f t="shared" si="5"/>
        <v>5.2891622694618716</v>
      </c>
      <c r="CK129" s="217">
        <f>IFERROR((TOWER_DATA[[#This Row],[D, bottom '[m']]]+TOWER_DATA[[#This Row],[D, top '[m']]])/(2*TOWER_DATA[[#This Row],[t '[mm']]]/1000),"")</f>
        <v>270.56521739130437</v>
      </c>
      <c r="CM129" s="49" t="s">
        <v>539</v>
      </c>
      <c r="CN129" s="49">
        <v>111.08999999999999</v>
      </c>
      <c r="CO129" s="49">
        <v>111.08999999999999</v>
      </c>
      <c r="CP129" s="49">
        <v>147</v>
      </c>
      <c r="CQ129" s="49"/>
      <c r="CR129" s="49"/>
      <c r="CS129" s="49"/>
      <c r="CT129" s="49"/>
      <c r="CU129" s="87"/>
      <c r="DN129" s="267"/>
      <c r="DO129" s="264"/>
      <c r="DP129" s="264"/>
      <c r="DQ129" s="265"/>
      <c r="DR129" s="265"/>
      <c r="DS129" s="265"/>
      <c r="DT129" s="266"/>
      <c r="DU129" s="266"/>
      <c r="DV129" s="268"/>
      <c r="DW129" s="70"/>
    </row>
    <row r="130" spans="5:127" ht="18" customHeight="1">
      <c r="E130" s="327">
        <v>18</v>
      </c>
      <c r="F130" s="90">
        <v>-59.8</v>
      </c>
      <c r="G130" s="90">
        <v>-63.8</v>
      </c>
      <c r="H130" s="90">
        <v>9.8000000000000007</v>
      </c>
      <c r="I130" s="90">
        <v>9.8000000000000007</v>
      </c>
      <c r="J130" s="91">
        <v>80</v>
      </c>
      <c r="K130" s="51">
        <f>IFERROR(MP_DATA[[#This Row],[Top '[m']]]-MP_DATA[[#This Row],[Bottom '[m']]], "")</f>
        <v>4</v>
      </c>
      <c r="L130" s="201">
        <f>IFERROR(-(MP_DATA[[#This Row],[D, bottom '[m']]]-MP_DATA[[#This Row],[D, top '[m']]])/(MP_DATA[[#This Row],[Bottom '[m']]]-MP_DATA[[#This Row],[Top '[m']]]),"")</f>
        <v>0</v>
      </c>
      <c r="M130" s="134">
        <f t="shared" si="4"/>
        <v>76.707136849347108</v>
      </c>
      <c r="N130" s="217">
        <f>IFERROR((MP_DATA[[#This Row],[D, bottom '[m']]]+MP_DATA[[#This Row],[D, top '[m']]])/(2*MP_DATA[[#This Row],[t '[mm']]]/1000),"")</f>
        <v>122.5</v>
      </c>
      <c r="Q130" s="195"/>
      <c r="R130" s="195"/>
      <c r="S130" s="175"/>
      <c r="AP130" s="89"/>
      <c r="AQ130" s="90"/>
      <c r="AR130" s="90"/>
      <c r="AS130" s="90"/>
      <c r="AT130" s="90"/>
      <c r="AU130" s="91"/>
      <c r="AV130" s="216" t="str">
        <f>IFERROR(TP_DATA[[#This Row],[Top '[m']]]-TP_DATA[[#This Row],[Bottom '[m']]], "")</f>
        <v/>
      </c>
      <c r="AW130" s="201" t="str">
        <f>IFERROR(-(TP_DATA[[#This Row],[D, bottom '[m']]]-TP_DATA[[#This Row],[D, top '[m']]])/(TP_DATA[[#This Row],[Bottom '[m']]]-TP_DATA[[#This Row],[Top '[m']]]),"")</f>
        <v/>
      </c>
      <c r="AX130" s="134" t="str">
        <f t="shared" si="6"/>
        <v/>
      </c>
      <c r="AY130" s="217"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216">
        <f>IFERROR(TOWER_DATA[[#This Row],[Top '[m']]]-TOWER_DATA[[#This Row],[Bottom '[m']]], "")</f>
        <v>1.4260000000000019</v>
      </c>
      <c r="CI130" s="201">
        <f>IFERROR(-(TOWER_DATA[[#This Row],[D, bottom '[m']]]-TOWER_DATA[[#This Row],[D, top '[m']]])/(TOWER_DATA[[#This Row],[Bottom '[m']]]-TOWER_DATA[[#This Row],[Top '[m']]]),"")</f>
        <v>7.0126227208999476E-4</v>
      </c>
      <c r="CJ130" s="134">
        <f t="shared" si="5"/>
        <v>5.0152617353149624</v>
      </c>
      <c r="CK130" s="217">
        <f>IFERROR((TOWER_DATA[[#This Row],[D, bottom '[m']]]+TOWER_DATA[[#This Row],[D, top '[m']]])/(2*TOWER_DATA[[#This Row],[t '[mm']]]/1000),"")</f>
        <v>270.58695652173913</v>
      </c>
      <c r="CM130" s="49" t="s">
        <v>539</v>
      </c>
      <c r="CN130" s="49">
        <v>110.89999999999999</v>
      </c>
      <c r="CO130" s="49">
        <v>110.89999999999999</v>
      </c>
      <c r="CP130" s="49">
        <v>147</v>
      </c>
      <c r="CQ130" s="49"/>
      <c r="CR130" s="49"/>
      <c r="CS130" s="49"/>
      <c r="CT130" s="49"/>
      <c r="CU130" s="87"/>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7">
        <v>19</v>
      </c>
      <c r="F131" s="90">
        <v>-63.8</v>
      </c>
      <c r="G131" s="90">
        <v>-67.8</v>
      </c>
      <c r="H131" s="90">
        <v>9.8000000000000007</v>
      </c>
      <c r="I131" s="90">
        <v>9.8000000000000007</v>
      </c>
      <c r="J131" s="91">
        <v>80</v>
      </c>
      <c r="K131" s="51">
        <f>IFERROR(MP_DATA[[#This Row],[Top '[m']]]-MP_DATA[[#This Row],[Bottom '[m']]], "")</f>
        <v>4</v>
      </c>
      <c r="L131" s="201">
        <f>IFERROR(-(MP_DATA[[#This Row],[D, bottom '[m']]]-MP_DATA[[#This Row],[D, top '[m']]])/(MP_DATA[[#This Row],[Bottom '[m']]]-MP_DATA[[#This Row],[Top '[m']]]),"")</f>
        <v>0</v>
      </c>
      <c r="M131" s="134">
        <f t="shared" si="4"/>
        <v>76.707136849347108</v>
      </c>
      <c r="N131" s="217">
        <f>IFERROR((MP_DATA[[#This Row],[D, bottom '[m']]]+MP_DATA[[#This Row],[D, top '[m']]])/(2*MP_DATA[[#This Row],[t '[mm']]]/1000),"")</f>
        <v>122.5</v>
      </c>
      <c r="Q131" s="195"/>
      <c r="R131" s="195"/>
      <c r="S131" s="175"/>
      <c r="AP131" s="89"/>
      <c r="AQ131" s="90"/>
      <c r="AR131" s="90"/>
      <c r="AS131" s="90"/>
      <c r="AT131" s="90"/>
      <c r="AU131" s="91"/>
      <c r="AV131" s="216" t="str">
        <f>IFERROR(TP_DATA[[#This Row],[Top '[m']]]-TP_DATA[[#This Row],[Bottom '[m']]], "")</f>
        <v/>
      </c>
      <c r="AW131" s="201" t="str">
        <f>IFERROR(-(TP_DATA[[#This Row],[D, bottom '[m']]]-TP_DATA[[#This Row],[D, top '[m']]])/(TP_DATA[[#This Row],[Bottom '[m']]]-TP_DATA[[#This Row],[Top '[m']]]),"")</f>
        <v/>
      </c>
      <c r="AX131" s="134" t="str">
        <f t="shared" si="6"/>
        <v/>
      </c>
      <c r="AY131" s="217" t="str">
        <f>IFERROR((TP_DATA[[#This Row],[D, bottom '[m']]]+TP_DATA[[#This Row],[D, top '[m']]])/(2*TP_DATA[[#This Row],[t '[mm']]]/1000),"")</f>
        <v/>
      </c>
      <c r="BB131" s="96"/>
      <c r="BC131" s="96"/>
      <c r="BD131" s="175"/>
      <c r="CB131" s="89">
        <v>19</v>
      </c>
      <c r="CC131" s="90">
        <v>114.02000000000001</v>
      </c>
      <c r="CD131" s="90">
        <v>111.09</v>
      </c>
      <c r="CE131" s="90">
        <v>6.2240000000000002</v>
      </c>
      <c r="CF131" s="90">
        <v>6.2249999999999996</v>
      </c>
      <c r="CG131" s="91">
        <v>24</v>
      </c>
      <c r="CH131" s="216">
        <f>IFERROR(TOWER_DATA[[#This Row],[Top '[m']]]-TOWER_DATA[[#This Row],[Bottom '[m']]], "")</f>
        <v>2.9300000000000068</v>
      </c>
      <c r="CI131" s="201">
        <f>IFERROR(-(TOWER_DATA[[#This Row],[D, bottom '[m']]]-TOWER_DATA[[#This Row],[D, top '[m']]])/(TOWER_DATA[[#This Row],[Bottom '[m']]]-TOWER_DATA[[#This Row],[Top '[m']]]),"")</f>
        <v>3.412969283274551E-4</v>
      </c>
      <c r="CJ131" s="134">
        <f t="shared" si="5"/>
        <v>10.752887530560983</v>
      </c>
      <c r="CK131" s="217">
        <f>IFERROR((TOWER_DATA[[#This Row],[D, bottom '[m']]]+TOWER_DATA[[#This Row],[D, top '[m']]])/(2*TOWER_DATA[[#This Row],[t '[mm']]]/1000),"")</f>
        <v>259.35416666666669</v>
      </c>
      <c r="CM131" s="49" t="s">
        <v>539</v>
      </c>
      <c r="CN131" s="49">
        <v>107.22399999999999</v>
      </c>
      <c r="CO131" s="49">
        <v>107.22399999999999</v>
      </c>
      <c r="CP131" s="49">
        <v>147</v>
      </c>
      <c r="CQ131" s="49"/>
      <c r="CR131" s="49"/>
      <c r="CS131" s="49"/>
      <c r="CT131" s="49"/>
      <c r="CU131" s="87"/>
      <c r="DO131" s="195"/>
      <c r="DP131" s="195"/>
      <c r="DQ131" s="175"/>
      <c r="DT131" s="96"/>
      <c r="DU131" s="96"/>
      <c r="DV131" s="70" t="str">
        <f t="shared" si="7"/>
        <v/>
      </c>
      <c r="DW131" s="70"/>
    </row>
    <row r="132" spans="5:127" ht="18" customHeight="1">
      <c r="E132" s="327">
        <v>20</v>
      </c>
      <c r="F132" s="90">
        <v>-67.8</v>
      </c>
      <c r="G132" s="90">
        <v>-71.8</v>
      </c>
      <c r="H132" s="90">
        <v>9.8000000000000007</v>
      </c>
      <c r="I132" s="90">
        <v>9.8000000000000007</v>
      </c>
      <c r="J132" s="91">
        <v>80</v>
      </c>
      <c r="K132" s="51">
        <f>IFERROR(MP_DATA[[#This Row],[Top '[m']]]-MP_DATA[[#This Row],[Bottom '[m']]], "")</f>
        <v>4</v>
      </c>
      <c r="L132" s="201">
        <f>IFERROR(-(MP_DATA[[#This Row],[D, bottom '[m']]]-MP_DATA[[#This Row],[D, top '[m']]])/(MP_DATA[[#This Row],[Bottom '[m']]]-MP_DATA[[#This Row],[Top '[m']]]),"")</f>
        <v>0</v>
      </c>
      <c r="M132" s="134">
        <f t="shared" si="4"/>
        <v>76.707136849347108</v>
      </c>
      <c r="N132" s="217">
        <f>IFERROR((MP_DATA[[#This Row],[D, bottom '[m']]]+MP_DATA[[#This Row],[D, top '[m']]])/(2*MP_DATA[[#This Row],[t '[mm']]]/1000),"")</f>
        <v>122.5</v>
      </c>
      <c r="Q132" s="195"/>
      <c r="R132" s="195"/>
      <c r="S132" s="175"/>
      <c r="AP132" s="89"/>
      <c r="AQ132" s="90"/>
      <c r="AR132" s="90"/>
      <c r="AS132" s="90"/>
      <c r="AT132" s="90"/>
      <c r="AU132" s="91"/>
      <c r="AV132" s="216" t="str">
        <f>IFERROR(TP_DATA[[#This Row],[Top '[m']]]-TP_DATA[[#This Row],[Bottom '[m']]], "")</f>
        <v/>
      </c>
      <c r="AW132" s="201" t="str">
        <f>IFERROR(-(TP_DATA[[#This Row],[D, bottom '[m']]]-TP_DATA[[#This Row],[D, top '[m']]])/(TP_DATA[[#This Row],[Bottom '[m']]]-TP_DATA[[#This Row],[Top '[m']]]),"")</f>
        <v/>
      </c>
      <c r="AX132" s="134" t="str">
        <f t="shared" si="6"/>
        <v/>
      </c>
      <c r="AY132" s="217" t="str">
        <f>IFERROR((TP_DATA[[#This Row],[D, bottom '[m']]]+TP_DATA[[#This Row],[D, top '[m']]])/(2*TP_DATA[[#This Row],[t '[mm']]]/1000),"")</f>
        <v/>
      </c>
      <c r="BB132" s="96"/>
      <c r="BC132" s="96"/>
      <c r="BD132" s="175"/>
      <c r="CB132" s="89">
        <v>20</v>
      </c>
      <c r="CC132" s="90">
        <v>111.09</v>
      </c>
      <c r="CD132" s="90">
        <v>110.9</v>
      </c>
      <c r="CE132" s="90">
        <v>6.2249999999999996</v>
      </c>
      <c r="CF132" s="90">
        <v>6.2249999999999996</v>
      </c>
      <c r="CG132" s="91">
        <v>25</v>
      </c>
      <c r="CH132" s="216">
        <f>IFERROR(TOWER_DATA[[#This Row],[Top '[m']]]-TOWER_DATA[[#This Row],[Bottom '[m']]], "")</f>
        <v>0.18999999999999773</v>
      </c>
      <c r="CI132" s="201">
        <f>IFERROR(-(TOWER_DATA[[#This Row],[D, bottom '[m']]]-TOWER_DATA[[#This Row],[D, top '[m']]])/(TOWER_DATA[[#This Row],[Bottom '[m']]]-TOWER_DATA[[#This Row],[Top '[m']]]),"")</f>
        <v>0</v>
      </c>
      <c r="CJ132" s="134">
        <f t="shared" si="5"/>
        <v>0.72628124363851332</v>
      </c>
      <c r="CK132" s="217">
        <f>IFERROR((TOWER_DATA[[#This Row],[D, bottom '[m']]]+TOWER_DATA[[#This Row],[D, top '[m']]])/(2*TOWER_DATA[[#This Row],[t '[mm']]]/1000),"")</f>
        <v>248.99999999999997</v>
      </c>
      <c r="CM132" s="49" t="s">
        <v>539</v>
      </c>
      <c r="CN132" s="49">
        <v>102.3</v>
      </c>
      <c r="CO132" s="49">
        <v>102.3</v>
      </c>
      <c r="CP132" s="49">
        <v>147</v>
      </c>
      <c r="CQ132" s="49"/>
      <c r="CR132" s="49"/>
      <c r="CS132" s="49"/>
      <c r="CT132" s="49"/>
      <c r="CU132" s="87"/>
      <c r="DO132" s="195"/>
      <c r="DP132" s="195"/>
      <c r="DQ132" s="175"/>
      <c r="DT132" s="96"/>
      <c r="DU132" s="96"/>
      <c r="DV132" s="70" t="str">
        <f t="shared" si="7"/>
        <v/>
      </c>
      <c r="DW132" s="70"/>
    </row>
    <row r="133" spans="5:127" ht="18" customHeight="1">
      <c r="E133" s="327">
        <v>21</v>
      </c>
      <c r="F133" s="90">
        <v>-71.8</v>
      </c>
      <c r="G133" s="90">
        <v>-75.8</v>
      </c>
      <c r="H133" s="90">
        <v>9.8000000000000007</v>
      </c>
      <c r="I133" s="90">
        <v>9.8000000000000007</v>
      </c>
      <c r="J133" s="91">
        <v>87</v>
      </c>
      <c r="K133" s="51">
        <f>IFERROR(MP_DATA[[#This Row],[Top '[m']]]-MP_DATA[[#This Row],[Bottom '[m']]], "")</f>
        <v>4</v>
      </c>
      <c r="L133" s="201">
        <f>IFERROR(-(MP_DATA[[#This Row],[D, bottom '[m']]]-MP_DATA[[#This Row],[D, top '[m']]])/(MP_DATA[[#This Row],[Bottom '[m']]]-MP_DATA[[#This Row],[Top '[m']]]),"")</f>
        <v>0</v>
      </c>
      <c r="M133" s="134">
        <f t="shared" si="4"/>
        <v>83.358935903986847</v>
      </c>
      <c r="N133" s="217">
        <f>IFERROR((MP_DATA[[#This Row],[D, bottom '[m']]]+MP_DATA[[#This Row],[D, top '[m']]])/(2*MP_DATA[[#This Row],[t '[mm']]]/1000),"")</f>
        <v>112.64367816091955</v>
      </c>
      <c r="Q133" s="195"/>
      <c r="R133" s="195"/>
      <c r="S133" s="175"/>
      <c r="AP133" s="89"/>
      <c r="AQ133" s="90"/>
      <c r="AR133" s="90"/>
      <c r="AS133" s="90"/>
      <c r="AT133" s="90"/>
      <c r="AU133" s="91"/>
      <c r="AV133" s="216" t="str">
        <f>IFERROR(TP_DATA[[#This Row],[Top '[m']]]-TP_DATA[[#This Row],[Bottom '[m']]], "")</f>
        <v/>
      </c>
      <c r="AW133" s="201" t="str">
        <f>IFERROR(-(TP_DATA[[#This Row],[D, bottom '[m']]]-TP_DATA[[#This Row],[D, top '[m']]])/(TP_DATA[[#This Row],[Bottom '[m']]]-TP_DATA[[#This Row],[Top '[m']]]),"")</f>
        <v/>
      </c>
      <c r="AX133" s="134" t="str">
        <f t="shared" si="6"/>
        <v/>
      </c>
      <c r="AY133" s="217" t="str">
        <f>IFERROR((TP_DATA[[#This Row],[D, bottom '[m']]]+TP_DATA[[#This Row],[D, top '[m']]])/(2*TP_DATA[[#This Row],[t '[mm']]]/1000),"")</f>
        <v/>
      </c>
      <c r="BB133" s="96"/>
      <c r="BC133" s="96"/>
      <c r="BD133" s="175"/>
      <c r="CB133" s="89">
        <v>21</v>
      </c>
      <c r="CC133" s="90">
        <v>110.9</v>
      </c>
      <c r="CD133" s="90">
        <v>108.16000000000001</v>
      </c>
      <c r="CE133" s="90">
        <v>6.2249999999999996</v>
      </c>
      <c r="CF133" s="90">
        <v>6.226</v>
      </c>
      <c r="CG133" s="91">
        <v>25</v>
      </c>
      <c r="CH133" s="216">
        <f>IFERROR(TOWER_DATA[[#This Row],[Top '[m']]]-TOWER_DATA[[#This Row],[Bottom '[m']]], "")</f>
        <v>2.7399999999999949</v>
      </c>
      <c r="CI133" s="201">
        <f>IFERROR(-(TOWER_DATA[[#This Row],[D, bottom '[m']]]-TOWER_DATA[[#This Row],[D, top '[m']]])/(TOWER_DATA[[#This Row],[Bottom '[m']]]-TOWER_DATA[[#This Row],[Top '[m']]]),"")</f>
        <v>3.6496350364975758E-4</v>
      </c>
      <c r="CJ133" s="134">
        <f t="shared" si="5"/>
        <v>10.474584696294533</v>
      </c>
      <c r="CK133" s="217">
        <f>IFERROR((TOWER_DATA[[#This Row],[D, bottom '[m']]]+TOWER_DATA[[#This Row],[D, top '[m']]])/(2*TOWER_DATA[[#This Row],[t '[mm']]]/1000),"")</f>
        <v>249.02</v>
      </c>
      <c r="CM133" s="49" t="s">
        <v>539</v>
      </c>
      <c r="CN133" s="49">
        <v>102.25999999999999</v>
      </c>
      <c r="CO133" s="49">
        <v>102.25999999999999</v>
      </c>
      <c r="CP133" s="49">
        <v>5610</v>
      </c>
      <c r="CQ133" s="49"/>
      <c r="CR133" s="49"/>
      <c r="CS133" s="49"/>
      <c r="CT133" s="49"/>
      <c r="CU133" s="87"/>
      <c r="DO133" s="195"/>
      <c r="DP133" s="195"/>
      <c r="DQ133" s="175"/>
      <c r="DT133" s="96"/>
      <c r="DU133" s="96"/>
      <c r="DV133" s="70" t="str">
        <f t="shared" si="7"/>
        <v/>
      </c>
      <c r="DW133" s="70"/>
    </row>
    <row r="134" spans="5:127" ht="18" customHeight="1">
      <c r="E134" s="327">
        <v>22</v>
      </c>
      <c r="F134" s="90">
        <v>-75.8</v>
      </c>
      <c r="G134" s="90">
        <v>-79.75</v>
      </c>
      <c r="H134" s="90">
        <v>9.8000000000000007</v>
      </c>
      <c r="I134" s="90">
        <v>9.8000000000000007</v>
      </c>
      <c r="J134" s="91">
        <v>95</v>
      </c>
      <c r="K134" s="51">
        <f>IFERROR(MP_DATA[[#This Row],[Top '[m']]]-MP_DATA[[#This Row],[Bottom '[m']]], "")</f>
        <v>3.9500000000000028</v>
      </c>
      <c r="L134" s="201">
        <f>IFERROR(-(MP_DATA[[#This Row],[D, bottom '[m']]]-MP_DATA[[#This Row],[D, top '[m']]])/(MP_DATA[[#This Row],[Bottom '[m']]]-MP_DATA[[#This Row],[Top '[m']]]),"")</f>
        <v>0</v>
      </c>
      <c r="M134" s="134">
        <f t="shared" si="4"/>
        <v>89.812290014748029</v>
      </c>
      <c r="N134" s="217">
        <f>IFERROR((MP_DATA[[#This Row],[D, bottom '[m']]]+MP_DATA[[#This Row],[D, top '[m']]])/(2*MP_DATA[[#This Row],[t '[mm']]]/1000),"")</f>
        <v>103.15789473684211</v>
      </c>
      <c r="Q134" s="195"/>
      <c r="R134" s="195"/>
      <c r="S134" s="175"/>
      <c r="AP134" s="89"/>
      <c r="AQ134" s="90"/>
      <c r="AR134" s="90"/>
      <c r="AS134" s="90"/>
      <c r="AT134" s="90"/>
      <c r="AU134" s="91"/>
      <c r="AV134" s="216" t="str">
        <f>IFERROR(TP_DATA[[#This Row],[Top '[m']]]-TP_DATA[[#This Row],[Bottom '[m']]], "")</f>
        <v/>
      </c>
      <c r="AW134" s="201" t="str">
        <f>IFERROR(-(TP_DATA[[#This Row],[D, bottom '[m']]]-TP_DATA[[#This Row],[D, top '[m']]])/(TP_DATA[[#This Row],[Bottom '[m']]]-TP_DATA[[#This Row],[Top '[m']]]),"")</f>
        <v/>
      </c>
      <c r="AX134" s="134" t="str">
        <f t="shared" si="6"/>
        <v/>
      </c>
      <c r="AY134" s="217" t="str">
        <f>IFERROR((TP_DATA[[#This Row],[D, bottom '[m']]]+TP_DATA[[#This Row],[D, top '[m']]])/(2*TP_DATA[[#This Row],[t '[mm']]]/1000),"")</f>
        <v/>
      </c>
      <c r="BB134" s="96"/>
      <c r="BC134" s="96"/>
      <c r="BD134" s="175"/>
      <c r="CB134" s="89">
        <v>22</v>
      </c>
      <c r="CC134" s="90">
        <v>108.16000000000001</v>
      </c>
      <c r="CD134" s="90">
        <v>107.224</v>
      </c>
      <c r="CE134" s="90">
        <v>6.226</v>
      </c>
      <c r="CF134" s="90">
        <v>6.226</v>
      </c>
      <c r="CG134" s="91">
        <v>26</v>
      </c>
      <c r="CH134" s="216">
        <f>IFERROR(TOWER_DATA[[#This Row],[Top '[m']]]-TOWER_DATA[[#This Row],[Bottom '[m']]], "")</f>
        <v>0.93600000000000705</v>
      </c>
      <c r="CI134" s="201">
        <f>IFERROR(-(TOWER_DATA[[#This Row],[D, bottom '[m']]]-TOWER_DATA[[#This Row],[D, top '[m']]])/(TOWER_DATA[[#This Row],[Bottom '[m']]]-TOWER_DATA[[#This Row],[Top '[m']]]),"")</f>
        <v>0</v>
      </c>
      <c r="CJ134" s="134">
        <f t="shared" si="5"/>
        <v>3.7210063884604585</v>
      </c>
      <c r="CK134" s="217">
        <f>IFERROR((TOWER_DATA[[#This Row],[D, bottom '[m']]]+TOWER_DATA[[#This Row],[D, top '[m']]])/(2*TOWER_DATA[[#This Row],[t '[mm']]]/1000),"")</f>
        <v>239.46153846153848</v>
      </c>
      <c r="CM134" s="49" t="s">
        <v>539</v>
      </c>
      <c r="CN134" s="49">
        <v>102.1</v>
      </c>
      <c r="CO134" s="49">
        <v>102.1</v>
      </c>
      <c r="CP134" s="49">
        <v>8160</v>
      </c>
      <c r="CQ134" s="49"/>
      <c r="CR134" s="49"/>
      <c r="CS134" s="49"/>
      <c r="CT134" s="49"/>
      <c r="CU134" s="87"/>
      <c r="DO134" s="195"/>
      <c r="DP134" s="195"/>
      <c r="DQ134" s="175"/>
      <c r="DT134" s="96"/>
      <c r="DU134" s="96"/>
      <c r="DV134" s="70" t="str">
        <f t="shared" si="7"/>
        <v/>
      </c>
      <c r="DW134" s="70"/>
    </row>
    <row r="135" spans="5:127" ht="18" customHeight="1">
      <c r="E135" s="327">
        <v>23</v>
      </c>
      <c r="F135" s="90">
        <v>-79.75</v>
      </c>
      <c r="G135" s="90">
        <v>-82.75</v>
      </c>
      <c r="H135" s="90">
        <v>9.8000000000000007</v>
      </c>
      <c r="I135" s="90">
        <v>9.8000000000000007</v>
      </c>
      <c r="J135" s="91">
        <v>105</v>
      </c>
      <c r="K135" s="51">
        <f>IFERROR(MP_DATA[[#This Row],[Top '[m']]]-MP_DATA[[#This Row],[Bottom '[m']]], "")</f>
        <v>3</v>
      </c>
      <c r="L135" s="201">
        <f>IFERROR(-(MP_DATA[[#This Row],[D, bottom '[m']]]-MP_DATA[[#This Row],[D, top '[m']]])/(MP_DATA[[#This Row],[Bottom '[m']]]-MP_DATA[[#This Row],[Top '[m']]]),"")</f>
        <v>0</v>
      </c>
      <c r="M135" s="134">
        <f t="shared" si="4"/>
        <v>75.314378505222052</v>
      </c>
      <c r="N135" s="217">
        <f>IFERROR((MP_DATA[[#This Row],[D, bottom '[m']]]+MP_DATA[[#This Row],[D, top '[m']]])/(2*MP_DATA[[#This Row],[t '[mm']]]/1000),"")</f>
        <v>93.333333333333343</v>
      </c>
      <c r="Q135" s="195"/>
      <c r="R135" s="195"/>
      <c r="S135" s="175"/>
      <c r="AP135" s="89"/>
      <c r="AQ135" s="90"/>
      <c r="AR135" s="90"/>
      <c r="AS135" s="90"/>
      <c r="AT135" s="90"/>
      <c r="AU135" s="91"/>
      <c r="AV135" s="216" t="str">
        <f>IFERROR(TP_DATA[[#This Row],[Top '[m']]]-TP_DATA[[#This Row],[Bottom '[m']]], "")</f>
        <v/>
      </c>
      <c r="AW135" s="201" t="str">
        <f>IFERROR(-(TP_DATA[[#This Row],[D, bottom '[m']]]-TP_DATA[[#This Row],[D, top '[m']]])/(TP_DATA[[#This Row],[Bottom '[m']]]-TP_DATA[[#This Row],[Top '[m']]]),"")</f>
        <v/>
      </c>
      <c r="AX135" s="134" t="str">
        <f t="shared" si="6"/>
        <v/>
      </c>
      <c r="AY135" s="217" t="str">
        <f>IFERROR((TP_DATA[[#This Row],[D, bottom '[m']]]+TP_DATA[[#This Row],[D, top '[m']]])/(2*TP_DATA[[#This Row],[t '[mm']]]/1000),"")</f>
        <v/>
      </c>
      <c r="BB135" s="96"/>
      <c r="BC135" s="96"/>
      <c r="BD135" s="175"/>
      <c r="CB135" s="89">
        <v>23</v>
      </c>
      <c r="CC135" s="90">
        <v>107.224</v>
      </c>
      <c r="CD135" s="90">
        <v>105.23</v>
      </c>
      <c r="CE135" s="90">
        <v>6.226</v>
      </c>
      <c r="CF135" s="90">
        <v>6.226</v>
      </c>
      <c r="CG135" s="91">
        <v>26</v>
      </c>
      <c r="CH135" s="216">
        <f>IFERROR(TOWER_DATA[[#This Row],[Top '[m']]]-TOWER_DATA[[#This Row],[Bottom '[m']]], "")</f>
        <v>1.9939999999999998</v>
      </c>
      <c r="CI135" s="201">
        <f>IFERROR(-(TOWER_DATA[[#This Row],[D, bottom '[m']]]-TOWER_DATA[[#This Row],[D, top '[m']]])/(TOWER_DATA[[#This Row],[Bottom '[m']]]-TOWER_DATA[[#This Row],[Top '[m']]]),"")</f>
        <v>0</v>
      </c>
      <c r="CJ135" s="134">
        <f t="shared" si="5"/>
        <v>7.9270157463569424</v>
      </c>
      <c r="CK135" s="217">
        <f>IFERROR((TOWER_DATA[[#This Row],[D, bottom '[m']]]+TOWER_DATA[[#This Row],[D, top '[m']]])/(2*TOWER_DATA[[#This Row],[t '[mm']]]/1000),"")</f>
        <v>239.46153846153848</v>
      </c>
      <c r="CM135" s="49" t="s">
        <v>539</v>
      </c>
      <c r="CN135" s="49">
        <v>101.94</v>
      </c>
      <c r="CO135" s="49">
        <v>101.94</v>
      </c>
      <c r="CP135" s="49">
        <v>5</v>
      </c>
      <c r="CQ135" s="49"/>
      <c r="CR135" s="49"/>
      <c r="CS135" s="49"/>
      <c r="CT135" s="49"/>
      <c r="CU135" s="87"/>
      <c r="DO135" s="195"/>
      <c r="DP135" s="195"/>
      <c r="DQ135" s="175"/>
      <c r="DT135" s="96"/>
      <c r="DU135" s="96"/>
      <c r="DV135" s="70" t="str">
        <f t="shared" si="7"/>
        <v/>
      </c>
    </row>
    <row r="136" spans="5:127" ht="18" customHeight="1">
      <c r="E136" s="328"/>
      <c r="F136" s="301"/>
      <c r="G136" s="301"/>
      <c r="H136" s="301"/>
      <c r="I136" s="301"/>
      <c r="J136" s="302"/>
      <c r="K136" s="216" t="str">
        <f>IFERROR(MP_DATA[[#This Row],[Top '[m']]]-MP_DATA[[#This Row],[Bottom '[m']]], "")</f>
        <v/>
      </c>
      <c r="L136" s="201" t="str">
        <f>IFERROR(-(MP_DATA[[#This Row],[D, bottom '[m']]]-MP_DATA[[#This Row],[D, top '[m']]])/(MP_DATA[[#This Row],[Bottom '[m']]]-MP_DATA[[#This Row],[Top '[m']]]),"")</f>
        <v/>
      </c>
      <c r="M136" s="134" t="str">
        <f t="shared" si="4"/>
        <v/>
      </c>
      <c r="N136" s="217" t="str">
        <f>IFERROR((MP_DATA[[#This Row],[D, bottom '[m']]]+MP_DATA[[#This Row],[D, top '[m']]])/(2*MP_DATA[[#This Row],[t '[mm']]]/1000),"")</f>
        <v/>
      </c>
      <c r="Q136" s="195"/>
      <c r="R136" s="195"/>
      <c r="S136" s="175"/>
      <c r="AP136" s="89"/>
      <c r="AQ136" s="90"/>
      <c r="AR136" s="90"/>
      <c r="AS136" s="90"/>
      <c r="AT136" s="90"/>
      <c r="AU136" s="91"/>
      <c r="AV136" s="216" t="str">
        <f>IFERROR(TP_DATA[[#This Row],[Top '[m']]]-TP_DATA[[#This Row],[Bottom '[m']]], "")</f>
        <v/>
      </c>
      <c r="AW136" s="194" t="str">
        <f>IFERROR(-(TP_DATA[[#This Row],[D, bottom '[m']]]-TP_DATA[[#This Row],[D, top '[m']]])/(TP_DATA[[#This Row],[Bottom '[m']]]-TP_DATA[[#This Row],[Top '[m']]]),"")</f>
        <v/>
      </c>
      <c r="AX136" s="214" t="str">
        <f t="shared" si="6"/>
        <v/>
      </c>
      <c r="AY136" s="222" t="str">
        <f>IFERROR((TP_DATA[[#This Row],[D, bottom '[m']]]+TP_DATA[[#This Row],[D, top '[m']]])/(2*TP_DATA[[#This Row],[t '[mm']]]/1000),"")</f>
        <v/>
      </c>
      <c r="BB136" s="96"/>
      <c r="BC136" s="96"/>
      <c r="BD136" s="175"/>
      <c r="CB136" s="89">
        <v>24</v>
      </c>
      <c r="CC136" s="90">
        <v>105.23</v>
      </c>
      <c r="CD136" s="90">
        <v>102.30000000000001</v>
      </c>
      <c r="CE136" s="90">
        <v>6.226</v>
      </c>
      <c r="CF136" s="90">
        <v>6.2279999999999998</v>
      </c>
      <c r="CG136" s="91">
        <v>26</v>
      </c>
      <c r="CH136" s="216">
        <f>IFERROR(TOWER_DATA[[#This Row],[Top '[m']]]-TOWER_DATA[[#This Row],[Bottom '[m']]], "")</f>
        <v>2.9299999999999926</v>
      </c>
      <c r="CI136" s="201">
        <f>IFERROR(-(TOWER_DATA[[#This Row],[D, bottom '[m']]]-TOWER_DATA[[#This Row],[D, top '[m']]])/(TOWER_DATA[[#This Row],[Bottom '[m']]]-TOWER_DATA[[#This Row],[Top '[m']]]),"")</f>
        <v>6.825938566552166E-4</v>
      </c>
      <c r="CJ136" s="134">
        <f t="shared" si="5"/>
        <v>11.64990084806473</v>
      </c>
      <c r="CK136" s="217">
        <f>IFERROR((TOWER_DATA[[#This Row],[D, bottom '[m']]]+TOWER_DATA[[#This Row],[D, top '[m']]])/(2*TOWER_DATA[[#This Row],[t '[mm']]]/1000),"")</f>
        <v>239.50000000000003</v>
      </c>
      <c r="CM136" s="49" t="s">
        <v>539</v>
      </c>
      <c r="CN136" s="49">
        <v>101.89999999999999</v>
      </c>
      <c r="CO136" s="49">
        <v>101.89999999999999</v>
      </c>
      <c r="CP136" s="49">
        <v>1</v>
      </c>
      <c r="CQ136" s="49"/>
      <c r="CR136" s="49"/>
      <c r="CS136" s="49"/>
      <c r="CT136" s="49"/>
      <c r="CU136" s="87"/>
      <c r="DO136" s="195"/>
      <c r="DP136" s="195"/>
      <c r="DQ136" s="175"/>
      <c r="DT136" s="96"/>
      <c r="DU136" s="96"/>
    </row>
    <row r="137" spans="5:127" ht="18" customHeight="1">
      <c r="E137" s="328"/>
      <c r="F137" s="301"/>
      <c r="G137" s="301"/>
      <c r="H137" s="301"/>
      <c r="I137" s="301"/>
      <c r="J137" s="302"/>
      <c r="K137" s="216" t="str">
        <f>IFERROR(MP_DATA[[#This Row],[Top '[m']]]-MP_DATA[[#This Row],[Bottom '[m']]], "")</f>
        <v/>
      </c>
      <c r="L137" s="201" t="str">
        <f>IFERROR(-(MP_DATA[[#This Row],[D, bottom '[m']]]-MP_DATA[[#This Row],[D, top '[m']]])/(MP_DATA[[#This Row],[Bottom '[m']]]-MP_DATA[[#This Row],[Top '[m']]]),"")</f>
        <v/>
      </c>
      <c r="M137" s="134" t="str">
        <f t="shared" si="4"/>
        <v/>
      </c>
      <c r="N137" s="217" t="str">
        <f>IFERROR((MP_DATA[[#This Row],[D, bottom '[m']]]+MP_DATA[[#This Row],[D, top '[m']]])/(2*MP_DATA[[#This Row],[t '[mm']]]/1000),"")</f>
        <v/>
      </c>
      <c r="Q137" s="195"/>
      <c r="R137" s="195"/>
      <c r="S137" s="175"/>
      <c r="AP137" s="89"/>
      <c r="AQ137" s="90"/>
      <c r="AR137" s="90"/>
      <c r="AS137" s="90"/>
      <c r="AT137" s="90"/>
      <c r="AU137" s="91"/>
      <c r="AV137" s="216" t="str">
        <f>IFERROR(TP_DATA[[#This Row],[Top '[m']]]-TP_DATA[[#This Row],[Bottom '[m']]], "")</f>
        <v/>
      </c>
      <c r="AW137" s="194"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2" t="str">
        <f>IFERROR((TP_DATA[[#This Row],[D, bottom '[m']]]+TP_DATA[[#This Row],[D, top '[m']]])/(2*TP_DATA[[#This Row],[t '[mm']]]/1000),"")</f>
        <v/>
      </c>
      <c r="BB137" s="96"/>
      <c r="BC137" s="96"/>
      <c r="BD137" s="175"/>
      <c r="CB137" s="89">
        <v>25</v>
      </c>
      <c r="CC137" s="90">
        <v>102.30000000000001</v>
      </c>
      <c r="CD137" s="90">
        <v>102.26</v>
      </c>
      <c r="CE137" s="90">
        <v>6.2279999999999998</v>
      </c>
      <c r="CF137" s="90">
        <v>6.2279999999999998</v>
      </c>
      <c r="CG137" s="91">
        <v>28</v>
      </c>
      <c r="CH137" s="216">
        <f>IFERROR(TOWER_DATA[[#This Row],[Top '[m']]]-TOWER_DATA[[#This Row],[Bottom '[m']]], "")</f>
        <v>4.0000000000006253E-2</v>
      </c>
      <c r="CI137" s="201">
        <f>IFERROR(-(TOWER_DATA[[#This Row],[D, bottom '[m']]]-TOWER_DATA[[#This Row],[D, top '[m']]])/(TOWER_DATA[[#This Row],[Bottom '[m']]]-TOWER_DATA[[#This Row],[Top '[m']]]),"")</f>
        <v>0</v>
      </c>
      <c r="CJ137" s="134">
        <f t="shared" si="5"/>
        <v>0.17124947218426703</v>
      </c>
      <c r="CK137" s="217">
        <f>IFERROR((TOWER_DATA[[#This Row],[D, bottom '[m']]]+TOWER_DATA[[#This Row],[D, top '[m']]])/(2*TOWER_DATA[[#This Row],[t '[mm']]]/1000),"")</f>
        <v>222.42857142857142</v>
      </c>
      <c r="CM137" s="49" t="s">
        <v>539</v>
      </c>
      <c r="CN137" s="49">
        <v>100.89999999999999</v>
      </c>
      <c r="CO137" s="49">
        <v>100.89999999999999</v>
      </c>
      <c r="CP137" s="49">
        <v>1003</v>
      </c>
      <c r="CQ137" s="49"/>
      <c r="CR137" s="49"/>
      <c r="CS137" s="49"/>
      <c r="CT137" s="49"/>
      <c r="CU137" s="87"/>
      <c r="DO137" s="195"/>
      <c r="DP137" s="195"/>
      <c r="DQ137" s="175"/>
      <c r="DT137" s="96"/>
      <c r="DU137" s="96"/>
    </row>
    <row r="138" spans="5:127" ht="18" customHeight="1">
      <c r="E138" s="328"/>
      <c r="F138" s="301"/>
      <c r="G138" s="301"/>
      <c r="H138" s="301"/>
      <c r="I138" s="301"/>
      <c r="J138" s="302"/>
      <c r="K138" s="216" t="str">
        <f>IFERROR(MP_DATA[[#This Row],[Top '[m']]]-MP_DATA[[#This Row],[Bottom '[m']]], "")</f>
        <v/>
      </c>
      <c r="L138" s="201" t="str">
        <f>IFERROR(-(MP_DATA[[#This Row],[D, bottom '[m']]]-MP_DATA[[#This Row],[D, top '[m']]])/(MP_DATA[[#This Row],[Bottom '[m']]]-MP_DATA[[#This Row],[Top '[m']]]),"")</f>
        <v/>
      </c>
      <c r="M138" s="134" t="str">
        <f t="shared" si="4"/>
        <v/>
      </c>
      <c r="N138" s="217" t="str">
        <f>IFERROR((MP_DATA[[#This Row],[D, bottom '[m']]]+MP_DATA[[#This Row],[D, top '[m']]])/(2*MP_DATA[[#This Row],[t '[mm']]]/1000),"")</f>
        <v/>
      </c>
      <c r="Q138" s="195"/>
      <c r="R138" s="195"/>
      <c r="S138" s="175"/>
      <c r="AP138" s="89"/>
      <c r="AQ138" s="90"/>
      <c r="AR138" s="90"/>
      <c r="AS138" s="90"/>
      <c r="AT138" s="90"/>
      <c r="AU138" s="91"/>
      <c r="AV138" s="216" t="str">
        <f>IFERROR(TP_DATA[[#This Row],[Top '[m']]]-TP_DATA[[#This Row],[Bottom '[m']]], "")</f>
        <v/>
      </c>
      <c r="AW138" s="194"/>
      <c r="AX138" s="134" t="str">
        <f t="shared" si="8"/>
        <v/>
      </c>
      <c r="AY138" s="222" t="str">
        <f>IFERROR((TP_DATA[[#This Row],[D, bottom '[m']]]+TP_DATA[[#This Row],[D, top '[m']]])/(2*TP_DATA[[#This Row],[t '[mm']]]/1000),"")</f>
        <v/>
      </c>
      <c r="BB138" s="96"/>
      <c r="BC138" s="96"/>
      <c r="BD138" s="175"/>
      <c r="CB138" s="89">
        <v>26</v>
      </c>
      <c r="CC138" s="90">
        <v>102.26</v>
      </c>
      <c r="CD138" s="90">
        <v>102.10000000000001</v>
      </c>
      <c r="CE138" s="90">
        <v>6.2279999999999998</v>
      </c>
      <c r="CF138" s="90">
        <v>6.2279999999999998</v>
      </c>
      <c r="CG138" s="91">
        <v>28</v>
      </c>
      <c r="CH138" s="216">
        <f>IFERROR(TOWER_DATA[[#This Row],[Top '[m']]]-TOWER_DATA[[#This Row],[Bottom '[m']]], "")</f>
        <v>0.15999999999999659</v>
      </c>
      <c r="CI138" s="201">
        <f>IFERROR(-(TOWER_DATA[[#This Row],[D, bottom '[m']]]-TOWER_DATA[[#This Row],[D, top '[m']]])/(TOWER_DATA[[#This Row],[Bottom '[m']]]-TOWER_DATA[[#This Row],[Top '[m']]]),"")</f>
        <v>0</v>
      </c>
      <c r="CJ138" s="134">
        <f t="shared" si="5"/>
        <v>0.68499788873694645</v>
      </c>
      <c r="CK138" s="217">
        <f>IFERROR((TOWER_DATA[[#This Row],[D, bottom '[m']]]+TOWER_DATA[[#This Row],[D, top '[m']]])/(2*TOWER_DATA[[#This Row],[t '[mm']]]/1000),"")</f>
        <v>222.42857142857142</v>
      </c>
      <c r="CM138" s="49" t="s">
        <v>539</v>
      </c>
      <c r="CN138" s="49">
        <v>99.002999999999986</v>
      </c>
      <c r="CO138" s="49">
        <v>99.002999999999986</v>
      </c>
      <c r="CP138" s="49">
        <v>137</v>
      </c>
      <c r="CQ138" s="49"/>
      <c r="CR138" s="49"/>
      <c r="CS138" s="49"/>
      <c r="CT138" s="49"/>
      <c r="CU138" s="87"/>
      <c r="DO138" s="195"/>
      <c r="DP138" s="195"/>
      <c r="DQ138" s="175"/>
      <c r="DT138" s="96"/>
      <c r="DU138" s="96"/>
    </row>
    <row r="139" spans="5:127" ht="18" customHeight="1">
      <c r="E139" s="327"/>
      <c r="F139" s="90"/>
      <c r="G139" s="90"/>
      <c r="H139" s="90"/>
      <c r="I139" s="90"/>
      <c r="J139" s="91"/>
      <c r="K139" s="216" t="str">
        <f>IFERROR(MP_DATA[[#This Row],[Top '[m']]]-MP_DATA[[#This Row],[Bottom '[m']]], "")</f>
        <v/>
      </c>
      <c r="L139" s="201" t="str">
        <f>IFERROR(-(MP_DATA[[#This Row],[D, bottom '[m']]]-MP_DATA[[#This Row],[D, top '[m']]])/(MP_DATA[[#This Row],[Bottom '[m']]]-MP_DATA[[#This Row],[Top '[m']]]),"")</f>
        <v/>
      </c>
      <c r="M139" s="134" t="str">
        <f t="shared" si="4"/>
        <v/>
      </c>
      <c r="N139" s="217" t="str">
        <f>IFERROR((MP_DATA[[#This Row],[D, bottom '[m']]]+MP_DATA[[#This Row],[D, top '[m']]])/(2*MP_DATA[[#This Row],[t '[mm']]]/1000),"")</f>
        <v/>
      </c>
      <c r="Q139" s="195"/>
      <c r="R139" s="195"/>
      <c r="S139" s="175"/>
      <c r="AP139" s="80"/>
      <c r="AV139" s="216" t="str">
        <f>IFERROR(TP_DATA[[#This Row],[Top '[m']]]-TP_DATA[[#This Row],[Bottom '[m']]], "")</f>
        <v/>
      </c>
      <c r="AW139" s="194"/>
      <c r="AX139" s="195"/>
      <c r="AY139" s="222"/>
      <c r="BB139" s="96"/>
      <c r="BC139" s="96"/>
      <c r="BD139" s="175"/>
      <c r="CB139" s="89">
        <v>27</v>
      </c>
      <c r="CC139" s="90">
        <v>102.10000000000001</v>
      </c>
      <c r="CD139" s="90">
        <v>101.94000000000001</v>
      </c>
      <c r="CE139" s="90">
        <v>6.2279999999999998</v>
      </c>
      <c r="CF139" s="90">
        <v>6.2279999999999998</v>
      </c>
      <c r="CG139" s="91">
        <v>28</v>
      </c>
      <c r="CH139" s="216">
        <f>IFERROR(TOWER_DATA[[#This Row],[Top '[m']]]-TOWER_DATA[[#This Row],[Bottom '[m']]], "")</f>
        <v>0.15999999999999659</v>
      </c>
      <c r="CI139" s="201">
        <f>IFERROR(-(TOWER_DATA[[#This Row],[D, bottom '[m']]]-TOWER_DATA[[#This Row],[D, top '[m']]])/(TOWER_DATA[[#This Row],[Bottom '[m']]]-TOWER_DATA[[#This Row],[Top '[m']]]),"")</f>
        <v>0</v>
      </c>
      <c r="CJ139" s="134">
        <f t="shared" si="5"/>
        <v>0.68499788873694645</v>
      </c>
      <c r="CK139" s="217">
        <f>IFERROR((TOWER_DATA[[#This Row],[D, bottom '[m']]]+TOWER_DATA[[#This Row],[D, top '[m']]])/(2*TOWER_DATA[[#This Row],[t '[mm']]]/1000),"")</f>
        <v>222.42857142857142</v>
      </c>
      <c r="CM139" s="49" t="s">
        <v>539</v>
      </c>
      <c r="CN139" s="49">
        <v>94.891999999999996</v>
      </c>
      <c r="CO139" s="49">
        <v>94.891999999999996</v>
      </c>
      <c r="CP139" s="49">
        <v>138</v>
      </c>
      <c r="CQ139" s="49"/>
      <c r="CR139" s="49"/>
      <c r="CS139" s="49"/>
      <c r="CT139" s="49"/>
      <c r="CU139" s="87"/>
      <c r="DO139" s="195"/>
      <c r="DP139" s="195"/>
      <c r="DQ139" s="175"/>
      <c r="DT139" s="96"/>
      <c r="DU139" s="96"/>
    </row>
    <row r="140" spans="5:127" ht="18" customHeight="1">
      <c r="E140" s="327"/>
      <c r="F140" s="90"/>
      <c r="G140" s="90"/>
      <c r="H140" s="90"/>
      <c r="I140" s="90"/>
      <c r="J140" s="91"/>
      <c r="K140" s="216" t="str">
        <f>IFERROR(MP_DATA[[#This Row],[Top '[m']]]-MP_DATA[[#This Row],[Bottom '[m']]], "")</f>
        <v/>
      </c>
      <c r="L140" s="201" t="str">
        <f>IFERROR(-(MP_DATA[[#This Row],[D, bottom '[m']]]-MP_DATA[[#This Row],[D, top '[m']]])/(MP_DATA[[#This Row],[Bottom '[m']]]-MP_DATA[[#This Row],[Top '[m']]]),"")</f>
        <v/>
      </c>
      <c r="M140" s="134" t="str">
        <f t="shared" si="4"/>
        <v/>
      </c>
      <c r="N140" s="217" t="str">
        <f>IFERROR((MP_DATA[[#This Row],[D, bottom '[m']]]+MP_DATA[[#This Row],[D, top '[m']]])/(2*MP_DATA[[#This Row],[t '[mm']]]/1000),"")</f>
        <v/>
      </c>
      <c r="Q140" s="195"/>
      <c r="R140" s="195"/>
      <c r="S140" s="175"/>
      <c r="AP140" s="80"/>
      <c r="AV140" s="216" t="str">
        <f>IFERROR(TP_DATA[[#This Row],[Top '[m']]]-TP_DATA[[#This Row],[Bottom '[m']]], "")</f>
        <v/>
      </c>
      <c r="AW140" s="194"/>
      <c r="AX140" s="195"/>
      <c r="AY140" s="222"/>
      <c r="BB140" s="96"/>
      <c r="BC140" s="96"/>
      <c r="BD140" s="175"/>
      <c r="CB140" s="89">
        <v>28</v>
      </c>
      <c r="CC140" s="90">
        <v>101.94000000000001</v>
      </c>
      <c r="CD140" s="90">
        <v>101.9</v>
      </c>
      <c r="CE140" s="90">
        <v>6.2279999999999998</v>
      </c>
      <c r="CF140" s="90">
        <v>6.23</v>
      </c>
      <c r="CG140" s="91">
        <v>28</v>
      </c>
      <c r="CH140" s="216">
        <f>IFERROR(TOWER_DATA[[#This Row],[Top '[m']]]-TOWER_DATA[[#This Row],[Bottom '[m']]], "")</f>
        <v>4.0000000000006253E-2</v>
      </c>
      <c r="CI140" s="201">
        <f>IFERROR(-(TOWER_DATA[[#This Row],[D, bottom '[m']]]-TOWER_DATA[[#This Row],[D, top '[m']]])/(TOWER_DATA[[#This Row],[Bottom '[m']]]-TOWER_DATA[[#This Row],[Top '[m']]]),"")</f>
        <v>5.0000000000008885E-2</v>
      </c>
      <c r="CJ140" s="134">
        <f t="shared" si="5"/>
        <v>0.1712770930668801</v>
      </c>
      <c r="CK140" s="217">
        <f>IFERROR((TOWER_DATA[[#This Row],[D, bottom '[m']]]+TOWER_DATA[[#This Row],[D, top '[m']]])/(2*TOWER_DATA[[#This Row],[t '[mm']]]/1000),"")</f>
        <v>222.46428571428572</v>
      </c>
      <c r="CM140" s="49" t="s">
        <v>539</v>
      </c>
      <c r="CN140" s="49">
        <v>91.005999999999986</v>
      </c>
      <c r="CO140" s="49">
        <v>91.005999999999986</v>
      </c>
      <c r="CP140" s="49">
        <v>138</v>
      </c>
      <c r="CQ140" s="49"/>
      <c r="CR140" s="49"/>
      <c r="CS140" s="49"/>
      <c r="CT140" s="49"/>
      <c r="CU140" s="87"/>
      <c r="DO140" s="195"/>
      <c r="DP140" s="195"/>
      <c r="DQ140" s="175"/>
      <c r="DT140" s="96"/>
      <c r="DU140" s="96"/>
    </row>
    <row r="141" spans="5:127" ht="18" customHeight="1">
      <c r="E141" s="50"/>
      <c r="K141" s="216" t="str">
        <f>IFERROR(MP_DATA[[#This Row],[Top '[m']]]-MP_DATA[[#This Row],[Bottom '[m']]], "")</f>
        <v/>
      </c>
      <c r="L141" s="201" t="str">
        <f>IFERROR(-(MP_DATA[[#This Row],[D, bottom '[m']]]-MP_DATA[[#This Row],[D, top '[m']]])/(MP_DATA[[#This Row],[Bottom '[m']]]-MP_DATA[[#This Row],[Top '[m']]]),"")</f>
        <v/>
      </c>
      <c r="M141" s="134" t="str">
        <f t="shared" si="4"/>
        <v/>
      </c>
      <c r="N141" s="217" t="str">
        <f>IFERROR((MP_DATA[[#This Row],[D, bottom '[m']]]+MP_DATA[[#This Row],[D, top '[m']]])/(2*MP_DATA[[#This Row],[t '[mm']]]/1000),"")</f>
        <v/>
      </c>
      <c r="Q141" s="195"/>
      <c r="R141" s="195"/>
      <c r="S141" s="175"/>
      <c r="AP141" s="80"/>
      <c r="AV141" s="216" t="str">
        <f>IFERROR(TP_DATA[[#This Row],[Top '[m']]]-TP_DATA[[#This Row],[Bottom '[m']]], "")</f>
        <v/>
      </c>
      <c r="AW141" s="194"/>
      <c r="AX141" s="195"/>
      <c r="AY141" s="222"/>
      <c r="BB141" s="96"/>
      <c r="BC141" s="96"/>
      <c r="BD141" s="175"/>
      <c r="CB141" s="89">
        <v>29</v>
      </c>
      <c r="CC141" s="90">
        <v>101.9</v>
      </c>
      <c r="CD141" s="90">
        <v>100.9</v>
      </c>
      <c r="CE141" s="90">
        <v>6.23</v>
      </c>
      <c r="CF141" s="90">
        <v>6.2530000000000001</v>
      </c>
      <c r="CG141" s="91">
        <v>30.099999999999998</v>
      </c>
      <c r="CH141" s="216">
        <f>IFERROR(TOWER_DATA[[#This Row],[Top '[m']]]-TOWER_DATA[[#This Row],[Bottom '[m']]], "")</f>
        <v>1</v>
      </c>
      <c r="CI141" s="201">
        <f>IFERROR(-(TOWER_DATA[[#This Row],[D, bottom '[m']]]-TOWER_DATA[[#This Row],[D, top '[m']]])/(TOWER_DATA[[#This Row],[Bottom '[m']]]-TOWER_DATA[[#This Row],[Top '[m']]]),"")</f>
        <v>2.2999999999999687E-2</v>
      </c>
      <c r="CJ141" s="134">
        <f t="shared" si="5"/>
        <v>4.610791912861246</v>
      </c>
      <c r="CK141" s="217">
        <f>IFERROR((TOWER_DATA[[#This Row],[D, bottom '[m']]]+TOWER_DATA[[#This Row],[D, top '[m']]])/(2*TOWER_DATA[[#This Row],[t '[mm']]]/1000),"")</f>
        <v>207.358803986711</v>
      </c>
      <c r="CM141" s="49" t="s">
        <v>539</v>
      </c>
      <c r="CN141" s="49">
        <v>90.899999999999991</v>
      </c>
      <c r="CO141" s="49">
        <v>90.899999999999991</v>
      </c>
      <c r="CP141" s="49">
        <v>139</v>
      </c>
      <c r="CQ141" s="49"/>
      <c r="CR141" s="49"/>
      <c r="CS141" s="49"/>
      <c r="CT141" s="49"/>
      <c r="CU141" s="87"/>
      <c r="DO141" s="195"/>
      <c r="DP141" s="195"/>
      <c r="DQ141" s="175"/>
      <c r="DT141" s="96"/>
      <c r="DU141" s="96"/>
    </row>
    <row r="142" spans="5:127" ht="18" customHeight="1">
      <c r="E142" s="50"/>
      <c r="K142" s="216" t="str">
        <f>IFERROR(MP_DATA[[#This Row],[Top '[m']]]-MP_DATA[[#This Row],[Bottom '[m']]], "")</f>
        <v/>
      </c>
      <c r="L142" s="201" t="str">
        <f>IFERROR(-(MP_DATA[[#This Row],[D, bottom '[m']]]-MP_DATA[[#This Row],[D, top '[m']]])/(MP_DATA[[#This Row],[Bottom '[m']]]-MP_DATA[[#This Row],[Top '[m']]]),"")</f>
        <v/>
      </c>
      <c r="M142" s="134" t="str">
        <f t="shared" si="4"/>
        <v/>
      </c>
      <c r="N142" s="217" t="str">
        <f>IFERROR((MP_DATA[[#This Row],[D, bottom '[m']]]+MP_DATA[[#This Row],[D, top '[m']]])/(2*MP_DATA[[#This Row],[t '[mm']]]/1000),"")</f>
        <v/>
      </c>
      <c r="Q142" s="195"/>
      <c r="R142" s="195"/>
      <c r="S142" s="175"/>
      <c r="AP142" s="80"/>
      <c r="AV142" s="216" t="str">
        <f>IFERROR(TP_DATA[[#This Row],[Top '[m']]]-TP_DATA[[#This Row],[Bottom '[m']]], "")</f>
        <v/>
      </c>
      <c r="AW142" s="194"/>
      <c r="AX142" s="195"/>
      <c r="AY142" s="222"/>
      <c r="BB142" s="96"/>
      <c r="BC142" s="96"/>
      <c r="BD142" s="175"/>
      <c r="CB142" s="89">
        <v>30</v>
      </c>
      <c r="CC142" s="90">
        <v>100.9</v>
      </c>
      <c r="CD142" s="90">
        <v>99.172000000000011</v>
      </c>
      <c r="CE142" s="90">
        <v>6.2530000000000001</v>
      </c>
      <c r="CF142" s="90">
        <v>6.2889999999999997</v>
      </c>
      <c r="CG142" s="91">
        <v>30.099999999999998</v>
      </c>
      <c r="CH142" s="216">
        <f>IFERROR(TOWER_DATA[[#This Row],[Top '[m']]]-TOWER_DATA[[#This Row],[Bottom '[m']]], "")</f>
        <v>1.7279999999999944</v>
      </c>
      <c r="CI142" s="201">
        <f>IFERROR(-(TOWER_DATA[[#This Row],[D, bottom '[m']]]-TOWER_DATA[[#This Row],[D, top '[m']]])/(TOWER_DATA[[#This Row],[Bottom '[m']]]-TOWER_DATA[[#This Row],[Top '[m']]]),"")</f>
        <v>2.0833333333333162E-2</v>
      </c>
      <c r="CJ142" s="134">
        <f t="shared" si="5"/>
        <v>8.0052884821827153</v>
      </c>
      <c r="CK142" s="217">
        <f>IFERROR((TOWER_DATA[[#This Row],[D, bottom '[m']]]+TOWER_DATA[[#This Row],[D, top '[m']]])/(2*TOWER_DATA[[#This Row],[t '[mm']]]/1000),"")</f>
        <v>208.3388704318937</v>
      </c>
      <c r="CM142" s="49" t="s">
        <v>539</v>
      </c>
      <c r="CN142" s="49">
        <v>86.670999999999992</v>
      </c>
      <c r="CO142" s="49">
        <v>86.670999999999992</v>
      </c>
      <c r="CP142" s="49">
        <v>139</v>
      </c>
      <c r="CQ142" s="49"/>
      <c r="CR142" s="49"/>
      <c r="CS142" s="49"/>
      <c r="CT142" s="49"/>
      <c r="CU142" s="87"/>
      <c r="DO142" s="195"/>
      <c r="DP142" s="195"/>
      <c r="DQ142" s="175"/>
      <c r="DT142" s="96"/>
      <c r="DU142" s="96"/>
    </row>
    <row r="143" spans="5:127" ht="18" customHeight="1">
      <c r="E143" s="50"/>
      <c r="K143" s="216" t="str">
        <f>IFERROR(MP_DATA[[#This Row],[Top '[m']]]-MP_DATA[[#This Row],[Bottom '[m']]], "")</f>
        <v/>
      </c>
      <c r="L143" s="201" t="str">
        <f>IFERROR(-(MP_DATA[[#This Row],[D, bottom '[m']]]-MP_DATA[[#This Row],[D, top '[m']]])/(MP_DATA[[#This Row],[Bottom '[m']]]-MP_DATA[[#This Row],[Top '[m']]]),"")</f>
        <v/>
      </c>
      <c r="M143" s="134" t="str">
        <f t="shared" si="4"/>
        <v/>
      </c>
      <c r="N143" s="217" t="str">
        <f>IFERROR((MP_DATA[[#This Row],[D, bottom '[m']]]+MP_DATA[[#This Row],[D, top '[m']]])/(2*MP_DATA[[#This Row],[t '[mm']]]/1000),"")</f>
        <v/>
      </c>
      <c r="Q143" s="195"/>
      <c r="R143" s="195"/>
      <c r="S143" s="175"/>
      <c r="AP143" s="80"/>
      <c r="AV143" s="216" t="str">
        <f>IFERROR(TP_DATA[[#This Row],[Top '[m']]]-TP_DATA[[#This Row],[Bottom '[m']]], "")</f>
        <v/>
      </c>
      <c r="AW143" s="194"/>
      <c r="AX143" s="195"/>
      <c r="AY143" s="222"/>
      <c r="BB143" s="96"/>
      <c r="BC143" s="96"/>
      <c r="BD143" s="175"/>
      <c r="CB143" s="89">
        <v>31</v>
      </c>
      <c r="CC143" s="90">
        <v>99.172000000000011</v>
      </c>
      <c r="CD143" s="90">
        <v>99.003</v>
      </c>
      <c r="CE143" s="90">
        <v>6.2889999999999997</v>
      </c>
      <c r="CF143" s="90">
        <v>6.2919999999999998</v>
      </c>
      <c r="CG143" s="91">
        <v>26.5</v>
      </c>
      <c r="CH143" s="216">
        <f>IFERROR(TOWER_DATA[[#This Row],[Top '[m']]]-TOWER_DATA[[#This Row],[Bottom '[m']]], "")</f>
        <v>0.16900000000001114</v>
      </c>
      <c r="CI143" s="201">
        <f>IFERROR(-(TOWER_DATA[[#This Row],[D, bottom '[m']]]-TOWER_DATA[[#This Row],[D, top '[m']]])/(TOWER_DATA[[#This Row],[Bottom '[m']]]-TOWER_DATA[[#This Row],[Top '[m']]]),"")</f>
        <v>1.7751479289940329E-2</v>
      </c>
      <c r="CJ143" s="134">
        <f t="shared" si="5"/>
        <v>0.69183711520936486</v>
      </c>
      <c r="CK143" s="217">
        <f>IFERROR((TOWER_DATA[[#This Row],[D, bottom '[m']]]+TOWER_DATA[[#This Row],[D, top '[m']]])/(2*TOWER_DATA[[#This Row],[t '[mm']]]/1000),"")</f>
        <v>237.37735849056602</v>
      </c>
      <c r="CM143" s="49" t="s">
        <v>539</v>
      </c>
      <c r="CN143" s="49">
        <v>82.839999999999989</v>
      </c>
      <c r="CO143" s="49">
        <v>82.839999999999989</v>
      </c>
      <c r="CP143" s="49">
        <v>140</v>
      </c>
      <c r="CQ143" s="49"/>
      <c r="CR143" s="49"/>
      <c r="CS143" s="49"/>
      <c r="CT143" s="49"/>
      <c r="CU143" s="87"/>
      <c r="DO143" s="195"/>
      <c r="DP143" s="195"/>
      <c r="DQ143" s="175"/>
      <c r="DT143" s="96"/>
      <c r="DU143" s="96"/>
    </row>
    <row r="144" spans="5:127" ht="18" customHeight="1">
      <c r="E144" s="50"/>
      <c r="K144" s="216" t="str">
        <f>IFERROR(MP_DATA[[#This Row],[Top '[m']]]-MP_DATA[[#This Row],[Bottom '[m']]], "")</f>
        <v/>
      </c>
      <c r="L144" s="201" t="str">
        <f>IFERROR(-(MP_DATA[[#This Row],[D, bottom '[m']]]-MP_DATA[[#This Row],[D, top '[m']]])/(MP_DATA[[#This Row],[Bottom '[m']]]-MP_DATA[[#This Row],[Top '[m']]]),"")</f>
        <v/>
      </c>
      <c r="M144" s="134" t="str">
        <f t="shared" si="4"/>
        <v/>
      </c>
      <c r="N144" s="217" t="str">
        <f>IFERROR((MP_DATA[[#This Row],[D, bottom '[m']]]+MP_DATA[[#This Row],[D, top '[m']]])/(2*MP_DATA[[#This Row],[t '[mm']]]/1000),"")</f>
        <v/>
      </c>
      <c r="Q144" s="195"/>
      <c r="R144" s="195"/>
      <c r="S144" s="175"/>
      <c r="AP144" s="80"/>
      <c r="AV144" s="216" t="str">
        <f>IFERROR(TP_DATA[[#This Row],[Top '[m']]]-TP_DATA[[#This Row],[Bottom '[m']]], "")</f>
        <v/>
      </c>
      <c r="AW144" s="194"/>
      <c r="AX144" s="195"/>
      <c r="AY144" s="222"/>
      <c r="BB144" s="96"/>
      <c r="BC144" s="96"/>
      <c r="BD144" s="175"/>
      <c r="CB144" s="89">
        <v>32</v>
      </c>
      <c r="CC144" s="90">
        <v>99.003</v>
      </c>
      <c r="CD144" s="90">
        <v>96.45</v>
      </c>
      <c r="CE144" s="90">
        <v>6.2919999999999998</v>
      </c>
      <c r="CF144" s="90">
        <v>6.351</v>
      </c>
      <c r="CG144" s="91">
        <v>26.5</v>
      </c>
      <c r="CH144" s="216">
        <f>IFERROR(TOWER_DATA[[#This Row],[Top '[m']]]-TOWER_DATA[[#This Row],[Bottom '[m']]], "")</f>
        <v>2.5529999999999973</v>
      </c>
      <c r="CI144" s="201">
        <f>IFERROR(-(TOWER_DATA[[#This Row],[D, bottom '[m']]]-TOWER_DATA[[#This Row],[D, top '[m']]])/(TOWER_DATA[[#This Row],[Bottom '[m']]]-TOWER_DATA[[#This Row],[Top '[m']]]),"")</f>
        <v>2.3110066588327545E-2</v>
      </c>
      <c r="CJ144" s="134">
        <f t="shared" si="5"/>
        <v>10.502965831367973</v>
      </c>
      <c r="CK144" s="217">
        <f>IFERROR((TOWER_DATA[[#This Row],[D, bottom '[m']]]+TOWER_DATA[[#This Row],[D, top '[m']]])/(2*TOWER_DATA[[#This Row],[t '[mm']]]/1000),"")</f>
        <v>238.54716981132077</v>
      </c>
      <c r="CM144" s="49" t="s">
        <v>539</v>
      </c>
      <c r="CN144" s="49">
        <v>80.899999999999991</v>
      </c>
      <c r="CO144" s="49">
        <v>80.899999999999991</v>
      </c>
      <c r="CP144" s="49">
        <v>140</v>
      </c>
      <c r="CQ144" s="49"/>
      <c r="CR144" s="49"/>
      <c r="CS144" s="49"/>
      <c r="CT144" s="49"/>
      <c r="CU144" s="87"/>
      <c r="DO144" s="195"/>
      <c r="DP144" s="195"/>
      <c r="DQ144" s="175"/>
      <c r="DT144" s="96"/>
      <c r="DU144" s="96"/>
    </row>
    <row r="145" spans="5:125" ht="18" customHeight="1">
      <c r="E145" s="50"/>
      <c r="K145" s="216" t="str">
        <f>IFERROR(MP_DATA[[#This Row],[Top '[m']]]-MP_DATA[[#This Row],[Bottom '[m']]], "")</f>
        <v/>
      </c>
      <c r="L145" s="201" t="str">
        <f>IFERROR(-(MP_DATA[[#This Row],[D, bottom '[m']]]-MP_DATA[[#This Row],[D, top '[m']]])/(MP_DATA[[#This Row],[Bottom '[m']]]-MP_DATA[[#This Row],[Top '[m']]]),"")</f>
        <v/>
      </c>
      <c r="M145" s="134" t="str">
        <f t="shared" si="4"/>
        <v/>
      </c>
      <c r="N145" s="217" t="str">
        <f>IFERROR((MP_DATA[[#This Row],[D, bottom '[m']]]+MP_DATA[[#This Row],[D, top '[m']]])/(2*MP_DATA[[#This Row],[t '[mm']]]/1000),"")</f>
        <v/>
      </c>
      <c r="Q145" s="195"/>
      <c r="R145" s="195"/>
      <c r="S145" s="175"/>
      <c r="AP145" s="80"/>
      <c r="AV145" s="216" t="str">
        <f>IFERROR(TP_DATA[[#This Row],[Top '[m']]]-TP_DATA[[#This Row],[Bottom '[m']]], "")</f>
        <v/>
      </c>
      <c r="AW145" s="194"/>
      <c r="AX145" s="195"/>
      <c r="AY145" s="222"/>
      <c r="BB145" s="96"/>
      <c r="BC145" s="96"/>
      <c r="BD145" s="175"/>
      <c r="CB145" s="89">
        <v>33</v>
      </c>
      <c r="CC145" s="90">
        <v>96.45</v>
      </c>
      <c r="CD145" s="90">
        <v>94.89200000000001</v>
      </c>
      <c r="CE145" s="90">
        <v>6.351</v>
      </c>
      <c r="CF145" s="90">
        <v>6.3869999999999996</v>
      </c>
      <c r="CG145" s="91">
        <v>28</v>
      </c>
      <c r="CH145" s="216">
        <f>IFERROR(TOWER_DATA[[#This Row],[Top '[m']]]-TOWER_DATA[[#This Row],[Bottom '[m']]], "")</f>
        <v>1.5579999999999927</v>
      </c>
      <c r="CI145" s="201">
        <f>IFERROR(-(TOWER_DATA[[#This Row],[D, bottom '[m']]]-TOWER_DATA[[#This Row],[D, top '[m']]])/(TOWER_DATA[[#This Row],[Bottom '[m']]]-TOWER_DATA[[#This Row],[Top '[m']]]),"")</f>
        <v>2.3106546854942078E-2</v>
      </c>
      <c r="CJ145" s="134">
        <f t="shared" si="5"/>
        <v>6.8218594478281238</v>
      </c>
      <c r="CK145" s="217">
        <f>IFERROR((TOWER_DATA[[#This Row],[D, bottom '[m']]]+TOWER_DATA[[#This Row],[D, top '[m']]])/(2*TOWER_DATA[[#This Row],[t '[mm']]]/1000),"")</f>
        <v>227.46428571428569</v>
      </c>
      <c r="CM145" s="49" t="s">
        <v>539</v>
      </c>
      <c r="CN145" s="49">
        <v>78.449999999999989</v>
      </c>
      <c r="CO145" s="49">
        <v>78.449999999999989</v>
      </c>
      <c r="CP145" s="49">
        <v>141</v>
      </c>
      <c r="CQ145" s="49"/>
      <c r="CR145" s="49"/>
      <c r="CS145" s="49"/>
      <c r="CT145" s="49"/>
      <c r="CU145" s="87"/>
      <c r="DO145" s="195"/>
      <c r="DP145" s="195"/>
      <c r="DQ145" s="175"/>
      <c r="DT145" s="96"/>
      <c r="DU145" s="96"/>
    </row>
    <row r="146" spans="5:125" ht="18" customHeight="1">
      <c r="E146" s="50"/>
      <c r="K146" s="216" t="str">
        <f>IFERROR(MP_DATA[[#This Row],[Top '[m']]]-MP_DATA[[#This Row],[Bottom '[m']]], "")</f>
        <v/>
      </c>
      <c r="L146" s="201" t="str">
        <f>IFERROR(-(MP_DATA[[#This Row],[D, bottom '[m']]]-MP_DATA[[#This Row],[D, top '[m']]])/(MP_DATA[[#This Row],[Bottom '[m']]]-MP_DATA[[#This Row],[Top '[m']]]),"")</f>
        <v/>
      </c>
      <c r="M146" s="134" t="str">
        <f t="shared" si="4"/>
        <v/>
      </c>
      <c r="N146" s="217" t="str">
        <f>IFERROR((MP_DATA[[#This Row],[D, bottom '[m']]]+MP_DATA[[#This Row],[D, top '[m']]])/(2*MP_DATA[[#This Row],[t '[mm']]]/1000),"")</f>
        <v/>
      </c>
      <c r="Q146" s="195"/>
      <c r="R146" s="195"/>
      <c r="S146" s="175"/>
      <c r="AP146" s="80"/>
      <c r="AV146" s="216" t="str">
        <f>IFERROR(TP_DATA[[#This Row],[Top '[m']]]-TP_DATA[[#This Row],[Bottom '[m']]], "")</f>
        <v/>
      </c>
      <c r="AW146" s="194"/>
      <c r="AX146" s="195"/>
      <c r="AY146" s="222"/>
      <c r="BB146" s="96"/>
      <c r="BC146" s="96"/>
      <c r="BD146" s="175"/>
      <c r="CB146" s="89">
        <v>34</v>
      </c>
      <c r="CC146" s="90">
        <v>94.89200000000001</v>
      </c>
      <c r="CD146" s="90">
        <v>93.728000000000009</v>
      </c>
      <c r="CE146" s="90">
        <v>6.3869999999999996</v>
      </c>
      <c r="CF146" s="90">
        <v>6.4139999999999997</v>
      </c>
      <c r="CG146" s="91">
        <v>28</v>
      </c>
      <c r="CH146" s="216">
        <f>IFERROR(TOWER_DATA[[#This Row],[Top '[m']]]-TOWER_DATA[[#This Row],[Bottom '[m']]], "")</f>
        <v>1.1640000000000015</v>
      </c>
      <c r="CI146" s="201">
        <f>IFERROR(-(TOWER_DATA[[#This Row],[D, bottom '[m']]]-TOWER_DATA[[#This Row],[D, top '[m']]])/(TOWER_DATA[[#This Row],[Bottom '[m']]]-TOWER_DATA[[#This Row],[Top '[m']]]),"")</f>
        <v>2.3195876288659881E-2</v>
      </c>
      <c r="CJ146" s="134">
        <f t="shared" si="5"/>
        <v>5.1220095660448148</v>
      </c>
      <c r="CK146" s="217">
        <f>IFERROR((TOWER_DATA[[#This Row],[D, bottom '[m']]]+TOWER_DATA[[#This Row],[D, top '[m']]])/(2*TOWER_DATA[[#This Row],[t '[mm']]]/1000),"")</f>
        <v>228.58928571428569</v>
      </c>
      <c r="CM146" s="49" t="s">
        <v>539</v>
      </c>
      <c r="CN146" s="49">
        <v>74.673999999999992</v>
      </c>
      <c r="CO146" s="49">
        <v>74.673999999999992</v>
      </c>
      <c r="CP146" s="49">
        <v>141</v>
      </c>
      <c r="CQ146" s="49"/>
      <c r="CR146" s="49"/>
      <c r="CS146" s="49"/>
      <c r="CT146" s="49"/>
      <c r="CU146" s="87"/>
      <c r="DO146" s="195"/>
      <c r="DP146" s="195"/>
      <c r="DQ146" s="175"/>
      <c r="DT146" s="96"/>
      <c r="DU146" s="96"/>
    </row>
    <row r="147" spans="5:125" ht="18" customHeight="1">
      <c r="E147" s="50"/>
      <c r="K147" s="216" t="str">
        <f>IFERROR(MP_DATA[[#This Row],[Top '[m']]]-MP_DATA[[#This Row],[Bottom '[m']]], "")</f>
        <v/>
      </c>
      <c r="L147" s="201" t="str">
        <f>IFERROR(-(MP_DATA[[#This Row],[D, bottom '[m']]]-MP_DATA[[#This Row],[D, top '[m']]])/(MP_DATA[[#This Row],[Bottom '[m']]]-MP_DATA[[#This Row],[Top '[m']]]),"")</f>
        <v/>
      </c>
      <c r="M147" s="134" t="str">
        <f t="shared" si="4"/>
        <v/>
      </c>
      <c r="N147" s="217" t="str">
        <f>IFERROR((MP_DATA[[#This Row],[D, bottom '[m']]]+MP_DATA[[#This Row],[D, top '[m']]])/(2*MP_DATA[[#This Row],[t '[mm']]]/1000),"")</f>
        <v/>
      </c>
      <c r="Q147" s="195"/>
      <c r="R147" s="195"/>
      <c r="S147" s="175"/>
      <c r="AP147" s="80"/>
      <c r="AV147" s="216" t="str">
        <f>IFERROR(TP_DATA[[#This Row],[Top '[m']]]-TP_DATA[[#This Row],[Bottom '[m']]], "")</f>
        <v/>
      </c>
      <c r="AW147" s="194"/>
      <c r="AX147" s="195"/>
      <c r="AY147" s="222"/>
      <c r="BB147" s="96"/>
      <c r="BC147" s="96"/>
      <c r="BD147" s="175"/>
      <c r="CB147" s="89">
        <v>35</v>
      </c>
      <c r="CC147" s="90">
        <v>93.728000000000009</v>
      </c>
      <c r="CD147" s="90">
        <v>91.006</v>
      </c>
      <c r="CE147" s="90">
        <v>6.4139999999999997</v>
      </c>
      <c r="CF147" s="90">
        <v>6.4749999999999996</v>
      </c>
      <c r="CG147" s="91">
        <v>28.6</v>
      </c>
      <c r="CH147" s="216">
        <f>IFERROR(TOWER_DATA[[#This Row],[Top '[m']]]-TOWER_DATA[[#This Row],[Bottom '[m']]], "")</f>
        <v>2.7220000000000084</v>
      </c>
      <c r="CI147" s="201">
        <f>IFERROR(-(TOWER_DATA[[#This Row],[D, bottom '[m']]]-TOWER_DATA[[#This Row],[D, top '[m']]])/(TOWER_DATA[[#This Row],[Bottom '[m']]]-TOWER_DATA[[#This Row],[Top '[m']]]),"")</f>
        <v>2.2409992652461335E-2</v>
      </c>
      <c r="CJ147" s="134">
        <f t="shared" si="5"/>
        <v>12.317746718159135</v>
      </c>
      <c r="CK147" s="217">
        <f>IFERROR((TOWER_DATA[[#This Row],[D, bottom '[m']]]+TOWER_DATA[[#This Row],[D, top '[m']]])/(2*TOWER_DATA[[#This Row],[t '[mm']]]/1000),"")</f>
        <v>225.33216783216781</v>
      </c>
      <c r="CM147" s="49" t="s">
        <v>539</v>
      </c>
      <c r="CN147" s="49">
        <v>71.951999999999984</v>
      </c>
      <c r="CO147" s="49">
        <v>71.951999999999984</v>
      </c>
      <c r="CP147" s="49">
        <v>142</v>
      </c>
      <c r="CQ147" s="49"/>
      <c r="CR147" s="49"/>
      <c r="CS147" s="49"/>
      <c r="CT147" s="49"/>
      <c r="CU147" s="87"/>
      <c r="DO147" s="195"/>
      <c r="DP147" s="195"/>
      <c r="DQ147" s="175"/>
      <c r="DT147" s="96"/>
      <c r="DU147" s="96"/>
    </row>
    <row r="148" spans="5:125" ht="18" customHeight="1">
      <c r="E148" s="50"/>
      <c r="K148" s="216" t="str">
        <f>IFERROR(MP_DATA[[#This Row],[Top '[m']]]-MP_DATA[[#This Row],[Bottom '[m']]], "")</f>
        <v/>
      </c>
      <c r="L148" s="201" t="str">
        <f>IFERROR(-(MP_DATA[[#This Row],[D, bottom '[m']]]-MP_DATA[[#This Row],[D, top '[m']]])/(MP_DATA[[#This Row],[Bottom '[m']]]-MP_DATA[[#This Row],[Top '[m']]]),"")</f>
        <v/>
      </c>
      <c r="M148" s="134" t="str">
        <f t="shared" si="4"/>
        <v/>
      </c>
      <c r="N148" s="217" t="str">
        <f>IFERROR((MP_DATA[[#This Row],[D, bottom '[m']]]+MP_DATA[[#This Row],[D, top '[m']]])/(2*MP_DATA[[#This Row],[t '[mm']]]/1000),"")</f>
        <v/>
      </c>
      <c r="Q148" s="195"/>
      <c r="R148" s="195"/>
      <c r="S148" s="175"/>
      <c r="AP148" s="80"/>
      <c r="AV148" s="216" t="str">
        <f>IFERROR(TP_DATA[[#This Row],[Top '[m']]]-TP_DATA[[#This Row],[Bottom '[m']]], "")</f>
        <v/>
      </c>
      <c r="AW148" s="194"/>
      <c r="AX148" s="195"/>
      <c r="AY148" s="222"/>
      <c r="BB148" s="96"/>
      <c r="BC148" s="96"/>
      <c r="BD148" s="175"/>
      <c r="CB148" s="89">
        <v>36</v>
      </c>
      <c r="CC148" s="90">
        <v>91.006</v>
      </c>
      <c r="CD148" s="90">
        <v>90.9</v>
      </c>
      <c r="CE148" s="90">
        <v>6.4749999999999996</v>
      </c>
      <c r="CF148" s="90">
        <v>6.4779999999999998</v>
      </c>
      <c r="CG148" s="91">
        <v>29.4</v>
      </c>
      <c r="CH148" s="216">
        <f>IFERROR(TOWER_DATA[[#This Row],[Top '[m']]]-TOWER_DATA[[#This Row],[Bottom '[m']]], "")</f>
        <v>0.10599999999999454</v>
      </c>
      <c r="CI148" s="201">
        <f>IFERROR(-(TOWER_DATA[[#This Row],[D, bottom '[m']]]-TOWER_DATA[[#This Row],[D, top '[m']]])/(TOWER_DATA[[#This Row],[Bottom '[m']]]-TOWER_DATA[[#This Row],[Top '[m']]]),"")</f>
        <v>2.830188679245536E-2</v>
      </c>
      <c r="CJ148" s="134">
        <f t="shared" si="5"/>
        <v>0.49549255301145406</v>
      </c>
      <c r="CK148" s="217">
        <f>IFERROR((TOWER_DATA[[#This Row],[D, bottom '[m']]]+TOWER_DATA[[#This Row],[D, top '[m']]])/(2*TOWER_DATA[[#This Row],[t '[mm']]]/1000),"")</f>
        <v>220.28911564625849</v>
      </c>
      <c r="CM148" s="49" t="s">
        <v>539</v>
      </c>
      <c r="CN148" s="49">
        <v>70.899999999999991</v>
      </c>
      <c r="CO148" s="49">
        <v>70.899999999999991</v>
      </c>
      <c r="CP148" s="49">
        <v>143</v>
      </c>
      <c r="CQ148" s="49"/>
      <c r="CR148" s="49"/>
      <c r="CS148" s="49"/>
      <c r="CT148" s="49"/>
      <c r="CU148" s="87"/>
      <c r="DO148" s="195"/>
      <c r="DP148" s="195"/>
      <c r="DQ148" s="175"/>
      <c r="DT148" s="96"/>
      <c r="DU148" s="96"/>
    </row>
    <row r="149" spans="5:125" ht="18" customHeight="1">
      <c r="E149" s="50"/>
      <c r="K149" s="216" t="str">
        <f>IFERROR(MP_DATA[[#This Row],[Top '[m']]]-MP_DATA[[#This Row],[Bottom '[m']]], "")</f>
        <v/>
      </c>
      <c r="L149" s="201" t="str">
        <f>IFERROR(-(MP_DATA[[#This Row],[D, bottom '[m']]]-MP_DATA[[#This Row],[D, top '[m']]])/(MP_DATA[[#This Row],[Bottom '[m']]]-MP_DATA[[#This Row],[Top '[m']]]),"")</f>
        <v/>
      </c>
      <c r="M149" s="134" t="str">
        <f t="shared" si="4"/>
        <v/>
      </c>
      <c r="N149" s="217" t="str">
        <f>IFERROR((MP_DATA[[#This Row],[D, bottom '[m']]]+MP_DATA[[#This Row],[D, top '[m']]])/(2*MP_DATA[[#This Row],[t '[mm']]]/1000),"")</f>
        <v/>
      </c>
      <c r="Q149" s="195"/>
      <c r="R149" s="195"/>
      <c r="S149" s="175"/>
      <c r="AP149" s="80"/>
      <c r="AV149" s="216" t="str">
        <f>IFERROR(TP_DATA[[#This Row],[Top '[m']]]-TP_DATA[[#This Row],[Bottom '[m']]], "")</f>
        <v/>
      </c>
      <c r="AW149" s="194"/>
      <c r="AX149" s="195"/>
      <c r="AY149" s="222"/>
      <c r="BB149" s="96"/>
      <c r="BC149" s="96"/>
      <c r="BD149" s="175"/>
      <c r="CB149" s="89">
        <v>37</v>
      </c>
      <c r="CC149" s="90">
        <v>90.9</v>
      </c>
      <c r="CD149" s="90">
        <v>88.284000000000006</v>
      </c>
      <c r="CE149" s="90">
        <v>6.4779999999999998</v>
      </c>
      <c r="CF149" s="90">
        <v>6.5380000000000003</v>
      </c>
      <c r="CG149" s="91">
        <v>29.4</v>
      </c>
      <c r="CH149" s="216">
        <f>IFERROR(TOWER_DATA[[#This Row],[Top '[m']]]-TOWER_DATA[[#This Row],[Bottom '[m']]], "")</f>
        <v>2.6159999999999997</v>
      </c>
      <c r="CI149" s="201">
        <f>IFERROR(-(TOWER_DATA[[#This Row],[D, bottom '[m']]]-TOWER_DATA[[#This Row],[D, top '[m']]])/(TOWER_DATA[[#This Row],[Bottom '[m']]]-TOWER_DATA[[#This Row],[Top '[m']]]),"")</f>
        <v>2.2935779816513954E-2</v>
      </c>
      <c r="CJ149" s="134">
        <f t="shared" si="5"/>
        <v>12.288129120958363</v>
      </c>
      <c r="CK149" s="217">
        <f>IFERROR((TOWER_DATA[[#This Row],[D, bottom '[m']]]+TOWER_DATA[[#This Row],[D, top '[m']]])/(2*TOWER_DATA[[#This Row],[t '[mm']]]/1000),"")</f>
        <v>221.36054421768708</v>
      </c>
      <c r="CM149" s="49" t="s">
        <v>539</v>
      </c>
      <c r="CN149" s="49">
        <v>66.489999999999995</v>
      </c>
      <c r="CO149" s="49">
        <v>66.489999999999995</v>
      </c>
      <c r="CP149" s="49">
        <v>144</v>
      </c>
      <c r="CQ149" s="49"/>
      <c r="CR149" s="49"/>
      <c r="CS149" s="49"/>
      <c r="CT149" s="49"/>
      <c r="CU149" s="87"/>
      <c r="DO149" s="195"/>
      <c r="DP149" s="195"/>
      <c r="DQ149" s="175"/>
      <c r="DT149" s="96"/>
      <c r="DU149" s="96"/>
    </row>
    <row r="150" spans="5:125" ht="18" customHeight="1">
      <c r="E150" s="50"/>
      <c r="K150" s="216" t="str">
        <f>IFERROR(MP_DATA[[#This Row],[Top '[m']]]-MP_DATA[[#This Row],[Bottom '[m']]], "")</f>
        <v/>
      </c>
      <c r="L150" s="201" t="str">
        <f>IFERROR(-(MP_DATA[[#This Row],[D, bottom '[m']]]-MP_DATA[[#This Row],[D, top '[m']]])/(MP_DATA[[#This Row],[Bottom '[m']]]-MP_DATA[[#This Row],[Top '[m']]]),"")</f>
        <v/>
      </c>
      <c r="M150" s="134" t="str">
        <f t="shared" si="4"/>
        <v/>
      </c>
      <c r="N150" s="217" t="str">
        <f>IFERROR((MP_DATA[[#This Row],[D, bottom '[m']]]+MP_DATA[[#This Row],[D, top '[m']]])/(2*MP_DATA[[#This Row],[t '[mm']]]/1000),"")</f>
        <v/>
      </c>
      <c r="Q150" s="195"/>
      <c r="R150" s="195"/>
      <c r="S150" s="175"/>
      <c r="AP150" s="80"/>
      <c r="AV150" s="216" t="str">
        <f>IFERROR(TP_DATA[[#This Row],[Top '[m']]]-TP_DATA[[#This Row],[Bottom '[m']]], "")</f>
        <v/>
      </c>
      <c r="AW150" s="194"/>
      <c r="AX150" s="195"/>
      <c r="AY150" s="222"/>
      <c r="BB150" s="96"/>
      <c r="BC150" s="96"/>
      <c r="BD150" s="175"/>
      <c r="CB150" s="89">
        <v>38</v>
      </c>
      <c r="CC150" s="90">
        <v>88.284000000000006</v>
      </c>
      <c r="CD150" s="90">
        <v>86.671000000000006</v>
      </c>
      <c r="CE150" s="90">
        <v>6.5380000000000003</v>
      </c>
      <c r="CF150" s="90">
        <v>6.5739999999999998</v>
      </c>
      <c r="CG150" s="91">
        <v>29.5</v>
      </c>
      <c r="CH150" s="216">
        <f>IFERROR(TOWER_DATA[[#This Row],[Top '[m']]]-TOWER_DATA[[#This Row],[Bottom '[m']]], "")</f>
        <v>1.6129999999999995</v>
      </c>
      <c r="CI150" s="201">
        <f>IFERROR(-(TOWER_DATA[[#This Row],[D, bottom '[m']]]-TOWER_DATA[[#This Row],[D, top '[m']]])/(TOWER_DATA[[#This Row],[Bottom '[m']]]-TOWER_DATA[[#This Row],[Top '[m']]]),"")</f>
        <v>2.2318660880346931E-2</v>
      </c>
      <c r="CJ150" s="134">
        <f t="shared" si="5"/>
        <v>7.6587211107854793</v>
      </c>
      <c r="CK150" s="217">
        <f>IFERROR((TOWER_DATA[[#This Row],[D, bottom '[m']]]+TOWER_DATA[[#This Row],[D, top '[m']]])/(2*TOWER_DATA[[#This Row],[t '[mm']]]/1000),"")</f>
        <v>222.23728813559325</v>
      </c>
      <c r="CM150" s="49" t="s">
        <v>539</v>
      </c>
      <c r="CN150" s="49">
        <v>66.444999999999993</v>
      </c>
      <c r="CO150" s="49">
        <v>66.444999999999993</v>
      </c>
      <c r="CP150" s="49">
        <v>7316</v>
      </c>
      <c r="CQ150" s="49"/>
      <c r="CR150" s="49"/>
      <c r="CS150" s="49"/>
      <c r="CT150" s="49"/>
      <c r="CU150" s="87"/>
      <c r="DO150" s="195"/>
      <c r="DP150" s="195"/>
      <c r="DQ150" s="175"/>
      <c r="DT150" s="96"/>
      <c r="DU150" s="96"/>
    </row>
    <row r="151" spans="5:125" ht="18" customHeight="1">
      <c r="E151" s="50"/>
      <c r="K151" s="216" t="str">
        <f>IFERROR(MP_DATA[[#This Row],[Top '[m']]]-MP_DATA[[#This Row],[Bottom '[m']]], "")</f>
        <v/>
      </c>
      <c r="L151" s="201" t="str">
        <f>IFERROR(-(MP_DATA[[#This Row],[D, bottom '[m']]]-MP_DATA[[#This Row],[D, top '[m']]])/(MP_DATA[[#This Row],[Bottom '[m']]]-MP_DATA[[#This Row],[Top '[m']]]),"")</f>
        <v/>
      </c>
      <c r="M151" s="134" t="str">
        <f t="shared" si="4"/>
        <v/>
      </c>
      <c r="N151" s="217" t="str">
        <f>IFERROR((MP_DATA[[#This Row],[D, bottom '[m']]]+MP_DATA[[#This Row],[D, top '[m']]])/(2*MP_DATA[[#This Row],[t '[mm']]]/1000),"")</f>
        <v/>
      </c>
      <c r="Q151" s="195"/>
      <c r="R151" s="195"/>
      <c r="S151" s="175"/>
      <c r="AP151" s="80"/>
      <c r="AV151" s="216" t="str">
        <f>IFERROR(TP_DATA[[#This Row],[Top '[m']]]-TP_DATA[[#This Row],[Bottom '[m']]], "")</f>
        <v/>
      </c>
      <c r="AW151" s="194"/>
      <c r="AX151" s="195"/>
      <c r="AY151" s="222"/>
      <c r="BB151" s="96"/>
      <c r="BC151" s="96"/>
      <c r="BD151" s="175"/>
      <c r="CB151" s="89">
        <v>39</v>
      </c>
      <c r="CC151" s="90">
        <v>86.671000000000006</v>
      </c>
      <c r="CD151" s="90">
        <v>85.562000000000012</v>
      </c>
      <c r="CE151" s="90">
        <v>6.5739999999999998</v>
      </c>
      <c r="CF151" s="90">
        <v>6.601</v>
      </c>
      <c r="CG151" s="91">
        <v>29.5</v>
      </c>
      <c r="CH151" s="216">
        <f>IFERROR(TOWER_DATA[[#This Row],[Top '[m']]]-TOWER_DATA[[#This Row],[Bottom '[m']]], "")</f>
        <v>1.1089999999999947</v>
      </c>
      <c r="CI151" s="201">
        <f>IFERROR(-(TOWER_DATA[[#This Row],[D, bottom '[m']]]-TOWER_DATA[[#This Row],[D, top '[m']]])/(TOWER_DATA[[#This Row],[Bottom '[m']]]-TOWER_DATA[[#This Row],[Top '[m']]]),"")</f>
        <v>2.4346257889991223E-2</v>
      </c>
      <c r="CJ151" s="134">
        <f t="shared" si="5"/>
        <v>5.2910821427568031</v>
      </c>
      <c r="CK151" s="217">
        <f>IFERROR((TOWER_DATA[[#This Row],[D, bottom '[m']]]+TOWER_DATA[[#This Row],[D, top '[m']]])/(2*TOWER_DATA[[#This Row],[t '[mm']]]/1000),"")</f>
        <v>223.30508474576274</v>
      </c>
      <c r="CM151" s="49" t="s">
        <v>539</v>
      </c>
      <c r="CN151" s="49">
        <v>66.259999999999991</v>
      </c>
      <c r="CO151" s="49">
        <v>66.259999999999991</v>
      </c>
      <c r="CP151" s="49">
        <v>10048</v>
      </c>
      <c r="CQ151" s="49"/>
      <c r="CR151" s="49"/>
      <c r="CS151" s="49"/>
      <c r="CT151" s="49"/>
      <c r="CU151" s="87"/>
      <c r="DO151" s="195"/>
      <c r="DP151" s="195"/>
      <c r="DQ151" s="175"/>
      <c r="DT151" s="96"/>
      <c r="DU151" s="96"/>
    </row>
    <row r="152" spans="5:125" ht="18" customHeight="1">
      <c r="E152" s="50"/>
      <c r="K152" s="216" t="str">
        <f>IFERROR(MP_DATA[[#This Row],[Top '[m']]]-MP_DATA[[#This Row],[Bottom '[m']]], "")</f>
        <v/>
      </c>
      <c r="L152" s="201" t="str">
        <f>IFERROR(-(MP_DATA[[#This Row],[D, bottom '[m']]]-MP_DATA[[#This Row],[D, top '[m']]])/(MP_DATA[[#This Row],[Bottom '[m']]]-MP_DATA[[#This Row],[Top '[m']]]),"")</f>
        <v/>
      </c>
      <c r="M152" s="134" t="str">
        <f t="shared" si="4"/>
        <v/>
      </c>
      <c r="N152" s="217" t="str">
        <f>IFERROR((MP_DATA[[#This Row],[D, bottom '[m']]]+MP_DATA[[#This Row],[D, top '[m']]])/(2*MP_DATA[[#This Row],[t '[mm']]]/1000),"")</f>
        <v/>
      </c>
      <c r="Q152" s="195"/>
      <c r="R152" s="195"/>
      <c r="S152" s="175"/>
      <c r="AP152" s="80"/>
      <c r="AV152" s="216" t="str">
        <f>IFERROR(TP_DATA[[#This Row],[Top '[m']]]-TP_DATA[[#This Row],[Bottom '[m']]], "")</f>
        <v/>
      </c>
      <c r="AW152" s="194"/>
      <c r="AX152" s="195"/>
      <c r="AY152" s="222"/>
      <c r="BB152" s="96"/>
      <c r="BC152" s="96"/>
      <c r="BD152" s="175"/>
      <c r="CB152" s="89">
        <v>40</v>
      </c>
      <c r="CC152" s="90">
        <v>85.562000000000012</v>
      </c>
      <c r="CD152" s="90">
        <v>82.84</v>
      </c>
      <c r="CE152" s="90">
        <v>6.601</v>
      </c>
      <c r="CF152" s="90">
        <v>6.6619999999999999</v>
      </c>
      <c r="CG152" s="91">
        <v>31.5</v>
      </c>
      <c r="CH152" s="216">
        <f>IFERROR(TOWER_DATA[[#This Row],[Top '[m']]]-TOWER_DATA[[#This Row],[Bottom '[m']]], "")</f>
        <v>2.7220000000000084</v>
      </c>
      <c r="CI152" s="201">
        <f>IFERROR(-(TOWER_DATA[[#This Row],[D, bottom '[m']]]-TOWER_DATA[[#This Row],[D, top '[m']]])/(TOWER_DATA[[#This Row],[Bottom '[m']]]-TOWER_DATA[[#This Row],[Top '[m']]]),"")</f>
        <v>2.2409992652461335E-2</v>
      </c>
      <c r="CJ152" s="134">
        <f t="shared" si="5"/>
        <v>13.956037882640588</v>
      </c>
      <c r="CK152" s="217">
        <f>IFERROR((TOWER_DATA[[#This Row],[D, bottom '[m']]]+TOWER_DATA[[#This Row],[D, top '[m']]])/(2*TOWER_DATA[[#This Row],[t '[mm']]]/1000),"")</f>
        <v>210.52380952380952</v>
      </c>
      <c r="CM152" s="49" t="s">
        <v>539</v>
      </c>
      <c r="CN152" s="49">
        <v>66.074999999999989</v>
      </c>
      <c r="CO152" s="49">
        <v>66.074999999999989</v>
      </c>
      <c r="CP152" s="49">
        <v>6</v>
      </c>
      <c r="CQ152" s="49"/>
      <c r="CR152" s="49"/>
      <c r="CS152" s="49"/>
      <c r="CT152" s="49"/>
      <c r="CU152" s="87"/>
      <c r="DO152" s="195"/>
      <c r="DP152" s="195"/>
      <c r="DQ152" s="175"/>
      <c r="DT152" s="96"/>
      <c r="DU152" s="96"/>
    </row>
    <row r="153" spans="5:125" ht="18" customHeight="1">
      <c r="E153" s="50"/>
      <c r="K153" s="216" t="str">
        <f>IFERROR(MP_DATA[[#This Row],[Top '[m']]]-MP_DATA[[#This Row],[Bottom '[m']]], "")</f>
        <v/>
      </c>
      <c r="L153" s="201" t="str">
        <f>IFERROR(-(MP_DATA[[#This Row],[D, bottom '[m']]]-MP_DATA[[#This Row],[D, top '[m']]])/(MP_DATA[[#This Row],[Bottom '[m']]]-MP_DATA[[#This Row],[Top '[m']]]),"")</f>
        <v/>
      </c>
      <c r="M153" s="134" t="str">
        <f t="shared" si="4"/>
        <v/>
      </c>
      <c r="N153" s="217" t="str">
        <f>IFERROR((MP_DATA[[#This Row],[D, bottom '[m']]]+MP_DATA[[#This Row],[D, top '[m']]])/(2*MP_DATA[[#This Row],[t '[mm']]]/1000),"")</f>
        <v/>
      </c>
      <c r="Q153" s="195"/>
      <c r="R153" s="195"/>
      <c r="S153" s="175"/>
      <c r="AP153" s="80"/>
      <c r="AV153" s="216" t="str">
        <f>IFERROR(TP_DATA[[#This Row],[Top '[m']]]-TP_DATA[[#This Row],[Bottom '[m']]], "")</f>
        <v/>
      </c>
      <c r="AW153" s="194"/>
      <c r="AX153" s="195"/>
      <c r="AY153" s="222"/>
      <c r="BB153" s="96"/>
      <c r="BC153" s="96"/>
      <c r="BD153" s="175"/>
      <c r="CB153" s="89">
        <v>41</v>
      </c>
      <c r="CC153" s="90">
        <v>82.84</v>
      </c>
      <c r="CD153" s="90">
        <v>82.56</v>
      </c>
      <c r="CE153" s="90">
        <v>6.6619999999999999</v>
      </c>
      <c r="CF153" s="90">
        <v>6.6689999999999996</v>
      </c>
      <c r="CG153" s="91">
        <v>31.2</v>
      </c>
      <c r="CH153" s="216">
        <f>IFERROR(TOWER_DATA[[#This Row],[Top '[m']]]-TOWER_DATA[[#This Row],[Bottom '[m']]], "")</f>
        <v>0.28000000000000114</v>
      </c>
      <c r="CI153" s="201">
        <f>IFERROR(-(TOWER_DATA[[#This Row],[D, bottom '[m']]]-TOWER_DATA[[#This Row],[D, top '[m']]])/(TOWER_DATA[[#This Row],[Bottom '[m']]]-TOWER_DATA[[#This Row],[Top '[m']]]),"")</f>
        <v>2.4999999999998732E-2</v>
      </c>
      <c r="CJ153" s="134">
        <f t="shared" si="5"/>
        <v>1.4293127277149946</v>
      </c>
      <c r="CK153" s="217">
        <f>IFERROR((TOWER_DATA[[#This Row],[D, bottom '[m']]]+TOWER_DATA[[#This Row],[D, top '[m']]])/(2*TOWER_DATA[[#This Row],[t '[mm']]]/1000),"")</f>
        <v>213.63782051282053</v>
      </c>
      <c r="CM153" s="49" t="s">
        <v>539</v>
      </c>
      <c r="CN153" s="49">
        <v>66.029999999999987</v>
      </c>
      <c r="CO153" s="49">
        <v>66.029999999999987</v>
      </c>
      <c r="CP153" s="49">
        <v>1061</v>
      </c>
      <c r="CQ153" s="49"/>
      <c r="CR153" s="49"/>
      <c r="CS153" s="49"/>
      <c r="CT153" s="49"/>
      <c r="CU153" s="87"/>
      <c r="DO153" s="195"/>
      <c r="DP153" s="195"/>
      <c r="DQ153" s="175"/>
      <c r="DT153" s="96"/>
      <c r="DU153" s="96"/>
    </row>
    <row r="154" spans="5:125" ht="18" customHeight="1">
      <c r="E154" s="50"/>
      <c r="K154" s="216" t="str">
        <f>IFERROR(MP_DATA[[#This Row],[Top '[m']]]-MP_DATA[[#This Row],[Bottom '[m']]], "")</f>
        <v/>
      </c>
      <c r="L154" s="201" t="str">
        <f>IFERROR(-(MP_DATA[[#This Row],[D, bottom '[m']]]-MP_DATA[[#This Row],[D, top '[m']]])/(MP_DATA[[#This Row],[Bottom '[m']]]-MP_DATA[[#This Row],[Top '[m']]]),"")</f>
        <v/>
      </c>
      <c r="M154" s="134" t="str">
        <f t="shared" si="4"/>
        <v/>
      </c>
      <c r="N154" s="217" t="str">
        <f>IFERROR((MP_DATA[[#This Row],[D, bottom '[m']]]+MP_DATA[[#This Row],[D, top '[m']]])/(2*MP_DATA[[#This Row],[t '[mm']]]/1000),"")</f>
        <v/>
      </c>
      <c r="Q154" s="195"/>
      <c r="R154" s="195"/>
      <c r="S154" s="175"/>
      <c r="AP154" s="80"/>
      <c r="AV154" s="216" t="str">
        <f>IFERROR(TP_DATA[[#This Row],[Top '[m']]]-TP_DATA[[#This Row],[Bottom '[m']]], "")</f>
        <v/>
      </c>
      <c r="AW154" s="194"/>
      <c r="AX154" s="195"/>
      <c r="AY154" s="222"/>
      <c r="BB154" s="96"/>
      <c r="BC154" s="96"/>
      <c r="BD154" s="175"/>
      <c r="CB154" s="89">
        <v>42</v>
      </c>
      <c r="CC154" s="90">
        <v>82.56</v>
      </c>
      <c r="CD154" s="90">
        <v>80.900000000000006</v>
      </c>
      <c r="CE154" s="90">
        <v>6.6689999999999996</v>
      </c>
      <c r="CF154" s="90">
        <v>6.7060000000000004</v>
      </c>
      <c r="CG154" s="91">
        <v>31.2</v>
      </c>
      <c r="CH154" s="216">
        <f>IFERROR(TOWER_DATA[[#This Row],[Top '[m']]]-TOWER_DATA[[#This Row],[Bottom '[m']]], "")</f>
        <v>1.6599999999999966</v>
      </c>
      <c r="CI154" s="201">
        <f>IFERROR(-(TOWER_DATA[[#This Row],[D, bottom '[m']]]-TOWER_DATA[[#This Row],[D, top '[m']]])/(TOWER_DATA[[#This Row],[Bottom '[m']]]-TOWER_DATA[[#This Row],[Top '[m']]]),"")</f>
        <v>2.2289156626506559E-2</v>
      </c>
      <c r="CJ154" s="134">
        <f t="shared" si="5"/>
        <v>8.5018825076561395</v>
      </c>
      <c r="CK154" s="217">
        <f>IFERROR((TOWER_DATA[[#This Row],[D, bottom '[m']]]+TOWER_DATA[[#This Row],[D, top '[m']]])/(2*TOWER_DATA[[#This Row],[t '[mm']]]/1000),"")</f>
        <v>214.34294871794873</v>
      </c>
      <c r="CM154" s="49" t="s">
        <v>539</v>
      </c>
      <c r="CN154" s="49">
        <v>63.308000000000007</v>
      </c>
      <c r="CO154" s="49">
        <v>63.308000000000007</v>
      </c>
      <c r="CP154" s="49">
        <v>143</v>
      </c>
      <c r="CQ154" s="49"/>
      <c r="CR154" s="49"/>
      <c r="CS154" s="49"/>
      <c r="CT154" s="49"/>
      <c r="CU154" s="87"/>
      <c r="DO154" s="195"/>
      <c r="DP154" s="195"/>
      <c r="DQ154" s="175"/>
      <c r="DT154" s="96"/>
      <c r="DU154" s="96"/>
    </row>
    <row r="155" spans="5:125" ht="18" customHeight="1">
      <c r="E155" s="50"/>
      <c r="K155" s="216" t="str">
        <f>IFERROR(MP_DATA[[#This Row],[Top '[m']]]-MP_DATA[[#This Row],[Bottom '[m']]], "")</f>
        <v/>
      </c>
      <c r="L155" s="201" t="str">
        <f>IFERROR(-(MP_DATA[[#This Row],[D, bottom '[m']]]-MP_DATA[[#This Row],[D, top '[m']]])/(MP_DATA[[#This Row],[Bottom '[m']]]-MP_DATA[[#This Row],[Top '[m']]]),"")</f>
        <v/>
      </c>
      <c r="M155" s="134" t="str">
        <f t="shared" si="4"/>
        <v/>
      </c>
      <c r="N155" s="217" t="str">
        <f>IFERROR((MP_DATA[[#This Row],[D, bottom '[m']]]+MP_DATA[[#This Row],[D, top '[m']]])/(2*MP_DATA[[#This Row],[t '[mm']]]/1000),"")</f>
        <v/>
      </c>
      <c r="Q155" s="195"/>
      <c r="R155" s="195"/>
      <c r="S155" s="175"/>
      <c r="AP155" s="80"/>
      <c r="AV155" s="216" t="str">
        <f>IFERROR(TP_DATA[[#This Row],[Top '[m']]]-TP_DATA[[#This Row],[Bottom '[m']]], "")</f>
        <v/>
      </c>
      <c r="AW155" s="194"/>
      <c r="AX155" s="195"/>
      <c r="AY155" s="222"/>
      <c r="BB155" s="96"/>
      <c r="BC155" s="96"/>
      <c r="BD155" s="175"/>
      <c r="CB155" s="89">
        <v>43</v>
      </c>
      <c r="CC155" s="90">
        <v>80.900000000000006</v>
      </c>
      <c r="CD155" s="90">
        <v>80.118000000000009</v>
      </c>
      <c r="CE155" s="90">
        <v>6.7060000000000004</v>
      </c>
      <c r="CF155" s="90">
        <v>6.7240000000000002</v>
      </c>
      <c r="CG155" s="91">
        <v>31.2</v>
      </c>
      <c r="CH155" s="216">
        <f>IFERROR(TOWER_DATA[[#This Row],[Top '[m']]]-TOWER_DATA[[#This Row],[Bottom '[m']]], "")</f>
        <v>0.78199999999999648</v>
      </c>
      <c r="CI155" s="201">
        <f>IFERROR(-(TOWER_DATA[[#This Row],[D, bottom '[m']]]-TOWER_DATA[[#This Row],[D, top '[m']]])/(TOWER_DATA[[#This Row],[Bottom '[m']]]-TOWER_DATA[[#This Row],[Top '[m']]]),"")</f>
        <v>2.3017902813299074E-2</v>
      </c>
      <c r="CJ155" s="134">
        <f t="shared" si="5"/>
        <v>4.0216504702994413</v>
      </c>
      <c r="CK155" s="217">
        <f>IFERROR((TOWER_DATA[[#This Row],[D, bottom '[m']]]+TOWER_DATA[[#This Row],[D, top '[m']]])/(2*TOWER_DATA[[#This Row],[t '[mm']]]/1000),"")</f>
        <v>215.22435897435898</v>
      </c>
      <c r="CM155" s="49" t="s">
        <v>539</v>
      </c>
      <c r="CN155" s="49">
        <v>62.007000000000005</v>
      </c>
      <c r="CO155" s="49">
        <v>62.007000000000005</v>
      </c>
      <c r="CP155" s="49">
        <v>144</v>
      </c>
      <c r="CQ155" s="49"/>
      <c r="CR155" s="49"/>
      <c r="CS155" s="49"/>
      <c r="CT155" s="49"/>
      <c r="CU155" s="87"/>
      <c r="DO155" s="195"/>
      <c r="DP155" s="195"/>
      <c r="DQ155" s="175"/>
      <c r="DT155" s="96"/>
      <c r="DU155" s="96"/>
    </row>
    <row r="156" spans="5:125" ht="18" customHeight="1">
      <c r="E156" s="50"/>
      <c r="K156" s="216" t="str">
        <f>IFERROR(MP_DATA[[#This Row],[Top '[m']]]-MP_DATA[[#This Row],[Bottom '[m']]], "")</f>
        <v/>
      </c>
      <c r="L156" s="201" t="str">
        <f>IFERROR(-(MP_DATA[[#This Row],[D, bottom '[m']]]-MP_DATA[[#This Row],[D, top '[m']]])/(MP_DATA[[#This Row],[Bottom '[m']]]-MP_DATA[[#This Row],[Top '[m']]]),"")</f>
        <v/>
      </c>
      <c r="M156" s="134" t="str">
        <f t="shared" si="4"/>
        <v/>
      </c>
      <c r="N156" s="217" t="str">
        <f>IFERROR((MP_DATA[[#This Row],[D, bottom '[m']]]+MP_DATA[[#This Row],[D, top '[m']]])/(2*MP_DATA[[#This Row],[t '[mm']]]/1000),"")</f>
        <v/>
      </c>
      <c r="Q156" s="195"/>
      <c r="R156" s="195"/>
      <c r="S156" s="175"/>
      <c r="AP156" s="80"/>
      <c r="AV156" s="216" t="str">
        <f>IFERROR(TP_DATA[[#This Row],[Top '[m']]]-TP_DATA[[#This Row],[Bottom '[m']]], "")</f>
        <v/>
      </c>
      <c r="AW156" s="194"/>
      <c r="AX156" s="195"/>
      <c r="AY156" s="222"/>
      <c r="BB156" s="96"/>
      <c r="BC156" s="96"/>
      <c r="BD156" s="175"/>
      <c r="CB156" s="89">
        <v>44</v>
      </c>
      <c r="CC156" s="90">
        <v>80.118000000000009</v>
      </c>
      <c r="CD156" s="90">
        <v>78.45</v>
      </c>
      <c r="CE156" s="90">
        <v>6.7240000000000002</v>
      </c>
      <c r="CF156" s="90">
        <v>6.7619999999999996</v>
      </c>
      <c r="CG156" s="91">
        <v>31.7</v>
      </c>
      <c r="CH156" s="216">
        <f>IFERROR(TOWER_DATA[[#This Row],[Top '[m']]]-TOWER_DATA[[#This Row],[Bottom '[m']]], "")</f>
        <v>1.6680000000000064</v>
      </c>
      <c r="CI156" s="201">
        <f>IFERROR(-(TOWER_DATA[[#This Row],[D, bottom '[m']]]-TOWER_DATA[[#This Row],[D, top '[m']]])/(TOWER_DATA[[#This Row],[Bottom '[m']]]-TOWER_DATA[[#This Row],[Top '[m']]]),"")</f>
        <v>2.2781774580335264E-2</v>
      </c>
      <c r="CJ156" s="134">
        <f t="shared" si="5"/>
        <v>8.751479715240583</v>
      </c>
      <c r="CK156" s="217">
        <f>IFERROR((TOWER_DATA[[#This Row],[D, bottom '[m']]]+TOWER_DATA[[#This Row],[D, top '[m']]])/(2*TOWER_DATA[[#This Row],[t '[mm']]]/1000),"")</f>
        <v>212.71293375394325</v>
      </c>
      <c r="CM156" s="49" t="s">
        <v>539</v>
      </c>
      <c r="CN156" s="49">
        <v>57.896000000000001</v>
      </c>
      <c r="CO156" s="49">
        <v>57.896000000000001</v>
      </c>
      <c r="CP156" s="49">
        <v>144</v>
      </c>
      <c r="CQ156" s="49"/>
      <c r="CR156" s="49"/>
      <c r="CS156" s="49"/>
      <c r="CT156" s="49"/>
      <c r="CU156" s="87"/>
      <c r="DO156" s="195"/>
      <c r="DP156" s="195"/>
      <c r="DQ156" s="175"/>
      <c r="DT156" s="96"/>
      <c r="DU156" s="96"/>
    </row>
    <row r="157" spans="5:125" ht="18" customHeight="1">
      <c r="E157" s="50"/>
      <c r="K157" s="216" t="str">
        <f>IFERROR(MP_DATA[[#This Row],[Top '[m']]]-MP_DATA[[#This Row],[Bottom '[m']]], "")</f>
        <v/>
      </c>
      <c r="L157" s="201" t="str">
        <f>IFERROR(-(MP_DATA[[#This Row],[D, bottom '[m']]]-MP_DATA[[#This Row],[D, top '[m']]])/(MP_DATA[[#This Row],[Bottom '[m']]]-MP_DATA[[#This Row],[Top '[m']]]),"")</f>
        <v/>
      </c>
      <c r="M157" s="134" t="str">
        <f t="shared" si="4"/>
        <v/>
      </c>
      <c r="N157" s="217" t="str">
        <f>IFERROR((MP_DATA[[#This Row],[D, bottom '[m']]]+MP_DATA[[#This Row],[D, top '[m']]])/(2*MP_DATA[[#This Row],[t '[mm']]]/1000),"")</f>
        <v/>
      </c>
      <c r="Q157" s="195"/>
      <c r="R157" s="195"/>
      <c r="S157" s="175"/>
      <c r="AP157" s="80"/>
      <c r="AV157" s="216" t="str">
        <f>IFERROR(TP_DATA[[#This Row],[Top '[m']]]-TP_DATA[[#This Row],[Bottom '[m']]], "")</f>
        <v/>
      </c>
      <c r="AW157" s="194"/>
      <c r="AX157" s="195"/>
      <c r="AY157" s="222"/>
      <c r="BB157" s="96"/>
      <c r="BC157" s="96"/>
      <c r="BD157" s="175"/>
      <c r="CB157" s="89">
        <v>45</v>
      </c>
      <c r="CC157" s="90">
        <v>78.45</v>
      </c>
      <c r="CD157" s="90">
        <v>77.396000000000001</v>
      </c>
      <c r="CE157" s="90">
        <v>6.7619999999999996</v>
      </c>
      <c r="CF157" s="90">
        <v>6.7859999999999996</v>
      </c>
      <c r="CG157" s="91">
        <v>31.7</v>
      </c>
      <c r="CH157" s="216">
        <f>IFERROR(TOWER_DATA[[#This Row],[Top '[m']]]-TOWER_DATA[[#This Row],[Bottom '[m']]], "")</f>
        <v>1.054000000000002</v>
      </c>
      <c r="CI157" s="201">
        <f>IFERROR(-(TOWER_DATA[[#This Row],[D, bottom '[m']]]-TOWER_DATA[[#This Row],[D, top '[m']]])/(TOWER_DATA[[#This Row],[Bottom '[m']]]-TOWER_DATA[[#This Row],[Top '[m']]]),"")</f>
        <v>2.277039848197341E-2</v>
      </c>
      <c r="CJ157" s="134">
        <f t="shared" si="5"/>
        <v>5.5555553031988758</v>
      </c>
      <c r="CK157" s="217">
        <f>IFERROR((TOWER_DATA[[#This Row],[D, bottom '[m']]]+TOWER_DATA[[#This Row],[D, top '[m']]])/(2*TOWER_DATA[[#This Row],[t '[mm']]]/1000),"")</f>
        <v>213.69085173501574</v>
      </c>
      <c r="CM157" s="49" t="s">
        <v>539</v>
      </c>
      <c r="CN157" s="49">
        <v>55.153999999999996</v>
      </c>
      <c r="CO157" s="49">
        <v>55.153999999999996</v>
      </c>
      <c r="CP157" s="49">
        <v>144</v>
      </c>
      <c r="CQ157" s="49"/>
      <c r="CR157" s="49"/>
      <c r="CS157" s="49"/>
      <c r="CT157" s="49"/>
      <c r="CU157" s="87"/>
      <c r="DO157" s="195"/>
      <c r="DP157" s="195"/>
      <c r="DQ157" s="175"/>
      <c r="DT157" s="96"/>
      <c r="DU157" s="96"/>
    </row>
    <row r="158" spans="5:125" ht="18" customHeight="1">
      <c r="E158" s="50"/>
      <c r="K158" s="216" t="str">
        <f>IFERROR(MP_DATA[[#This Row],[Top '[m']]]-MP_DATA[[#This Row],[Bottom '[m']]], "")</f>
        <v/>
      </c>
      <c r="L158" s="201" t="str">
        <f>IFERROR(-(MP_DATA[[#This Row],[D, bottom '[m']]]-MP_DATA[[#This Row],[D, top '[m']]])/(MP_DATA[[#This Row],[Bottom '[m']]]-MP_DATA[[#This Row],[Top '[m']]]),"")</f>
        <v/>
      </c>
      <c r="M158" s="134" t="str">
        <f t="shared" si="4"/>
        <v/>
      </c>
      <c r="N158" s="217" t="str">
        <f>IFERROR((MP_DATA[[#This Row],[D, bottom '[m']]]+MP_DATA[[#This Row],[D, top '[m']]])/(2*MP_DATA[[#This Row],[t '[mm']]]/1000),"")</f>
        <v/>
      </c>
      <c r="Q158" s="195"/>
      <c r="R158" s="195"/>
      <c r="S158" s="175"/>
      <c r="AP158" s="80"/>
      <c r="AV158" s="216" t="str">
        <f>IFERROR(TP_DATA[[#This Row],[Top '[m']]]-TP_DATA[[#This Row],[Bottom '[m']]], "")</f>
        <v/>
      </c>
      <c r="AW158" s="194"/>
      <c r="AX158" s="195"/>
      <c r="AY158" s="222"/>
      <c r="BB158" s="96"/>
      <c r="BC158" s="96"/>
      <c r="BD158" s="175"/>
      <c r="CB158" s="89">
        <v>46</v>
      </c>
      <c r="CC158" s="90">
        <v>77.396000000000001</v>
      </c>
      <c r="CD158" s="90">
        <v>74.674000000000007</v>
      </c>
      <c r="CE158" s="90">
        <v>6.7859999999999996</v>
      </c>
      <c r="CF158" s="90">
        <v>6.8479999999999999</v>
      </c>
      <c r="CG158" s="91">
        <v>32.200000000000003</v>
      </c>
      <c r="CH158" s="216">
        <f>IFERROR(TOWER_DATA[[#This Row],[Top '[m']]]-TOWER_DATA[[#This Row],[Bottom '[m']]], "")</f>
        <v>2.7219999999999942</v>
      </c>
      <c r="CI158" s="201">
        <f>IFERROR(-(TOWER_DATA[[#This Row],[D, bottom '[m']]]-TOWER_DATA[[#This Row],[D, top '[m']]])/(TOWER_DATA[[#This Row],[Bottom '[m']]]-TOWER_DATA[[#This Row],[Top '[m']]]),"")</f>
        <v>2.2777369581190452E-2</v>
      </c>
      <c r="CJ158" s="134">
        <f t="shared" si="5"/>
        <v>14.665624875429092</v>
      </c>
      <c r="CK158" s="217">
        <f>IFERROR((TOWER_DATA[[#This Row],[D, bottom '[m']]]+TOWER_DATA[[#This Row],[D, top '[m']]])/(2*TOWER_DATA[[#This Row],[t '[mm']]]/1000),"")</f>
        <v>211.70807453416151</v>
      </c>
      <c r="CM158" s="49" t="s">
        <v>539</v>
      </c>
      <c r="CN158" s="49">
        <v>53.786000000000001</v>
      </c>
      <c r="CO158" s="49">
        <v>53.786000000000001</v>
      </c>
      <c r="CP158" s="49">
        <v>145</v>
      </c>
      <c r="CQ158" s="49"/>
      <c r="CR158" s="49"/>
      <c r="CS158" s="49"/>
      <c r="CT158" s="49"/>
      <c r="CU158" s="87"/>
      <c r="DO158" s="195"/>
      <c r="DP158" s="195"/>
      <c r="DQ158" s="175"/>
      <c r="DT158" s="96"/>
      <c r="DU158" s="96"/>
    </row>
    <row r="159" spans="5:125" ht="18" customHeight="1">
      <c r="E159" s="50"/>
      <c r="K159" s="216" t="str">
        <f>IFERROR(MP_DATA[[#This Row],[Top '[m']]]-MP_DATA[[#This Row],[Bottom '[m']]], "")</f>
        <v/>
      </c>
      <c r="L159" s="201" t="str">
        <f>IFERROR(-(MP_DATA[[#This Row],[D, bottom '[m']]]-MP_DATA[[#This Row],[D, top '[m']]])/(MP_DATA[[#This Row],[Bottom '[m']]]-MP_DATA[[#This Row],[Top '[m']]]),"")</f>
        <v/>
      </c>
      <c r="M159" s="134" t="str">
        <f t="shared" si="4"/>
        <v/>
      </c>
      <c r="N159" s="217" t="str">
        <f>IFERROR((MP_DATA[[#This Row],[D, bottom '[m']]]+MP_DATA[[#This Row],[D, top '[m']]])/(2*MP_DATA[[#This Row],[t '[mm']]]/1000),"")</f>
        <v/>
      </c>
      <c r="Q159" s="195"/>
      <c r="R159" s="195"/>
      <c r="S159" s="175"/>
      <c r="AP159" s="80"/>
      <c r="AV159" s="216" t="str">
        <f>IFERROR(TP_DATA[[#This Row],[Top '[m']]]-TP_DATA[[#This Row],[Bottom '[m']]], "")</f>
        <v/>
      </c>
      <c r="AW159" s="194"/>
      <c r="AX159" s="195"/>
      <c r="AY159" s="222"/>
      <c r="BB159" s="96"/>
      <c r="BC159" s="96"/>
      <c r="BD159" s="175"/>
      <c r="CB159" s="89">
        <v>47</v>
      </c>
      <c r="CC159" s="90">
        <v>74.674000000000007</v>
      </c>
      <c r="CD159" s="90">
        <v>71.951999999999998</v>
      </c>
      <c r="CE159" s="90">
        <v>6.8479999999999999</v>
      </c>
      <c r="CF159" s="90">
        <v>6.9109999999999996</v>
      </c>
      <c r="CG159" s="91">
        <v>32.5</v>
      </c>
      <c r="CH159" s="216">
        <f>IFERROR(TOWER_DATA[[#This Row],[Top '[m']]]-TOWER_DATA[[#This Row],[Bottom '[m']]], "")</f>
        <v>2.7220000000000084</v>
      </c>
      <c r="CI159" s="201">
        <f>IFERROR(-(TOWER_DATA[[#This Row],[D, bottom '[m']]]-TOWER_DATA[[#This Row],[D, top '[m']]])/(TOWER_DATA[[#This Row],[Bottom '[m']]]-TOWER_DATA[[#This Row],[Top '[m']]]),"")</f>
        <v>2.3144746509919004E-2</v>
      </c>
      <c r="CJ159" s="134">
        <f t="shared" si="5"/>
        <v>14.937961615821818</v>
      </c>
      <c r="CK159" s="217">
        <f>IFERROR((TOWER_DATA[[#This Row],[D, bottom '[m']]]+TOWER_DATA[[#This Row],[D, top '[m']]])/(2*TOWER_DATA[[#This Row],[t '[mm']]]/1000),"")</f>
        <v>211.67692307692309</v>
      </c>
      <c r="CM159" s="49" t="s">
        <v>539</v>
      </c>
      <c r="CN159" s="49">
        <v>50.900000000000006</v>
      </c>
      <c r="CO159" s="49">
        <v>50.900000000000006</v>
      </c>
      <c r="CP159" s="49">
        <v>145</v>
      </c>
      <c r="CQ159" s="49"/>
      <c r="CR159" s="49"/>
      <c r="CS159" s="49"/>
      <c r="CT159" s="49"/>
      <c r="CU159" s="87"/>
      <c r="DO159" s="195"/>
      <c r="DP159" s="195"/>
      <c r="DQ159" s="175"/>
      <c r="DT159" s="96"/>
      <c r="DU159" s="96"/>
    </row>
    <row r="160" spans="5:125" ht="18" customHeight="1">
      <c r="E160" s="50"/>
      <c r="K160" s="216" t="str">
        <f>IFERROR(MP_DATA[[#This Row],[Top '[m']]]-MP_DATA[[#This Row],[Bottom '[m']]], "")</f>
        <v/>
      </c>
      <c r="L160" s="201" t="str">
        <f>IFERROR(-(MP_DATA[[#This Row],[D, bottom '[m']]]-MP_DATA[[#This Row],[D, top '[m']]])/(MP_DATA[[#This Row],[Bottom '[m']]]-MP_DATA[[#This Row],[Top '[m']]]),"")</f>
        <v/>
      </c>
      <c r="M160" s="134" t="str">
        <f t="shared" si="4"/>
        <v/>
      </c>
      <c r="N160" s="217" t="str">
        <f>IFERROR((MP_DATA[[#This Row],[D, bottom '[m']]]+MP_DATA[[#This Row],[D, top '[m']]])/(2*MP_DATA[[#This Row],[t '[mm']]]/1000),"")</f>
        <v/>
      </c>
      <c r="Q160" s="195"/>
      <c r="R160" s="195"/>
      <c r="S160" s="175"/>
      <c r="AP160" s="80"/>
      <c r="AV160" s="216" t="str">
        <f>IFERROR(TP_DATA[[#This Row],[Top '[m']]]-TP_DATA[[#This Row],[Bottom '[m']]], "")</f>
        <v/>
      </c>
      <c r="AW160" s="194"/>
      <c r="AX160" s="195"/>
      <c r="AY160" s="222"/>
      <c r="BB160" s="96"/>
      <c r="BC160" s="96"/>
      <c r="BD160" s="175"/>
      <c r="CB160" s="89">
        <v>48</v>
      </c>
      <c r="CC160" s="90">
        <v>71.951999999999998</v>
      </c>
      <c r="CD160" s="90">
        <v>70.900000000000006</v>
      </c>
      <c r="CE160" s="90">
        <v>6.9109999999999996</v>
      </c>
      <c r="CF160" s="90">
        <v>6.9340000000000002</v>
      </c>
      <c r="CG160" s="91">
        <v>33.5</v>
      </c>
      <c r="CH160" s="216">
        <f>IFERROR(TOWER_DATA[[#This Row],[Top '[m']]]-TOWER_DATA[[#This Row],[Bottom '[m']]], "")</f>
        <v>1.0519999999999925</v>
      </c>
      <c r="CI160" s="201">
        <f>IFERROR(-(TOWER_DATA[[#This Row],[D, bottom '[m']]]-TOWER_DATA[[#This Row],[D, top '[m']]])/(TOWER_DATA[[#This Row],[Bottom '[m']]]-TOWER_DATA[[#This Row],[Top '[m']]]),"")</f>
        <v>2.1863117870723137E-2</v>
      </c>
      <c r="CJ160" s="134">
        <f t="shared" si="5"/>
        <v>5.9873722621344063</v>
      </c>
      <c r="CK160" s="217">
        <f>IFERROR((TOWER_DATA[[#This Row],[D, bottom '[m']]]+TOWER_DATA[[#This Row],[D, top '[m']]])/(2*TOWER_DATA[[#This Row],[t '[mm']]]/1000),"")</f>
        <v>206.64179104477608</v>
      </c>
      <c r="CM160" s="49" t="s">
        <v>539</v>
      </c>
      <c r="CN160" s="49">
        <v>49.674999999999997</v>
      </c>
      <c r="CO160" s="49">
        <v>49.674999999999997</v>
      </c>
      <c r="CP160" s="49">
        <v>145</v>
      </c>
      <c r="CQ160" s="49"/>
      <c r="CR160" s="49"/>
      <c r="CS160" s="49"/>
      <c r="CT160" s="49"/>
      <c r="CU160" s="87"/>
      <c r="DO160" s="195"/>
      <c r="DP160" s="195"/>
      <c r="DQ160" s="175"/>
      <c r="DT160" s="96"/>
      <c r="DU160" s="96"/>
    </row>
    <row r="161" spans="5:125" ht="18" customHeight="1">
      <c r="E161" s="50"/>
      <c r="K161" s="216" t="str">
        <f>IFERROR(MP_DATA[[#This Row],[Top '[m']]]-MP_DATA[[#This Row],[Bottom '[m']]], "")</f>
        <v/>
      </c>
      <c r="L161" s="201" t="str">
        <f>IFERROR(-(MP_DATA[[#This Row],[D, bottom '[m']]]-MP_DATA[[#This Row],[D, top '[m']]])/(MP_DATA[[#This Row],[Bottom '[m']]]-MP_DATA[[#This Row],[Top '[m']]]),"")</f>
        <v/>
      </c>
      <c r="M161" s="134" t="str">
        <f t="shared" si="4"/>
        <v/>
      </c>
      <c r="N161" s="217" t="str">
        <f>IFERROR((MP_DATA[[#This Row],[D, bottom '[m']]]+MP_DATA[[#This Row],[D, top '[m']]])/(2*MP_DATA[[#This Row],[t '[mm']]]/1000),"")</f>
        <v/>
      </c>
      <c r="Q161" s="195"/>
      <c r="R161" s="195"/>
      <c r="S161" s="175"/>
      <c r="AP161" s="80"/>
      <c r="AV161" s="216" t="str">
        <f>IFERROR(TP_DATA[[#This Row],[Top '[m']]]-TP_DATA[[#This Row],[Bottom '[m']]], "")</f>
        <v/>
      </c>
      <c r="AW161" s="194"/>
      <c r="AX161" s="195"/>
      <c r="AY161" s="222"/>
      <c r="BB161" s="96"/>
      <c r="BC161" s="96"/>
      <c r="BD161" s="175"/>
      <c r="CB161" s="89">
        <v>49</v>
      </c>
      <c r="CC161" s="90">
        <v>70.900000000000006</v>
      </c>
      <c r="CD161" s="90">
        <v>69.225000000000009</v>
      </c>
      <c r="CE161" s="90">
        <v>6.9340000000000002</v>
      </c>
      <c r="CF161" s="90">
        <v>6.9720000000000004</v>
      </c>
      <c r="CG161" s="91">
        <v>33.5</v>
      </c>
      <c r="CH161" s="216">
        <f>IFERROR(TOWER_DATA[[#This Row],[Top '[m']]]-TOWER_DATA[[#This Row],[Bottom '[m']]], "")</f>
        <v>1.6749999999999972</v>
      </c>
      <c r="CI161" s="201">
        <f>IFERROR(-(TOWER_DATA[[#This Row],[D, bottom '[m']]]-TOWER_DATA[[#This Row],[D, top '[m']]])/(TOWER_DATA[[#This Row],[Bottom '[m']]]-TOWER_DATA[[#This Row],[Top '[m']]]),"")</f>
        <v>2.2686567164179296E-2</v>
      </c>
      <c r="CJ161" s="134">
        <f t="shared" si="5"/>
        <v>9.5753324534747843</v>
      </c>
      <c r="CK161" s="217">
        <f>IFERROR((TOWER_DATA[[#This Row],[D, bottom '[m']]]+TOWER_DATA[[#This Row],[D, top '[m']]])/(2*TOWER_DATA[[#This Row],[t '[mm']]]/1000),"")</f>
        <v>207.55223880597015</v>
      </c>
      <c r="CM161" s="49" t="s">
        <v>539</v>
      </c>
      <c r="CN161" s="49">
        <v>45.564000000000007</v>
      </c>
      <c r="CO161" s="49">
        <v>45.564000000000007</v>
      </c>
      <c r="CP161" s="49">
        <v>146</v>
      </c>
      <c r="CQ161" s="49"/>
      <c r="CR161" s="49"/>
      <c r="CS161" s="49"/>
      <c r="CT161" s="49"/>
      <c r="CU161" s="87"/>
      <c r="DO161" s="195"/>
      <c r="DP161" s="195"/>
      <c r="DQ161" s="175"/>
      <c r="DT161" s="96"/>
      <c r="DU161" s="96"/>
    </row>
    <row r="162" spans="5:125" ht="18" customHeight="1">
      <c r="E162" s="50"/>
      <c r="K162" s="216" t="str">
        <f>IFERROR(MP_DATA[[#This Row],[Top '[m']]]-MP_DATA[[#This Row],[Bottom '[m']]], "")</f>
        <v/>
      </c>
      <c r="L162" s="201" t="str">
        <f>IFERROR(-(MP_DATA[[#This Row],[D, bottom '[m']]]-MP_DATA[[#This Row],[D, top '[m']]])/(MP_DATA[[#This Row],[Bottom '[m']]]-MP_DATA[[#This Row],[Top '[m']]]),"")</f>
        <v/>
      </c>
      <c r="M162" s="134" t="str">
        <f t="shared" si="4"/>
        <v/>
      </c>
      <c r="N162" s="217" t="str">
        <f>IFERROR((MP_DATA[[#This Row],[D, bottom '[m']]]+MP_DATA[[#This Row],[D, top '[m']]])/(2*MP_DATA[[#This Row],[t '[mm']]]/1000),"")</f>
        <v/>
      </c>
      <c r="Q162" s="195"/>
      <c r="R162" s="195"/>
      <c r="S162" s="175"/>
      <c r="AP162" s="80"/>
      <c r="AV162" s="216" t="str">
        <f>IFERROR(TP_DATA[[#This Row],[Top '[m']]]-TP_DATA[[#This Row],[Bottom '[m']]], "")</f>
        <v/>
      </c>
      <c r="AW162" s="194"/>
      <c r="AX162" s="195"/>
      <c r="AY162" s="222"/>
      <c r="BB162" s="96"/>
      <c r="BC162" s="96"/>
      <c r="BD162" s="175"/>
      <c r="CB162" s="89">
        <v>50</v>
      </c>
      <c r="CC162" s="90">
        <v>69.225000000000009</v>
      </c>
      <c r="CD162" s="90">
        <v>66.490000000000009</v>
      </c>
      <c r="CE162" s="90">
        <v>6.9720000000000004</v>
      </c>
      <c r="CF162" s="90">
        <v>7.0380000000000003</v>
      </c>
      <c r="CG162" s="91">
        <v>34</v>
      </c>
      <c r="CH162" s="216">
        <f>IFERROR(TOWER_DATA[[#This Row],[Top '[m']]]-TOWER_DATA[[#This Row],[Bottom '[m']]], "")</f>
        <v>2.7349999999999994</v>
      </c>
      <c r="CI162" s="201">
        <f>IFERROR(-(TOWER_DATA[[#This Row],[D, bottom '[m']]]-TOWER_DATA[[#This Row],[D, top '[m']]])/(TOWER_DATA[[#This Row],[Bottom '[m']]]-TOWER_DATA[[#This Row],[Top '[m']]]),"")</f>
        <v>2.4131627056672707E-2</v>
      </c>
      <c r="CJ162" s="134">
        <f t="shared" si="5"/>
        <v>15.986406792159258</v>
      </c>
      <c r="CK162" s="217">
        <f>IFERROR((TOWER_DATA[[#This Row],[D, bottom '[m']]]+TOWER_DATA[[#This Row],[D, top '[m']]])/(2*TOWER_DATA[[#This Row],[t '[mm']]]/1000),"")</f>
        <v>206.02941176470588</v>
      </c>
      <c r="CM162" s="49" t="s">
        <v>539</v>
      </c>
      <c r="CN162" s="49">
        <v>41.561000000000007</v>
      </c>
      <c r="CO162" s="49">
        <v>41.561000000000007</v>
      </c>
      <c r="CP162" s="49">
        <v>146</v>
      </c>
      <c r="CQ162" s="49"/>
      <c r="CR162" s="49"/>
      <c r="CS162" s="49"/>
      <c r="CT162" s="49"/>
      <c r="CU162" s="87"/>
      <c r="DO162" s="195"/>
      <c r="DP162" s="195"/>
      <c r="DQ162" s="175"/>
      <c r="DT162" s="96"/>
      <c r="DU162" s="96"/>
    </row>
    <row r="163" spans="5:125" ht="18" customHeight="1">
      <c r="E163" s="50"/>
      <c r="K163" s="216" t="str">
        <f>IFERROR(MP_DATA[[#This Row],[Top '[m']]]-MP_DATA[[#This Row],[Bottom '[m']]], "")</f>
        <v/>
      </c>
      <c r="L163" s="201" t="str">
        <f>IFERROR(-(MP_DATA[[#This Row],[D, bottom '[m']]]-MP_DATA[[#This Row],[D, top '[m']]])/(MP_DATA[[#This Row],[Bottom '[m']]]-MP_DATA[[#This Row],[Top '[m']]]),"")</f>
        <v/>
      </c>
      <c r="M163" s="134" t="str">
        <f t="shared" si="4"/>
        <v/>
      </c>
      <c r="N163" s="217" t="str">
        <f>IFERROR((MP_DATA[[#This Row],[D, bottom '[m']]]+MP_DATA[[#This Row],[D, top '[m']]])/(2*MP_DATA[[#This Row],[t '[mm']]]/1000),"")</f>
        <v/>
      </c>
      <c r="Q163" s="195"/>
      <c r="R163" s="195"/>
      <c r="S163" s="175"/>
      <c r="AP163" s="80"/>
      <c r="AV163" s="216" t="str">
        <f>IFERROR(TP_DATA[[#This Row],[Top '[m']]]-TP_DATA[[#This Row],[Bottom '[m']]], "")</f>
        <v/>
      </c>
      <c r="AW163" s="194"/>
      <c r="AX163" s="195"/>
      <c r="AY163" s="222"/>
      <c r="BB163" s="96"/>
      <c r="BC163" s="96"/>
      <c r="BD163" s="175"/>
      <c r="CB163" s="89">
        <v>51</v>
      </c>
      <c r="CC163" s="90">
        <v>66.490000000000009</v>
      </c>
      <c r="CD163" s="90">
        <v>66.445000000000007</v>
      </c>
      <c r="CE163" s="90">
        <v>7.0380000000000003</v>
      </c>
      <c r="CF163" s="90">
        <v>7.0380000000000003</v>
      </c>
      <c r="CG163" s="91">
        <v>38</v>
      </c>
      <c r="CH163" s="216">
        <f>IFERROR(TOWER_DATA[[#This Row],[Top '[m']]]-TOWER_DATA[[#This Row],[Bottom '[m']]], "")</f>
        <v>4.5000000000001705E-2</v>
      </c>
      <c r="CI163" s="201">
        <f>IFERROR(-(TOWER_DATA[[#This Row],[D, bottom '[m']]]-TOWER_DATA[[#This Row],[D, top '[m']]])/(TOWER_DATA[[#This Row],[Bottom '[m']]]-TOWER_DATA[[#This Row],[Top '[m']]]),"")</f>
        <v>0</v>
      </c>
      <c r="CJ163" s="134">
        <f t="shared" si="5"/>
        <v>0.29519818289824729</v>
      </c>
      <c r="CK163" s="217">
        <f>IFERROR((TOWER_DATA[[#This Row],[D, bottom '[m']]]+TOWER_DATA[[#This Row],[D, top '[m']]])/(2*TOWER_DATA[[#This Row],[t '[mm']]]/1000),"")</f>
        <v>185.21052631578948</v>
      </c>
      <c r="CM163" s="49" t="s">
        <v>539</v>
      </c>
      <c r="CN163" s="49">
        <v>40.900000000000006</v>
      </c>
      <c r="CO163" s="49">
        <v>40.900000000000006</v>
      </c>
      <c r="CP163" s="49">
        <v>150</v>
      </c>
      <c r="CQ163" s="49"/>
      <c r="CR163" s="49"/>
      <c r="CS163" s="49"/>
      <c r="CT163" s="49"/>
      <c r="CU163" s="87"/>
      <c r="DO163" s="195"/>
      <c r="DP163" s="195"/>
      <c r="DQ163" s="175"/>
      <c r="DT163" s="96"/>
      <c r="DU163" s="96"/>
    </row>
    <row r="164" spans="5:125" ht="18" customHeight="1">
      <c r="E164" s="50"/>
      <c r="K164" s="216" t="str">
        <f>IFERROR(MP_DATA[[#This Row],[Top '[m']]]-MP_DATA[[#This Row],[Bottom '[m']]], "")</f>
        <v/>
      </c>
      <c r="L164" s="201" t="str">
        <f>IFERROR(-(MP_DATA[[#This Row],[D, bottom '[m']]]-MP_DATA[[#This Row],[D, top '[m']]])/(MP_DATA[[#This Row],[Bottom '[m']]]-MP_DATA[[#This Row],[Top '[m']]]),"")</f>
        <v/>
      </c>
      <c r="M164" s="134" t="str">
        <f t="shared" si="4"/>
        <v/>
      </c>
      <c r="N164" s="217" t="str">
        <f>IFERROR((MP_DATA[[#This Row],[D, bottom '[m']]]+MP_DATA[[#This Row],[D, top '[m']]])/(2*MP_DATA[[#This Row],[t '[mm']]]/1000),"")</f>
        <v/>
      </c>
      <c r="Q164" s="195"/>
      <c r="R164" s="195"/>
      <c r="S164" s="175"/>
      <c r="AP164" s="80"/>
      <c r="AV164" s="216" t="str">
        <f>IFERROR(TP_DATA[[#This Row],[Top '[m']]]-TP_DATA[[#This Row],[Bottom '[m']]], "")</f>
        <v/>
      </c>
      <c r="AW164" s="194"/>
      <c r="AX164" s="195"/>
      <c r="AY164" s="222"/>
      <c r="BB164" s="96"/>
      <c r="BC164" s="96"/>
      <c r="BD164" s="175"/>
      <c r="CB164" s="89">
        <v>52</v>
      </c>
      <c r="CC164" s="90">
        <v>66.445000000000007</v>
      </c>
      <c r="CD164" s="90">
        <v>66.260000000000005</v>
      </c>
      <c r="CE164" s="90">
        <v>7.0380000000000003</v>
      </c>
      <c r="CF164" s="90">
        <v>7.0380000000000003</v>
      </c>
      <c r="CG164" s="91">
        <v>38</v>
      </c>
      <c r="CH164" s="216">
        <f>IFERROR(TOWER_DATA[[#This Row],[Top '[m']]]-TOWER_DATA[[#This Row],[Bottom '[m']]], "")</f>
        <v>0.18500000000000227</v>
      </c>
      <c r="CI164" s="201">
        <f>IFERROR(-(TOWER_DATA[[#This Row],[D, bottom '[m']]]-TOWER_DATA[[#This Row],[D, top '[m']]])/(TOWER_DATA[[#This Row],[Bottom '[m']]]-TOWER_DATA[[#This Row],[Top '[m']]]),"")</f>
        <v>0</v>
      </c>
      <c r="CJ164" s="134">
        <f t="shared" si="5"/>
        <v>1.2135925296927634</v>
      </c>
      <c r="CK164" s="217">
        <f>IFERROR((TOWER_DATA[[#This Row],[D, bottom '[m']]]+TOWER_DATA[[#This Row],[D, top '[m']]])/(2*TOWER_DATA[[#This Row],[t '[mm']]]/1000),"")</f>
        <v>185.21052631578948</v>
      </c>
      <c r="CM164" s="49" t="s">
        <v>539</v>
      </c>
      <c r="CN164" s="49">
        <v>38.725000000000001</v>
      </c>
      <c r="CO164" s="49">
        <v>38.725000000000001</v>
      </c>
      <c r="CP164" s="49">
        <v>7072</v>
      </c>
      <c r="CQ164" s="49"/>
      <c r="CR164" s="49"/>
      <c r="CS164" s="49"/>
      <c r="CT164" s="49"/>
      <c r="CU164" s="87"/>
      <c r="DO164" s="195"/>
      <c r="DP164" s="195"/>
      <c r="DQ164" s="175"/>
      <c r="DT164" s="96"/>
      <c r="DU164" s="96"/>
    </row>
    <row r="165" spans="5:125" ht="18" customHeight="1">
      <c r="E165" s="50"/>
      <c r="K165" s="216" t="str">
        <f>IFERROR(MP_DATA[[#This Row],[Top '[m']]]-MP_DATA[[#This Row],[Bottom '[m']]], "")</f>
        <v/>
      </c>
      <c r="L165" s="201" t="str">
        <f>IFERROR(-(MP_DATA[[#This Row],[D, bottom '[m']]]-MP_DATA[[#This Row],[D, top '[m']]])/(MP_DATA[[#This Row],[Bottom '[m']]]-MP_DATA[[#This Row],[Top '[m']]]),"")</f>
        <v/>
      </c>
      <c r="M165" s="134" t="str">
        <f t="shared" si="4"/>
        <v/>
      </c>
      <c r="N165" s="217" t="str">
        <f>IFERROR((MP_DATA[[#This Row],[D, bottom '[m']]]+MP_DATA[[#This Row],[D, top '[m']]])/(2*MP_DATA[[#This Row],[t '[mm']]]/1000),"")</f>
        <v/>
      </c>
      <c r="Q165" s="195"/>
      <c r="R165" s="195"/>
      <c r="S165" s="175"/>
      <c r="AP165" s="80"/>
      <c r="AV165" s="216" t="str">
        <f>IFERROR(TP_DATA[[#This Row],[Top '[m']]]-TP_DATA[[#This Row],[Bottom '[m']]], "")</f>
        <v/>
      </c>
      <c r="AW165" s="194"/>
      <c r="AX165" s="195"/>
      <c r="AY165" s="222"/>
      <c r="BB165" s="96"/>
      <c r="BC165" s="96"/>
      <c r="BD165" s="175"/>
      <c r="CB165" s="89">
        <v>53</v>
      </c>
      <c r="CC165" s="90">
        <v>66.260000000000005</v>
      </c>
      <c r="CD165" s="90">
        <v>66.075000000000003</v>
      </c>
      <c r="CE165" s="90">
        <v>7.0380000000000003</v>
      </c>
      <c r="CF165" s="90">
        <v>7.0380000000000003</v>
      </c>
      <c r="CG165" s="91">
        <v>38</v>
      </c>
      <c r="CH165" s="216">
        <f>IFERROR(TOWER_DATA[[#This Row],[Top '[m']]]-TOWER_DATA[[#This Row],[Bottom '[m']]], "")</f>
        <v>0.18500000000000227</v>
      </c>
      <c r="CI165" s="201">
        <f>IFERROR(-(TOWER_DATA[[#This Row],[D, bottom '[m']]]-TOWER_DATA[[#This Row],[D, top '[m']]])/(TOWER_DATA[[#This Row],[Bottom '[m']]]-TOWER_DATA[[#This Row],[Top '[m']]]),"")</f>
        <v>0</v>
      </c>
      <c r="CJ165" s="134">
        <f t="shared" si="5"/>
        <v>1.2135925296927634</v>
      </c>
      <c r="CK165" s="217">
        <f>IFERROR((TOWER_DATA[[#This Row],[D, bottom '[m']]]+TOWER_DATA[[#This Row],[D, top '[m']]])/(2*TOWER_DATA[[#This Row],[t '[mm']]]/1000),"")</f>
        <v>185.21052631578948</v>
      </c>
      <c r="CM165" s="49" t="s">
        <v>539</v>
      </c>
      <c r="CN165" s="49">
        <v>38.540000000000006</v>
      </c>
      <c r="CO165" s="49">
        <v>38.540000000000006</v>
      </c>
      <c r="CP165" s="49">
        <v>11176</v>
      </c>
      <c r="CQ165" s="49"/>
      <c r="CR165" s="49"/>
      <c r="CS165" s="49"/>
      <c r="CT165" s="49"/>
      <c r="CU165" s="87"/>
      <c r="DO165" s="195"/>
      <c r="DP165" s="195"/>
      <c r="DQ165" s="175"/>
      <c r="DT165" s="96"/>
      <c r="DU165" s="96"/>
    </row>
    <row r="166" spans="5:125" ht="18" customHeight="1">
      <c r="E166" s="50"/>
      <c r="K166" s="216" t="str">
        <f>IFERROR(MP_DATA[[#This Row],[Top '[m']]]-MP_DATA[[#This Row],[Bottom '[m']]], "")</f>
        <v/>
      </c>
      <c r="L166" s="201" t="str">
        <f>IFERROR(-(MP_DATA[[#This Row],[D, bottom '[m']]]-MP_DATA[[#This Row],[D, top '[m']]])/(MP_DATA[[#This Row],[Bottom '[m']]]-MP_DATA[[#This Row],[Top '[m']]]),"")</f>
        <v/>
      </c>
      <c r="M166" s="134" t="str">
        <f t="shared" si="4"/>
        <v/>
      </c>
      <c r="N166" s="217" t="str">
        <f>IFERROR((MP_DATA[[#This Row],[D, bottom '[m']]]+MP_DATA[[#This Row],[D, top '[m']]])/(2*MP_DATA[[#This Row],[t '[mm']]]/1000),"")</f>
        <v/>
      </c>
      <c r="Q166" s="195"/>
      <c r="R166" s="195"/>
      <c r="S166" s="175"/>
      <c r="AP166" s="80"/>
      <c r="AV166" s="216" t="str">
        <f>IFERROR(TP_DATA[[#This Row],[Top '[m']]]-TP_DATA[[#This Row],[Bottom '[m']]], "")</f>
        <v/>
      </c>
      <c r="AW166" s="194"/>
      <c r="AX166" s="195"/>
      <c r="AY166" s="222"/>
      <c r="BB166" s="96"/>
      <c r="BC166" s="96"/>
      <c r="BD166" s="175"/>
      <c r="CB166" s="89">
        <v>54</v>
      </c>
      <c r="CC166" s="90">
        <v>66.075000000000003</v>
      </c>
      <c r="CD166" s="90">
        <v>66.03</v>
      </c>
      <c r="CE166" s="90">
        <v>7.0380000000000003</v>
      </c>
      <c r="CF166" s="90">
        <v>7.032</v>
      </c>
      <c r="CG166" s="91">
        <v>38</v>
      </c>
      <c r="CH166" s="216">
        <f>IFERROR(TOWER_DATA[[#This Row],[Top '[m']]]-TOWER_DATA[[#This Row],[Bottom '[m']]], "")</f>
        <v>4.5000000000001705E-2</v>
      </c>
      <c r="CI166" s="201">
        <f>IFERROR(-(TOWER_DATA[[#This Row],[D, bottom '[m']]]-TOWER_DATA[[#This Row],[D, top '[m']]])/(TOWER_DATA[[#This Row],[Bottom '[m']]]-TOWER_DATA[[#This Row],[Top '[m']]]),"")</f>
        <v>-0.13333333333333333</v>
      </c>
      <c r="CJ166" s="134">
        <f t="shared" si="5"/>
        <v>0.29507166939129226</v>
      </c>
      <c r="CK166" s="217">
        <f>IFERROR((TOWER_DATA[[#This Row],[D, bottom '[m']]]+TOWER_DATA[[#This Row],[D, top '[m']]])/(2*TOWER_DATA[[#This Row],[t '[mm']]]/1000),"")</f>
        <v>185.13157894736844</v>
      </c>
      <c r="CM166" s="49" t="s">
        <v>539</v>
      </c>
      <c r="CN166" s="49">
        <v>38.355000000000004</v>
      </c>
      <c r="CO166" s="49">
        <v>38.355000000000004</v>
      </c>
      <c r="CP166" s="49">
        <v>6</v>
      </c>
      <c r="CQ166" s="49"/>
      <c r="CR166" s="49"/>
      <c r="CS166" s="49"/>
      <c r="CT166" s="49"/>
      <c r="CU166" s="87"/>
      <c r="DO166" s="195"/>
      <c r="DP166" s="195"/>
      <c r="DQ166" s="175"/>
      <c r="DT166" s="96"/>
      <c r="DU166" s="96"/>
    </row>
    <row r="167" spans="5:125" ht="18" customHeight="1">
      <c r="E167" s="50"/>
      <c r="K167" s="216" t="str">
        <f>IFERROR(MP_DATA[[#This Row],[Top '[m']]]-MP_DATA[[#This Row],[Bottom '[m']]], "")</f>
        <v/>
      </c>
      <c r="L167" s="201" t="str">
        <f>IFERROR(-(MP_DATA[[#This Row],[D, bottom '[m']]]-MP_DATA[[#This Row],[D, top '[m']]])/(MP_DATA[[#This Row],[Bottom '[m']]]-MP_DATA[[#This Row],[Top '[m']]]),"")</f>
        <v/>
      </c>
      <c r="M167" s="134" t="str">
        <f t="shared" si="4"/>
        <v/>
      </c>
      <c r="N167" s="217" t="str">
        <f>IFERROR((MP_DATA[[#This Row],[D, bottom '[m']]]+MP_DATA[[#This Row],[D, top '[m']]])/(2*MP_DATA[[#This Row],[t '[mm']]]/1000),"")</f>
        <v/>
      </c>
      <c r="Q167" s="195"/>
      <c r="R167" s="195"/>
      <c r="S167" s="175"/>
      <c r="AP167" s="80"/>
      <c r="AV167" s="216" t="str">
        <f>IFERROR(TP_DATA[[#This Row],[Top '[m']]]-TP_DATA[[#This Row],[Bottom '[m']]], "")</f>
        <v/>
      </c>
      <c r="AW167" s="194"/>
      <c r="AX167" s="195"/>
      <c r="AY167" s="222"/>
      <c r="BB167" s="96"/>
      <c r="BC167" s="96"/>
      <c r="BD167" s="175"/>
      <c r="CB167" s="89">
        <v>55</v>
      </c>
      <c r="CC167" s="90">
        <v>66.03</v>
      </c>
      <c r="CD167" s="90">
        <v>63.308000000000007</v>
      </c>
      <c r="CE167" s="90">
        <v>7.032</v>
      </c>
      <c r="CF167" s="90">
        <v>7.0759999999999996</v>
      </c>
      <c r="CG167" s="91">
        <v>32</v>
      </c>
      <c r="CH167" s="216">
        <f>IFERROR(TOWER_DATA[[#This Row],[Top '[m']]]-TOWER_DATA[[#This Row],[Bottom '[m']]], "")</f>
        <v>2.7219999999999942</v>
      </c>
      <c r="CI167" s="201">
        <f>IFERROR(-(TOWER_DATA[[#This Row],[D, bottom '[m']]]-TOWER_DATA[[#This Row],[D, top '[m']]])/(TOWER_DATA[[#This Row],[Bottom '[m']]]-TOWER_DATA[[#This Row],[Top '[m']]]),"")</f>
        <v>1.6164584864070422E-2</v>
      </c>
      <c r="CJ167" s="134">
        <f t="shared" si="5"/>
        <v>15.0840670340591</v>
      </c>
      <c r="CK167" s="217">
        <f>IFERROR((TOWER_DATA[[#This Row],[D, bottom '[m']]]+TOWER_DATA[[#This Row],[D, top '[m']]])/(2*TOWER_DATA[[#This Row],[t '[mm']]]/1000),"")</f>
        <v>220.4375</v>
      </c>
      <c r="CM167" s="49" t="s">
        <v>539</v>
      </c>
      <c r="CN167" s="49">
        <v>38.305000000000007</v>
      </c>
      <c r="CO167" s="49">
        <v>38.305000000000007</v>
      </c>
      <c r="CP167" s="49">
        <v>2</v>
      </c>
      <c r="CQ167" s="49"/>
      <c r="CR167" s="49"/>
      <c r="CS167" s="49"/>
      <c r="CT167" s="49"/>
      <c r="CU167" s="87"/>
      <c r="DO167" s="195"/>
      <c r="DP167" s="195"/>
      <c r="DQ167" s="175"/>
      <c r="DT167" s="96"/>
      <c r="DU167" s="96"/>
    </row>
    <row r="168" spans="5:125" ht="18" customHeight="1">
      <c r="E168" s="50"/>
      <c r="K168" s="216" t="str">
        <f>IFERROR(MP_DATA[[#This Row],[Top '[m']]]-MP_DATA[[#This Row],[Bottom '[m']]], "")</f>
        <v/>
      </c>
      <c r="L168" s="201" t="str">
        <f>IFERROR(-(MP_DATA[[#This Row],[D, bottom '[m']]]-MP_DATA[[#This Row],[D, top '[m']]])/(MP_DATA[[#This Row],[Bottom '[m']]]-MP_DATA[[#This Row],[Top '[m']]]),"")</f>
        <v/>
      </c>
      <c r="M168" s="134" t="str">
        <f t="shared" si="4"/>
        <v/>
      </c>
      <c r="N168" s="217" t="str">
        <f>IFERROR((MP_DATA[[#This Row],[D, bottom '[m']]]+MP_DATA[[#This Row],[D, top '[m']]])/(2*MP_DATA[[#This Row],[t '[mm']]]/1000),"")</f>
        <v/>
      </c>
      <c r="Q168" s="195"/>
      <c r="R168" s="195"/>
      <c r="S168" s="175"/>
      <c r="AP168" s="80"/>
      <c r="AV168" s="216" t="str">
        <f>IFERROR(TP_DATA[[#This Row],[Top '[m']]]-TP_DATA[[#This Row],[Bottom '[m']]], "")</f>
        <v/>
      </c>
      <c r="AW168" s="194"/>
      <c r="AX168" s="195"/>
      <c r="AY168" s="222"/>
      <c r="BB168" s="96"/>
      <c r="BC168" s="96"/>
      <c r="BD168" s="175"/>
      <c r="CB168" s="89">
        <v>56</v>
      </c>
      <c r="CC168" s="90">
        <v>63.308000000000007</v>
      </c>
      <c r="CD168" s="90">
        <v>62.007000000000005</v>
      </c>
      <c r="CE168" s="90">
        <v>7.0759999999999996</v>
      </c>
      <c r="CF168" s="90">
        <v>7.0970000000000004</v>
      </c>
      <c r="CG168" s="91">
        <v>33</v>
      </c>
      <c r="CH168" s="216">
        <f>IFERROR(TOWER_DATA[[#This Row],[Top '[m']]]-TOWER_DATA[[#This Row],[Bottom '[m']]], "")</f>
        <v>1.3010000000000019</v>
      </c>
      <c r="CI168" s="201">
        <f>IFERROR(-(TOWER_DATA[[#This Row],[D, bottom '[m']]]-TOWER_DATA[[#This Row],[D, top '[m']]])/(TOWER_DATA[[#This Row],[Bottom '[m']]]-TOWER_DATA[[#This Row],[Top '[m']]]),"")</f>
        <v>1.6141429669485598E-2</v>
      </c>
      <c r="CJ168" s="134">
        <f t="shared" si="5"/>
        <v>7.4681913438982228</v>
      </c>
      <c r="CK168" s="217">
        <f>IFERROR((TOWER_DATA[[#This Row],[D, bottom '[m']]]+TOWER_DATA[[#This Row],[D, top '[m']]])/(2*TOWER_DATA[[#This Row],[t '[mm']]]/1000),"")</f>
        <v>214.74242424242422</v>
      </c>
      <c r="CM168" s="49" t="s">
        <v>539</v>
      </c>
      <c r="CN168" s="49">
        <v>37.343000000000004</v>
      </c>
      <c r="CO168" s="49">
        <v>37.343000000000004</v>
      </c>
      <c r="CP168" s="49">
        <v>1318</v>
      </c>
      <c r="CQ168" s="49"/>
      <c r="CR168" s="49"/>
      <c r="CS168" s="49"/>
      <c r="CT168" s="49"/>
      <c r="CU168" s="87"/>
      <c r="DO168" s="195"/>
      <c r="DP168" s="195"/>
      <c r="DQ168" s="175"/>
      <c r="DT168" s="96"/>
      <c r="DU168" s="96"/>
    </row>
    <row r="169" spans="5:125" ht="18" customHeight="1">
      <c r="E169" s="50"/>
      <c r="K169" s="216" t="str">
        <f>IFERROR(MP_DATA[[#This Row],[Top '[m']]]-MP_DATA[[#This Row],[Bottom '[m']]], "")</f>
        <v/>
      </c>
      <c r="L169" s="201" t="str">
        <f>IFERROR(-(MP_DATA[[#This Row],[D, bottom '[m']]]-MP_DATA[[#This Row],[D, top '[m']]])/(MP_DATA[[#This Row],[Bottom '[m']]]-MP_DATA[[#This Row],[Top '[m']]]),"")</f>
        <v/>
      </c>
      <c r="M169" s="134" t="str">
        <f t="shared" si="4"/>
        <v/>
      </c>
      <c r="N169" s="217" t="str">
        <f>IFERROR((MP_DATA[[#This Row],[D, bottom '[m']]]+MP_DATA[[#This Row],[D, top '[m']]])/(2*MP_DATA[[#This Row],[t '[mm']]]/1000),"")</f>
        <v/>
      </c>
      <c r="Q169" s="195"/>
      <c r="R169" s="195"/>
      <c r="S169" s="175"/>
      <c r="AP169" s="80"/>
      <c r="AV169" s="216" t="str">
        <f>IFERROR(TP_DATA[[#This Row],[Top '[m']]]-TP_DATA[[#This Row],[Bottom '[m']]], "")</f>
        <v/>
      </c>
      <c r="AW169" s="194"/>
      <c r="AX169" s="195"/>
      <c r="AY169" s="222"/>
      <c r="BB169" s="96"/>
      <c r="BC169" s="96"/>
      <c r="BD169" s="175"/>
      <c r="CB169" s="89">
        <v>57</v>
      </c>
      <c r="CC169" s="90">
        <v>62.007000000000005</v>
      </c>
      <c r="CD169" s="90">
        <v>60.900000000000006</v>
      </c>
      <c r="CE169" s="90">
        <v>7.0970000000000004</v>
      </c>
      <c r="CF169" s="90">
        <v>7.1139999999999999</v>
      </c>
      <c r="CG169" s="91">
        <v>33</v>
      </c>
      <c r="CH169" s="216">
        <f>IFERROR(TOWER_DATA[[#This Row],[Top '[m']]]-TOWER_DATA[[#This Row],[Bottom '[m']]], "")</f>
        <v>1.1069999999999993</v>
      </c>
      <c r="CI169" s="201">
        <f>IFERROR(-(TOWER_DATA[[#This Row],[D, bottom '[m']]]-TOWER_DATA[[#This Row],[D, top '[m']]])/(TOWER_DATA[[#This Row],[Bottom '[m']]]-TOWER_DATA[[#This Row],[Top '[m']]]),"")</f>
        <v>1.5356820234868536E-2</v>
      </c>
      <c r="CJ169" s="134">
        <f t="shared" si="5"/>
        <v>6.3716813187634509</v>
      </c>
      <c r="CK169" s="217">
        <f>IFERROR((TOWER_DATA[[#This Row],[D, bottom '[m']]]+TOWER_DATA[[#This Row],[D, top '[m']]])/(2*TOWER_DATA[[#This Row],[t '[mm']]]/1000),"")</f>
        <v>215.31818181818181</v>
      </c>
      <c r="CM169" s="49" t="s">
        <v>539</v>
      </c>
      <c r="CN169" s="49">
        <v>33.231999999999999</v>
      </c>
      <c r="CO169" s="49">
        <v>33.231999999999999</v>
      </c>
      <c r="CP169" s="49">
        <v>158</v>
      </c>
      <c r="CQ169" s="49"/>
      <c r="CR169" s="49"/>
      <c r="CS169" s="49"/>
      <c r="CT169" s="49"/>
      <c r="CU169" s="87"/>
      <c r="DO169" s="195"/>
      <c r="DP169" s="195"/>
      <c r="DQ169" s="175"/>
      <c r="DT169" s="96"/>
      <c r="DU169" s="96"/>
    </row>
    <row r="170" spans="5:125" ht="18" customHeight="1">
      <c r="E170" s="50"/>
      <c r="K170" s="216" t="str">
        <f>IFERROR(MP_DATA[[#This Row],[Top '[m']]]-MP_DATA[[#This Row],[Bottom '[m']]], "")</f>
        <v/>
      </c>
      <c r="L170" s="201" t="str">
        <f>IFERROR(-(MP_DATA[[#This Row],[D, bottom '[m']]]-MP_DATA[[#This Row],[D, top '[m']]])/(MP_DATA[[#This Row],[Bottom '[m']]]-MP_DATA[[#This Row],[Top '[m']]]),"")</f>
        <v/>
      </c>
      <c r="M170" s="134" t="str">
        <f t="shared" si="4"/>
        <v/>
      </c>
      <c r="N170" s="217" t="str">
        <f>IFERROR((MP_DATA[[#This Row],[D, bottom '[m']]]+MP_DATA[[#This Row],[D, top '[m']]])/(2*MP_DATA[[#This Row],[t '[mm']]]/1000),"")</f>
        <v/>
      </c>
      <c r="Q170" s="195"/>
      <c r="R170" s="195"/>
      <c r="S170" s="175"/>
      <c r="AP170" s="80"/>
      <c r="AV170" s="216" t="str">
        <f>IFERROR(TP_DATA[[#This Row],[Top '[m']]]-TP_DATA[[#This Row],[Bottom '[m']]], "")</f>
        <v/>
      </c>
      <c r="AW170" s="194"/>
      <c r="AX170" s="195"/>
      <c r="AY170" s="222"/>
      <c r="BB170" s="96"/>
      <c r="BC170" s="96"/>
      <c r="BD170" s="175"/>
      <c r="CB170" s="89">
        <v>58</v>
      </c>
      <c r="CC170" s="90">
        <v>60.900000000000006</v>
      </c>
      <c r="CD170" s="90">
        <v>60.59</v>
      </c>
      <c r="CE170" s="90">
        <v>7.1139999999999999</v>
      </c>
      <c r="CF170" s="90">
        <v>7.1189999999999998</v>
      </c>
      <c r="CG170" s="91">
        <v>33</v>
      </c>
      <c r="CH170" s="216">
        <f>IFERROR(TOWER_DATA[[#This Row],[Top '[m']]]-TOWER_DATA[[#This Row],[Bottom '[m']]], "")</f>
        <v>0.31000000000000227</v>
      </c>
      <c r="CI170" s="201">
        <f>IFERROR(-(TOWER_DATA[[#This Row],[D, bottom '[m']]]-TOWER_DATA[[#This Row],[D, top '[m']]])/(TOWER_DATA[[#This Row],[Bottom '[m']]]-TOWER_DATA[[#This Row],[Top '[m']]]),"")</f>
        <v>1.6129032258064054E-2</v>
      </c>
      <c r="CJ170" s="134">
        <f t="shared" si="5"/>
        <v>1.7870761604983658</v>
      </c>
      <c r="CK170" s="217">
        <f>IFERROR((TOWER_DATA[[#This Row],[D, bottom '[m']]]+TOWER_DATA[[#This Row],[D, top '[m']]])/(2*TOWER_DATA[[#This Row],[t '[mm']]]/1000),"")</f>
        <v>215.65151515151516</v>
      </c>
      <c r="CM170" s="49" t="s">
        <v>539</v>
      </c>
      <c r="CN170" s="49">
        <v>30.900000000000002</v>
      </c>
      <c r="CO170" s="49">
        <v>30.900000000000002</v>
      </c>
      <c r="CP170" s="49">
        <v>158</v>
      </c>
      <c r="CQ170" s="49"/>
      <c r="CR170" s="49"/>
      <c r="CS170" s="49"/>
      <c r="CT170" s="49"/>
      <c r="CU170" s="87"/>
      <c r="DO170" s="195"/>
      <c r="DP170" s="195"/>
      <c r="DQ170" s="175"/>
      <c r="DT170" s="96"/>
      <c r="DU170" s="96"/>
    </row>
    <row r="171" spans="5:125" ht="18" customHeight="1">
      <c r="E171" s="50"/>
      <c r="K171" s="216" t="str">
        <f>IFERROR(MP_DATA[[#This Row],[Top '[m']]]-MP_DATA[[#This Row],[Bottom '[m']]], "")</f>
        <v/>
      </c>
      <c r="L171" s="201" t="str">
        <f>IFERROR(-(MP_DATA[[#This Row],[D, bottom '[m']]]-MP_DATA[[#This Row],[D, top '[m']]])/(MP_DATA[[#This Row],[Bottom '[m']]]-MP_DATA[[#This Row],[Top '[m']]]),"")</f>
        <v/>
      </c>
      <c r="M171" s="134" t="str">
        <f t="shared" si="4"/>
        <v/>
      </c>
      <c r="N171" s="217" t="str">
        <f>IFERROR((MP_DATA[[#This Row],[D, bottom '[m']]]+MP_DATA[[#This Row],[D, top '[m']]])/(2*MP_DATA[[#This Row],[t '[mm']]]/1000),"")</f>
        <v/>
      </c>
      <c r="Q171" s="195"/>
      <c r="R171" s="195"/>
      <c r="S171" s="175"/>
      <c r="AP171" s="80"/>
      <c r="AV171" s="216" t="str">
        <f>IFERROR(TP_DATA[[#This Row],[Top '[m']]]-TP_DATA[[#This Row],[Bottom '[m']]], "")</f>
        <v/>
      </c>
      <c r="AW171" s="194"/>
      <c r="AX171" s="195"/>
      <c r="AY171" s="222"/>
      <c r="BB171" s="96"/>
      <c r="BC171" s="96"/>
      <c r="BD171" s="175"/>
      <c r="CB171" s="89">
        <v>59</v>
      </c>
      <c r="CC171" s="90">
        <v>60.59</v>
      </c>
      <c r="CD171" s="90">
        <v>57.896000000000001</v>
      </c>
      <c r="CE171" s="90">
        <v>7.1189999999999998</v>
      </c>
      <c r="CF171" s="90">
        <v>7.1619999999999999</v>
      </c>
      <c r="CG171" s="91">
        <v>33</v>
      </c>
      <c r="CH171" s="216">
        <f>IFERROR(TOWER_DATA[[#This Row],[Top '[m']]]-TOWER_DATA[[#This Row],[Bottom '[m']]], "")</f>
        <v>2.6940000000000026</v>
      </c>
      <c r="CI171" s="201">
        <f>IFERROR(-(TOWER_DATA[[#This Row],[D, bottom '[m']]]-TOWER_DATA[[#This Row],[D, top '[m']]])/(TOWER_DATA[[#This Row],[Bottom '[m']]]-TOWER_DATA[[#This Row],[Top '[m']]]),"")</f>
        <v>1.5961395694135155E-2</v>
      </c>
      <c r="CJ171" s="134">
        <f t="shared" si="5"/>
        <v>15.582887276036354</v>
      </c>
      <c r="CK171" s="217">
        <f>IFERROR((TOWER_DATA[[#This Row],[D, bottom '[m']]]+TOWER_DATA[[#This Row],[D, top '[m']]])/(2*TOWER_DATA[[#This Row],[t '[mm']]]/1000),"")</f>
        <v>216.37878787878785</v>
      </c>
      <c r="CM171" s="49" t="s">
        <v>539</v>
      </c>
      <c r="CN171" s="49">
        <v>29.121000000000002</v>
      </c>
      <c r="CO171" s="49">
        <v>29.121000000000002</v>
      </c>
      <c r="CP171" s="49">
        <v>158</v>
      </c>
      <c r="CQ171" s="49"/>
      <c r="CR171" s="49"/>
      <c r="CS171" s="49"/>
      <c r="CT171" s="49"/>
      <c r="CU171" s="87"/>
      <c r="DO171" s="195"/>
      <c r="DP171" s="195"/>
      <c r="DQ171" s="175"/>
      <c r="DT171" s="96"/>
      <c r="DU171" s="96"/>
    </row>
    <row r="172" spans="5:125" ht="18" customHeight="1">
      <c r="E172" s="50"/>
      <c r="K172" s="216" t="str">
        <f>IFERROR(MP_DATA[[#This Row],[Top '[m']]]-MP_DATA[[#This Row],[Bottom '[m']]], "")</f>
        <v/>
      </c>
      <c r="L172" s="201" t="str">
        <f>IFERROR(-(MP_DATA[[#This Row],[D, bottom '[m']]]-MP_DATA[[#This Row],[D, top '[m']]])/(MP_DATA[[#This Row],[Bottom '[m']]]-MP_DATA[[#This Row],[Top '[m']]]),"")</f>
        <v/>
      </c>
      <c r="M172" s="134" t="str">
        <f t="shared" si="4"/>
        <v/>
      </c>
      <c r="N172" s="217" t="str">
        <f>IFERROR((MP_DATA[[#This Row],[D, bottom '[m']]]+MP_DATA[[#This Row],[D, top '[m']]])/(2*MP_DATA[[#This Row],[t '[mm']]]/1000),"")</f>
        <v/>
      </c>
      <c r="Q172" s="195"/>
      <c r="R172" s="195"/>
      <c r="S172" s="175"/>
      <c r="AP172" s="80"/>
      <c r="AV172" s="216" t="str">
        <f>IFERROR(TP_DATA[[#This Row],[Top '[m']]]-TP_DATA[[#This Row],[Bottom '[m']]], "")</f>
        <v/>
      </c>
      <c r="AW172" s="194"/>
      <c r="AX172" s="195"/>
      <c r="AY172" s="222"/>
      <c r="BB172" s="96"/>
      <c r="BC172" s="96"/>
      <c r="BD172" s="175"/>
      <c r="CB172" s="89">
        <v>60</v>
      </c>
      <c r="CC172" s="90">
        <v>57.896000000000001</v>
      </c>
      <c r="CD172" s="90">
        <v>57.872</v>
      </c>
      <c r="CE172" s="90">
        <v>7.1619999999999999</v>
      </c>
      <c r="CF172" s="90">
        <v>7.1630000000000003</v>
      </c>
      <c r="CG172" s="91">
        <v>33</v>
      </c>
      <c r="CH172" s="216">
        <f>IFERROR(TOWER_DATA[[#This Row],[Top '[m']]]-TOWER_DATA[[#This Row],[Bottom '[m']]], "")</f>
        <v>2.4000000000000909E-2</v>
      </c>
      <c r="CI172" s="201">
        <f>IFERROR(-(TOWER_DATA[[#This Row],[D, bottom '[m']]]-TOWER_DATA[[#This Row],[D, top '[m']]])/(TOWER_DATA[[#This Row],[Bottom '[m']]]-TOWER_DATA[[#This Row],[Top '[m']]]),"")</f>
        <v>4.1666666666679002E-2</v>
      </c>
      <c r="CJ172" s="134">
        <f t="shared" si="5"/>
        <v>0.13925275124633829</v>
      </c>
      <c r="CK172" s="217">
        <f>IFERROR((TOWER_DATA[[#This Row],[D, bottom '[m']]]+TOWER_DATA[[#This Row],[D, top '[m']]])/(2*TOWER_DATA[[#This Row],[t '[mm']]]/1000),"")</f>
        <v>217.04545454545453</v>
      </c>
      <c r="CM172" s="49" t="s">
        <v>539</v>
      </c>
      <c r="CN172" s="49">
        <v>25.050000000000004</v>
      </c>
      <c r="CO172" s="49">
        <v>25.050000000000004</v>
      </c>
      <c r="CP172" s="49">
        <v>86</v>
      </c>
      <c r="CQ172" s="49"/>
      <c r="CR172" s="49"/>
      <c r="CS172" s="49"/>
      <c r="CT172" s="49"/>
      <c r="CU172" s="87"/>
      <c r="DO172" s="195"/>
      <c r="DP172" s="195"/>
      <c r="DQ172" s="175"/>
      <c r="DT172" s="96"/>
      <c r="DU172" s="96"/>
    </row>
    <row r="173" spans="5:125" ht="18" customHeight="1">
      <c r="E173" s="50"/>
      <c r="K173" s="216" t="str">
        <f>IFERROR(MP_DATA[[#This Row],[Top '[m']]]-MP_DATA[[#This Row],[Bottom '[m']]], "")</f>
        <v/>
      </c>
      <c r="L173" s="201" t="str">
        <f>IFERROR(-(MP_DATA[[#This Row],[D, bottom '[m']]]-MP_DATA[[#This Row],[D, top '[m']]])/(MP_DATA[[#This Row],[Bottom '[m']]]-MP_DATA[[#This Row],[Top '[m']]]),"")</f>
        <v/>
      </c>
      <c r="M173" s="134" t="str">
        <f t="shared" si="4"/>
        <v/>
      </c>
      <c r="N173" s="217" t="str">
        <f>IFERROR((MP_DATA[[#This Row],[D, bottom '[m']]]+MP_DATA[[#This Row],[D, top '[m']]])/(2*MP_DATA[[#This Row],[t '[mm']]]/1000),"")</f>
        <v/>
      </c>
      <c r="Q173" s="195"/>
      <c r="R173" s="195"/>
      <c r="S173" s="175"/>
      <c r="AP173" s="80"/>
      <c r="AV173" s="216" t="str">
        <f>IFERROR(TP_DATA[[#This Row],[Top '[m']]]-TP_DATA[[#This Row],[Bottom '[m']]], "")</f>
        <v/>
      </c>
      <c r="AW173" s="194"/>
      <c r="AX173" s="195"/>
      <c r="AY173" s="222"/>
      <c r="BB173" s="96"/>
      <c r="BC173" s="96"/>
      <c r="BD173" s="175"/>
      <c r="CB173" s="89">
        <v>61</v>
      </c>
      <c r="CC173" s="90">
        <v>57.872</v>
      </c>
      <c r="CD173" s="90">
        <v>55.153999999999996</v>
      </c>
      <c r="CE173" s="90">
        <v>7.1630000000000003</v>
      </c>
      <c r="CF173" s="90">
        <v>7.21</v>
      </c>
      <c r="CG173" s="91">
        <v>34</v>
      </c>
      <c r="CH173" s="216">
        <f>IFERROR(TOWER_DATA[[#This Row],[Top '[m']]]-TOWER_DATA[[#This Row],[Bottom '[m']]], "")</f>
        <v>2.7180000000000035</v>
      </c>
      <c r="CI173" s="201">
        <f>IFERROR(-(TOWER_DATA[[#This Row],[D, bottom '[m']]]-TOWER_DATA[[#This Row],[D, top '[m']]])/(TOWER_DATA[[#This Row],[Bottom '[m']]]-TOWER_DATA[[#This Row],[Top '[m']]]),"")</f>
        <v>1.7292126563649615E-2</v>
      </c>
      <c r="CJ173" s="134">
        <f t="shared" si="5"/>
        <v>16.300681633570363</v>
      </c>
      <c r="CK173" s="217">
        <f>IFERROR((TOWER_DATA[[#This Row],[D, bottom '[m']]]+TOWER_DATA[[#This Row],[D, top '[m']]])/(2*TOWER_DATA[[#This Row],[t '[mm']]]/1000),"")</f>
        <v>211.36764705882354</v>
      </c>
      <c r="CM173" s="49" t="s">
        <v>539</v>
      </c>
      <c r="CN173" s="49">
        <v>25.011000000000003</v>
      </c>
      <c r="CO173" s="49">
        <v>25.011000000000003</v>
      </c>
      <c r="CP173" s="49">
        <v>688</v>
      </c>
      <c r="CQ173" s="49"/>
      <c r="CR173" s="49"/>
      <c r="CS173" s="49"/>
      <c r="CT173" s="49"/>
      <c r="CU173" s="87"/>
      <c r="DO173" s="195"/>
      <c r="DP173" s="195"/>
      <c r="DQ173" s="175"/>
      <c r="DT173" s="96"/>
      <c r="DU173" s="96"/>
    </row>
    <row r="174" spans="5:125" ht="18" customHeight="1">
      <c r="E174" s="50"/>
      <c r="K174" s="216" t="str">
        <f>IFERROR(MP_DATA[[#This Row],[Top '[m']]]-MP_DATA[[#This Row],[Bottom '[m']]], "")</f>
        <v/>
      </c>
      <c r="L174" s="201" t="str">
        <f>IFERROR(-(MP_DATA[[#This Row],[D, bottom '[m']]]-MP_DATA[[#This Row],[D, top '[m']]])/(MP_DATA[[#This Row],[Bottom '[m']]]-MP_DATA[[#This Row],[Top '[m']]]),"")</f>
        <v/>
      </c>
      <c r="M174" s="134" t="str">
        <f t="shared" si="4"/>
        <v/>
      </c>
      <c r="N174" s="217" t="str">
        <f>IFERROR((MP_DATA[[#This Row],[D, bottom '[m']]]+MP_DATA[[#This Row],[D, top '[m']]])/(2*MP_DATA[[#This Row],[t '[mm']]]/1000),"")</f>
        <v/>
      </c>
      <c r="Q174" s="195"/>
      <c r="R174" s="195"/>
      <c r="S174" s="175"/>
      <c r="AP174" s="80"/>
      <c r="AV174" s="216" t="str">
        <f>IFERROR(TP_DATA[[#This Row],[Top '[m']]]-TP_DATA[[#This Row],[Bottom '[m']]], "")</f>
        <v/>
      </c>
      <c r="AW174" s="194"/>
      <c r="AX174" s="195"/>
      <c r="AY174" s="222"/>
      <c r="BB174" s="96"/>
      <c r="BC174" s="96"/>
      <c r="BD174" s="175"/>
      <c r="CB174" s="89">
        <v>62</v>
      </c>
      <c r="CC174" s="90">
        <v>55.153999999999996</v>
      </c>
      <c r="CD174" s="90">
        <v>53.786000000000001</v>
      </c>
      <c r="CE174" s="90">
        <v>7.21</v>
      </c>
      <c r="CF174" s="90">
        <v>7.2309999999999999</v>
      </c>
      <c r="CG174" s="91">
        <v>38.199999999999996</v>
      </c>
      <c r="CH174" s="216">
        <f>IFERROR(TOWER_DATA[[#This Row],[Top '[m']]]-TOWER_DATA[[#This Row],[Bottom '[m']]], "")</f>
        <v>1.367999999999995</v>
      </c>
      <c r="CI174" s="201">
        <f>IFERROR(-(TOWER_DATA[[#This Row],[D, bottom '[m']]]-TOWER_DATA[[#This Row],[D, top '[m']]])/(TOWER_DATA[[#This Row],[Bottom '[m']]]-TOWER_DATA[[#This Row],[Top '[m']]]),"")</f>
        <v>1.5350877192982445E-2</v>
      </c>
      <c r="CJ174" s="134">
        <f t="shared" si="5"/>
        <v>9.2561957628509823</v>
      </c>
      <c r="CK174" s="217">
        <f>IFERROR((TOWER_DATA[[#This Row],[D, bottom '[m']]]+TOWER_DATA[[#This Row],[D, top '[m']]])/(2*TOWER_DATA[[#This Row],[t '[mm']]]/1000),"")</f>
        <v>189.01832460732984</v>
      </c>
      <c r="CM174" s="49" t="s">
        <v>539</v>
      </c>
      <c r="CN174" s="49">
        <v>22.12</v>
      </c>
      <c r="CO174" s="49">
        <v>22.12</v>
      </c>
      <c r="CP174" s="49">
        <v>13900</v>
      </c>
      <c r="CQ174" s="49"/>
      <c r="CR174" s="49"/>
      <c r="CS174" s="49"/>
      <c r="CT174" s="49"/>
      <c r="CU174" s="87"/>
      <c r="DO174" s="195"/>
      <c r="DP174" s="195"/>
      <c r="DQ174" s="175"/>
      <c r="DT174" s="96"/>
      <c r="DU174" s="96"/>
    </row>
    <row r="175" spans="5:125" ht="18" customHeight="1">
      <c r="E175" s="50"/>
      <c r="K175" s="216" t="str">
        <f>IFERROR(MP_DATA[[#This Row],[Top '[m']]]-MP_DATA[[#This Row],[Bottom '[m']]], "")</f>
        <v/>
      </c>
      <c r="L175" s="201" t="str">
        <f>IFERROR(-(MP_DATA[[#This Row],[D, bottom '[m']]]-MP_DATA[[#This Row],[D, top '[m']]])/(MP_DATA[[#This Row],[Bottom '[m']]]-MP_DATA[[#This Row],[Top '[m']]]),"")</f>
        <v/>
      </c>
      <c r="M175" s="134" t="str">
        <f t="shared" si="4"/>
        <v/>
      </c>
      <c r="N175" s="217" t="str">
        <f>IFERROR((MP_DATA[[#This Row],[D, bottom '[m']]]+MP_DATA[[#This Row],[D, top '[m']]])/(2*MP_DATA[[#This Row],[t '[mm']]]/1000),"")</f>
        <v/>
      </c>
      <c r="Q175" s="195"/>
      <c r="R175" s="195"/>
      <c r="S175" s="175"/>
      <c r="AP175" s="80"/>
      <c r="AV175" s="216" t="str">
        <f>IFERROR(TP_DATA[[#This Row],[Top '[m']]]-TP_DATA[[#This Row],[Bottom '[m']]], "")</f>
        <v/>
      </c>
      <c r="AW175" s="194"/>
      <c r="AX175" s="195"/>
      <c r="AY175" s="222"/>
      <c r="BB175" s="96"/>
      <c r="BC175" s="96"/>
      <c r="BD175" s="175"/>
      <c r="CB175" s="89">
        <v>63</v>
      </c>
      <c r="CC175" s="90">
        <v>53.786000000000001</v>
      </c>
      <c r="CD175" s="90">
        <v>52.436000000000007</v>
      </c>
      <c r="CE175" s="90">
        <v>7.2309999999999999</v>
      </c>
      <c r="CF175" s="90">
        <v>7.2519999999999998</v>
      </c>
      <c r="CG175" s="91">
        <v>38.199999999999996</v>
      </c>
      <c r="CH175" s="216">
        <f>IFERROR(TOWER_DATA[[#This Row],[Top '[m']]]-TOWER_DATA[[#This Row],[Bottom '[m']]], "")</f>
        <v>1.3499999999999943</v>
      </c>
      <c r="CI175" s="201">
        <f>IFERROR(-(TOWER_DATA[[#This Row],[D, bottom '[m']]]-TOWER_DATA[[#This Row],[D, top '[m']]])/(TOWER_DATA[[#This Row],[Bottom '[m']]]-TOWER_DATA[[#This Row],[Top '[m']]]),"")</f>
        <v>1.5555555555555553E-2</v>
      </c>
      <c r="CJ175" s="134">
        <f t="shared" si="5"/>
        <v>9.1611113805187827</v>
      </c>
      <c r="CK175" s="217">
        <f>IFERROR((TOWER_DATA[[#This Row],[D, bottom '[m']]]+TOWER_DATA[[#This Row],[D, top '[m']]])/(2*TOWER_DATA[[#This Row],[t '[mm']]]/1000),"")</f>
        <v>189.56806282722516</v>
      </c>
      <c r="CM175" s="49" t="s">
        <v>539</v>
      </c>
      <c r="CN175" s="49">
        <v>21.14</v>
      </c>
      <c r="CO175" s="49">
        <v>21.14</v>
      </c>
      <c r="CP175" s="49">
        <v>53</v>
      </c>
      <c r="CQ175" s="49"/>
      <c r="CR175" s="49"/>
      <c r="CS175" s="49"/>
      <c r="CT175" s="49"/>
      <c r="CU175" s="87"/>
      <c r="DO175" s="195"/>
      <c r="DP175" s="195"/>
      <c r="DQ175" s="175"/>
      <c r="DT175" s="96"/>
      <c r="DU175" s="96"/>
    </row>
    <row r="176" spans="5:125" ht="18" customHeight="1">
      <c r="E176" s="50"/>
      <c r="K176" s="216" t="str">
        <f>IFERROR(MP_DATA[[#This Row],[Top '[m']]]-MP_DATA[[#This Row],[Bottom '[m']]], "")</f>
        <v/>
      </c>
      <c r="L176" s="201" t="str">
        <f>IFERROR(-(MP_DATA[[#This Row],[D, bottom '[m']]]-MP_DATA[[#This Row],[D, top '[m']]])/(MP_DATA[[#This Row],[Bottom '[m']]]-MP_DATA[[#This Row],[Top '[m']]]),"")</f>
        <v/>
      </c>
      <c r="M176" s="134" t="str">
        <f t="shared" si="4"/>
        <v/>
      </c>
      <c r="N176" s="217" t="str">
        <f>IFERROR((MP_DATA[[#This Row],[D, bottom '[m']]]+MP_DATA[[#This Row],[D, top '[m']]])/(2*MP_DATA[[#This Row],[t '[mm']]]/1000),"")</f>
        <v/>
      </c>
      <c r="Q176" s="195"/>
      <c r="R176" s="195"/>
      <c r="S176" s="175"/>
      <c r="AP176" s="80"/>
      <c r="AV176" s="216" t="str">
        <f>IFERROR(TP_DATA[[#This Row],[Top '[m']]]-TP_DATA[[#This Row],[Bottom '[m']]], "")</f>
        <v/>
      </c>
      <c r="AW176" s="194"/>
      <c r="AX176" s="195"/>
      <c r="AY176" s="222"/>
      <c r="BB176" s="96"/>
      <c r="BC176" s="96"/>
      <c r="BD176" s="175"/>
      <c r="CB176" s="89">
        <v>64</v>
      </c>
      <c r="CC176" s="90">
        <v>52.436000000000007</v>
      </c>
      <c r="CD176" s="90">
        <v>50.900000000000006</v>
      </c>
      <c r="CE176" s="90">
        <v>7.2519999999999998</v>
      </c>
      <c r="CF176" s="90">
        <v>7.2770000000000001</v>
      </c>
      <c r="CG176" s="91">
        <v>38.199999999999996</v>
      </c>
      <c r="CH176" s="216">
        <f>IFERROR(TOWER_DATA[[#This Row],[Top '[m']]]-TOWER_DATA[[#This Row],[Bottom '[m']]], "")</f>
        <v>1.5360000000000014</v>
      </c>
      <c r="CI176" s="201">
        <f>IFERROR(-(TOWER_DATA[[#This Row],[D, bottom '[m']]]-TOWER_DATA[[#This Row],[D, top '[m']]])/(TOWER_DATA[[#This Row],[Bottom '[m']]]-TOWER_DATA[[#This Row],[Top '[m']]]),"")</f>
        <v>1.6276041666666883E-2</v>
      </c>
      <c r="CJ176" s="134">
        <f t="shared" si="5"/>
        <v>10.456590375877102</v>
      </c>
      <c r="CK176" s="217">
        <f>IFERROR((TOWER_DATA[[#This Row],[D, bottom '[m']]]+TOWER_DATA[[#This Row],[D, top '[m']]])/(2*TOWER_DATA[[#This Row],[t '[mm']]]/1000),"")</f>
        <v>190.17015706806285</v>
      </c>
      <c r="CM176" s="49" t="s">
        <v>539</v>
      </c>
      <c r="CN176" s="49">
        <v>21.080000000000002</v>
      </c>
      <c r="CO176" s="49">
        <v>21.080000000000002</v>
      </c>
      <c r="CP176" s="49">
        <v>14132</v>
      </c>
      <c r="CQ176" s="49"/>
      <c r="CR176" s="49"/>
      <c r="CS176" s="49"/>
      <c r="CT176" s="49"/>
      <c r="CU176" s="87"/>
      <c r="DO176" s="195"/>
      <c r="DP176" s="195"/>
      <c r="DQ176" s="175"/>
      <c r="DT176" s="96"/>
      <c r="DU176" s="96"/>
    </row>
    <row r="177" spans="5:125" ht="18" customHeight="1">
      <c r="E177" s="50"/>
      <c r="K177" s="216" t="str">
        <f>IFERROR(MP_DATA[[#This Row],[Top '[m']]]-MP_DATA[[#This Row],[Bottom '[m']]], "")</f>
        <v/>
      </c>
      <c r="L177" s="201" t="str">
        <f>IFERROR(-(MP_DATA[[#This Row],[D, bottom '[m']]]-MP_DATA[[#This Row],[D, top '[m']]])/(MP_DATA[[#This Row],[Bottom '[m']]]-MP_DATA[[#This Row],[Top '[m']]]),"")</f>
        <v/>
      </c>
      <c r="M177" s="134" t="str">
        <f t="shared" si="4"/>
        <v/>
      </c>
      <c r="N177" s="217" t="str">
        <f>IFERROR((MP_DATA[[#This Row],[D, bottom '[m']]]+MP_DATA[[#This Row],[D, top '[m']]])/(2*MP_DATA[[#This Row],[t '[mm']]]/1000),"")</f>
        <v/>
      </c>
      <c r="Q177" s="195"/>
      <c r="R177" s="195"/>
      <c r="S177" s="175"/>
      <c r="AP177" s="80"/>
      <c r="AV177" s="216" t="str">
        <f>IFERROR(TP_DATA[[#This Row],[Top '[m']]]-TP_DATA[[#This Row],[Bottom '[m']]], "")</f>
        <v/>
      </c>
      <c r="AW177" s="194"/>
      <c r="AX177" s="195"/>
      <c r="AY177" s="222"/>
      <c r="BB177" s="96"/>
      <c r="BC177" s="96"/>
      <c r="BD177" s="175"/>
      <c r="CB177" s="89">
        <v>65</v>
      </c>
      <c r="CC177" s="90">
        <v>50.900000000000006</v>
      </c>
      <c r="CD177" s="90">
        <v>49.718000000000004</v>
      </c>
      <c r="CE177" s="90">
        <v>7.2770000000000001</v>
      </c>
      <c r="CF177" s="90">
        <v>7.2919999999999998</v>
      </c>
      <c r="CG177" s="91">
        <v>38.199999999999996</v>
      </c>
      <c r="CH177" s="216">
        <f>IFERROR(TOWER_DATA[[#This Row],[Top '[m']]]-TOWER_DATA[[#This Row],[Bottom '[m']]], "")</f>
        <v>1.1820000000000022</v>
      </c>
      <c r="CI177" s="201">
        <f>IFERROR(-(TOWER_DATA[[#This Row],[D, bottom '[m']]]-TOWER_DATA[[#This Row],[D, top '[m']]])/(TOWER_DATA[[#This Row],[Bottom '[m']]]-TOWER_DATA[[#This Row],[Top '[m']]]),"")</f>
        <v>1.2690355329948945E-2</v>
      </c>
      <c r="CJ177" s="13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217">
        <f>IFERROR((TOWER_DATA[[#This Row],[D, bottom '[m']]]+TOWER_DATA[[#This Row],[D, top '[m']]])/(2*TOWER_DATA[[#This Row],[t '[mm']]]/1000),"")</f>
        <v>190.69371727748691</v>
      </c>
      <c r="CM177" s="49"/>
      <c r="CN177" s="49"/>
      <c r="CO177" s="49"/>
      <c r="CP177" s="49"/>
      <c r="CQ177" s="49"/>
      <c r="CR177" s="49"/>
      <c r="CS177" s="49"/>
      <c r="CT177" s="49"/>
      <c r="CU177" s="87"/>
      <c r="DO177" s="195"/>
      <c r="DP177" s="195"/>
      <c r="DQ177" s="175"/>
      <c r="DT177" s="96"/>
      <c r="DU177" s="96"/>
    </row>
    <row r="178" spans="5:125" ht="18" customHeight="1">
      <c r="E178" s="50"/>
      <c r="K178" s="216" t="str">
        <f>IFERROR(MP_DATA[[#This Row],[Top '[m']]]-MP_DATA[[#This Row],[Bottom '[m']]], "")</f>
        <v/>
      </c>
      <c r="L178" s="201"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7" t="str">
        <f>IFERROR((MP_DATA[[#This Row],[D, bottom '[m']]]+MP_DATA[[#This Row],[D, top '[m']]])/(2*MP_DATA[[#This Row],[t '[mm']]]/1000),"")</f>
        <v/>
      </c>
      <c r="Q178" s="195"/>
      <c r="R178" s="195"/>
      <c r="S178" s="175"/>
      <c r="AP178" s="80"/>
      <c r="AV178" s="216" t="str">
        <f>IFERROR(TP_DATA[[#This Row],[Top '[m']]]-TP_DATA[[#This Row],[Bottom '[m']]], "")</f>
        <v/>
      </c>
      <c r="AW178" s="194"/>
      <c r="AX178" s="195"/>
      <c r="AY178" s="222"/>
      <c r="BB178" s="96"/>
      <c r="BC178" s="96"/>
      <c r="BD178" s="175"/>
      <c r="CB178" s="89">
        <v>66</v>
      </c>
      <c r="CC178" s="90">
        <v>49.718000000000004</v>
      </c>
      <c r="CD178" s="90">
        <v>49.674999999999997</v>
      </c>
      <c r="CE178" s="90">
        <v>7.2919999999999998</v>
      </c>
      <c r="CF178" s="90">
        <v>7.2919999999999998</v>
      </c>
      <c r="CG178" s="91">
        <v>34.5</v>
      </c>
      <c r="CH178" s="216">
        <f>IFERROR(TOWER_DATA[[#This Row],[Top '[m']]]-TOWER_DATA[[#This Row],[Bottom '[m']]], "")</f>
        <v>4.3000000000006366E-2</v>
      </c>
      <c r="CI178" s="201">
        <f>IFERROR(-(TOWER_DATA[[#This Row],[D, bottom '[m']]]-TOWER_DATA[[#This Row],[D, top '[m']]])/(TOWER_DATA[[#This Row],[Bottom '[m']]]-TOWER_DATA[[#This Row],[Top '[m']]]),"")</f>
        <v>0</v>
      </c>
      <c r="CJ178" s="134">
        <f t="shared" si="9"/>
        <v>0.26551809567018186</v>
      </c>
      <c r="CK178" s="217">
        <f>IFERROR((TOWER_DATA[[#This Row],[D, bottom '[m']]]+TOWER_DATA[[#This Row],[D, top '[m']]])/(2*TOWER_DATA[[#This Row],[t '[mm']]]/1000),"")</f>
        <v>211.36231884057969</v>
      </c>
      <c r="CM178" s="49"/>
      <c r="CN178" s="49"/>
      <c r="CO178" s="49"/>
      <c r="CP178" s="49"/>
      <c r="CQ178" s="49"/>
      <c r="CR178" s="49"/>
      <c r="CS178" s="49"/>
      <c r="CT178" s="49"/>
      <c r="CU178" s="87"/>
      <c r="DO178" s="195"/>
      <c r="DP178" s="195"/>
      <c r="DQ178" s="175"/>
      <c r="DT178" s="96"/>
      <c r="DU178" s="96"/>
    </row>
    <row r="179" spans="5:125" ht="18" customHeight="1">
      <c r="E179" s="50"/>
      <c r="K179" s="216" t="str">
        <f>IFERROR(MP_DATA[[#This Row],[Top '[m']]]-MP_DATA[[#This Row],[Bottom '[m']]], "")</f>
        <v/>
      </c>
      <c r="L179" s="201" t="str">
        <f>IFERROR(-(MP_DATA[[#This Row],[D, bottom '[m']]]-MP_DATA[[#This Row],[D, top '[m']]])/(MP_DATA[[#This Row],[Bottom '[m']]]-MP_DATA[[#This Row],[Top '[m']]]),"")</f>
        <v/>
      </c>
      <c r="M179" s="134" t="str">
        <f t="shared" si="10"/>
        <v/>
      </c>
      <c r="N179" s="217" t="str">
        <f>IFERROR((MP_DATA[[#This Row],[D, bottom '[m']]]+MP_DATA[[#This Row],[D, top '[m']]])/(2*MP_DATA[[#This Row],[t '[mm']]]/1000),"")</f>
        <v/>
      </c>
      <c r="Q179" s="195"/>
      <c r="R179" s="195"/>
      <c r="S179" s="175"/>
      <c r="AP179" s="80"/>
      <c r="AV179" s="216" t="str">
        <f>IFERROR(TP_DATA[[#This Row],[Top '[m']]]-TP_DATA[[#This Row],[Bottom '[m']]], "")</f>
        <v/>
      </c>
      <c r="AW179" s="194"/>
      <c r="AX179" s="195"/>
      <c r="AY179" s="222"/>
      <c r="BB179" s="96"/>
      <c r="BC179" s="96"/>
      <c r="BD179" s="175"/>
      <c r="CB179" s="89">
        <v>67</v>
      </c>
      <c r="CC179" s="90">
        <v>49.674999999999997</v>
      </c>
      <c r="CD179" s="90">
        <v>47</v>
      </c>
      <c r="CE179" s="90">
        <v>7.2919999999999998</v>
      </c>
      <c r="CF179" s="90">
        <v>7.335</v>
      </c>
      <c r="CG179" s="91">
        <v>34.5</v>
      </c>
      <c r="CH179" s="216">
        <f>IFERROR(TOWER_DATA[[#This Row],[Top '[m']]]-TOWER_DATA[[#This Row],[Bottom '[m']]], "")</f>
        <v>2.6749999999999972</v>
      </c>
      <c r="CI179" s="201">
        <f>IFERROR(-(TOWER_DATA[[#This Row],[D, bottom '[m']]]-TOWER_DATA[[#This Row],[D, top '[m']]])/(TOWER_DATA[[#This Row],[Bottom '[m']]]-TOWER_DATA[[#This Row],[Top '[m']]]),"")</f>
        <v>1.6074766355140258E-2</v>
      </c>
      <c r="CJ179" s="134">
        <f t="shared" si="9"/>
        <v>16.566628376977938</v>
      </c>
      <c r="CK179" s="217">
        <f>IFERROR((TOWER_DATA[[#This Row],[D, bottom '[m']]]+TOWER_DATA[[#This Row],[D, top '[m']]])/(2*TOWER_DATA[[#This Row],[t '[mm']]]/1000),"")</f>
        <v>211.98550724637678</v>
      </c>
      <c r="CM179" s="49"/>
      <c r="CN179" s="49"/>
      <c r="CO179" s="49"/>
      <c r="CP179" s="49"/>
      <c r="CQ179" s="49"/>
      <c r="CR179" s="49"/>
      <c r="CS179" s="49"/>
      <c r="CT179" s="49"/>
      <c r="CU179" s="87"/>
      <c r="DO179" s="195"/>
      <c r="DP179" s="195"/>
      <c r="DQ179" s="175"/>
      <c r="DT179" s="96"/>
      <c r="DU179" s="96"/>
    </row>
    <row r="180" spans="5:125" ht="18" customHeight="1">
      <c r="E180" s="50"/>
      <c r="K180" s="216" t="str">
        <f>IFERROR(MP_DATA[[#This Row],[Top '[m']]]-MP_DATA[[#This Row],[Bottom '[m']]], "")</f>
        <v/>
      </c>
      <c r="L180" s="201" t="str">
        <f>IFERROR(-(MP_DATA[[#This Row],[D, bottom '[m']]]-MP_DATA[[#This Row],[D, top '[m']]])/(MP_DATA[[#This Row],[Bottom '[m']]]-MP_DATA[[#This Row],[Top '[m']]]),"")</f>
        <v/>
      </c>
      <c r="M180" s="134" t="str">
        <f t="shared" si="10"/>
        <v/>
      </c>
      <c r="N180" s="217" t="str">
        <f>IFERROR((MP_DATA[[#This Row],[D, bottom '[m']]]+MP_DATA[[#This Row],[D, top '[m']]])/(2*MP_DATA[[#This Row],[t '[mm']]]/1000),"")</f>
        <v/>
      </c>
      <c r="Q180" s="195"/>
      <c r="R180" s="195"/>
      <c r="S180" s="175"/>
      <c r="AP180" s="80"/>
      <c r="AV180" s="216" t="str">
        <f>IFERROR(TP_DATA[[#This Row],[Top '[m']]]-TP_DATA[[#This Row],[Bottom '[m']]], "")</f>
        <v/>
      </c>
      <c r="AW180" s="194"/>
      <c r="AX180" s="195"/>
      <c r="AY180" s="222"/>
      <c r="BB180" s="96"/>
      <c r="BC180" s="96"/>
      <c r="BD180" s="175"/>
      <c r="CB180" s="89">
        <v>68</v>
      </c>
      <c r="CC180" s="90">
        <v>47</v>
      </c>
      <c r="CD180" s="90">
        <v>45.564000000000007</v>
      </c>
      <c r="CE180" s="90">
        <v>7.335</v>
      </c>
      <c r="CF180" s="90">
        <v>7.3579999999999997</v>
      </c>
      <c r="CG180" s="91">
        <v>35</v>
      </c>
      <c r="CH180" s="216">
        <f>IFERROR(TOWER_DATA[[#This Row],[Top '[m']]]-TOWER_DATA[[#This Row],[Bottom '[m']]], "")</f>
        <v>1.4359999999999928</v>
      </c>
      <c r="CI180" s="201">
        <f>IFERROR(-(TOWER_DATA[[#This Row],[D, bottom '[m']]]-TOWER_DATA[[#This Row],[D, top '[m']]])/(TOWER_DATA[[#This Row],[Bottom '[m']]]-TOWER_DATA[[#This Row],[Top '[m']]]),"")</f>
        <v>1.6016713091921868E-2</v>
      </c>
      <c r="CJ180" s="134">
        <f t="shared" si="9"/>
        <v>9.0625099838538912</v>
      </c>
      <c r="CK180" s="217">
        <f>IFERROR((TOWER_DATA[[#This Row],[D, bottom '[m']]]+TOWER_DATA[[#This Row],[D, top '[m']]])/(2*TOWER_DATA[[#This Row],[t '[mm']]]/1000),"")</f>
        <v>209.89999999999998</v>
      </c>
      <c r="CM180" s="49"/>
      <c r="CN180" s="49"/>
      <c r="CO180" s="49"/>
      <c r="CP180" s="49"/>
      <c r="CQ180" s="49"/>
      <c r="CR180" s="49"/>
      <c r="CS180" s="49"/>
      <c r="CT180" s="49"/>
      <c r="CU180" s="87"/>
      <c r="DO180" s="195"/>
      <c r="DP180" s="195"/>
      <c r="DQ180" s="175"/>
      <c r="DT180" s="96"/>
      <c r="DU180" s="96"/>
    </row>
    <row r="181" spans="5:125" ht="18" customHeight="1">
      <c r="E181" s="50"/>
      <c r="K181" s="216" t="str">
        <f>IFERROR(MP_DATA[[#This Row],[Top '[m']]]-MP_DATA[[#This Row],[Bottom '[m']]], "")</f>
        <v/>
      </c>
      <c r="L181" s="201" t="str">
        <f>IFERROR(-(MP_DATA[[#This Row],[D, bottom '[m']]]-MP_DATA[[#This Row],[D, top '[m']]])/(MP_DATA[[#This Row],[Bottom '[m']]]-MP_DATA[[#This Row],[Top '[m']]]),"")</f>
        <v/>
      </c>
      <c r="M181" s="134" t="str">
        <f t="shared" si="10"/>
        <v/>
      </c>
      <c r="N181" s="217" t="str">
        <f>IFERROR((MP_DATA[[#This Row],[D, bottom '[m']]]+MP_DATA[[#This Row],[D, top '[m']]])/(2*MP_DATA[[#This Row],[t '[mm']]]/1000),"")</f>
        <v/>
      </c>
      <c r="Q181" s="195"/>
      <c r="R181" s="195"/>
      <c r="S181" s="175"/>
      <c r="AP181" s="80"/>
      <c r="AV181" s="216" t="str">
        <f>IFERROR(TP_DATA[[#This Row],[Top '[m']]]-TP_DATA[[#This Row],[Bottom '[m']]], "")</f>
        <v/>
      </c>
      <c r="AW181" s="194"/>
      <c r="AX181" s="195"/>
      <c r="AY181" s="222"/>
      <c r="BB181" s="96"/>
      <c r="BC181" s="96"/>
      <c r="BD181" s="175"/>
      <c r="CB181" s="89">
        <v>69</v>
      </c>
      <c r="CC181" s="90">
        <v>45.564000000000007</v>
      </c>
      <c r="CD181" s="90">
        <v>44.282000000000004</v>
      </c>
      <c r="CE181" s="90">
        <v>7.3579999999999997</v>
      </c>
      <c r="CF181" s="90">
        <v>7.3789999999999996</v>
      </c>
      <c r="CG181" s="91">
        <v>35</v>
      </c>
      <c r="CH181" s="216">
        <f>IFERROR(TOWER_DATA[[#This Row],[Top '[m']]]-TOWER_DATA[[#This Row],[Bottom '[m']]], "")</f>
        <v>1.2820000000000036</v>
      </c>
      <c r="CI181" s="201">
        <f>IFERROR(-(TOWER_DATA[[#This Row],[D, bottom '[m']]]-TOWER_DATA[[#This Row],[D, top '[m']]])/(TOWER_DATA[[#This Row],[Bottom '[m']]]-TOWER_DATA[[#This Row],[Top '[m']]]),"")</f>
        <v>1.6380655226208931E-2</v>
      </c>
      <c r="CJ181" s="134">
        <f t="shared" si="9"/>
        <v>8.1149695638373931</v>
      </c>
      <c r="CK181" s="217">
        <f>IFERROR((TOWER_DATA[[#This Row],[D, bottom '[m']]]+TOWER_DATA[[#This Row],[D, top '[m']]])/(2*TOWER_DATA[[#This Row],[t '[mm']]]/1000),"")</f>
        <v>210.52857142857138</v>
      </c>
      <c r="CM181" s="49"/>
      <c r="CN181" s="49"/>
      <c r="CO181" s="49"/>
      <c r="CP181" s="49"/>
      <c r="CQ181" s="49"/>
      <c r="CR181" s="49"/>
      <c r="CS181" s="49"/>
      <c r="CT181" s="49"/>
      <c r="CU181" s="87"/>
      <c r="DO181" s="195"/>
      <c r="DP181" s="195"/>
      <c r="DQ181" s="175"/>
      <c r="DT181" s="96"/>
      <c r="DU181" s="96"/>
    </row>
    <row r="182" spans="5:125" ht="18" customHeight="1">
      <c r="E182" s="50"/>
      <c r="K182" s="216" t="str">
        <f>IFERROR(MP_DATA[[#This Row],[Top '[m']]]-MP_DATA[[#This Row],[Bottom '[m']]], "")</f>
        <v/>
      </c>
      <c r="L182" s="201" t="str">
        <f>IFERROR(-(MP_DATA[[#This Row],[D, bottom '[m']]]-MP_DATA[[#This Row],[D, top '[m']]])/(MP_DATA[[#This Row],[Bottom '[m']]]-MP_DATA[[#This Row],[Top '[m']]]),"")</f>
        <v/>
      </c>
      <c r="M182" s="134" t="str">
        <f t="shared" si="10"/>
        <v/>
      </c>
      <c r="N182" s="217" t="str">
        <f>IFERROR((MP_DATA[[#This Row],[D, bottom '[m']]]+MP_DATA[[#This Row],[D, top '[m']]])/(2*MP_DATA[[#This Row],[t '[mm']]]/1000),"")</f>
        <v/>
      </c>
      <c r="Q182" s="195"/>
      <c r="R182" s="195"/>
      <c r="S182" s="175"/>
      <c r="AP182" s="80"/>
      <c r="AV182" s="216" t="str">
        <f>IFERROR(TP_DATA[[#This Row],[Top '[m']]]-TP_DATA[[#This Row],[Bottom '[m']]], "")</f>
        <v/>
      </c>
      <c r="AW182" s="194"/>
      <c r="AX182" s="195"/>
      <c r="AY182" s="222"/>
      <c r="BB182" s="96"/>
      <c r="BC182" s="96"/>
      <c r="BD182" s="175"/>
      <c r="CB182" s="89">
        <v>70</v>
      </c>
      <c r="CC182" s="90">
        <v>44.282000000000004</v>
      </c>
      <c r="CD182" s="90">
        <v>41.561000000000007</v>
      </c>
      <c r="CE182" s="90">
        <v>7.3789999999999996</v>
      </c>
      <c r="CF182" s="90">
        <v>7.4249999999999998</v>
      </c>
      <c r="CG182" s="91">
        <v>35.799999999999997</v>
      </c>
      <c r="CH182" s="216">
        <f>IFERROR(TOWER_DATA[[#This Row],[Top '[m']]]-TOWER_DATA[[#This Row],[Bottom '[m']]], "")</f>
        <v>2.7209999999999965</v>
      </c>
      <c r="CI182" s="201">
        <f>IFERROR(-(TOWER_DATA[[#This Row],[D, bottom '[m']]]-TOWER_DATA[[#This Row],[D, top '[m']]])/(TOWER_DATA[[#This Row],[Bottom '[m']]]-TOWER_DATA[[#This Row],[Top '[m']]]),"")</f>
        <v>1.6905549430356603E-2</v>
      </c>
      <c r="CJ182" s="134">
        <f t="shared" si="9"/>
        <v>17.695979401197722</v>
      </c>
      <c r="CK182" s="217">
        <f>IFERROR((TOWER_DATA[[#This Row],[D, bottom '[m']]]+TOWER_DATA[[#This Row],[D, top '[m']]])/(2*TOWER_DATA[[#This Row],[t '[mm']]]/1000),"")</f>
        <v>206.75977653631284</v>
      </c>
      <c r="CM182" s="49"/>
      <c r="CN182" s="49"/>
      <c r="CO182" s="49"/>
      <c r="CP182" s="49"/>
      <c r="CQ182" s="49"/>
      <c r="CR182" s="49"/>
      <c r="CS182" s="49"/>
      <c r="CT182" s="49"/>
      <c r="CU182" s="87"/>
      <c r="DO182" s="195"/>
      <c r="DP182" s="195"/>
      <c r="DQ182" s="175"/>
      <c r="DT182" s="96"/>
      <c r="DU182" s="96"/>
    </row>
    <row r="183" spans="5:125" ht="18" customHeight="1">
      <c r="E183" s="50"/>
      <c r="K183" s="216" t="str">
        <f>IFERROR(MP_DATA[[#This Row],[Top '[m']]]-MP_DATA[[#This Row],[Bottom '[m']]], "")</f>
        <v/>
      </c>
      <c r="L183" s="201" t="str">
        <f>IFERROR(-(MP_DATA[[#This Row],[D, bottom '[m']]]-MP_DATA[[#This Row],[D, top '[m']]])/(MP_DATA[[#This Row],[Bottom '[m']]]-MP_DATA[[#This Row],[Top '[m']]]),"")</f>
        <v/>
      </c>
      <c r="M183" s="134" t="str">
        <f t="shared" si="10"/>
        <v/>
      </c>
      <c r="N183" s="217" t="str">
        <f>IFERROR((MP_DATA[[#This Row],[D, bottom '[m']]]+MP_DATA[[#This Row],[D, top '[m']]])/(2*MP_DATA[[#This Row],[t '[mm']]]/1000),"")</f>
        <v/>
      </c>
      <c r="Q183" s="195"/>
      <c r="R183" s="195"/>
      <c r="S183" s="175"/>
      <c r="AP183" s="80"/>
      <c r="AV183" s="216" t="str">
        <f>IFERROR(TP_DATA[[#This Row],[Top '[m']]]-TP_DATA[[#This Row],[Bottom '[m']]], "")</f>
        <v/>
      </c>
      <c r="AW183" s="194"/>
      <c r="AX183" s="195"/>
      <c r="AY183" s="222"/>
      <c r="BB183" s="96"/>
      <c r="BC183" s="96"/>
      <c r="BD183" s="175"/>
      <c r="CB183" s="89">
        <v>71</v>
      </c>
      <c r="CC183" s="90">
        <v>41.561000000000007</v>
      </c>
      <c r="CD183" s="90">
        <v>40.900000000000006</v>
      </c>
      <c r="CE183" s="90">
        <v>7.4249999999999998</v>
      </c>
      <c r="CF183" s="90">
        <v>7.4349999999999996</v>
      </c>
      <c r="CG183" s="91">
        <v>39</v>
      </c>
      <c r="CH183" s="216">
        <f>IFERROR(TOWER_DATA[[#This Row],[Top '[m']]]-TOWER_DATA[[#This Row],[Bottom '[m']]], "")</f>
        <v>0.66100000000000136</v>
      </c>
      <c r="CI183" s="201">
        <f>IFERROR(-(TOWER_DATA[[#This Row],[D, bottom '[m']]]-TOWER_DATA[[#This Row],[D, top '[m']]])/(TOWER_DATA[[#This Row],[Bottom '[m']]]-TOWER_DATA[[#This Row],[Top '[m']]]),"")</f>
        <v>1.5128593040846848E-2</v>
      </c>
      <c r="CJ183" s="134">
        <f t="shared" si="9"/>
        <v>4.6988198876939959</v>
      </c>
      <c r="CK183" s="217">
        <f>IFERROR((TOWER_DATA[[#This Row],[D, bottom '[m']]]+TOWER_DATA[[#This Row],[D, top '[m']]])/(2*TOWER_DATA[[#This Row],[t '[mm']]]/1000),"")</f>
        <v>190.5128205128205</v>
      </c>
      <c r="CM183" s="49"/>
      <c r="CN183" s="49"/>
      <c r="CO183" s="49"/>
      <c r="CP183" s="49"/>
      <c r="CQ183" s="49"/>
      <c r="CR183" s="49"/>
      <c r="CS183" s="49"/>
      <c r="CT183" s="49"/>
      <c r="CU183" s="87"/>
      <c r="DO183" s="195"/>
      <c r="DP183" s="195"/>
      <c r="DQ183" s="175"/>
      <c r="DT183" s="96"/>
      <c r="DU183" s="96"/>
    </row>
    <row r="184" spans="5:125" ht="18" customHeight="1">
      <c r="E184" s="50"/>
      <c r="K184" s="216" t="str">
        <f>IFERROR(MP_DATA[[#This Row],[Top '[m']]]-MP_DATA[[#This Row],[Bottom '[m']]], "")</f>
        <v/>
      </c>
      <c r="L184" s="201" t="str">
        <f>IFERROR(-(MP_DATA[[#This Row],[D, bottom '[m']]]-MP_DATA[[#This Row],[D, top '[m']]])/(MP_DATA[[#This Row],[Bottom '[m']]]-MP_DATA[[#This Row],[Top '[m']]]),"")</f>
        <v/>
      </c>
      <c r="M184" s="134" t="str">
        <f t="shared" si="10"/>
        <v/>
      </c>
      <c r="N184" s="217" t="str">
        <f>IFERROR((MP_DATA[[#This Row],[D, bottom '[m']]]+MP_DATA[[#This Row],[D, top '[m']]])/(2*MP_DATA[[#This Row],[t '[mm']]]/1000),"")</f>
        <v/>
      </c>
      <c r="Q184" s="195"/>
      <c r="R184" s="195"/>
      <c r="S184" s="175"/>
      <c r="AP184" s="80"/>
      <c r="AV184" s="216" t="str">
        <f>IFERROR(TP_DATA[[#This Row],[Top '[m']]]-TP_DATA[[#This Row],[Bottom '[m']]], "")</f>
        <v/>
      </c>
      <c r="AW184" s="194"/>
      <c r="AX184" s="195"/>
      <c r="AY184" s="222"/>
      <c r="BB184" s="96"/>
      <c r="BC184" s="96"/>
      <c r="BD184" s="175"/>
      <c r="CB184" s="89">
        <v>72</v>
      </c>
      <c r="CC184" s="90">
        <v>40.900000000000006</v>
      </c>
      <c r="CD184" s="90">
        <v>38.775000000000006</v>
      </c>
      <c r="CE184" s="90">
        <v>7.4349999999999996</v>
      </c>
      <c r="CF184" s="90">
        <v>7.476</v>
      </c>
      <c r="CG184" s="91">
        <v>39</v>
      </c>
      <c r="CH184" s="216">
        <f>IFERROR(TOWER_DATA[[#This Row],[Top '[m']]]-TOWER_DATA[[#This Row],[Bottom '[m']]], "")</f>
        <v>2.125</v>
      </c>
      <c r="CI184" s="201">
        <f>IFERROR(-(TOWER_DATA[[#This Row],[D, bottom '[m']]]-TOWER_DATA[[#This Row],[D, top '[m']]])/(TOWER_DATA[[#This Row],[Bottom '[m']]]-TOWER_DATA[[#This Row],[Top '[m']]]),"")</f>
        <v>1.9294117647058996E-2</v>
      </c>
      <c r="CJ184" s="134">
        <f t="shared" si="9"/>
        <v>15.158005904941108</v>
      </c>
      <c r="CK184" s="217">
        <f>IFERROR((TOWER_DATA[[#This Row],[D, bottom '[m']]]+TOWER_DATA[[#This Row],[D, top '[m']]])/(2*TOWER_DATA[[#This Row],[t '[mm']]]/1000),"")</f>
        <v>191.16666666666666</v>
      </c>
      <c r="CM184" s="49"/>
      <c r="CN184" s="49"/>
      <c r="CO184" s="49"/>
      <c r="CP184" s="49"/>
      <c r="CQ184" s="49"/>
      <c r="CR184" s="49"/>
      <c r="CS184" s="49"/>
      <c r="CT184" s="49"/>
      <c r="CU184" s="87"/>
      <c r="DO184" s="195"/>
      <c r="DP184" s="195"/>
      <c r="DQ184" s="175"/>
      <c r="DT184" s="96"/>
      <c r="DU184" s="96"/>
    </row>
    <row r="185" spans="5:125" ht="18" customHeight="1">
      <c r="E185" s="50"/>
      <c r="K185" s="216" t="str">
        <f>IFERROR(MP_DATA[[#This Row],[Top '[m']]]-MP_DATA[[#This Row],[Bottom '[m']]], "")</f>
        <v/>
      </c>
      <c r="L185" s="201" t="str">
        <f>IFERROR(-(MP_DATA[[#This Row],[D, bottom '[m']]]-MP_DATA[[#This Row],[D, top '[m']]])/(MP_DATA[[#This Row],[Bottom '[m']]]-MP_DATA[[#This Row],[Top '[m']]]),"")</f>
        <v/>
      </c>
      <c r="M185" s="134" t="str">
        <f t="shared" si="10"/>
        <v/>
      </c>
      <c r="N185" s="217" t="str">
        <f>IFERROR((MP_DATA[[#This Row],[D, bottom '[m']]]+MP_DATA[[#This Row],[D, top '[m']]])/(2*MP_DATA[[#This Row],[t '[mm']]]/1000),"")</f>
        <v/>
      </c>
      <c r="Q185" s="195"/>
      <c r="R185" s="195"/>
      <c r="S185" s="175"/>
      <c r="AP185" s="80"/>
      <c r="AV185" s="216" t="str">
        <f>IFERROR(TP_DATA[[#This Row],[Top '[m']]]-TP_DATA[[#This Row],[Bottom '[m']]], "")</f>
        <v/>
      </c>
      <c r="AW185" s="194"/>
      <c r="AX185" s="195"/>
      <c r="AY185" s="222"/>
      <c r="BB185" s="96"/>
      <c r="BC185" s="96"/>
      <c r="BD185" s="175"/>
      <c r="CB185" s="89">
        <v>73</v>
      </c>
      <c r="CC185" s="90">
        <v>38.775000000000006</v>
      </c>
      <c r="CD185" s="90">
        <v>38.725000000000001</v>
      </c>
      <c r="CE185" s="90">
        <v>7.476</v>
      </c>
      <c r="CF185" s="90">
        <v>7.476</v>
      </c>
      <c r="CG185" s="91">
        <v>46</v>
      </c>
      <c r="CH185" s="216">
        <f>IFERROR(TOWER_DATA[[#This Row],[Top '[m']]]-TOWER_DATA[[#This Row],[Bottom '[m']]], "")</f>
        <v>5.0000000000004263E-2</v>
      </c>
      <c r="CI185" s="201">
        <f>IFERROR(-(TOWER_DATA[[#This Row],[D, bottom '[m']]]-TOWER_DATA[[#This Row],[D, top '[m']]])/(TOWER_DATA[[#This Row],[Bottom '[m']]]-TOWER_DATA[[#This Row],[Top '[m']]]),"")</f>
        <v>0</v>
      </c>
      <c r="CJ185" s="134">
        <f t="shared" si="9"/>
        <v>0.42144041332902277</v>
      </c>
      <c r="CK185" s="217">
        <f>IFERROR((TOWER_DATA[[#This Row],[D, bottom '[m']]]+TOWER_DATA[[#This Row],[D, top '[m']]])/(2*TOWER_DATA[[#This Row],[t '[mm']]]/1000),"")</f>
        <v>162.52173913043478</v>
      </c>
      <c r="CM185" s="49"/>
      <c r="CN185" s="49"/>
      <c r="CO185" s="49"/>
      <c r="CP185" s="49"/>
      <c r="CQ185" s="49"/>
      <c r="CR185" s="49"/>
      <c r="CS185" s="49"/>
      <c r="CT185" s="49"/>
      <c r="CU185" s="87"/>
      <c r="DO185" s="195"/>
      <c r="DP185" s="195"/>
      <c r="DQ185" s="175"/>
      <c r="DT185" s="96"/>
      <c r="DU185" s="96"/>
    </row>
    <row r="186" spans="5:125" ht="18" customHeight="1">
      <c r="E186" s="50"/>
      <c r="K186" s="216" t="str">
        <f>IFERROR(MP_DATA[[#This Row],[Top '[m']]]-MP_DATA[[#This Row],[Bottom '[m']]], "")</f>
        <v/>
      </c>
      <c r="L186" s="201" t="str">
        <f>IFERROR(-(MP_DATA[[#This Row],[D, bottom '[m']]]-MP_DATA[[#This Row],[D, top '[m']]])/(MP_DATA[[#This Row],[Bottom '[m']]]-MP_DATA[[#This Row],[Top '[m']]]),"")</f>
        <v/>
      </c>
      <c r="M186" s="134" t="str">
        <f t="shared" si="10"/>
        <v/>
      </c>
      <c r="N186" s="217" t="str">
        <f>IFERROR((MP_DATA[[#This Row],[D, bottom '[m']]]+MP_DATA[[#This Row],[D, top '[m']]])/(2*MP_DATA[[#This Row],[t '[mm']]]/1000),"")</f>
        <v/>
      </c>
      <c r="Q186" s="195"/>
      <c r="R186" s="195"/>
      <c r="S186" s="175"/>
      <c r="AP186" s="80"/>
      <c r="AV186" s="216" t="str">
        <f>IFERROR(TP_DATA[[#This Row],[Top '[m']]]-TP_DATA[[#This Row],[Bottom '[m']]], "")</f>
        <v/>
      </c>
      <c r="AW186" s="194"/>
      <c r="AX186" s="195"/>
      <c r="AY186" s="222"/>
      <c r="BB186" s="96"/>
      <c r="BC186" s="96"/>
      <c r="BD186" s="175"/>
      <c r="CB186" s="89">
        <v>74</v>
      </c>
      <c r="CC186" s="90">
        <v>38.725000000000001</v>
      </c>
      <c r="CD186" s="90">
        <v>38.540000000000006</v>
      </c>
      <c r="CE186" s="90">
        <v>7.476</v>
      </c>
      <c r="CF186" s="90">
        <v>7.476</v>
      </c>
      <c r="CG186" s="91">
        <v>46</v>
      </c>
      <c r="CH186" s="216">
        <f>IFERROR(TOWER_DATA[[#This Row],[Top '[m']]]-TOWER_DATA[[#This Row],[Bottom '[m']]], "")</f>
        <v>0.18499999999999517</v>
      </c>
      <c r="CI186" s="201">
        <f>IFERROR(-(TOWER_DATA[[#This Row],[D, bottom '[m']]]-TOWER_DATA[[#This Row],[D, top '[m']]])/(TOWER_DATA[[#This Row],[Bottom '[m']]]-TOWER_DATA[[#This Row],[Top '[m']]]),"")</f>
        <v>0</v>
      </c>
      <c r="CJ186" s="134">
        <f t="shared" si="9"/>
        <v>1.5593295293172105</v>
      </c>
      <c r="CK186" s="217">
        <f>IFERROR((TOWER_DATA[[#This Row],[D, bottom '[m']]]+TOWER_DATA[[#This Row],[D, top '[m']]])/(2*TOWER_DATA[[#This Row],[t '[mm']]]/1000),"")</f>
        <v>162.52173913043478</v>
      </c>
      <c r="CM186" s="49"/>
      <c r="CN186" s="49"/>
      <c r="CO186" s="49"/>
      <c r="CP186" s="49"/>
      <c r="CQ186" s="49"/>
      <c r="CR186" s="49"/>
      <c r="CS186" s="49"/>
      <c r="CT186" s="49"/>
      <c r="CU186" s="87"/>
      <c r="DO186" s="195"/>
      <c r="DP186" s="195"/>
      <c r="DQ186" s="175"/>
      <c r="DT186" s="96"/>
      <c r="DU186" s="96"/>
    </row>
    <row r="187" spans="5:125" ht="18" customHeight="1">
      <c r="E187" s="50"/>
      <c r="K187" s="216" t="str">
        <f>IFERROR(MP_DATA[[#This Row],[Top '[m']]]-MP_DATA[[#This Row],[Bottom '[m']]], "")</f>
        <v/>
      </c>
      <c r="L187" s="201" t="str">
        <f>IFERROR(-(MP_DATA[[#This Row],[D, bottom '[m']]]-MP_DATA[[#This Row],[D, top '[m']]])/(MP_DATA[[#This Row],[Bottom '[m']]]-MP_DATA[[#This Row],[Top '[m']]]),"")</f>
        <v/>
      </c>
      <c r="M187" s="134" t="str">
        <f t="shared" si="10"/>
        <v/>
      </c>
      <c r="N187" s="217" t="str">
        <f>IFERROR((MP_DATA[[#This Row],[D, bottom '[m']]]+MP_DATA[[#This Row],[D, top '[m']]])/(2*MP_DATA[[#This Row],[t '[mm']]]/1000),"")</f>
        <v/>
      </c>
      <c r="Q187" s="195"/>
      <c r="R187" s="195"/>
      <c r="S187" s="175"/>
      <c r="AP187" s="80"/>
      <c r="AV187" s="216" t="str">
        <f>IFERROR(TP_DATA[[#This Row],[Top '[m']]]-TP_DATA[[#This Row],[Bottom '[m']]], "")</f>
        <v/>
      </c>
      <c r="AW187" s="194"/>
      <c r="AX187" s="195"/>
      <c r="AY187" s="222"/>
      <c r="BB187" s="96"/>
      <c r="BC187" s="96"/>
      <c r="BD187" s="175"/>
      <c r="CB187" s="89">
        <v>75</v>
      </c>
      <c r="CC187" s="90">
        <v>38.540000000000006</v>
      </c>
      <c r="CD187" s="90">
        <v>38.355000000000004</v>
      </c>
      <c r="CE187" s="90">
        <v>7.476</v>
      </c>
      <c r="CF187" s="90">
        <v>7.476</v>
      </c>
      <c r="CG187" s="91">
        <v>46</v>
      </c>
      <c r="CH187" s="216">
        <f>IFERROR(TOWER_DATA[[#This Row],[Top '[m']]]-TOWER_DATA[[#This Row],[Bottom '[m']]], "")</f>
        <v>0.18500000000000227</v>
      </c>
      <c r="CI187" s="201">
        <f>IFERROR(-(TOWER_DATA[[#This Row],[D, bottom '[m']]]-TOWER_DATA[[#This Row],[D, top '[m']]])/(TOWER_DATA[[#This Row],[Bottom '[m']]]-TOWER_DATA[[#This Row],[Top '[m']]]),"")</f>
        <v>0</v>
      </c>
      <c r="CJ187" s="134">
        <f t="shared" si="9"/>
        <v>1.5593295293172704</v>
      </c>
      <c r="CK187" s="217">
        <f>IFERROR((TOWER_DATA[[#This Row],[D, bottom '[m']]]+TOWER_DATA[[#This Row],[D, top '[m']]])/(2*TOWER_DATA[[#This Row],[t '[mm']]]/1000),"")</f>
        <v>162.52173913043478</v>
      </c>
      <c r="CM187" s="49"/>
      <c r="CN187" s="49"/>
      <c r="CO187" s="49"/>
      <c r="CP187" s="49"/>
      <c r="CQ187" s="49"/>
      <c r="CR187" s="49"/>
      <c r="CS187" s="49"/>
      <c r="CT187" s="49"/>
      <c r="CU187" s="87"/>
      <c r="DO187" s="195"/>
      <c r="DP187" s="195"/>
      <c r="DQ187" s="175"/>
      <c r="DT187" s="96"/>
      <c r="DU187" s="96"/>
    </row>
    <row r="188" spans="5:125" ht="18" customHeight="1">
      <c r="E188" s="50"/>
      <c r="K188" s="216" t="str">
        <f>IFERROR(MP_DATA[[#This Row],[Top '[m']]]-MP_DATA[[#This Row],[Bottom '[m']]], "")</f>
        <v/>
      </c>
      <c r="L188" s="201" t="str">
        <f>IFERROR(-(MP_DATA[[#This Row],[D, bottom '[m']]]-MP_DATA[[#This Row],[D, top '[m']]])/(MP_DATA[[#This Row],[Bottom '[m']]]-MP_DATA[[#This Row],[Top '[m']]]),"")</f>
        <v/>
      </c>
      <c r="M188" s="134" t="str">
        <f t="shared" si="10"/>
        <v/>
      </c>
      <c r="N188" s="217" t="str">
        <f>IFERROR((MP_DATA[[#This Row],[D, bottom '[m']]]+MP_DATA[[#This Row],[D, top '[m']]])/(2*MP_DATA[[#This Row],[t '[mm']]]/1000),"")</f>
        <v/>
      </c>
      <c r="Q188" s="195"/>
      <c r="R188" s="195"/>
      <c r="S188" s="175"/>
      <c r="AP188" s="80"/>
      <c r="AV188" s="216" t="str">
        <f>IFERROR(TP_DATA[[#This Row],[Top '[m']]]-TP_DATA[[#This Row],[Bottom '[m']]], "")</f>
        <v/>
      </c>
      <c r="AW188" s="194"/>
      <c r="AX188" s="195"/>
      <c r="AY188" s="222"/>
      <c r="BB188" s="96"/>
      <c r="BC188" s="96"/>
      <c r="BD188" s="175"/>
      <c r="CB188" s="89">
        <v>76</v>
      </c>
      <c r="CC188" s="90">
        <v>38.355000000000004</v>
      </c>
      <c r="CD188" s="90">
        <v>38.305000000000007</v>
      </c>
      <c r="CE188" s="90">
        <v>7.476</v>
      </c>
      <c r="CF188" s="90">
        <v>7.4740000000000002</v>
      </c>
      <c r="CG188" s="91">
        <v>46</v>
      </c>
      <c r="CH188" s="216">
        <f>IFERROR(TOWER_DATA[[#This Row],[Top '[m']]]-TOWER_DATA[[#This Row],[Bottom '[m']]], "")</f>
        <v>4.9999999999997158E-2</v>
      </c>
      <c r="CI188" s="201">
        <f>IFERROR(-(TOWER_DATA[[#This Row],[D, bottom '[m']]]-TOWER_DATA[[#This Row],[D, top '[m']]])/(TOWER_DATA[[#This Row],[Bottom '[m']]]-TOWER_DATA[[#This Row],[Top '[m']]]),"")</f>
        <v>-3.9999999999997871E-2</v>
      </c>
      <c r="CJ188" s="134">
        <f t="shared" si="9"/>
        <v>0.42138369187360242</v>
      </c>
      <c r="CK188" s="217">
        <f>IFERROR((TOWER_DATA[[#This Row],[D, bottom '[m']]]+TOWER_DATA[[#This Row],[D, top '[m']]])/(2*TOWER_DATA[[#This Row],[t '[mm']]]/1000),"")</f>
        <v>162.5</v>
      </c>
      <c r="CM188" s="49"/>
      <c r="CN188" s="49"/>
      <c r="CO188" s="49"/>
      <c r="CP188" s="49"/>
      <c r="CQ188" s="49"/>
      <c r="CR188" s="49"/>
      <c r="CS188" s="49"/>
      <c r="CT188" s="49"/>
      <c r="CU188" s="87"/>
      <c r="DO188" s="195"/>
      <c r="DP188" s="195"/>
      <c r="DQ188" s="175"/>
      <c r="DT188" s="96"/>
      <c r="DU188" s="96"/>
    </row>
    <row r="189" spans="5:125" ht="18" customHeight="1">
      <c r="E189" s="50"/>
      <c r="K189" s="216" t="str">
        <f>IFERROR(MP_DATA[[#This Row],[Top '[m']]]-MP_DATA[[#This Row],[Bottom '[m']]], "")</f>
        <v/>
      </c>
      <c r="L189" s="201" t="str">
        <f>IFERROR(-(MP_DATA[[#This Row],[D, bottom '[m']]]-MP_DATA[[#This Row],[D, top '[m']]])/(MP_DATA[[#This Row],[Bottom '[m']]]-MP_DATA[[#This Row],[Top '[m']]]),"")</f>
        <v/>
      </c>
      <c r="M189" s="134" t="str">
        <f t="shared" si="10"/>
        <v/>
      </c>
      <c r="N189" s="217" t="str">
        <f>IFERROR((MP_DATA[[#This Row],[D, bottom '[m']]]+MP_DATA[[#This Row],[D, top '[m']]])/(2*MP_DATA[[#This Row],[t '[mm']]]/1000),"")</f>
        <v/>
      </c>
      <c r="Q189" s="195"/>
      <c r="R189" s="195"/>
      <c r="S189" s="175"/>
      <c r="AP189" s="80"/>
      <c r="AV189" s="216" t="str">
        <f>IFERROR(TP_DATA[[#This Row],[Top '[m']]]-TP_DATA[[#This Row],[Bottom '[m']]], "")</f>
        <v/>
      </c>
      <c r="AW189" s="194"/>
      <c r="AX189" s="195"/>
      <c r="AY189" s="222"/>
      <c r="BB189" s="96"/>
      <c r="BC189" s="96"/>
      <c r="BD189" s="175"/>
      <c r="CB189" s="89">
        <v>77</v>
      </c>
      <c r="CC189" s="90">
        <v>38.305000000000007</v>
      </c>
      <c r="CD189" s="90">
        <v>37.343000000000004</v>
      </c>
      <c r="CE189" s="90">
        <v>7.4740000000000002</v>
      </c>
      <c r="CF189" s="90">
        <v>7.4740000000000002</v>
      </c>
      <c r="CG189" s="91">
        <v>44.1</v>
      </c>
      <c r="CH189" s="216">
        <f>IFERROR(TOWER_DATA[[#This Row],[Top '[m']]]-TOWER_DATA[[#This Row],[Bottom '[m']]], "")</f>
        <v>0.9620000000000033</v>
      </c>
      <c r="CI189" s="201">
        <f>IFERROR(-(TOWER_DATA[[#This Row],[D, bottom '[m']]]-TOWER_DATA[[#This Row],[D, top '[m']]])/(TOWER_DATA[[#This Row],[Bottom '[m']]]-TOWER_DATA[[#This Row],[Top '[m']]]),"")</f>
        <v>0</v>
      </c>
      <c r="CJ189" s="134">
        <f t="shared" si="9"/>
        <v>7.7734920638760601</v>
      </c>
      <c r="CK189" s="217">
        <f>IFERROR((TOWER_DATA[[#This Row],[D, bottom '[m']]]+TOWER_DATA[[#This Row],[D, top '[m']]])/(2*TOWER_DATA[[#This Row],[t '[mm']]]/1000),"")</f>
        <v>169.47845804988663</v>
      </c>
      <c r="CM189" s="49"/>
      <c r="CN189" s="49"/>
      <c r="CO189" s="49"/>
      <c r="CP189" s="49"/>
      <c r="CQ189" s="49"/>
      <c r="CR189" s="49"/>
      <c r="CS189" s="49"/>
      <c r="CT189" s="49"/>
      <c r="CU189" s="87"/>
      <c r="DO189" s="195"/>
      <c r="DP189" s="195"/>
      <c r="DQ189" s="175"/>
      <c r="DT189" s="96"/>
      <c r="DU189" s="96"/>
    </row>
    <row r="190" spans="5:125" ht="18" customHeight="1">
      <c r="E190" s="50"/>
      <c r="K190" s="216" t="str">
        <f>IFERROR(MP_DATA[[#This Row],[Top '[m']]]-MP_DATA[[#This Row],[Bottom '[m']]], "")</f>
        <v/>
      </c>
      <c r="L190" s="201" t="str">
        <f>IFERROR(-(MP_DATA[[#This Row],[D, bottom '[m']]]-MP_DATA[[#This Row],[D, top '[m']]])/(MP_DATA[[#This Row],[Bottom '[m']]]-MP_DATA[[#This Row],[Top '[m']]]),"")</f>
        <v/>
      </c>
      <c r="M190" s="134" t="str">
        <f t="shared" si="10"/>
        <v/>
      </c>
      <c r="N190" s="217" t="str">
        <f>IFERROR((MP_DATA[[#This Row],[D, bottom '[m']]]+MP_DATA[[#This Row],[D, top '[m']]])/(2*MP_DATA[[#This Row],[t '[mm']]]/1000),"")</f>
        <v/>
      </c>
      <c r="Q190" s="195"/>
      <c r="R190" s="195"/>
      <c r="S190" s="175"/>
      <c r="AP190" s="80"/>
      <c r="AV190" s="216" t="str">
        <f>IFERROR(TP_DATA[[#This Row],[Top '[m']]]-TP_DATA[[#This Row],[Bottom '[m']]], "")</f>
        <v/>
      </c>
      <c r="AW190" s="194"/>
      <c r="AX190" s="195"/>
      <c r="AY190" s="222"/>
      <c r="BB190" s="96"/>
      <c r="BC190" s="96"/>
      <c r="BD190" s="175"/>
      <c r="CB190" s="89">
        <v>78</v>
      </c>
      <c r="CC190" s="90">
        <v>37.343000000000004</v>
      </c>
      <c r="CD190" s="90">
        <v>35.43</v>
      </c>
      <c r="CE190" s="90">
        <v>7.4740000000000002</v>
      </c>
      <c r="CF190" s="90">
        <v>7.476</v>
      </c>
      <c r="CG190" s="91">
        <v>44.1</v>
      </c>
      <c r="CH190" s="216">
        <f>IFERROR(TOWER_DATA[[#This Row],[Top '[m']]]-TOWER_DATA[[#This Row],[Bottom '[m']]], "")</f>
        <v>1.9130000000000038</v>
      </c>
      <c r="CI190" s="201">
        <f>IFERROR(-(TOWER_DATA[[#This Row],[D, bottom '[m']]]-TOWER_DATA[[#This Row],[D, top '[m']]])/(TOWER_DATA[[#This Row],[Bottom '[m']]]-TOWER_DATA[[#This Row],[Top '[m']]]),"")</f>
        <v>1.0454783063250266E-3</v>
      </c>
      <c r="CJ190" s="134">
        <f t="shared" si="9"/>
        <v>15.460178569581235</v>
      </c>
      <c r="CK190" s="217">
        <f>IFERROR((TOWER_DATA[[#This Row],[D, bottom '[m']]]+TOWER_DATA[[#This Row],[D, top '[m']]])/(2*TOWER_DATA[[#This Row],[t '[mm']]]/1000),"")</f>
        <v>169.50113378684807</v>
      </c>
      <c r="CM190" s="49"/>
      <c r="CN190" s="49"/>
      <c r="CO190" s="49"/>
      <c r="CP190" s="49"/>
      <c r="CQ190" s="49"/>
      <c r="CR190" s="49"/>
      <c r="CS190" s="49"/>
      <c r="CT190" s="49"/>
      <c r="CU190" s="87"/>
      <c r="DO190" s="195"/>
      <c r="DP190" s="195"/>
      <c r="DQ190" s="175"/>
      <c r="DT190" s="96"/>
      <c r="DU190" s="96"/>
    </row>
    <row r="191" spans="5:125" ht="18" customHeight="1">
      <c r="E191" s="50"/>
      <c r="K191" s="216" t="str">
        <f>IFERROR(MP_DATA[[#This Row],[Top '[m']]]-MP_DATA[[#This Row],[Bottom '[m']]], "")</f>
        <v/>
      </c>
      <c r="L191" s="201" t="str">
        <f>IFERROR(-(MP_DATA[[#This Row],[D, bottom '[m']]]-MP_DATA[[#This Row],[D, top '[m']]])/(MP_DATA[[#This Row],[Bottom '[m']]]-MP_DATA[[#This Row],[Top '[m']]]),"")</f>
        <v/>
      </c>
      <c r="M191" s="134" t="str">
        <f t="shared" si="10"/>
        <v/>
      </c>
      <c r="N191" s="217" t="str">
        <f>IFERROR((MP_DATA[[#This Row],[D, bottom '[m']]]+MP_DATA[[#This Row],[D, top '[m']]])/(2*MP_DATA[[#This Row],[t '[mm']]]/1000),"")</f>
        <v/>
      </c>
      <c r="Q191" s="195"/>
      <c r="R191" s="195"/>
      <c r="S191" s="175"/>
      <c r="AP191" s="80"/>
      <c r="AV191" s="216" t="str">
        <f>IFERROR(TP_DATA[[#This Row],[Top '[m']]]-TP_DATA[[#This Row],[Bottom '[m']]], "")</f>
        <v/>
      </c>
      <c r="AW191" s="194"/>
      <c r="AX191" s="195"/>
      <c r="AY191" s="222"/>
      <c r="BB191" s="96"/>
      <c r="BC191" s="96"/>
      <c r="BD191" s="175"/>
      <c r="CB191" s="89">
        <v>79</v>
      </c>
      <c r="CC191" s="90">
        <v>35.43</v>
      </c>
      <c r="CD191" s="90">
        <v>33.231999999999999</v>
      </c>
      <c r="CE191" s="90">
        <v>7.476</v>
      </c>
      <c r="CF191" s="90">
        <v>7.476</v>
      </c>
      <c r="CG191" s="91">
        <v>45.6</v>
      </c>
      <c r="CH191" s="216">
        <f>IFERROR(TOWER_DATA[[#This Row],[Top '[m']]]-TOWER_DATA[[#This Row],[Bottom '[m']]], "")</f>
        <v>2.1980000000000004</v>
      </c>
      <c r="CI191" s="201">
        <f>IFERROR(-(TOWER_DATA[[#This Row],[D, bottom '[m']]]-TOWER_DATA[[#This Row],[D, top '[m']]])/(TOWER_DATA[[#This Row],[Bottom '[m']]]-TOWER_DATA[[#This Row],[Top '[m']]]),"")</f>
        <v>0</v>
      </c>
      <c r="CJ191" s="134">
        <f t="shared" si="9"/>
        <v>18.36640910818716</v>
      </c>
      <c r="CK191" s="217">
        <f>IFERROR((TOWER_DATA[[#This Row],[D, bottom '[m']]]+TOWER_DATA[[#This Row],[D, top '[m']]])/(2*TOWER_DATA[[#This Row],[t '[mm']]]/1000),"")</f>
        <v>163.94736842105263</v>
      </c>
      <c r="CM191" s="49"/>
      <c r="CN191" s="49"/>
      <c r="CO191" s="49"/>
      <c r="CP191" s="49"/>
      <c r="CQ191" s="49"/>
      <c r="CR191" s="49"/>
      <c r="CS191" s="49"/>
      <c r="CT191" s="49"/>
      <c r="CU191" s="87"/>
      <c r="DO191" s="195"/>
      <c r="DP191" s="195"/>
      <c r="DQ191" s="175"/>
      <c r="DT191" s="96"/>
      <c r="DU191" s="96"/>
    </row>
    <row r="192" spans="5:125" ht="18" customHeight="1">
      <c r="E192" s="50"/>
      <c r="K192" s="216" t="str">
        <f>IFERROR(MP_DATA[[#This Row],[Top '[m']]]-MP_DATA[[#This Row],[Bottom '[m']]], "")</f>
        <v/>
      </c>
      <c r="L192" s="201" t="str">
        <f>IFERROR(-(MP_DATA[[#This Row],[D, bottom '[m']]]-MP_DATA[[#This Row],[D, top '[m']]])/(MP_DATA[[#This Row],[Bottom '[m']]]-MP_DATA[[#This Row],[Top '[m']]]),"")</f>
        <v/>
      </c>
      <c r="M192" s="134" t="str">
        <f t="shared" si="10"/>
        <v/>
      </c>
      <c r="N192" s="217" t="str">
        <f>IFERROR((MP_DATA[[#This Row],[D, bottom '[m']]]+MP_DATA[[#This Row],[D, top '[m']]])/(2*MP_DATA[[#This Row],[t '[mm']]]/1000),"")</f>
        <v/>
      </c>
      <c r="Q192" s="195"/>
      <c r="R192" s="195"/>
      <c r="S192" s="175"/>
      <c r="AP192" s="80"/>
      <c r="AV192" s="216" t="str">
        <f>IFERROR(TP_DATA[[#This Row],[Top '[m']]]-TP_DATA[[#This Row],[Bottom '[m']]], "")</f>
        <v/>
      </c>
      <c r="AW192" s="194"/>
      <c r="AX192" s="195"/>
      <c r="AY192" s="222"/>
      <c r="BB192" s="96"/>
      <c r="BC192" s="96"/>
      <c r="BD192" s="175"/>
      <c r="CB192" s="89">
        <v>80</v>
      </c>
      <c r="CC192" s="90">
        <v>33.231999999999999</v>
      </c>
      <c r="CD192" s="90">
        <v>32.5</v>
      </c>
      <c r="CE192" s="90">
        <v>7.476</v>
      </c>
      <c r="CF192" s="90">
        <v>7.4770000000000003</v>
      </c>
      <c r="CG192" s="91">
        <v>45.6</v>
      </c>
      <c r="CH192" s="216">
        <f>IFERROR(TOWER_DATA[[#This Row],[Top '[m']]]-TOWER_DATA[[#This Row],[Bottom '[m']]], "")</f>
        <v>0.73199999999999932</v>
      </c>
      <c r="CI192" s="201">
        <f>IFERROR(-(TOWER_DATA[[#This Row],[D, bottom '[m']]]-TOWER_DATA[[#This Row],[D, top '[m']]])/(TOWER_DATA[[#This Row],[Bottom '[m']]]-TOWER_DATA[[#This Row],[Top '[m']]]),"")</f>
        <v>1.3661202185796925E-3</v>
      </c>
      <c r="CJ192" s="134">
        <f t="shared" si="9"/>
        <v>6.1169773172667181</v>
      </c>
      <c r="CK192" s="217">
        <f>IFERROR((TOWER_DATA[[#This Row],[D, bottom '[m']]]+TOWER_DATA[[#This Row],[D, top '[m']]])/(2*TOWER_DATA[[#This Row],[t '[mm']]]/1000),"")</f>
        <v>163.95833333333331</v>
      </c>
      <c r="DO192" s="195"/>
      <c r="DP192" s="195"/>
      <c r="DQ192" s="175"/>
      <c r="DT192" s="96"/>
      <c r="DU192" s="96"/>
    </row>
    <row r="193" spans="1:125" ht="18" customHeight="1">
      <c r="E193" s="50"/>
      <c r="K193" s="216" t="str">
        <f>IFERROR(MP_DATA[[#This Row],[Top '[m']]]-MP_DATA[[#This Row],[Bottom '[m']]], "")</f>
        <v/>
      </c>
      <c r="L193" s="201" t="str">
        <f>IFERROR(-(MP_DATA[[#This Row],[D, bottom '[m']]]-MP_DATA[[#This Row],[D, top '[m']]])/(MP_DATA[[#This Row],[Bottom '[m']]]-MP_DATA[[#This Row],[Top '[m']]]),"")</f>
        <v/>
      </c>
      <c r="M193" s="134" t="str">
        <f t="shared" si="10"/>
        <v/>
      </c>
      <c r="N193" s="217" t="str">
        <f>IFERROR((MP_DATA[[#This Row],[D, bottom '[m']]]+MP_DATA[[#This Row],[D, top '[m']]])/(2*MP_DATA[[#This Row],[t '[mm']]]/1000),"")</f>
        <v/>
      </c>
      <c r="Q193" s="195"/>
      <c r="R193" s="195"/>
      <c r="S193" s="175"/>
      <c r="AP193" s="80"/>
      <c r="AV193" s="216" t="str">
        <f>IFERROR(TP_DATA[[#This Row],[Top '[m']]]-TP_DATA[[#This Row],[Bottom '[m']]], "")</f>
        <v/>
      </c>
      <c r="AW193" s="194"/>
      <c r="AX193" s="195"/>
      <c r="AY193" s="222"/>
      <c r="BB193" s="96"/>
      <c r="BC193" s="96"/>
      <c r="BD193" s="175"/>
      <c r="CB193" s="89">
        <v>81</v>
      </c>
      <c r="CC193" s="90">
        <v>32.5</v>
      </c>
      <c r="CD193" s="90">
        <v>30.9</v>
      </c>
      <c r="CE193" s="90">
        <v>7.4770000000000003</v>
      </c>
      <c r="CF193" s="90">
        <v>7.4770000000000003</v>
      </c>
      <c r="CG193" s="91">
        <v>47.1</v>
      </c>
      <c r="CH193" s="216">
        <f>IFERROR(TOWER_DATA[[#This Row],[Top '[m']]]-TOWER_DATA[[#This Row],[Bottom '[m']]], "")</f>
        <v>1.6000000000000014</v>
      </c>
      <c r="CI193" s="201">
        <f>IFERROR(-(TOWER_DATA[[#This Row],[D, bottom '[m']]]-TOWER_DATA[[#This Row],[D, top '[m']]])/(TOWER_DATA[[#This Row],[Bottom '[m']]]-TOWER_DATA[[#This Row],[Top '[m']]]),"")</f>
        <v>0</v>
      </c>
      <c r="CJ193" s="134">
        <f t="shared" si="9"/>
        <v>13.808400911123877</v>
      </c>
      <c r="CK193" s="217">
        <f>IFERROR((TOWER_DATA[[#This Row],[D, bottom '[m']]]+TOWER_DATA[[#This Row],[D, top '[m']]])/(2*TOWER_DATA[[#This Row],[t '[mm']]]/1000),"")</f>
        <v>158.74734607218684</v>
      </c>
      <c r="DO193" s="195"/>
      <c r="DP193" s="195"/>
      <c r="DQ193" s="175"/>
      <c r="DT193" s="96"/>
      <c r="DU193" s="96"/>
    </row>
    <row r="194" spans="1:125" ht="18" customHeight="1">
      <c r="E194" s="50"/>
      <c r="K194" s="216" t="str">
        <f>IFERROR(MP_DATA[[#This Row],[Top '[m']]]-MP_DATA[[#This Row],[Bottom '[m']]], "")</f>
        <v/>
      </c>
      <c r="L194" s="201" t="str">
        <f>IFERROR(-(MP_DATA[[#This Row],[D, bottom '[m']]]-MP_DATA[[#This Row],[D, top '[m']]])/(MP_DATA[[#This Row],[Bottom '[m']]]-MP_DATA[[#This Row],[Top '[m']]]),"")</f>
        <v/>
      </c>
      <c r="M194" s="134" t="str">
        <f t="shared" si="10"/>
        <v/>
      </c>
      <c r="N194" s="217" t="str">
        <f>IFERROR((MP_DATA[[#This Row],[D, bottom '[m']]]+MP_DATA[[#This Row],[D, top '[m']]])/(2*MP_DATA[[#This Row],[t '[mm']]]/1000),"")</f>
        <v/>
      </c>
      <c r="Q194" s="195"/>
      <c r="R194" s="195"/>
      <c r="S194" s="175"/>
      <c r="AP194" s="80"/>
      <c r="AV194" s="216" t="str">
        <f>IFERROR(TP_DATA[[#This Row],[Top '[m']]]-TP_DATA[[#This Row],[Bottom '[m']]], "")</f>
        <v/>
      </c>
      <c r="AW194" s="194"/>
      <c r="AX194" s="195"/>
      <c r="AY194" s="222"/>
      <c r="BB194" s="96"/>
      <c r="BC194" s="96"/>
      <c r="BD194" s="175"/>
      <c r="CB194" s="89">
        <v>82</v>
      </c>
      <c r="CC194" s="90">
        <v>30.9</v>
      </c>
      <c r="CD194" s="90">
        <v>29.569999999999997</v>
      </c>
      <c r="CE194" s="90">
        <v>7.4770000000000003</v>
      </c>
      <c r="CF194" s="90">
        <v>7.4790000000000001</v>
      </c>
      <c r="CG194" s="91">
        <v>47.1</v>
      </c>
      <c r="CH194" s="216">
        <f>IFERROR(TOWER_DATA[[#This Row],[Top '[m']]]-TOWER_DATA[[#This Row],[Bottom '[m']]], "")</f>
        <v>1.3300000000000018</v>
      </c>
      <c r="CI194" s="201">
        <f>IFERROR(-(TOWER_DATA[[#This Row],[D, bottom '[m']]]-TOWER_DATA[[#This Row],[D, top '[m']]])/(TOWER_DATA[[#This Row],[Bottom '[m']]]-TOWER_DATA[[#This Row],[Top '[m']]]),"")</f>
        <v>1.5037593984960729E-3</v>
      </c>
      <c r="CJ194" s="134">
        <f t="shared" si="9"/>
        <v>11.47977812786228</v>
      </c>
      <c r="CK194" s="217">
        <f>IFERROR((TOWER_DATA[[#This Row],[D, bottom '[m']]]+TOWER_DATA[[#This Row],[D, top '[m']]])/(2*TOWER_DATA[[#This Row],[t '[mm']]]/1000),"")</f>
        <v>158.76857749469212</v>
      </c>
      <c r="DO194" s="195"/>
      <c r="DP194" s="195"/>
      <c r="DQ194" s="175"/>
      <c r="DT194" s="96"/>
      <c r="DU194" s="96"/>
    </row>
    <row r="195" spans="1:125" ht="18" customHeight="1">
      <c r="E195" s="50"/>
      <c r="K195" s="216" t="str">
        <f>IFERROR(MP_DATA[[#This Row],[Top '[m']]]-MP_DATA[[#This Row],[Bottom '[m']]], "")</f>
        <v/>
      </c>
      <c r="L195" s="201" t="str">
        <f>IFERROR(-(MP_DATA[[#This Row],[D, bottom '[m']]]-MP_DATA[[#This Row],[D, top '[m']]])/(MP_DATA[[#This Row],[Bottom '[m']]]-MP_DATA[[#This Row],[Top '[m']]]),"")</f>
        <v/>
      </c>
      <c r="M195" s="134" t="str">
        <f t="shared" si="10"/>
        <v/>
      </c>
      <c r="N195" s="217" t="str">
        <f>IFERROR((MP_DATA[[#This Row],[D, bottom '[m']]]+MP_DATA[[#This Row],[D, top '[m']]])/(2*MP_DATA[[#This Row],[t '[mm']]]/1000),"")</f>
        <v/>
      </c>
      <c r="Q195" s="195"/>
      <c r="R195" s="195"/>
      <c r="S195" s="175"/>
      <c r="AP195" s="80"/>
      <c r="AV195" s="216" t="str">
        <f>IFERROR(TP_DATA[[#This Row],[Top '[m']]]-TP_DATA[[#This Row],[Bottom '[m']]], "")</f>
        <v/>
      </c>
      <c r="AW195" s="194"/>
      <c r="AX195" s="195"/>
      <c r="AY195" s="222"/>
      <c r="BB195" s="96"/>
      <c r="BC195" s="96"/>
      <c r="BD195" s="175"/>
      <c r="CB195" s="89">
        <v>83</v>
      </c>
      <c r="CC195" s="90">
        <v>29.569999999999997</v>
      </c>
      <c r="CD195" s="90">
        <v>29.120999999999999</v>
      </c>
      <c r="CE195" s="90">
        <v>7.4790000000000001</v>
      </c>
      <c r="CF195" s="90">
        <v>7.4790000000000001</v>
      </c>
      <c r="CG195" s="91">
        <v>49</v>
      </c>
      <c r="CH195" s="216">
        <f>IFERROR(TOWER_DATA[[#This Row],[Top '[m']]]-TOWER_DATA[[#This Row],[Bottom '[m']]], "")</f>
        <v>0.44899999999999807</v>
      </c>
      <c r="CI195" s="201">
        <f>IFERROR(-(TOWER_DATA[[#This Row],[D, bottom '[m']]]-TOWER_DATA[[#This Row],[D, top '[m']]])/(TOWER_DATA[[#This Row],[Bottom '[m']]]-TOWER_DATA[[#This Row],[Top '[m']]]),"")</f>
        <v>0</v>
      </c>
      <c r="CJ195" s="134">
        <f t="shared" si="9"/>
        <v>4.0313524059352366</v>
      </c>
      <c r="CK195" s="217">
        <f>IFERROR((TOWER_DATA[[#This Row],[D, bottom '[m']]]+TOWER_DATA[[#This Row],[D, top '[m']]])/(2*TOWER_DATA[[#This Row],[t '[mm']]]/1000),"")</f>
        <v>152.63265306122449</v>
      </c>
      <c r="DO195" s="195"/>
      <c r="DP195" s="195"/>
      <c r="DQ195" s="175"/>
      <c r="DT195" s="96"/>
      <c r="DU195" s="96"/>
    </row>
    <row r="196" spans="1:125" ht="18" customHeight="1">
      <c r="E196" s="50"/>
      <c r="K196" s="216" t="str">
        <f>IFERROR(MP_DATA[[#This Row],[Top '[m']]]-MP_DATA[[#This Row],[Bottom '[m']]], "")</f>
        <v/>
      </c>
      <c r="L196" s="201" t="str">
        <f>IFERROR(-(MP_DATA[[#This Row],[D, bottom '[m']]]-MP_DATA[[#This Row],[D, top '[m']]])/(MP_DATA[[#This Row],[Bottom '[m']]]-MP_DATA[[#This Row],[Top '[m']]]),"")</f>
        <v/>
      </c>
      <c r="M196" s="134" t="str">
        <f t="shared" si="10"/>
        <v/>
      </c>
      <c r="N196" s="217" t="str">
        <f>IFERROR((MP_DATA[[#This Row],[D, bottom '[m']]]+MP_DATA[[#This Row],[D, top '[m']]])/(2*MP_DATA[[#This Row],[t '[mm']]]/1000),"")</f>
        <v/>
      </c>
      <c r="Q196" s="195"/>
      <c r="R196" s="195"/>
      <c r="S196" s="175"/>
      <c r="AP196" s="80"/>
      <c r="AV196" s="216" t="str">
        <f>IFERROR(TP_DATA[[#This Row],[Top '[m']]]-TP_DATA[[#This Row],[Bottom '[m']]], "")</f>
        <v/>
      </c>
      <c r="AW196" s="194"/>
      <c r="AX196" s="195"/>
      <c r="AY196" s="222"/>
      <c r="BB196" s="96"/>
      <c r="BC196" s="96"/>
      <c r="BD196" s="175"/>
      <c r="CB196" s="89">
        <v>84</v>
      </c>
      <c r="CC196" s="90">
        <v>29.120999999999999</v>
      </c>
      <c r="CD196" s="90">
        <v>26.639999999999997</v>
      </c>
      <c r="CE196" s="90">
        <v>7.4790000000000001</v>
      </c>
      <c r="CF196" s="90">
        <v>7.5</v>
      </c>
      <c r="CG196" s="91">
        <v>49</v>
      </c>
      <c r="CH196" s="216">
        <f>IFERROR(TOWER_DATA[[#This Row],[Top '[m']]]-TOWER_DATA[[#This Row],[Bottom '[m']]], "")</f>
        <v>2.4810000000000016</v>
      </c>
      <c r="CI196" s="201">
        <f>IFERROR(-(TOWER_DATA[[#This Row],[D, bottom '[m']]]-TOWER_DATA[[#This Row],[D, top '[m']]])/(TOWER_DATA[[#This Row],[Bottom '[m']]]-TOWER_DATA[[#This Row],[Top '[m']]]),"")</f>
        <v>8.4643288996371999E-3</v>
      </c>
      <c r="CJ196" s="134">
        <f t="shared" si="9"/>
        <v>22.307170912766217</v>
      </c>
      <c r="CK196" s="217">
        <f>IFERROR((TOWER_DATA[[#This Row],[D, bottom '[m']]]+TOWER_DATA[[#This Row],[D, top '[m']]])/(2*TOWER_DATA[[#This Row],[t '[mm']]]/1000),"")</f>
        <v>152.84693877551018</v>
      </c>
      <c r="DO196" s="195"/>
      <c r="DP196" s="195"/>
      <c r="DQ196" s="175"/>
      <c r="DT196" s="96"/>
      <c r="DU196" s="96"/>
    </row>
    <row r="197" spans="1:125" ht="18" customHeight="1">
      <c r="E197" s="50"/>
      <c r="K197" s="216" t="str">
        <f>IFERROR(MP_DATA[[#This Row],[Top '[m']]]-MP_DATA[[#This Row],[Bottom '[m']]], "")</f>
        <v/>
      </c>
      <c r="L197" s="201" t="str">
        <f>IFERROR(-(MP_DATA[[#This Row],[D, bottom '[m']]]-MP_DATA[[#This Row],[D, top '[m']]])/(MP_DATA[[#This Row],[Bottom '[m']]]-MP_DATA[[#This Row],[Top '[m']]]),"")</f>
        <v/>
      </c>
      <c r="M197" s="134" t="str">
        <f t="shared" si="10"/>
        <v/>
      </c>
      <c r="N197" s="217" t="str">
        <f>IFERROR((MP_DATA[[#This Row],[D, bottom '[m']]]+MP_DATA[[#This Row],[D, top '[m']]])/(2*MP_DATA[[#This Row],[t '[mm']]]/1000),"")</f>
        <v/>
      </c>
      <c r="Q197" s="195"/>
      <c r="R197" s="195"/>
      <c r="S197" s="175"/>
      <c r="AP197" s="80"/>
      <c r="AV197" s="216" t="str">
        <f>IFERROR(TP_DATA[[#This Row],[Top '[m']]]-TP_DATA[[#This Row],[Bottom '[m']]], "")</f>
        <v/>
      </c>
      <c r="AW197" s="194"/>
      <c r="AX197" s="195"/>
      <c r="AY197" s="222"/>
      <c r="BB197" s="96"/>
      <c r="BC197" s="96"/>
      <c r="BD197" s="175"/>
      <c r="CB197" s="89">
        <v>85</v>
      </c>
      <c r="CC197" s="90">
        <v>26.639999999999997</v>
      </c>
      <c r="CD197" s="90">
        <v>25.05</v>
      </c>
      <c r="CE197" s="90">
        <v>7.5</v>
      </c>
      <c r="CF197" s="90">
        <v>7.5</v>
      </c>
      <c r="CG197" s="91">
        <v>70</v>
      </c>
      <c r="CH197" s="216">
        <f>IFERROR(TOWER_DATA[[#This Row],[Top '[m']]]-TOWER_DATA[[#This Row],[Bottom '[m']]], "")</f>
        <v>1.5899999999999963</v>
      </c>
      <c r="CI197" s="201">
        <f>IFERROR(-(TOWER_DATA[[#This Row],[D, bottom '[m']]]-TOWER_DATA[[#This Row],[D, top '[m']]])/(TOWER_DATA[[#This Row],[Bottom '[m']]]-TOWER_DATA[[#This Row],[Top '[m']]]),"")</f>
        <v>0</v>
      </c>
      <c r="CJ197" s="134">
        <f t="shared" si="9"/>
        <v>20.394051305876623</v>
      </c>
      <c r="CK197" s="217">
        <f>IFERROR((TOWER_DATA[[#This Row],[D, bottom '[m']]]+TOWER_DATA[[#This Row],[D, top '[m']]])/(2*TOWER_DATA[[#This Row],[t '[mm']]]/1000),"")</f>
        <v>107.14285714285714</v>
      </c>
      <c r="DO197" s="195"/>
      <c r="DP197" s="195"/>
      <c r="DQ197" s="175"/>
      <c r="DT197" s="96"/>
      <c r="DU197" s="96"/>
    </row>
    <row r="198" spans="1:125" ht="18" customHeight="1">
      <c r="E198" s="50"/>
      <c r="K198" s="216" t="str">
        <f>IFERROR(MP_DATA[[#This Row],[Top '[m']]]-MP_DATA[[#This Row],[Bottom '[m']]], "")</f>
        <v/>
      </c>
      <c r="L198" s="201" t="str">
        <f>IFERROR(-(MP_DATA[[#This Row],[D, bottom '[m']]]-MP_DATA[[#This Row],[D, top '[m']]])/(MP_DATA[[#This Row],[Bottom '[m']]]-MP_DATA[[#This Row],[Top '[m']]]),"")</f>
        <v/>
      </c>
      <c r="M198" s="134" t="str">
        <f t="shared" si="10"/>
        <v/>
      </c>
      <c r="N198" s="217" t="str">
        <f>IFERROR((MP_DATA[[#This Row],[D, bottom '[m']]]+MP_DATA[[#This Row],[D, top '[m']]])/(2*MP_DATA[[#This Row],[t '[mm']]]/1000),"")</f>
        <v/>
      </c>
      <c r="Q198" s="195"/>
      <c r="R198" s="195"/>
      <c r="S198" s="175"/>
      <c r="AP198" s="80"/>
      <c r="AV198" s="216" t="str">
        <f>IFERROR(TP_DATA[[#This Row],[Top '[m']]]-TP_DATA[[#This Row],[Bottom '[m']]], "")</f>
        <v/>
      </c>
      <c r="AW198" s="194"/>
      <c r="AX198" s="195"/>
      <c r="AY198" s="222"/>
      <c r="BB198" s="96"/>
      <c r="BC198" s="96"/>
      <c r="BD198" s="175"/>
      <c r="CB198" s="89">
        <v>86</v>
      </c>
      <c r="CC198" s="90">
        <v>25.05</v>
      </c>
      <c r="CD198" s="90">
        <v>25.010999999999999</v>
      </c>
      <c r="CE198" s="90">
        <v>7.5</v>
      </c>
      <c r="CF198" s="90">
        <v>7.5</v>
      </c>
      <c r="CG198" s="91">
        <v>70</v>
      </c>
      <c r="CH198" s="216">
        <f>IFERROR(TOWER_DATA[[#This Row],[Top '[m']]]-TOWER_DATA[[#This Row],[Bottom '[m']]], "")</f>
        <v>3.9000000000001478E-2</v>
      </c>
      <c r="CI198" s="201">
        <f>IFERROR(-(TOWER_DATA[[#This Row],[D, bottom '[m']]]-TOWER_DATA[[#This Row],[D, top '[m']]])/(TOWER_DATA[[#This Row],[Bottom '[m']]]-TOWER_DATA[[#This Row],[Top '[m']]]),"")</f>
        <v>0</v>
      </c>
      <c r="CJ198" s="134">
        <f t="shared" si="9"/>
        <v>0.50023144712529577</v>
      </c>
      <c r="CK198" s="217">
        <f>IFERROR((TOWER_DATA[[#This Row],[D, bottom '[m']]]+TOWER_DATA[[#This Row],[D, top '[m']]])/(2*TOWER_DATA[[#This Row],[t '[mm']]]/1000),"")</f>
        <v>107.14285714285714</v>
      </c>
      <c r="DO198" s="195"/>
      <c r="DP198" s="195"/>
      <c r="DQ198" s="175"/>
      <c r="DT198" s="96"/>
      <c r="DU198" s="96"/>
    </row>
    <row r="199" spans="1:125" ht="18" customHeight="1">
      <c r="E199" s="50"/>
      <c r="K199" s="216" t="str">
        <f>IFERROR(MP_DATA[[#This Row],[Top '[m']]]-MP_DATA[[#This Row],[Bottom '[m']]], "")</f>
        <v/>
      </c>
      <c r="L199" s="201" t="str">
        <f>IFERROR(-(MP_DATA[[#This Row],[D, bottom '[m']]]-MP_DATA[[#This Row],[D, top '[m']]])/(MP_DATA[[#This Row],[Bottom '[m']]]-MP_DATA[[#This Row],[Top '[m']]]),"")</f>
        <v/>
      </c>
      <c r="M199" s="134" t="str">
        <f t="shared" si="10"/>
        <v/>
      </c>
      <c r="N199" s="217" t="str">
        <f>IFERROR((MP_DATA[[#This Row],[D, bottom '[m']]]+MP_DATA[[#This Row],[D, top '[m']]])/(2*MP_DATA[[#This Row],[t '[mm']]]/1000),"")</f>
        <v/>
      </c>
      <c r="Q199" s="195"/>
      <c r="R199" s="195"/>
      <c r="S199" s="175"/>
      <c r="AP199" s="80"/>
      <c r="AV199" s="216" t="str">
        <f>IFERROR(TP_DATA[[#This Row],[Top '[m']]]-TP_DATA[[#This Row],[Bottom '[m']]], "")</f>
        <v/>
      </c>
      <c r="AW199" s="194"/>
      <c r="AX199" s="195"/>
      <c r="AY199" s="222"/>
      <c r="BB199" s="96"/>
      <c r="BC199" s="96"/>
      <c r="BD199" s="175"/>
      <c r="CB199" s="89">
        <v>87</v>
      </c>
      <c r="CC199" s="90">
        <v>25.010999999999999</v>
      </c>
      <c r="CD199" s="90">
        <v>22.119999999999997</v>
      </c>
      <c r="CE199" s="90">
        <v>7.5</v>
      </c>
      <c r="CF199" s="90">
        <v>7.5</v>
      </c>
      <c r="CG199" s="91">
        <v>70</v>
      </c>
      <c r="CH199" s="216">
        <f>IFERROR(TOWER_DATA[[#This Row],[Top '[m']]]-TOWER_DATA[[#This Row],[Bottom '[m']]], "")</f>
        <v>2.8910000000000018</v>
      </c>
      <c r="CI199" s="201">
        <f>IFERROR(-(TOWER_DATA[[#This Row],[D, bottom '[m']]]-TOWER_DATA[[#This Row],[D, top '[m']]])/(TOWER_DATA[[#This Row],[Bottom '[m']]]-TOWER_DATA[[#This Row],[Top '[m']]]),"")</f>
        <v>0</v>
      </c>
      <c r="CJ199" s="134">
        <f t="shared" si="9"/>
        <v>37.081259324081437</v>
      </c>
      <c r="CK199" s="217">
        <f>IFERROR((TOWER_DATA[[#This Row],[D, bottom '[m']]]+TOWER_DATA[[#This Row],[D, top '[m']]])/(2*TOWER_DATA[[#This Row],[t '[mm']]]/1000),"")</f>
        <v>107.14285714285714</v>
      </c>
      <c r="DO199" s="195"/>
      <c r="DP199" s="195"/>
      <c r="DQ199" s="175"/>
      <c r="DT199" s="96"/>
      <c r="DU199" s="96"/>
    </row>
    <row r="200" spans="1:125" ht="18" customHeight="1">
      <c r="E200" s="50"/>
      <c r="K200" s="216" t="str">
        <f>IFERROR(MP_DATA[[#This Row],[Top '[m']]]-MP_DATA[[#This Row],[Bottom '[m']]], "")</f>
        <v/>
      </c>
      <c r="L200" s="201" t="str">
        <f>IFERROR(-(MP_DATA[[#This Row],[D, bottom '[m']]]-MP_DATA[[#This Row],[D, top '[m']]])/(MP_DATA[[#This Row],[Bottom '[m']]]-MP_DATA[[#This Row],[Top '[m']]]),"")</f>
        <v/>
      </c>
      <c r="M200" s="134" t="str">
        <f t="shared" si="10"/>
        <v/>
      </c>
      <c r="N200" s="217" t="str">
        <f>IFERROR((MP_DATA[[#This Row],[D, bottom '[m']]]+MP_DATA[[#This Row],[D, top '[m']]])/(2*MP_DATA[[#This Row],[t '[mm']]]/1000),"")</f>
        <v/>
      </c>
      <c r="Q200" s="195"/>
      <c r="R200" s="195"/>
      <c r="S200" s="175"/>
      <c r="AP200" s="80"/>
      <c r="AV200" s="216" t="str">
        <f>IFERROR(TP_DATA[[#This Row],[Top '[m']]]-TP_DATA[[#This Row],[Bottom '[m']]], "")</f>
        <v/>
      </c>
      <c r="AW200" s="194"/>
      <c r="AX200" s="195"/>
      <c r="AY200" s="222"/>
      <c r="BB200" s="96"/>
      <c r="BC200" s="96"/>
      <c r="BD200" s="175"/>
      <c r="CB200" s="89">
        <v>88</v>
      </c>
      <c r="CC200" s="90">
        <v>22.119999999999997</v>
      </c>
      <c r="CD200" s="90">
        <v>21.139999999999997</v>
      </c>
      <c r="CE200" s="90">
        <v>7.5</v>
      </c>
      <c r="CF200" s="90">
        <v>7.5</v>
      </c>
      <c r="CG200" s="91">
        <v>70</v>
      </c>
      <c r="CH200" s="216">
        <f>IFERROR(TOWER_DATA[[#This Row],[Top '[m']]]-TOWER_DATA[[#This Row],[Bottom '[m']]], "")</f>
        <v>0.98000000000000043</v>
      </c>
      <c r="CI200" s="201">
        <f>IFERROR(-(TOWER_DATA[[#This Row],[D, bottom '[m']]]-TOWER_DATA[[#This Row],[D, top '[m']]])/(TOWER_DATA[[#This Row],[Bottom '[m']]]-TOWER_DATA[[#This Row],[Top '[m']]]),"")</f>
        <v>0</v>
      </c>
      <c r="CJ200" s="134">
        <f t="shared" si="9"/>
        <v>12.569918414942858</v>
      </c>
      <c r="CK200" s="217">
        <f>IFERROR((TOWER_DATA[[#This Row],[D, bottom '[m']]]+TOWER_DATA[[#This Row],[D, top '[m']]])/(2*TOWER_DATA[[#This Row],[t '[mm']]]/1000),"")</f>
        <v>107.14285714285714</v>
      </c>
      <c r="DO200" s="195"/>
      <c r="DP200" s="195"/>
      <c r="DQ200" s="175"/>
      <c r="DT200" s="96"/>
      <c r="DU200" s="96"/>
    </row>
    <row r="201" spans="1:125" ht="18" customHeight="1">
      <c r="E201" s="50"/>
      <c r="K201" s="216" t="str">
        <f>IFERROR(MP_DATA[[#This Row],[Top '[m']]]-MP_DATA[[#This Row],[Bottom '[m']]], "")</f>
        <v/>
      </c>
      <c r="L201" s="201" t="str">
        <f>IFERROR(-(MP_DATA[[#This Row],[D, bottom '[m']]]-MP_DATA[[#This Row],[D, top '[m']]])/(MP_DATA[[#This Row],[Bottom '[m']]]-MP_DATA[[#This Row],[Top '[m']]]),"")</f>
        <v/>
      </c>
      <c r="M201" s="134" t="str">
        <f t="shared" si="10"/>
        <v/>
      </c>
      <c r="N201" s="217" t="str">
        <f>IFERROR((MP_DATA[[#This Row],[D, bottom '[m']]]+MP_DATA[[#This Row],[D, top '[m']]])/(2*MP_DATA[[#This Row],[t '[mm']]]/1000),"")</f>
        <v/>
      </c>
      <c r="Q201" s="195"/>
      <c r="R201" s="195"/>
      <c r="S201" s="175"/>
      <c r="AP201" s="80"/>
      <c r="AV201" s="216" t="str">
        <f>IFERROR(TP_DATA[[#This Row],[Top '[m']]]-TP_DATA[[#This Row],[Bottom '[m']]], "")</f>
        <v/>
      </c>
      <c r="AW201" s="194"/>
      <c r="AX201" s="195"/>
      <c r="AY201" s="222"/>
      <c r="BB201" s="96"/>
      <c r="BC201" s="96"/>
      <c r="BD201" s="175"/>
      <c r="CB201" s="89">
        <v>89</v>
      </c>
      <c r="CC201" s="90">
        <v>21.139999999999997</v>
      </c>
      <c r="CD201" s="90">
        <v>21.08</v>
      </c>
      <c r="CE201" s="90">
        <v>7.5</v>
      </c>
      <c r="CF201" s="90">
        <v>7.5</v>
      </c>
      <c r="CG201" s="91">
        <v>70</v>
      </c>
      <c r="CH201" s="216">
        <f>IFERROR(TOWER_DATA[[#This Row],[Top '[m']]]-TOWER_DATA[[#This Row],[Bottom '[m']]], "")</f>
        <v>5.9999999999998721E-2</v>
      </c>
      <c r="CI201" s="201">
        <f>IFERROR(-(TOWER_DATA[[#This Row],[D, bottom '[m']]]-TOWER_DATA[[#This Row],[D, top '[m']]])/(TOWER_DATA[[#This Row],[Bottom '[m']]]-TOWER_DATA[[#This Row],[Top '[m']]]),"")</f>
        <v>0</v>
      </c>
      <c r="CJ201" s="134">
        <f t="shared" si="9"/>
        <v>0.76958684173117875</v>
      </c>
      <c r="CK201" s="217">
        <f>IFERROR((TOWER_DATA[[#This Row],[D, bottom '[m']]]+TOWER_DATA[[#This Row],[D, top '[m']]])/(2*TOWER_DATA[[#This Row],[t '[mm']]]/1000),"")</f>
        <v>107.14285714285714</v>
      </c>
      <c r="DO201" s="195"/>
      <c r="DP201" s="195"/>
      <c r="DQ201" s="175"/>
      <c r="DT201" s="96"/>
      <c r="DU201" s="96"/>
    </row>
    <row r="202" spans="1:125" ht="18" customHeight="1" thickBot="1">
      <c r="A202" s="246"/>
      <c r="B202" s="82"/>
      <c r="C202" s="82"/>
      <c r="D202" s="260"/>
      <c r="E202" s="50"/>
      <c r="K202" s="216" t="str">
        <f>IFERROR(MP_DATA[[#This Row],[Top '[m']]]-MP_DATA[[#This Row],[Bottom '[m']]], "")</f>
        <v/>
      </c>
      <c r="L202" s="201" t="str">
        <f>IFERROR(-(MP_DATA[[#This Row],[D, bottom '[m']]]-MP_DATA[[#This Row],[D, top '[m']]])/(MP_DATA[[#This Row],[Bottom '[m']]]-MP_DATA[[#This Row],[Top '[m']]]),"")</f>
        <v/>
      </c>
      <c r="M202" s="134" t="str">
        <f t="shared" si="10"/>
        <v/>
      </c>
      <c r="N202" s="217" t="str">
        <f>IFERROR((MP_DATA[[#This Row],[D, bottom '[m']]]+MP_DATA[[#This Row],[D, top '[m']]])/(2*MP_DATA[[#This Row],[t '[mm']]]/1000),"")</f>
        <v/>
      </c>
      <c r="Q202" s="195"/>
      <c r="R202" s="195"/>
      <c r="S202" s="175"/>
      <c r="AP202" s="80"/>
      <c r="AV202" s="216" t="str">
        <f>IFERROR(TP_DATA[[#This Row],[Top '[m']]]-TP_DATA[[#This Row],[Bottom '[m']]], "")</f>
        <v/>
      </c>
      <c r="AW202" s="194"/>
      <c r="AX202" s="195"/>
      <c r="AY202" s="222"/>
      <c r="BB202" s="96"/>
      <c r="BC202" s="96"/>
      <c r="BD202" s="175"/>
      <c r="CB202" s="89">
        <v>90</v>
      </c>
      <c r="CC202" s="90">
        <v>21.08</v>
      </c>
      <c r="CD202" s="90">
        <v>20.9</v>
      </c>
      <c r="CE202" s="90">
        <v>7.5</v>
      </c>
      <c r="CF202" s="90">
        <v>7.5</v>
      </c>
      <c r="CG202" s="91">
        <v>70</v>
      </c>
      <c r="CH202" s="216">
        <f>IFERROR(TOWER_DATA[[#This Row],[Top '[m']]]-TOWER_DATA[[#This Row],[Bottom '[m']]], "")</f>
        <v>0.17999999999999972</v>
      </c>
      <c r="CI202" s="201">
        <f>IFERROR(-(TOWER_DATA[[#This Row],[D, bottom '[m']]]-TOWER_DATA[[#This Row],[D, top '[m']]])/(TOWER_DATA[[#This Row],[Bottom '[m']]]-TOWER_DATA[[#This Row],[Top '[m']]]),"")</f>
        <v>0</v>
      </c>
      <c r="CJ202" s="134">
        <f t="shared" si="9"/>
        <v>2.3087605251935819</v>
      </c>
      <c r="CK202" s="217">
        <f>IFERROR((TOWER_DATA[[#This Row],[D, bottom '[m']]]+TOWER_DATA[[#This Row],[D, top '[m']]])/(2*TOWER_DATA[[#This Row],[t '[mm']]]/1000),"")</f>
        <v>107.14285714285714</v>
      </c>
      <c r="DO202" s="195"/>
      <c r="DP202" s="195"/>
      <c r="DQ202" s="175"/>
      <c r="DT202" s="96"/>
      <c r="DU202" s="96"/>
    </row>
    <row r="203" spans="1:125" ht="18" customHeight="1">
      <c r="E203" s="50"/>
      <c r="K203" s="216" t="str">
        <f>IFERROR(MP_DATA[[#This Row],[Top '[m']]]-MP_DATA[[#This Row],[Bottom '[m']]], "")</f>
        <v/>
      </c>
      <c r="L203" s="201" t="str">
        <f>IFERROR(-(MP_DATA[[#This Row],[D, bottom '[m']]]-MP_DATA[[#This Row],[D, top '[m']]])/(MP_DATA[[#This Row],[Bottom '[m']]]-MP_DATA[[#This Row],[Top '[m']]]),"")</f>
        <v/>
      </c>
      <c r="M203" s="134" t="str">
        <f t="shared" si="10"/>
        <v/>
      </c>
      <c r="N203" s="217" t="str">
        <f>IFERROR((MP_DATA[[#This Row],[D, bottom '[m']]]+MP_DATA[[#This Row],[D, top '[m']]])/(2*MP_DATA[[#This Row],[t '[mm']]]/1000),"")</f>
        <v/>
      </c>
      <c r="Q203" s="195"/>
      <c r="R203" s="195"/>
      <c r="S203" s="175"/>
      <c r="AP203" s="80"/>
      <c r="AV203" s="216" t="str">
        <f>IFERROR(TP_DATA[[#This Row],[Top '[m']]]-TP_DATA[[#This Row],[Bottom '[m']]], "")</f>
        <v/>
      </c>
      <c r="AW203" s="194"/>
      <c r="AX203" s="195"/>
      <c r="AY203" s="222"/>
      <c r="BB203" s="96"/>
      <c r="BC203" s="96"/>
      <c r="BD203" s="175"/>
      <c r="CB203" s="89"/>
      <c r="CC203" s="90"/>
      <c r="CD203" s="90"/>
      <c r="CE203" s="90"/>
      <c r="CF203" s="90"/>
      <c r="CG203" s="91"/>
      <c r="CH203" s="216" t="str">
        <f>IFERROR(TOWER_DATA[[#This Row],[Top '[m']]]-TOWER_DATA[[#This Row],[Bottom '[m']]], "")</f>
        <v/>
      </c>
      <c r="CI203" s="201" t="str">
        <f>IFERROR(-(TOWER_DATA[[#This Row],[D, bottom '[m']]]-TOWER_DATA[[#This Row],[D, top '[m']]])/(TOWER_DATA[[#This Row],[Bottom '[m']]]-TOWER_DATA[[#This Row],[Top '[m']]]),"")</f>
        <v/>
      </c>
      <c r="CJ203" s="134" t="str">
        <f t="shared" si="9"/>
        <v/>
      </c>
      <c r="CK203" s="217" t="str">
        <f>IFERROR((TOWER_DATA[[#This Row],[D, bottom '[m']]]+TOWER_DATA[[#This Row],[D, top '[m']]])/(2*TOWER_DATA[[#This Row],[t '[mm']]]/1000),"")</f>
        <v/>
      </c>
      <c r="DO203" s="195"/>
      <c r="DP203" s="195"/>
      <c r="DQ203" s="175"/>
      <c r="DT203" s="96"/>
      <c r="DU203" s="96"/>
    </row>
    <row r="204" spans="1:125" ht="18" customHeight="1">
      <c r="E204" s="50"/>
      <c r="K204" s="216" t="str">
        <f>IFERROR(MP_DATA[[#This Row],[Top '[m']]]-MP_DATA[[#This Row],[Bottom '[m']]], "")</f>
        <v/>
      </c>
      <c r="L204" s="201" t="str">
        <f>IFERROR(-(MP_DATA[[#This Row],[D, bottom '[m']]]-MP_DATA[[#This Row],[D, top '[m']]])/(MP_DATA[[#This Row],[Bottom '[m']]]-MP_DATA[[#This Row],[Top '[m']]]),"")</f>
        <v/>
      </c>
      <c r="M204" s="134" t="str">
        <f t="shared" si="10"/>
        <v/>
      </c>
      <c r="N204" s="217" t="str">
        <f>IFERROR((MP_DATA[[#This Row],[D, bottom '[m']]]+MP_DATA[[#This Row],[D, top '[m']]])/(2*MP_DATA[[#This Row],[t '[mm']]]/1000),"")</f>
        <v/>
      </c>
      <c r="Q204" s="195"/>
      <c r="R204" s="195"/>
      <c r="S204" s="175"/>
      <c r="AP204" s="80"/>
      <c r="AV204" s="216" t="str">
        <f>IFERROR(TP_DATA[[#This Row],[Top '[m']]]-TP_DATA[[#This Row],[Bottom '[m']]], "")</f>
        <v/>
      </c>
      <c r="AW204" s="194"/>
      <c r="AX204" s="195"/>
      <c r="AY204" s="222"/>
      <c r="BB204" s="96"/>
      <c r="BC204" s="96"/>
      <c r="BD204" s="175"/>
      <c r="CB204" s="89"/>
      <c r="CC204" s="90"/>
      <c r="CD204" s="90"/>
      <c r="CE204" s="90"/>
      <c r="CF204" s="90"/>
      <c r="CG204" s="91"/>
      <c r="CH204" s="216" t="str">
        <f>IFERROR(TOWER_DATA[[#This Row],[Top '[m']]]-TOWER_DATA[[#This Row],[Bottom '[m']]], "")</f>
        <v/>
      </c>
      <c r="CI204" s="201" t="str">
        <f>IFERROR(-(TOWER_DATA[[#This Row],[D, bottom '[m']]]-TOWER_DATA[[#This Row],[D, top '[m']]])/(TOWER_DATA[[#This Row],[Bottom '[m']]]-TOWER_DATA[[#This Row],[Top '[m']]]),"")</f>
        <v/>
      </c>
      <c r="CJ204" s="134" t="str">
        <f t="shared" si="9"/>
        <v/>
      </c>
      <c r="CK204" s="217" t="str">
        <f>IFERROR((TOWER_DATA[[#This Row],[D, bottom '[m']]]+TOWER_DATA[[#This Row],[D, top '[m']]])/(2*TOWER_DATA[[#This Row],[t '[mm']]]/1000),"")</f>
        <v/>
      </c>
      <c r="DO204" s="195"/>
      <c r="DP204" s="195"/>
      <c r="DQ204" s="175"/>
      <c r="DT204" s="96"/>
      <c r="DU204" s="96"/>
    </row>
    <row r="205" spans="1:125" ht="18" customHeight="1">
      <c r="E205" s="50"/>
      <c r="K205" s="216" t="str">
        <f>IFERROR(MP_DATA[[#This Row],[Top '[m']]]-MP_DATA[[#This Row],[Bottom '[m']]], "")</f>
        <v/>
      </c>
      <c r="L205" s="201" t="str">
        <f>IFERROR(-(MP_DATA[[#This Row],[D, bottom '[m']]]-MP_DATA[[#This Row],[D, top '[m']]])/(MP_DATA[[#This Row],[Bottom '[m']]]-MP_DATA[[#This Row],[Top '[m']]]),"")</f>
        <v/>
      </c>
      <c r="M205" s="134" t="str">
        <f t="shared" si="10"/>
        <v/>
      </c>
      <c r="N205" s="217" t="str">
        <f>IFERROR((MP_DATA[[#This Row],[D, bottom '[m']]]+MP_DATA[[#This Row],[D, top '[m']]])/(2*MP_DATA[[#This Row],[t '[mm']]]/1000),"")</f>
        <v/>
      </c>
      <c r="Q205" s="195"/>
      <c r="R205" s="195"/>
      <c r="S205" s="175"/>
      <c r="AP205" s="80"/>
      <c r="AV205" s="216" t="str">
        <f>IFERROR(TP_DATA[[#This Row],[Top '[m']]]-TP_DATA[[#This Row],[Bottom '[m']]], "")</f>
        <v/>
      </c>
      <c r="AW205" s="194"/>
      <c r="AX205" s="195"/>
      <c r="AY205" s="222"/>
      <c r="BB205" s="96"/>
      <c r="BC205" s="96"/>
      <c r="BD205" s="175"/>
      <c r="CH205" s="216" t="str">
        <f>IFERROR(TOWER_DATA[[#This Row],[Top '[m']]]-TOWER_DATA[[#This Row],[Bottom '[m']]], "")</f>
        <v/>
      </c>
      <c r="CI205" s="201" t="str">
        <f>IFERROR(-(TOWER_DATA[[#This Row],[D, bottom '[m']]]-TOWER_DATA[[#This Row],[D, top '[m']]])/(TOWER_DATA[[#This Row],[Bottom '[m']]]-TOWER_DATA[[#This Row],[Top '[m']]]),"")</f>
        <v/>
      </c>
      <c r="CJ205" s="134" t="str">
        <f t="shared" si="9"/>
        <v/>
      </c>
      <c r="CK205" s="217" t="str">
        <f>IFERROR((TOWER_DATA[[#This Row],[D, bottom '[m']]]+TOWER_DATA[[#This Row],[D, top '[m']]])/(2*TOWER_DATA[[#This Row],[t '[mm']]]/1000),"")</f>
        <v/>
      </c>
      <c r="DO205" s="195"/>
      <c r="DP205" s="195"/>
      <c r="DQ205" s="175"/>
      <c r="DT205" s="96"/>
      <c r="DU205" s="96"/>
    </row>
    <row r="206" spans="1:125" ht="18" customHeight="1">
      <c r="E206" s="50"/>
      <c r="K206" s="216" t="str">
        <f>IFERROR(MP_DATA[[#This Row],[Top '[m']]]-MP_DATA[[#This Row],[Bottom '[m']]], "")</f>
        <v/>
      </c>
      <c r="L206" s="201" t="str">
        <f>IFERROR(-(MP_DATA[[#This Row],[D, bottom '[m']]]-MP_DATA[[#This Row],[D, top '[m']]])/(MP_DATA[[#This Row],[Bottom '[m']]]-MP_DATA[[#This Row],[Top '[m']]]),"")</f>
        <v/>
      </c>
      <c r="M206" s="134" t="str">
        <f t="shared" si="10"/>
        <v/>
      </c>
      <c r="N206" s="217" t="str">
        <f>IFERROR((MP_DATA[[#This Row],[D, bottom '[m']]]+MP_DATA[[#This Row],[D, top '[m']]])/(2*MP_DATA[[#This Row],[t '[mm']]]/1000),"")</f>
        <v/>
      </c>
      <c r="Q206" s="195"/>
      <c r="R206" s="195"/>
      <c r="S206" s="175"/>
      <c r="AP206" s="80"/>
      <c r="AV206" s="216" t="str">
        <f>IFERROR(TP_DATA[[#This Row],[Top '[m']]]-TP_DATA[[#This Row],[Bottom '[m']]], "")</f>
        <v/>
      </c>
      <c r="AW206" s="194"/>
      <c r="AX206" s="195"/>
      <c r="AY206" s="222"/>
      <c r="BB206" s="96"/>
      <c r="BC206" s="96"/>
      <c r="BD206" s="175"/>
      <c r="CH206" s="216" t="str">
        <f>IFERROR(TOWER_DATA[[#This Row],[Top '[m']]]-TOWER_DATA[[#This Row],[Bottom '[m']]], "")</f>
        <v/>
      </c>
      <c r="CI206" s="201" t="str">
        <f>IFERROR(-(TOWER_DATA[[#This Row],[D, bottom '[m']]]-TOWER_DATA[[#This Row],[D, top '[m']]])/(TOWER_DATA[[#This Row],[Bottom '[m']]]-TOWER_DATA[[#This Row],[Top '[m']]]),"")</f>
        <v/>
      </c>
      <c r="CJ206" s="134" t="str">
        <f t="shared" si="9"/>
        <v/>
      </c>
      <c r="CK206" s="217" t="str">
        <f>IFERROR((TOWER_DATA[[#This Row],[D, bottom '[m']]]+TOWER_DATA[[#This Row],[D, top '[m']]])/(2*TOWER_DATA[[#This Row],[t '[mm']]]/1000),"")</f>
        <v/>
      </c>
      <c r="DO206" s="195"/>
      <c r="DP206" s="195"/>
      <c r="DQ206" s="175"/>
      <c r="DT206" s="96"/>
      <c r="DU206" s="96"/>
    </row>
    <row r="207" spans="1:125" ht="18" customHeight="1">
      <c r="E207" s="50"/>
      <c r="K207" s="216" t="str">
        <f>IFERROR(MP_DATA[[#This Row],[Top '[m']]]-MP_DATA[[#This Row],[Bottom '[m']]], "")</f>
        <v/>
      </c>
      <c r="L207" s="201" t="str">
        <f>IFERROR(-(MP_DATA[[#This Row],[D, bottom '[m']]]-MP_DATA[[#This Row],[D, top '[m']]])/(MP_DATA[[#This Row],[Bottom '[m']]]-MP_DATA[[#This Row],[Top '[m']]]),"")</f>
        <v/>
      </c>
      <c r="M207" s="134" t="str">
        <f t="shared" si="10"/>
        <v/>
      </c>
      <c r="N207" s="217" t="str">
        <f>IFERROR((MP_DATA[[#This Row],[D, bottom '[m']]]+MP_DATA[[#This Row],[D, top '[m']]])/(2*MP_DATA[[#This Row],[t '[mm']]]/1000),"")</f>
        <v/>
      </c>
      <c r="Q207" s="195"/>
      <c r="R207" s="195"/>
      <c r="S207" s="175"/>
      <c r="AP207" s="80"/>
      <c r="AV207" s="216" t="str">
        <f>IFERROR(TP_DATA[[#This Row],[Top '[m']]]-TP_DATA[[#This Row],[Bottom '[m']]], "")</f>
        <v/>
      </c>
      <c r="AW207" s="194"/>
      <c r="AX207" s="195"/>
      <c r="AY207" s="222"/>
      <c r="BB207" s="96"/>
      <c r="BC207" s="96"/>
      <c r="BD207" s="175"/>
      <c r="CH207" s="216" t="str">
        <f>IFERROR(TOWER_DATA[[#This Row],[Top '[m']]]-TOWER_DATA[[#This Row],[Bottom '[m']]], "")</f>
        <v/>
      </c>
      <c r="CI207" s="201" t="str">
        <f>IFERROR(-(TOWER_DATA[[#This Row],[D, bottom '[m']]]-TOWER_DATA[[#This Row],[D, top '[m']]])/(TOWER_DATA[[#This Row],[Bottom '[m']]]-TOWER_DATA[[#This Row],[Top '[m']]]),"")</f>
        <v/>
      </c>
      <c r="CJ207" s="134" t="str">
        <f t="shared" si="9"/>
        <v/>
      </c>
      <c r="CK207" s="217" t="str">
        <f>IFERROR((TOWER_DATA[[#This Row],[D, bottom '[m']]]+TOWER_DATA[[#This Row],[D, top '[m']]])/(2*TOWER_DATA[[#This Row],[t '[mm']]]/1000),"")</f>
        <v/>
      </c>
      <c r="DO207" s="195"/>
      <c r="DP207" s="195"/>
      <c r="DQ207" s="175"/>
      <c r="DT207" s="96"/>
      <c r="DU207" s="96"/>
    </row>
    <row r="208" spans="1:125" ht="18" customHeight="1">
      <c r="E208" s="50"/>
      <c r="K208" s="216" t="str">
        <f>IFERROR(MP_DATA[[#This Row],[Top '[m']]]-MP_DATA[[#This Row],[Bottom '[m']]], "")</f>
        <v/>
      </c>
      <c r="L208" s="201" t="str">
        <f>IFERROR(-(MP_DATA[[#This Row],[D, bottom '[m']]]-MP_DATA[[#This Row],[D, top '[m']]])/(MP_DATA[[#This Row],[Bottom '[m']]]-MP_DATA[[#This Row],[Top '[m']]]),"")</f>
        <v/>
      </c>
      <c r="M208" s="134" t="str">
        <f t="shared" si="10"/>
        <v/>
      </c>
      <c r="N208" s="217" t="str">
        <f>IFERROR((MP_DATA[[#This Row],[D, bottom '[m']]]+MP_DATA[[#This Row],[D, top '[m']]])/(2*MP_DATA[[#This Row],[t '[mm']]]/1000),"")</f>
        <v/>
      </c>
      <c r="Q208" s="195"/>
      <c r="R208" s="195"/>
      <c r="S208" s="175"/>
      <c r="AP208" s="80"/>
      <c r="AV208" s="216" t="str">
        <f>IFERROR(TP_DATA[[#This Row],[Top '[m']]]-TP_DATA[[#This Row],[Bottom '[m']]], "")</f>
        <v/>
      </c>
      <c r="AW208" s="194"/>
      <c r="AX208" s="195"/>
      <c r="AY208" s="222"/>
      <c r="BB208" s="96"/>
      <c r="BC208" s="96"/>
      <c r="BD208" s="175"/>
      <c r="CH208" s="216" t="str">
        <f>IFERROR(TOWER_DATA[[#This Row],[Top '[m']]]-TOWER_DATA[[#This Row],[Bottom '[m']]], "")</f>
        <v/>
      </c>
      <c r="CI208" s="201" t="str">
        <f>IFERROR(-(TOWER_DATA[[#This Row],[D, bottom '[m']]]-TOWER_DATA[[#This Row],[D, top '[m']]])/(TOWER_DATA[[#This Row],[Bottom '[m']]]-TOWER_DATA[[#This Row],[Top '[m']]]),"")</f>
        <v/>
      </c>
      <c r="CJ208" s="134" t="str">
        <f t="shared" si="9"/>
        <v/>
      </c>
      <c r="CK208" s="217" t="str">
        <f>IFERROR((TOWER_DATA[[#This Row],[D, bottom '[m']]]+TOWER_DATA[[#This Row],[D, top '[m']]])/(2*TOWER_DATA[[#This Row],[t '[mm']]]/1000),"")</f>
        <v/>
      </c>
      <c r="DO208" s="195"/>
      <c r="DP208" s="195"/>
      <c r="DQ208" s="175"/>
      <c r="DT208" s="96"/>
      <c r="DU208" s="96"/>
    </row>
    <row r="209" spans="5:125" ht="18" customHeight="1">
      <c r="E209" s="50"/>
      <c r="K209" s="216" t="str">
        <f>IFERROR(MP_DATA[[#This Row],[Top '[m']]]-MP_DATA[[#This Row],[Bottom '[m']]], "")</f>
        <v/>
      </c>
      <c r="L209" s="201" t="str">
        <f>IFERROR(-(MP_DATA[[#This Row],[D, bottom '[m']]]-MP_DATA[[#This Row],[D, top '[m']]])/(MP_DATA[[#This Row],[Bottom '[m']]]-MP_DATA[[#This Row],[Top '[m']]]),"")</f>
        <v/>
      </c>
      <c r="M209" s="134" t="str">
        <f t="shared" si="10"/>
        <v/>
      </c>
      <c r="N209" s="217" t="str">
        <f>IFERROR((MP_DATA[[#This Row],[D, bottom '[m']]]+MP_DATA[[#This Row],[D, top '[m']]])/(2*MP_DATA[[#This Row],[t '[mm']]]/1000),"")</f>
        <v/>
      </c>
      <c r="Q209" s="195"/>
      <c r="R209" s="195"/>
      <c r="S209" s="175"/>
      <c r="AP209" s="80"/>
      <c r="AV209" s="216" t="str">
        <f>IFERROR(TP_DATA[[#This Row],[Top '[m']]]-TP_DATA[[#This Row],[Bottom '[m']]], "")</f>
        <v/>
      </c>
      <c r="AW209" s="194"/>
      <c r="AX209" s="195"/>
      <c r="AY209" s="222"/>
      <c r="BB209" s="96"/>
      <c r="BC209" s="96"/>
      <c r="BD209" s="175"/>
      <c r="CH209" s="216" t="str">
        <f>IFERROR(TOWER_DATA[[#This Row],[Top '[m']]]-TOWER_DATA[[#This Row],[Bottom '[m']]], "")</f>
        <v/>
      </c>
      <c r="CI209" s="201" t="str">
        <f>IFERROR(-(TOWER_DATA[[#This Row],[D, bottom '[m']]]-TOWER_DATA[[#This Row],[D, top '[m']]])/(TOWER_DATA[[#This Row],[Bottom '[m']]]-TOWER_DATA[[#This Row],[Top '[m']]]),"")</f>
        <v/>
      </c>
      <c r="CJ209" s="134" t="str">
        <f t="shared" si="9"/>
        <v/>
      </c>
      <c r="CK209" s="217" t="str">
        <f>IFERROR((TOWER_DATA[[#This Row],[D, bottom '[m']]]+TOWER_DATA[[#This Row],[D, top '[m']]])/(2*TOWER_DATA[[#This Row],[t '[mm']]]/1000),"")</f>
        <v/>
      </c>
      <c r="DO209" s="195"/>
      <c r="DP209" s="195"/>
      <c r="DQ209" s="175"/>
      <c r="DT209" s="96"/>
      <c r="DU209" s="96"/>
    </row>
    <row r="210" spans="5:125" ht="18" customHeight="1">
      <c r="E210" s="50"/>
      <c r="K210" s="216" t="str">
        <f>IFERROR(MP_DATA[[#This Row],[Top '[m']]]-MP_DATA[[#This Row],[Bottom '[m']]], "")</f>
        <v/>
      </c>
      <c r="L210" s="201" t="str">
        <f>IFERROR(-(MP_DATA[[#This Row],[D, bottom '[m']]]-MP_DATA[[#This Row],[D, top '[m']]])/(MP_DATA[[#This Row],[Bottom '[m']]]-MP_DATA[[#This Row],[Top '[m']]]),"")</f>
        <v/>
      </c>
      <c r="M210" s="134" t="str">
        <f t="shared" si="10"/>
        <v/>
      </c>
      <c r="N210" s="217" t="str">
        <f>IFERROR((MP_DATA[[#This Row],[D, bottom '[m']]]+MP_DATA[[#This Row],[D, top '[m']]])/(2*MP_DATA[[#This Row],[t '[mm']]]/1000),"")</f>
        <v/>
      </c>
      <c r="Q210" s="195"/>
      <c r="R210" s="195"/>
      <c r="S210" s="175"/>
      <c r="AP210" s="80"/>
      <c r="AV210" s="216" t="str">
        <f>IFERROR(TP_DATA[[#This Row],[Top '[m']]]-TP_DATA[[#This Row],[Bottom '[m']]], "")</f>
        <v/>
      </c>
      <c r="AW210" s="194"/>
      <c r="AX210" s="195"/>
      <c r="AY210" s="222"/>
      <c r="BB210" s="96"/>
      <c r="BC210" s="96"/>
      <c r="BD210" s="175"/>
      <c r="CH210" s="216" t="str">
        <f>IFERROR(TOWER_DATA[[#This Row],[Top '[m']]]-TOWER_DATA[[#This Row],[Bottom '[m']]], "")</f>
        <v/>
      </c>
      <c r="CI210" s="201" t="str">
        <f>IFERROR(-(TOWER_DATA[[#This Row],[D, bottom '[m']]]-TOWER_DATA[[#This Row],[D, top '[m']]])/(TOWER_DATA[[#This Row],[Bottom '[m']]]-TOWER_DATA[[#This Row],[Top '[m']]]),"")</f>
        <v/>
      </c>
      <c r="CJ210" s="134" t="str">
        <f t="shared" si="9"/>
        <v/>
      </c>
      <c r="CK210" s="217" t="str">
        <f>IFERROR((TOWER_DATA[[#This Row],[D, bottom '[m']]]+TOWER_DATA[[#This Row],[D, top '[m']]])/(2*TOWER_DATA[[#This Row],[t '[mm']]]/1000),"")</f>
        <v/>
      </c>
      <c r="DO210" s="195"/>
      <c r="DP210" s="195"/>
      <c r="DQ210" s="175"/>
      <c r="DT210" s="96"/>
      <c r="DU210" s="96"/>
    </row>
    <row r="211" spans="5:125" ht="18" customHeight="1">
      <c r="E211" s="50"/>
      <c r="K211" s="216" t="str">
        <f>IFERROR(MP_DATA[[#This Row],[Top '[m']]]-MP_DATA[[#This Row],[Bottom '[m']]], "")</f>
        <v/>
      </c>
      <c r="L211" s="201" t="str">
        <f>IFERROR(-(MP_DATA[[#This Row],[D, bottom '[m']]]-MP_DATA[[#This Row],[D, top '[m']]])/(MP_DATA[[#This Row],[Bottom '[m']]]-MP_DATA[[#This Row],[Top '[m']]]),"")</f>
        <v/>
      </c>
      <c r="M211" s="134" t="str">
        <f t="shared" si="10"/>
        <v/>
      </c>
      <c r="N211" s="217" t="str">
        <f>IFERROR((MP_DATA[[#This Row],[D, bottom '[m']]]+MP_DATA[[#This Row],[D, top '[m']]])/(2*MP_DATA[[#This Row],[t '[mm']]]/1000),"")</f>
        <v/>
      </c>
      <c r="Q211" s="195"/>
      <c r="R211" s="195"/>
      <c r="S211" s="175"/>
      <c r="AP211" s="80"/>
      <c r="AV211" s="216" t="str">
        <f>IFERROR(TP_DATA[[#This Row],[Top '[m']]]-TP_DATA[[#This Row],[Bottom '[m']]], "")</f>
        <v/>
      </c>
      <c r="AW211" s="194"/>
      <c r="AX211" s="195"/>
      <c r="AY211" s="222"/>
      <c r="BB211" s="96"/>
      <c r="BC211" s="96"/>
      <c r="BD211" s="175"/>
      <c r="CH211" s="216" t="str">
        <f>IFERROR(TOWER_DATA[[#This Row],[Top '[m']]]-TOWER_DATA[[#This Row],[Bottom '[m']]], "")</f>
        <v/>
      </c>
      <c r="CI211" s="201" t="str">
        <f>IFERROR(-(TOWER_DATA[[#This Row],[D, bottom '[m']]]-TOWER_DATA[[#This Row],[D, top '[m']]])/(TOWER_DATA[[#This Row],[Bottom '[m']]]-TOWER_DATA[[#This Row],[Top '[m']]]),"")</f>
        <v/>
      </c>
      <c r="CJ211" s="134" t="str">
        <f t="shared" si="9"/>
        <v/>
      </c>
      <c r="CK211" s="217" t="str">
        <f>IFERROR((TOWER_DATA[[#This Row],[D, bottom '[m']]]+TOWER_DATA[[#This Row],[D, top '[m']]])/(2*TOWER_DATA[[#This Row],[t '[mm']]]/1000),"")</f>
        <v/>
      </c>
      <c r="DO211" s="195"/>
      <c r="DP211" s="195"/>
      <c r="DQ211" s="175"/>
      <c r="DT211" s="96"/>
      <c r="DU211" s="96"/>
    </row>
    <row r="212" spans="5:125" ht="18" customHeight="1">
      <c r="E212" s="50"/>
      <c r="K212" s="216" t="str">
        <f>IFERROR(MP_DATA[[#This Row],[Top '[m']]]-MP_DATA[[#This Row],[Bottom '[m']]], "")</f>
        <v/>
      </c>
      <c r="L212" s="201" t="str">
        <f>IFERROR(-(MP_DATA[[#This Row],[D, bottom '[m']]]-MP_DATA[[#This Row],[D, top '[m']]])/(MP_DATA[[#This Row],[Bottom '[m']]]-MP_DATA[[#This Row],[Top '[m']]]),"")</f>
        <v/>
      </c>
      <c r="M212" s="134" t="str">
        <f t="shared" si="10"/>
        <v/>
      </c>
      <c r="N212" s="217" t="str">
        <f>IFERROR((MP_DATA[[#This Row],[D, bottom '[m']]]+MP_DATA[[#This Row],[D, top '[m']]])/(2*MP_DATA[[#This Row],[t '[mm']]]/1000),"")</f>
        <v/>
      </c>
      <c r="Q212" s="195"/>
      <c r="R212" s="195"/>
      <c r="S212" s="175"/>
      <c r="AP212" s="80"/>
      <c r="AV212" s="216" t="str">
        <f>IFERROR(TP_DATA[[#This Row],[Top '[m']]]-TP_DATA[[#This Row],[Bottom '[m']]], "")</f>
        <v/>
      </c>
      <c r="AW212" s="194"/>
      <c r="AX212" s="195"/>
      <c r="AY212" s="222"/>
      <c r="BB212" s="96"/>
      <c r="BC212" s="96"/>
      <c r="BD212" s="175"/>
      <c r="CH212" s="216" t="str">
        <f>IFERROR(TOWER_DATA[[#This Row],[Top '[m']]]-TOWER_DATA[[#This Row],[Bottom '[m']]], "")</f>
        <v/>
      </c>
      <c r="CI212" s="201" t="str">
        <f>IFERROR(-(TOWER_DATA[[#This Row],[D, bottom '[m']]]-TOWER_DATA[[#This Row],[D, top '[m']]])/(TOWER_DATA[[#This Row],[Bottom '[m']]]-TOWER_DATA[[#This Row],[Top '[m']]]),"")</f>
        <v/>
      </c>
      <c r="CJ212" s="134" t="str">
        <f t="shared" si="9"/>
        <v/>
      </c>
      <c r="CK212" s="217" t="str">
        <f>IFERROR((TOWER_DATA[[#This Row],[D, bottom '[m']]]+TOWER_DATA[[#This Row],[D, top '[m']]])/(2*TOWER_DATA[[#This Row],[t '[mm']]]/1000),"")</f>
        <v/>
      </c>
      <c r="DO212" s="195"/>
      <c r="DP212" s="195"/>
      <c r="DQ212" s="175"/>
      <c r="DT212" s="96"/>
      <c r="DU212" s="96"/>
    </row>
    <row r="213" spans="5:125" ht="18" customHeight="1">
      <c r="E213" s="50"/>
      <c r="K213" s="216" t="str">
        <f>IFERROR(MP_DATA[[#This Row],[Top '[m']]]-MP_DATA[[#This Row],[Bottom '[m']]], "")</f>
        <v/>
      </c>
      <c r="L213" s="201" t="str">
        <f>IFERROR(-(MP_DATA[[#This Row],[D, bottom '[m']]]-MP_DATA[[#This Row],[D, top '[m']]])/(MP_DATA[[#This Row],[Bottom '[m']]]-MP_DATA[[#This Row],[Top '[m']]]),"")</f>
        <v/>
      </c>
      <c r="M213" s="134" t="str">
        <f t="shared" si="10"/>
        <v/>
      </c>
      <c r="N213" s="217" t="str">
        <f>IFERROR((MP_DATA[[#This Row],[D, bottom '[m']]]+MP_DATA[[#This Row],[D, top '[m']]])/(2*MP_DATA[[#This Row],[t '[mm']]]/1000),"")</f>
        <v/>
      </c>
      <c r="Q213" s="195"/>
      <c r="R213" s="195"/>
      <c r="S213" s="175"/>
      <c r="AP213" s="80"/>
      <c r="AV213" s="216" t="str">
        <f>IFERROR(TP_DATA[[#This Row],[Top '[m']]]-TP_DATA[[#This Row],[Bottom '[m']]], "")</f>
        <v/>
      </c>
      <c r="AW213" s="194"/>
      <c r="AX213" s="195"/>
      <c r="AY213" s="222"/>
      <c r="BB213" s="96"/>
      <c r="BC213" s="96"/>
      <c r="BD213" s="175"/>
      <c r="CH213" s="216" t="str">
        <f>IFERROR(TOWER_DATA[[#This Row],[Top '[m']]]-TOWER_DATA[[#This Row],[Bottom '[m']]], "")</f>
        <v/>
      </c>
      <c r="CI213" s="201" t="str">
        <f>IFERROR(-(TOWER_DATA[[#This Row],[D, bottom '[m']]]-TOWER_DATA[[#This Row],[D, top '[m']]])/(TOWER_DATA[[#This Row],[Bottom '[m']]]-TOWER_DATA[[#This Row],[Top '[m']]]),"")</f>
        <v/>
      </c>
      <c r="CJ213" s="134" t="str">
        <f t="shared" si="9"/>
        <v/>
      </c>
      <c r="CK213" s="217" t="str">
        <f>IFERROR((TOWER_DATA[[#This Row],[D, bottom '[m']]]+TOWER_DATA[[#This Row],[D, top '[m']]])/(2*TOWER_DATA[[#This Row],[t '[mm']]]/1000),"")</f>
        <v/>
      </c>
      <c r="DO213" s="195"/>
      <c r="DP213" s="195"/>
      <c r="DQ213" s="175"/>
      <c r="DT213" s="96"/>
      <c r="DU213" s="96"/>
    </row>
    <row r="214" spans="5:125" ht="18" customHeight="1">
      <c r="E214" s="50"/>
      <c r="K214" s="216" t="str">
        <f>IFERROR(MP_DATA[[#This Row],[Top '[m']]]-MP_DATA[[#This Row],[Bottom '[m']]], "")</f>
        <v/>
      </c>
      <c r="L214" s="201" t="str">
        <f>IFERROR(-(MP_DATA[[#This Row],[D, bottom '[m']]]-MP_DATA[[#This Row],[D, top '[m']]])/(MP_DATA[[#This Row],[Bottom '[m']]]-MP_DATA[[#This Row],[Top '[m']]]),"")</f>
        <v/>
      </c>
      <c r="M214" s="134" t="str">
        <f t="shared" si="10"/>
        <v/>
      </c>
      <c r="N214" s="217" t="str">
        <f>IFERROR((MP_DATA[[#This Row],[D, bottom '[m']]]+MP_DATA[[#This Row],[D, top '[m']]])/(2*MP_DATA[[#This Row],[t '[mm']]]/1000),"")</f>
        <v/>
      </c>
      <c r="Q214" s="195"/>
      <c r="R214" s="195"/>
      <c r="S214" s="175"/>
      <c r="AP214" s="80"/>
      <c r="AV214" s="216" t="str">
        <f>IFERROR(TP_DATA[[#This Row],[Top '[m']]]-TP_DATA[[#This Row],[Bottom '[m']]], "")</f>
        <v/>
      </c>
      <c r="AW214" s="194"/>
      <c r="AX214" s="195"/>
      <c r="AY214" s="222"/>
      <c r="BB214" s="96"/>
      <c r="BC214" s="96"/>
      <c r="BD214" s="175"/>
      <c r="CH214" s="216" t="str">
        <f>IFERROR(TOWER_DATA[[#This Row],[Top '[m']]]-TOWER_DATA[[#This Row],[Bottom '[m']]], "")</f>
        <v/>
      </c>
      <c r="CI214" s="201" t="str">
        <f>IFERROR(-(TOWER_DATA[[#This Row],[D, bottom '[m']]]-TOWER_DATA[[#This Row],[D, top '[m']]])/(TOWER_DATA[[#This Row],[Bottom '[m']]]-TOWER_DATA[[#This Row],[Top '[m']]]),"")</f>
        <v/>
      </c>
      <c r="CJ214" s="134" t="str">
        <f t="shared" si="9"/>
        <v/>
      </c>
      <c r="CK214" s="217" t="str">
        <f>IFERROR((TOWER_DATA[[#This Row],[D, bottom '[m']]]+TOWER_DATA[[#This Row],[D, top '[m']]])/(2*TOWER_DATA[[#This Row],[t '[mm']]]/1000),"")</f>
        <v/>
      </c>
      <c r="DO214" s="195"/>
      <c r="DP214" s="195"/>
      <c r="DQ214" s="175"/>
      <c r="DT214" s="96"/>
      <c r="DU214" s="96"/>
    </row>
    <row r="215" spans="5:125" ht="18" customHeight="1">
      <c r="E215" s="50"/>
      <c r="K215" s="216" t="str">
        <f>IFERROR(MP_DATA[[#This Row],[Top '[m']]]-MP_DATA[[#This Row],[Bottom '[m']]], "")</f>
        <v/>
      </c>
      <c r="L215" s="201" t="str">
        <f>IFERROR(-(MP_DATA[[#This Row],[D, bottom '[m']]]-MP_DATA[[#This Row],[D, top '[m']]])/(MP_DATA[[#This Row],[Bottom '[m']]]-MP_DATA[[#This Row],[Top '[m']]]),"")</f>
        <v/>
      </c>
      <c r="M215" s="134" t="str">
        <f t="shared" si="10"/>
        <v/>
      </c>
      <c r="N215" s="217" t="str">
        <f>IFERROR((MP_DATA[[#This Row],[D, bottom '[m']]]+MP_DATA[[#This Row],[D, top '[m']]])/(2*MP_DATA[[#This Row],[t '[mm']]]/1000),"")</f>
        <v/>
      </c>
      <c r="Q215" s="195"/>
      <c r="R215" s="195"/>
      <c r="S215" s="175"/>
      <c r="AP215" s="80"/>
      <c r="AV215" s="216" t="str">
        <f>IFERROR(TP_DATA[[#This Row],[Top '[m']]]-TP_DATA[[#This Row],[Bottom '[m']]], "")</f>
        <v/>
      </c>
      <c r="AW215" s="194"/>
      <c r="AX215" s="195"/>
      <c r="AY215" s="222"/>
      <c r="BB215" s="96"/>
      <c r="BC215" s="96"/>
      <c r="BD215" s="175"/>
      <c r="CH215" s="216" t="str">
        <f>IFERROR(TOWER_DATA[[#This Row],[Top '[m']]]-TOWER_DATA[[#This Row],[Bottom '[m']]], "")</f>
        <v/>
      </c>
      <c r="CI215" s="201" t="str">
        <f>IFERROR(-(TOWER_DATA[[#This Row],[D, bottom '[m']]]-TOWER_DATA[[#This Row],[D, top '[m']]])/(TOWER_DATA[[#This Row],[Bottom '[m']]]-TOWER_DATA[[#This Row],[Top '[m']]]),"")</f>
        <v/>
      </c>
      <c r="CJ215" s="134" t="str">
        <f t="shared" si="9"/>
        <v/>
      </c>
      <c r="CK215" s="217" t="str">
        <f>IFERROR((TOWER_DATA[[#This Row],[D, bottom '[m']]]+TOWER_DATA[[#This Row],[D, top '[m']]])/(2*TOWER_DATA[[#This Row],[t '[mm']]]/1000),"")</f>
        <v/>
      </c>
      <c r="DO215" s="195"/>
      <c r="DP215" s="195"/>
      <c r="DQ215" s="175"/>
      <c r="DT215" s="96"/>
      <c r="DU215" s="96"/>
    </row>
    <row r="216" spans="5:125" ht="18" customHeight="1">
      <c r="E216" s="50"/>
      <c r="K216" s="216" t="str">
        <f>IFERROR(MP_DATA[[#This Row],[Top '[m']]]-MP_DATA[[#This Row],[Bottom '[m']]], "")</f>
        <v/>
      </c>
      <c r="L216" s="201" t="str">
        <f>IFERROR(-(MP_DATA[[#This Row],[D, bottom '[m']]]-MP_DATA[[#This Row],[D, top '[m']]])/(MP_DATA[[#This Row],[Bottom '[m']]]-MP_DATA[[#This Row],[Top '[m']]]),"")</f>
        <v/>
      </c>
      <c r="M216" s="134" t="str">
        <f t="shared" si="10"/>
        <v/>
      </c>
      <c r="N216" s="217" t="str">
        <f>IFERROR((MP_DATA[[#This Row],[D, bottom '[m']]]+MP_DATA[[#This Row],[D, top '[m']]])/(2*MP_DATA[[#This Row],[t '[mm']]]/1000),"")</f>
        <v/>
      </c>
      <c r="Q216" s="195"/>
      <c r="R216" s="195"/>
      <c r="S216" s="175"/>
      <c r="AP216" s="80"/>
      <c r="AV216" s="216" t="str">
        <f>IFERROR(TP_DATA[[#This Row],[Top '[m']]]-TP_DATA[[#This Row],[Bottom '[m']]], "")</f>
        <v/>
      </c>
      <c r="AW216" s="194"/>
      <c r="AX216" s="195"/>
      <c r="AY216" s="222"/>
      <c r="BB216" s="96"/>
      <c r="BC216" s="96"/>
      <c r="BD216" s="175"/>
      <c r="CH216" s="216" t="str">
        <f>IFERROR(TOWER_DATA[[#This Row],[Top '[m']]]-TOWER_DATA[[#This Row],[Bottom '[m']]], "")</f>
        <v/>
      </c>
      <c r="CI216" s="201" t="str">
        <f>IFERROR(-(TOWER_DATA[[#This Row],[D, bottom '[m']]]-TOWER_DATA[[#This Row],[D, top '[m']]])/(TOWER_DATA[[#This Row],[Bottom '[m']]]-TOWER_DATA[[#This Row],[Top '[m']]]),"")</f>
        <v/>
      </c>
      <c r="CJ216" s="134" t="str">
        <f t="shared" si="9"/>
        <v/>
      </c>
      <c r="CK216" s="217" t="str">
        <f>IFERROR((TOWER_DATA[[#This Row],[D, bottom '[m']]]+TOWER_DATA[[#This Row],[D, top '[m']]])/(2*TOWER_DATA[[#This Row],[t '[mm']]]/1000),"")</f>
        <v/>
      </c>
      <c r="DO216" s="195"/>
      <c r="DP216" s="195"/>
      <c r="DQ216" s="175"/>
      <c r="DT216" s="96"/>
      <c r="DU216" s="96"/>
    </row>
    <row r="217" spans="5:125" ht="18" customHeight="1">
      <c r="E217" s="50"/>
      <c r="K217" s="216" t="str">
        <f>IFERROR(MP_DATA[[#This Row],[Top '[m']]]-MP_DATA[[#This Row],[Bottom '[m']]], "")</f>
        <v/>
      </c>
      <c r="L217" s="201" t="str">
        <f>IFERROR(-(MP_DATA[[#This Row],[D, bottom '[m']]]-MP_DATA[[#This Row],[D, top '[m']]])/(MP_DATA[[#This Row],[Bottom '[m']]]-MP_DATA[[#This Row],[Top '[m']]]),"")</f>
        <v/>
      </c>
      <c r="M217" s="134" t="str">
        <f t="shared" si="10"/>
        <v/>
      </c>
      <c r="N217" s="217" t="str">
        <f>IFERROR((MP_DATA[[#This Row],[D, bottom '[m']]]+MP_DATA[[#This Row],[D, top '[m']]])/(2*MP_DATA[[#This Row],[t '[mm']]]/1000),"")</f>
        <v/>
      </c>
      <c r="Q217" s="195"/>
      <c r="R217" s="195"/>
      <c r="S217" s="175"/>
      <c r="AP217" s="80"/>
      <c r="AV217" s="216" t="str">
        <f>IFERROR(TP_DATA[[#This Row],[Top '[m']]]-TP_DATA[[#This Row],[Bottom '[m']]], "")</f>
        <v/>
      </c>
      <c r="AW217" s="194"/>
      <c r="AX217" s="195"/>
      <c r="AY217" s="222"/>
      <c r="BB217" s="96"/>
      <c r="BC217" s="96"/>
      <c r="BD217" s="175"/>
      <c r="CH217" s="216" t="str">
        <f>IFERROR(TOWER_DATA[[#This Row],[Top '[m']]]-TOWER_DATA[[#This Row],[Bottom '[m']]], "")</f>
        <v/>
      </c>
      <c r="CI217" s="201" t="str">
        <f>IFERROR(-(TOWER_DATA[[#This Row],[D, bottom '[m']]]-TOWER_DATA[[#This Row],[D, top '[m']]])/(TOWER_DATA[[#This Row],[Bottom '[m']]]-TOWER_DATA[[#This Row],[Top '[m']]]),"")</f>
        <v/>
      </c>
      <c r="CJ217" s="134" t="str">
        <f t="shared" si="9"/>
        <v/>
      </c>
      <c r="CK217" s="217" t="str">
        <f>IFERROR((TOWER_DATA[[#This Row],[D, bottom '[m']]]+TOWER_DATA[[#This Row],[D, top '[m']]])/(2*TOWER_DATA[[#This Row],[t '[mm']]]/1000),"")</f>
        <v/>
      </c>
      <c r="DO217" s="195"/>
      <c r="DP217" s="195"/>
      <c r="DQ217" s="175"/>
      <c r="DT217" s="96"/>
      <c r="DU217" s="96"/>
    </row>
    <row r="218" spans="5:125" ht="18" customHeight="1">
      <c r="E218" s="50"/>
      <c r="K218" s="216" t="str">
        <f>IFERROR(MP_DATA[[#This Row],[Top '[m']]]-MP_DATA[[#This Row],[Bottom '[m']]], "")</f>
        <v/>
      </c>
      <c r="L218" s="201" t="str">
        <f>IFERROR(-(MP_DATA[[#This Row],[D, bottom '[m']]]-MP_DATA[[#This Row],[D, top '[m']]])/(MP_DATA[[#This Row],[Bottom '[m']]]-MP_DATA[[#This Row],[Top '[m']]]),"")</f>
        <v/>
      </c>
      <c r="M218" s="134" t="str">
        <f t="shared" si="10"/>
        <v/>
      </c>
      <c r="N218" s="217" t="str">
        <f>IFERROR((MP_DATA[[#This Row],[D, bottom '[m']]]+MP_DATA[[#This Row],[D, top '[m']]])/(2*MP_DATA[[#This Row],[t '[mm']]]/1000),"")</f>
        <v/>
      </c>
      <c r="Q218" s="195"/>
      <c r="R218" s="195"/>
      <c r="S218" s="175"/>
      <c r="AP218" s="80"/>
      <c r="AV218" s="216" t="str">
        <f>IFERROR(TP_DATA[[#This Row],[Top '[m']]]-TP_DATA[[#This Row],[Bottom '[m']]], "")</f>
        <v/>
      </c>
      <c r="AW218" s="194"/>
      <c r="AX218" s="195"/>
      <c r="AY218" s="222"/>
      <c r="BB218" s="96"/>
      <c r="BC218" s="96"/>
      <c r="BD218" s="175"/>
      <c r="CH218" s="216" t="str">
        <f>IFERROR(TOWER_DATA[[#This Row],[Top '[m']]]-TOWER_DATA[[#This Row],[Bottom '[m']]], "")</f>
        <v/>
      </c>
      <c r="CI218" s="201" t="str">
        <f>IFERROR(-(TOWER_DATA[[#This Row],[D, bottom '[m']]]-TOWER_DATA[[#This Row],[D, top '[m']]])/(TOWER_DATA[[#This Row],[Bottom '[m']]]-TOWER_DATA[[#This Row],[Top '[m']]]),"")</f>
        <v/>
      </c>
      <c r="CJ218" s="134" t="str">
        <f t="shared" si="9"/>
        <v/>
      </c>
      <c r="CK218" s="217" t="str">
        <f>IFERROR((TOWER_DATA[[#This Row],[D, bottom '[m']]]+TOWER_DATA[[#This Row],[D, top '[m']]])/(2*TOWER_DATA[[#This Row],[t '[mm']]]/1000),"")</f>
        <v/>
      </c>
      <c r="DO218" s="195"/>
      <c r="DP218" s="195"/>
      <c r="DQ218" s="175"/>
      <c r="DT218" s="96"/>
      <c r="DU218" s="96"/>
    </row>
    <row r="219" spans="5:125" ht="18" customHeight="1">
      <c r="E219" s="50"/>
      <c r="K219" s="216" t="str">
        <f>IFERROR(MP_DATA[[#This Row],[Top '[m']]]-MP_DATA[[#This Row],[Bottom '[m']]], "")</f>
        <v/>
      </c>
      <c r="L219" s="201" t="str">
        <f>IFERROR(-(MP_DATA[[#This Row],[D, bottom '[m']]]-MP_DATA[[#This Row],[D, top '[m']]])/(MP_DATA[[#This Row],[Bottom '[m']]]-MP_DATA[[#This Row],[Top '[m']]]),"")</f>
        <v/>
      </c>
      <c r="M219" s="134" t="str">
        <f t="shared" si="10"/>
        <v/>
      </c>
      <c r="N219" s="217" t="str">
        <f>IFERROR((MP_DATA[[#This Row],[D, bottom '[m']]]+MP_DATA[[#This Row],[D, top '[m']]])/(2*MP_DATA[[#This Row],[t '[mm']]]/1000),"")</f>
        <v/>
      </c>
      <c r="Q219" s="195"/>
      <c r="R219" s="195"/>
      <c r="S219" s="175"/>
      <c r="AP219" s="80"/>
      <c r="AV219" s="216" t="str">
        <f>IFERROR(TP_DATA[[#This Row],[Top '[m']]]-TP_DATA[[#This Row],[Bottom '[m']]], "")</f>
        <v/>
      </c>
      <c r="AW219" s="194"/>
      <c r="AX219" s="195"/>
      <c r="AY219" s="222"/>
      <c r="BB219" s="96"/>
      <c r="BC219" s="96"/>
      <c r="BD219" s="175"/>
      <c r="CH219" s="216" t="str">
        <f>IFERROR(TOWER_DATA[[#This Row],[Top '[m']]]-TOWER_DATA[[#This Row],[Bottom '[m']]], "")</f>
        <v/>
      </c>
      <c r="CI219" s="201" t="str">
        <f>IFERROR(-(TOWER_DATA[[#This Row],[D, bottom '[m']]]-TOWER_DATA[[#This Row],[D, top '[m']]])/(TOWER_DATA[[#This Row],[Bottom '[m']]]-TOWER_DATA[[#This Row],[Top '[m']]]),"")</f>
        <v/>
      </c>
      <c r="CJ219" s="134" t="str">
        <f t="shared" si="9"/>
        <v/>
      </c>
      <c r="CK219" s="217" t="str">
        <f>IFERROR((TOWER_DATA[[#This Row],[D, bottom '[m']]]+TOWER_DATA[[#This Row],[D, top '[m']]])/(2*TOWER_DATA[[#This Row],[t '[mm']]]/1000),"")</f>
        <v/>
      </c>
      <c r="DO219" s="195"/>
      <c r="DP219" s="195"/>
      <c r="DQ219" s="175"/>
      <c r="DT219" s="96"/>
      <c r="DU219" s="96"/>
    </row>
    <row r="220" spans="5:125" ht="18" customHeight="1">
      <c r="E220" s="50"/>
      <c r="K220" s="216" t="str">
        <f>IFERROR(MP_DATA[[#This Row],[Top '[m']]]-MP_DATA[[#This Row],[Bottom '[m']]], "")</f>
        <v/>
      </c>
      <c r="L220" s="201" t="str">
        <f>IFERROR(-(MP_DATA[[#This Row],[D, bottom '[m']]]-MP_DATA[[#This Row],[D, top '[m']]])/(MP_DATA[[#This Row],[Bottom '[m']]]-MP_DATA[[#This Row],[Top '[m']]]),"")</f>
        <v/>
      </c>
      <c r="M220" s="134" t="str">
        <f t="shared" si="10"/>
        <v/>
      </c>
      <c r="N220" s="217" t="str">
        <f>IFERROR((MP_DATA[[#This Row],[D, bottom '[m']]]+MP_DATA[[#This Row],[D, top '[m']]])/(2*MP_DATA[[#This Row],[t '[mm']]]/1000),"")</f>
        <v/>
      </c>
      <c r="Q220" s="195"/>
      <c r="R220" s="195"/>
      <c r="S220" s="175"/>
      <c r="AP220" s="80"/>
      <c r="AV220" s="216" t="str">
        <f>IFERROR(TP_DATA[[#This Row],[Top '[m']]]-TP_DATA[[#This Row],[Bottom '[m']]], "")</f>
        <v/>
      </c>
      <c r="AW220" s="194"/>
      <c r="AX220" s="195"/>
      <c r="AY220" s="222"/>
      <c r="BB220" s="96"/>
      <c r="BC220" s="96"/>
      <c r="BD220" s="175"/>
      <c r="CH220" s="216" t="str">
        <f>IFERROR(TOWER_DATA[[#This Row],[Top '[m']]]-TOWER_DATA[[#This Row],[Bottom '[m']]], "")</f>
        <v/>
      </c>
      <c r="CI220" s="201" t="str">
        <f>IFERROR(-(TOWER_DATA[[#This Row],[D, bottom '[m']]]-TOWER_DATA[[#This Row],[D, top '[m']]])/(TOWER_DATA[[#This Row],[Bottom '[m']]]-TOWER_DATA[[#This Row],[Top '[m']]]),"")</f>
        <v/>
      </c>
      <c r="CJ220" s="134" t="str">
        <f t="shared" si="9"/>
        <v/>
      </c>
      <c r="CK220" s="217" t="str">
        <f>IFERROR((TOWER_DATA[[#This Row],[D, bottom '[m']]]+TOWER_DATA[[#This Row],[D, top '[m']]])/(2*TOWER_DATA[[#This Row],[t '[mm']]]/1000),"")</f>
        <v/>
      </c>
      <c r="DO220" s="195"/>
      <c r="DP220" s="195"/>
      <c r="DQ220" s="175"/>
      <c r="DT220" s="96"/>
      <c r="DU220" s="96"/>
    </row>
    <row r="221" spans="5:125" ht="18" customHeight="1">
      <c r="E221" s="50"/>
      <c r="K221" s="216" t="str">
        <f>IFERROR(MP_DATA[[#This Row],[Top '[m']]]-MP_DATA[[#This Row],[Bottom '[m']]], "")</f>
        <v/>
      </c>
      <c r="L221" s="201" t="str">
        <f>IFERROR(-(MP_DATA[[#This Row],[D, bottom '[m']]]-MP_DATA[[#This Row],[D, top '[m']]])/(MP_DATA[[#This Row],[Bottom '[m']]]-MP_DATA[[#This Row],[Top '[m']]]),"")</f>
        <v/>
      </c>
      <c r="M221" s="134" t="str">
        <f t="shared" si="10"/>
        <v/>
      </c>
      <c r="N221" s="217" t="str">
        <f>IFERROR((MP_DATA[[#This Row],[D, bottom '[m']]]+MP_DATA[[#This Row],[D, top '[m']]])/(2*MP_DATA[[#This Row],[t '[mm']]]/1000),"")</f>
        <v/>
      </c>
      <c r="Q221" s="195"/>
      <c r="R221" s="195"/>
      <c r="S221" s="175"/>
      <c r="AP221" s="80"/>
      <c r="AV221" s="216" t="str">
        <f>IFERROR(TP_DATA[[#This Row],[Top '[m']]]-TP_DATA[[#This Row],[Bottom '[m']]], "")</f>
        <v/>
      </c>
      <c r="AW221" s="194"/>
      <c r="AX221" s="195"/>
      <c r="AY221" s="222"/>
      <c r="BB221" s="96"/>
      <c r="BC221" s="96"/>
      <c r="BD221" s="175"/>
      <c r="CH221" s="216" t="str">
        <f>IFERROR(TOWER_DATA[[#This Row],[Top '[m']]]-TOWER_DATA[[#This Row],[Bottom '[m']]], "")</f>
        <v/>
      </c>
      <c r="CI221" s="201" t="str">
        <f>IFERROR(-(TOWER_DATA[[#This Row],[D, bottom '[m']]]-TOWER_DATA[[#This Row],[D, top '[m']]])/(TOWER_DATA[[#This Row],[Bottom '[m']]]-TOWER_DATA[[#This Row],[Top '[m']]]),"")</f>
        <v/>
      </c>
      <c r="CJ221" s="134" t="str">
        <f t="shared" si="9"/>
        <v/>
      </c>
      <c r="CK221" s="217" t="str">
        <f>IFERROR((TOWER_DATA[[#This Row],[D, bottom '[m']]]+TOWER_DATA[[#This Row],[D, top '[m']]])/(2*TOWER_DATA[[#This Row],[t '[mm']]]/1000),"")</f>
        <v/>
      </c>
      <c r="DO221" s="195"/>
      <c r="DP221" s="195"/>
      <c r="DQ221" s="175"/>
      <c r="DT221" s="96"/>
      <c r="DU221" s="96"/>
    </row>
    <row r="222" spans="5:125" ht="18" customHeight="1">
      <c r="E222" s="50"/>
      <c r="K222" s="216" t="str">
        <f>IFERROR(MP_DATA[[#This Row],[Top '[m']]]-MP_DATA[[#This Row],[Bottom '[m']]], "")</f>
        <v/>
      </c>
      <c r="L222" s="201" t="str">
        <f>IFERROR(-(MP_DATA[[#This Row],[D, bottom '[m']]]-MP_DATA[[#This Row],[D, top '[m']]])/(MP_DATA[[#This Row],[Bottom '[m']]]-MP_DATA[[#This Row],[Top '[m']]]),"")</f>
        <v/>
      </c>
      <c r="M222" s="134" t="str">
        <f t="shared" si="10"/>
        <v/>
      </c>
      <c r="N222" s="217" t="str">
        <f>IFERROR((MP_DATA[[#This Row],[D, bottom '[m']]]+MP_DATA[[#This Row],[D, top '[m']]])/(2*MP_DATA[[#This Row],[t '[mm']]]/1000),"")</f>
        <v/>
      </c>
      <c r="Q222" s="195"/>
      <c r="R222" s="195"/>
      <c r="S222" s="175"/>
      <c r="AP222" s="80"/>
      <c r="AV222" s="216" t="str">
        <f>IFERROR(TP_DATA[[#This Row],[Top '[m']]]-TP_DATA[[#This Row],[Bottom '[m']]], "")</f>
        <v/>
      </c>
      <c r="AW222" s="194"/>
      <c r="AX222" s="195"/>
      <c r="AY222" s="222"/>
      <c r="BB222" s="96"/>
      <c r="BC222" s="96"/>
      <c r="BD222" s="175"/>
      <c r="CH222" s="216" t="str">
        <f>IFERROR(TOWER_DATA[[#This Row],[Top '[m']]]-TOWER_DATA[[#This Row],[Bottom '[m']]], "")</f>
        <v/>
      </c>
      <c r="CI222" s="201" t="str">
        <f>IFERROR(-(TOWER_DATA[[#This Row],[D, bottom '[m']]]-TOWER_DATA[[#This Row],[D, top '[m']]])/(TOWER_DATA[[#This Row],[Bottom '[m']]]-TOWER_DATA[[#This Row],[Top '[m']]]),"")</f>
        <v/>
      </c>
      <c r="CJ222" s="134" t="str">
        <f t="shared" si="9"/>
        <v/>
      </c>
      <c r="CK222" s="217" t="str">
        <f>IFERROR((TOWER_DATA[[#This Row],[D, bottom '[m']]]+TOWER_DATA[[#This Row],[D, top '[m']]])/(2*TOWER_DATA[[#This Row],[t '[mm']]]/1000),"")</f>
        <v/>
      </c>
      <c r="DO222" s="195"/>
      <c r="DP222" s="195"/>
      <c r="DQ222" s="175"/>
      <c r="DT222" s="96"/>
      <c r="DU222" s="96"/>
    </row>
    <row r="223" spans="5:125" ht="18" customHeight="1">
      <c r="E223" s="50"/>
      <c r="K223" s="216" t="str">
        <f>IFERROR(MP_DATA[[#This Row],[Top '[m']]]-MP_DATA[[#This Row],[Bottom '[m']]], "")</f>
        <v/>
      </c>
      <c r="L223" s="201" t="str">
        <f>IFERROR(-(MP_DATA[[#This Row],[D, bottom '[m']]]-MP_DATA[[#This Row],[D, top '[m']]])/(MP_DATA[[#This Row],[Bottom '[m']]]-MP_DATA[[#This Row],[Top '[m']]]),"")</f>
        <v/>
      </c>
      <c r="M223" s="134" t="str">
        <f t="shared" si="10"/>
        <v/>
      </c>
      <c r="N223" s="217" t="str">
        <f>IFERROR((MP_DATA[[#This Row],[D, bottom '[m']]]+MP_DATA[[#This Row],[D, top '[m']]])/(2*MP_DATA[[#This Row],[t '[mm']]]/1000),"")</f>
        <v/>
      </c>
      <c r="Q223" s="195"/>
      <c r="R223" s="195"/>
      <c r="S223" s="175"/>
      <c r="AP223" s="80"/>
      <c r="AV223" s="216" t="str">
        <f>IFERROR(TP_DATA[[#This Row],[Top '[m']]]-TP_DATA[[#This Row],[Bottom '[m']]], "")</f>
        <v/>
      </c>
      <c r="AW223" s="194"/>
      <c r="AX223" s="195"/>
      <c r="AY223" s="222"/>
      <c r="BB223" s="96"/>
      <c r="BC223" s="96"/>
      <c r="BD223" s="175"/>
      <c r="CH223" s="216" t="str">
        <f>IFERROR(TOWER_DATA[[#This Row],[Top '[m']]]-TOWER_DATA[[#This Row],[Bottom '[m']]], "")</f>
        <v/>
      </c>
      <c r="CI223" s="201" t="str">
        <f>IFERROR(-(TOWER_DATA[[#This Row],[D, bottom '[m']]]-TOWER_DATA[[#This Row],[D, top '[m']]])/(TOWER_DATA[[#This Row],[Bottom '[m']]]-TOWER_DATA[[#This Row],[Top '[m']]]),"")</f>
        <v/>
      </c>
      <c r="CJ223" s="134" t="str">
        <f t="shared" si="9"/>
        <v/>
      </c>
      <c r="CK223" s="217" t="str">
        <f>IFERROR((TOWER_DATA[[#This Row],[D, bottom '[m']]]+TOWER_DATA[[#This Row],[D, top '[m']]])/(2*TOWER_DATA[[#This Row],[t '[mm']]]/1000),"")</f>
        <v/>
      </c>
      <c r="DO223" s="195"/>
      <c r="DP223" s="195"/>
      <c r="DQ223" s="175"/>
      <c r="DT223" s="96"/>
      <c r="DU223" s="96"/>
    </row>
    <row r="224" spans="5:125" ht="18" customHeight="1">
      <c r="E224" s="50"/>
      <c r="K224" s="216" t="str">
        <f>IFERROR(MP_DATA[[#This Row],[Top '[m']]]-MP_DATA[[#This Row],[Bottom '[m']]], "")</f>
        <v/>
      </c>
      <c r="L224" s="201" t="str">
        <f>IFERROR(-(MP_DATA[[#This Row],[D, bottom '[m']]]-MP_DATA[[#This Row],[D, top '[m']]])/(MP_DATA[[#This Row],[Bottom '[m']]]-MP_DATA[[#This Row],[Top '[m']]]),"")</f>
        <v/>
      </c>
      <c r="M224" s="134" t="str">
        <f t="shared" si="10"/>
        <v/>
      </c>
      <c r="N224" s="217" t="str">
        <f>IFERROR((MP_DATA[[#This Row],[D, bottom '[m']]]+MP_DATA[[#This Row],[D, top '[m']]])/(2*MP_DATA[[#This Row],[t '[mm']]]/1000),"")</f>
        <v/>
      </c>
      <c r="Q224" s="195"/>
      <c r="R224" s="195"/>
      <c r="S224" s="175"/>
      <c r="AP224" s="80"/>
      <c r="AV224" s="216" t="str">
        <f>IFERROR(TP_DATA[[#This Row],[Top '[m']]]-TP_DATA[[#This Row],[Bottom '[m']]], "")</f>
        <v/>
      </c>
      <c r="AW224" s="194"/>
      <c r="AX224" s="195"/>
      <c r="AY224" s="222"/>
      <c r="BB224" s="96"/>
      <c r="BC224" s="96"/>
      <c r="BD224" s="175"/>
      <c r="CH224" s="216" t="str">
        <f>IFERROR(TOWER_DATA[[#This Row],[Top '[m']]]-TOWER_DATA[[#This Row],[Bottom '[m']]], "")</f>
        <v/>
      </c>
      <c r="CI224" s="201" t="str">
        <f>IFERROR(-(TOWER_DATA[[#This Row],[D, bottom '[m']]]-TOWER_DATA[[#This Row],[D, top '[m']]])/(TOWER_DATA[[#This Row],[Bottom '[m']]]-TOWER_DATA[[#This Row],[Top '[m']]]),"")</f>
        <v/>
      </c>
      <c r="CJ224" s="134" t="str">
        <f t="shared" si="9"/>
        <v/>
      </c>
      <c r="CK224" s="217" t="str">
        <f>IFERROR((TOWER_DATA[[#This Row],[D, bottom '[m']]]+TOWER_DATA[[#This Row],[D, top '[m']]])/(2*TOWER_DATA[[#This Row],[t '[mm']]]/1000),"")</f>
        <v/>
      </c>
      <c r="DO224" s="195"/>
      <c r="DP224" s="195"/>
      <c r="DQ224" s="175"/>
      <c r="DT224" s="96"/>
      <c r="DU224" s="96"/>
    </row>
    <row r="225" spans="5:125" ht="18" customHeight="1">
      <c r="E225" s="50"/>
      <c r="K225" s="216" t="str">
        <f>IFERROR(MP_DATA[[#This Row],[Top '[m']]]-MP_DATA[[#This Row],[Bottom '[m']]], "")</f>
        <v/>
      </c>
      <c r="L225" s="201" t="str">
        <f>IFERROR(-(MP_DATA[[#This Row],[D, bottom '[m']]]-MP_DATA[[#This Row],[D, top '[m']]])/(MP_DATA[[#This Row],[Bottom '[m']]]-MP_DATA[[#This Row],[Top '[m']]]),"")</f>
        <v/>
      </c>
      <c r="M225" s="134" t="str">
        <f t="shared" si="10"/>
        <v/>
      </c>
      <c r="N225" s="217" t="str">
        <f>IFERROR((MP_DATA[[#This Row],[D, bottom '[m']]]+MP_DATA[[#This Row],[D, top '[m']]])/(2*MP_DATA[[#This Row],[t '[mm']]]/1000),"")</f>
        <v/>
      </c>
      <c r="Q225" s="195"/>
      <c r="R225" s="195"/>
      <c r="S225" s="175"/>
      <c r="AP225" s="80"/>
      <c r="AV225" s="216" t="str">
        <f>IFERROR(TP_DATA[[#This Row],[Top '[m']]]-TP_DATA[[#This Row],[Bottom '[m']]], "")</f>
        <v/>
      </c>
      <c r="AW225" s="194"/>
      <c r="AX225" s="195"/>
      <c r="AY225" s="222"/>
      <c r="BB225" s="96"/>
      <c r="BC225" s="96"/>
      <c r="BD225" s="175"/>
      <c r="CH225" s="216" t="str">
        <f>IFERROR(TOWER_DATA[[#This Row],[Top '[m']]]-TOWER_DATA[[#This Row],[Bottom '[m']]], "")</f>
        <v/>
      </c>
      <c r="CI225" s="201" t="str">
        <f>IFERROR(-(TOWER_DATA[[#This Row],[D, bottom '[m']]]-TOWER_DATA[[#This Row],[D, top '[m']]])/(TOWER_DATA[[#This Row],[Bottom '[m']]]-TOWER_DATA[[#This Row],[Top '[m']]]),"")</f>
        <v/>
      </c>
      <c r="CJ225" s="134" t="str">
        <f t="shared" si="9"/>
        <v/>
      </c>
      <c r="CK225" s="217" t="str">
        <f>IFERROR((TOWER_DATA[[#This Row],[D, bottom '[m']]]+TOWER_DATA[[#This Row],[D, top '[m']]])/(2*TOWER_DATA[[#This Row],[t '[mm']]]/1000),"")</f>
        <v/>
      </c>
      <c r="DO225" s="195"/>
      <c r="DP225" s="195"/>
      <c r="DQ225" s="175"/>
      <c r="DT225" s="96"/>
      <c r="DU225" s="96"/>
    </row>
    <row r="226" spans="5:125" ht="18" customHeight="1">
      <c r="E226" s="50"/>
      <c r="K226" s="216" t="str">
        <f>IFERROR(MP_DATA[[#This Row],[Top '[m']]]-MP_DATA[[#This Row],[Bottom '[m']]], "")</f>
        <v/>
      </c>
      <c r="L226" s="201" t="str">
        <f>IFERROR(-(MP_DATA[[#This Row],[D, bottom '[m']]]-MP_DATA[[#This Row],[D, top '[m']]])/(MP_DATA[[#This Row],[Bottom '[m']]]-MP_DATA[[#This Row],[Top '[m']]]),"")</f>
        <v/>
      </c>
      <c r="M226" s="134" t="str">
        <f t="shared" si="10"/>
        <v/>
      </c>
      <c r="N226" s="217" t="str">
        <f>IFERROR((MP_DATA[[#This Row],[D, bottom '[m']]]+MP_DATA[[#This Row],[D, top '[m']]])/(2*MP_DATA[[#This Row],[t '[mm']]]/1000),"")</f>
        <v/>
      </c>
      <c r="Q226" s="195"/>
      <c r="R226" s="195"/>
      <c r="S226" s="175"/>
      <c r="AP226" s="80"/>
      <c r="AV226" s="216" t="str">
        <f>IFERROR(TP_DATA[[#This Row],[Top '[m']]]-TP_DATA[[#This Row],[Bottom '[m']]], "")</f>
        <v/>
      </c>
      <c r="AW226" s="194"/>
      <c r="AX226" s="195"/>
      <c r="AY226" s="222"/>
      <c r="BB226" s="96"/>
      <c r="BC226" s="96"/>
      <c r="BD226" s="175"/>
      <c r="CH226" s="216" t="str">
        <f>IFERROR(TOWER_DATA[[#This Row],[Top '[m']]]-TOWER_DATA[[#This Row],[Bottom '[m']]], "")</f>
        <v/>
      </c>
      <c r="CI226" s="201" t="str">
        <f>IFERROR(-(TOWER_DATA[[#This Row],[D, bottom '[m']]]-TOWER_DATA[[#This Row],[D, top '[m']]])/(TOWER_DATA[[#This Row],[Bottom '[m']]]-TOWER_DATA[[#This Row],[Top '[m']]]),"")</f>
        <v/>
      </c>
      <c r="CJ226" s="134" t="str">
        <f t="shared" si="9"/>
        <v/>
      </c>
      <c r="CK226" s="217" t="str">
        <f>IFERROR((TOWER_DATA[[#This Row],[D, bottom '[m']]]+TOWER_DATA[[#This Row],[D, top '[m']]])/(2*TOWER_DATA[[#This Row],[t '[mm']]]/1000),"")</f>
        <v/>
      </c>
      <c r="DO226" s="195"/>
      <c r="DP226" s="195"/>
      <c r="DQ226" s="175"/>
      <c r="DT226" s="96"/>
      <c r="DU226" s="96"/>
    </row>
    <row r="227" spans="5:125" ht="18" customHeight="1">
      <c r="E227" s="50"/>
      <c r="K227" s="216" t="str">
        <f>IFERROR(MP_DATA[[#This Row],[Top '[m']]]-MP_DATA[[#This Row],[Bottom '[m']]], "")</f>
        <v/>
      </c>
      <c r="L227" s="201" t="str">
        <f>IFERROR(-(MP_DATA[[#This Row],[D, bottom '[m']]]-MP_DATA[[#This Row],[D, top '[m']]])/(MP_DATA[[#This Row],[Bottom '[m']]]-MP_DATA[[#This Row],[Top '[m']]]),"")</f>
        <v/>
      </c>
      <c r="M227" s="134" t="str">
        <f t="shared" si="10"/>
        <v/>
      </c>
      <c r="N227" s="217" t="str">
        <f>IFERROR((MP_DATA[[#This Row],[D, bottom '[m']]]+MP_DATA[[#This Row],[D, top '[m']]])/(2*MP_DATA[[#This Row],[t '[mm']]]/1000),"")</f>
        <v/>
      </c>
      <c r="Q227" s="195"/>
      <c r="R227" s="195"/>
      <c r="S227" s="175"/>
      <c r="AP227" s="80"/>
      <c r="AV227" s="216" t="str">
        <f>IFERROR(TP_DATA[[#This Row],[Top '[m']]]-TP_DATA[[#This Row],[Bottom '[m']]], "")</f>
        <v/>
      </c>
      <c r="AW227" s="194"/>
      <c r="AX227" s="195"/>
      <c r="AY227" s="222"/>
      <c r="BB227" s="96"/>
      <c r="BC227" s="96"/>
      <c r="BD227" s="175"/>
      <c r="CH227" s="216" t="str">
        <f>IFERROR(TOWER_DATA[[#This Row],[Top '[m']]]-TOWER_DATA[[#This Row],[Bottom '[m']]], "")</f>
        <v/>
      </c>
      <c r="CI227" s="201" t="str">
        <f>IFERROR(-(TOWER_DATA[[#This Row],[D, bottom '[m']]]-TOWER_DATA[[#This Row],[D, top '[m']]])/(TOWER_DATA[[#This Row],[Bottom '[m']]]-TOWER_DATA[[#This Row],[Top '[m']]]),"")</f>
        <v/>
      </c>
      <c r="CJ227" s="134" t="str">
        <f t="shared" si="9"/>
        <v/>
      </c>
      <c r="CK227" s="217" t="str">
        <f>IFERROR((TOWER_DATA[[#This Row],[D, bottom '[m']]]+TOWER_DATA[[#This Row],[D, top '[m']]])/(2*TOWER_DATA[[#This Row],[t '[mm']]]/1000),"")</f>
        <v/>
      </c>
      <c r="DO227" s="195"/>
      <c r="DP227" s="195"/>
      <c r="DQ227" s="175"/>
      <c r="DT227" s="96"/>
      <c r="DU227" s="96"/>
    </row>
    <row r="228" spans="5:125" ht="18" customHeight="1">
      <c r="E228" s="50"/>
      <c r="K228" s="216" t="str">
        <f>IFERROR(MP_DATA[[#This Row],[Top '[m']]]-MP_DATA[[#This Row],[Bottom '[m']]], "")</f>
        <v/>
      </c>
      <c r="L228" s="201" t="str">
        <f>IFERROR(-(MP_DATA[[#This Row],[D, bottom '[m']]]-MP_DATA[[#This Row],[D, top '[m']]])/(MP_DATA[[#This Row],[Bottom '[m']]]-MP_DATA[[#This Row],[Top '[m']]]),"")</f>
        <v/>
      </c>
      <c r="M228" s="134" t="str">
        <f t="shared" si="10"/>
        <v/>
      </c>
      <c r="N228" s="217" t="str">
        <f>IFERROR((MP_DATA[[#This Row],[D, bottom '[m']]]+MP_DATA[[#This Row],[D, top '[m']]])/(2*MP_DATA[[#This Row],[t '[mm']]]/1000),"")</f>
        <v/>
      </c>
      <c r="Q228" s="195"/>
      <c r="R228" s="195"/>
      <c r="S228" s="175"/>
      <c r="AP228" s="80"/>
      <c r="AV228" s="216" t="str">
        <f>IFERROR(TP_DATA[[#This Row],[Top '[m']]]-TP_DATA[[#This Row],[Bottom '[m']]], "")</f>
        <v/>
      </c>
      <c r="AW228" s="194"/>
      <c r="AX228" s="195"/>
      <c r="AY228" s="222"/>
      <c r="BB228" s="96"/>
      <c r="BC228" s="96"/>
      <c r="BD228" s="175"/>
      <c r="CH228" s="216" t="str">
        <f>IFERROR(TOWER_DATA[[#This Row],[Top '[m']]]-TOWER_DATA[[#This Row],[Bottom '[m']]], "")</f>
        <v/>
      </c>
      <c r="CI228" s="201" t="str">
        <f>IFERROR(-(TOWER_DATA[[#This Row],[D, bottom '[m']]]-TOWER_DATA[[#This Row],[D, top '[m']]])/(TOWER_DATA[[#This Row],[Bottom '[m']]]-TOWER_DATA[[#This Row],[Top '[m']]]),"")</f>
        <v/>
      </c>
      <c r="CJ228" s="134" t="str">
        <f t="shared" si="9"/>
        <v/>
      </c>
      <c r="CK228" s="217" t="str">
        <f>IFERROR((TOWER_DATA[[#This Row],[D, bottom '[m']]]+TOWER_DATA[[#This Row],[D, top '[m']]])/(2*TOWER_DATA[[#This Row],[t '[mm']]]/1000),"")</f>
        <v/>
      </c>
      <c r="DO228" s="195"/>
      <c r="DP228" s="195"/>
      <c r="DQ228" s="175"/>
      <c r="DT228" s="96"/>
      <c r="DU228" s="96"/>
    </row>
    <row r="229" spans="5:125" ht="18" customHeight="1">
      <c r="E229" s="50"/>
      <c r="K229" s="216" t="str">
        <f>IFERROR(MP_DATA[[#This Row],[Top '[m']]]-MP_DATA[[#This Row],[Bottom '[m']]], "")</f>
        <v/>
      </c>
      <c r="L229" s="201" t="str">
        <f>IFERROR(-(MP_DATA[[#This Row],[D, bottom '[m']]]-MP_DATA[[#This Row],[D, top '[m']]])/(MP_DATA[[#This Row],[Bottom '[m']]]-MP_DATA[[#This Row],[Top '[m']]]),"")</f>
        <v/>
      </c>
      <c r="M229" s="134" t="str">
        <f t="shared" si="10"/>
        <v/>
      </c>
      <c r="N229" s="217" t="str">
        <f>IFERROR((MP_DATA[[#This Row],[D, bottom '[m']]]+MP_DATA[[#This Row],[D, top '[m']]])/(2*MP_DATA[[#This Row],[t '[mm']]]/1000),"")</f>
        <v/>
      </c>
      <c r="Q229" s="195"/>
      <c r="R229" s="195"/>
      <c r="S229" s="175"/>
      <c r="AP229" s="80"/>
      <c r="AV229" s="216" t="str">
        <f>IFERROR(TP_DATA[[#This Row],[Top '[m']]]-TP_DATA[[#This Row],[Bottom '[m']]], "")</f>
        <v/>
      </c>
      <c r="AW229" s="194"/>
      <c r="AX229" s="195"/>
      <c r="AY229" s="222"/>
      <c r="BB229" s="96"/>
      <c r="BC229" s="96"/>
      <c r="BD229" s="175"/>
      <c r="CH229" s="216" t="str">
        <f>IFERROR(TOWER_DATA[[#This Row],[Top '[m']]]-TOWER_DATA[[#This Row],[Bottom '[m']]], "")</f>
        <v/>
      </c>
      <c r="CI229" s="201" t="str">
        <f>IFERROR(-(TOWER_DATA[[#This Row],[D, bottom '[m']]]-TOWER_DATA[[#This Row],[D, top '[m']]])/(TOWER_DATA[[#This Row],[Bottom '[m']]]-TOWER_DATA[[#This Row],[Top '[m']]]),"")</f>
        <v/>
      </c>
      <c r="CJ229" s="134" t="str">
        <f t="shared" si="9"/>
        <v/>
      </c>
      <c r="CK229" s="217" t="str">
        <f>IFERROR((TOWER_DATA[[#This Row],[D, bottom '[m']]]+TOWER_DATA[[#This Row],[D, top '[m']]])/(2*TOWER_DATA[[#This Row],[t '[mm']]]/1000),"")</f>
        <v/>
      </c>
      <c r="DO229" s="195"/>
      <c r="DP229" s="195"/>
      <c r="DQ229" s="175"/>
      <c r="DT229" s="96"/>
      <c r="DU229" s="96"/>
    </row>
    <row r="230" spans="5:125" ht="18" customHeight="1">
      <c r="E230" s="50"/>
      <c r="K230" s="216" t="str">
        <f>IFERROR(MP_DATA[[#This Row],[Top '[m']]]-MP_DATA[[#This Row],[Bottom '[m']]], "")</f>
        <v/>
      </c>
      <c r="L230" s="201" t="str">
        <f>IFERROR(-(MP_DATA[[#This Row],[D, bottom '[m']]]-MP_DATA[[#This Row],[D, top '[m']]])/(MP_DATA[[#This Row],[Bottom '[m']]]-MP_DATA[[#This Row],[Top '[m']]]),"")</f>
        <v/>
      </c>
      <c r="M230" s="134" t="str">
        <f t="shared" si="10"/>
        <v/>
      </c>
      <c r="N230" s="217" t="str">
        <f>IFERROR((MP_DATA[[#This Row],[D, bottom '[m']]]+MP_DATA[[#This Row],[D, top '[m']]])/(2*MP_DATA[[#This Row],[t '[mm']]]/1000),"")</f>
        <v/>
      </c>
      <c r="Q230" s="195"/>
      <c r="R230" s="195"/>
      <c r="S230" s="175"/>
      <c r="AP230" s="80"/>
      <c r="AV230" s="216" t="str">
        <f>IFERROR(TP_DATA[[#This Row],[Top '[m']]]-TP_DATA[[#This Row],[Bottom '[m']]], "")</f>
        <v/>
      </c>
      <c r="AW230" s="194"/>
      <c r="AX230" s="195"/>
      <c r="AY230" s="222"/>
      <c r="BB230" s="96"/>
      <c r="BC230" s="96"/>
      <c r="BD230" s="175"/>
      <c r="CH230" s="216" t="str">
        <f>IFERROR(TOWER_DATA[[#This Row],[Top '[m']]]-TOWER_DATA[[#This Row],[Bottom '[m']]], "")</f>
        <v/>
      </c>
      <c r="CI230" s="201" t="str">
        <f>IFERROR(-(TOWER_DATA[[#This Row],[D, bottom '[m']]]-TOWER_DATA[[#This Row],[D, top '[m']]])/(TOWER_DATA[[#This Row],[Bottom '[m']]]-TOWER_DATA[[#This Row],[Top '[m']]]),"")</f>
        <v/>
      </c>
      <c r="CJ230" s="134" t="str">
        <f t="shared" si="9"/>
        <v/>
      </c>
      <c r="CK230" s="217" t="str">
        <f>IFERROR((TOWER_DATA[[#This Row],[D, bottom '[m']]]+TOWER_DATA[[#This Row],[D, top '[m']]])/(2*TOWER_DATA[[#This Row],[t '[mm']]]/1000),"")</f>
        <v/>
      </c>
      <c r="DO230" s="195"/>
      <c r="DP230" s="195"/>
      <c r="DQ230" s="175"/>
      <c r="DT230" s="96"/>
      <c r="DU230" s="96"/>
    </row>
    <row r="231" spans="5:125" ht="18" customHeight="1">
      <c r="E231" s="50"/>
      <c r="K231" s="216" t="str">
        <f>IFERROR(MP_DATA[[#This Row],[Top '[m']]]-MP_DATA[[#This Row],[Bottom '[m']]], "")</f>
        <v/>
      </c>
      <c r="L231" s="201" t="str">
        <f>IFERROR(-(MP_DATA[[#This Row],[D, bottom '[m']]]-MP_DATA[[#This Row],[D, top '[m']]])/(MP_DATA[[#This Row],[Bottom '[m']]]-MP_DATA[[#This Row],[Top '[m']]]),"")</f>
        <v/>
      </c>
      <c r="M231" s="134" t="str">
        <f t="shared" si="10"/>
        <v/>
      </c>
      <c r="N231" s="217" t="str">
        <f>IFERROR((MP_DATA[[#This Row],[D, bottom '[m']]]+MP_DATA[[#This Row],[D, top '[m']]])/(2*MP_DATA[[#This Row],[t '[mm']]]/1000),"")</f>
        <v/>
      </c>
      <c r="Q231" s="195"/>
      <c r="R231" s="195"/>
      <c r="S231" s="175"/>
      <c r="AP231" s="80"/>
      <c r="AV231" s="216" t="str">
        <f>IFERROR(TP_DATA[[#This Row],[Top '[m']]]-TP_DATA[[#This Row],[Bottom '[m']]], "")</f>
        <v/>
      </c>
      <c r="AW231" s="194"/>
      <c r="AX231" s="195"/>
      <c r="AY231" s="222"/>
      <c r="BB231" s="96"/>
      <c r="BC231" s="96"/>
      <c r="BD231" s="175"/>
      <c r="CH231" s="216" t="str">
        <f>IFERROR(TOWER_DATA[[#This Row],[Top '[m']]]-TOWER_DATA[[#This Row],[Bottom '[m']]], "")</f>
        <v/>
      </c>
      <c r="CI231" s="201" t="str">
        <f>IFERROR(-(TOWER_DATA[[#This Row],[D, bottom '[m']]]-TOWER_DATA[[#This Row],[D, top '[m']]])/(TOWER_DATA[[#This Row],[Bottom '[m']]]-TOWER_DATA[[#This Row],[Top '[m']]]),"")</f>
        <v/>
      </c>
      <c r="CJ231" s="134" t="str">
        <f t="shared" si="9"/>
        <v/>
      </c>
      <c r="CK231" s="217" t="str">
        <f>IFERROR((TOWER_DATA[[#This Row],[D, bottom '[m']]]+TOWER_DATA[[#This Row],[D, top '[m']]])/(2*TOWER_DATA[[#This Row],[t '[mm']]]/1000),"")</f>
        <v/>
      </c>
      <c r="DO231" s="195"/>
      <c r="DP231" s="195"/>
      <c r="DQ231" s="175"/>
      <c r="DT231" s="96"/>
      <c r="DU231" s="96"/>
    </row>
    <row r="232" spans="5:125" ht="18" customHeight="1">
      <c r="E232" s="50"/>
      <c r="K232" s="216" t="str">
        <f>IFERROR(MP_DATA[[#This Row],[Top '[m']]]-MP_DATA[[#This Row],[Bottom '[m']]], "")</f>
        <v/>
      </c>
      <c r="L232" s="201" t="str">
        <f>IFERROR(-(MP_DATA[[#This Row],[D, bottom '[m']]]-MP_DATA[[#This Row],[D, top '[m']]])/(MP_DATA[[#This Row],[Bottom '[m']]]-MP_DATA[[#This Row],[Top '[m']]]),"")</f>
        <v/>
      </c>
      <c r="M232" s="134" t="str">
        <f t="shared" si="10"/>
        <v/>
      </c>
      <c r="N232" s="217" t="str">
        <f>IFERROR((MP_DATA[[#This Row],[D, bottom '[m']]]+MP_DATA[[#This Row],[D, top '[m']]])/(2*MP_DATA[[#This Row],[t '[mm']]]/1000),"")</f>
        <v/>
      </c>
      <c r="Q232" s="195"/>
      <c r="R232" s="195"/>
      <c r="S232" s="175"/>
      <c r="AP232" s="80"/>
      <c r="AV232" s="216" t="str">
        <f>IFERROR(TP_DATA[[#This Row],[Top '[m']]]-TP_DATA[[#This Row],[Bottom '[m']]], "")</f>
        <v/>
      </c>
      <c r="AW232" s="194"/>
      <c r="AX232" s="195"/>
      <c r="AY232" s="222"/>
      <c r="BB232" s="96"/>
      <c r="BC232" s="96"/>
      <c r="BD232" s="175"/>
      <c r="CH232" s="216" t="str">
        <f>IFERROR(TOWER_DATA[[#This Row],[Top '[m']]]-TOWER_DATA[[#This Row],[Bottom '[m']]], "")</f>
        <v/>
      </c>
      <c r="CI232" s="201" t="str">
        <f>IFERROR(-(TOWER_DATA[[#This Row],[D, bottom '[m']]]-TOWER_DATA[[#This Row],[D, top '[m']]])/(TOWER_DATA[[#This Row],[Bottom '[m']]]-TOWER_DATA[[#This Row],[Top '[m']]]),"")</f>
        <v/>
      </c>
      <c r="CJ232" s="134" t="str">
        <f t="shared" si="9"/>
        <v/>
      </c>
      <c r="CK232" s="217" t="str">
        <f>IFERROR((TOWER_DATA[[#This Row],[D, bottom '[m']]]+TOWER_DATA[[#This Row],[D, top '[m']]])/(2*TOWER_DATA[[#This Row],[t '[mm']]]/1000),"")</f>
        <v/>
      </c>
      <c r="DO232" s="195"/>
      <c r="DP232" s="195"/>
      <c r="DQ232" s="175"/>
      <c r="DT232" s="96"/>
      <c r="DU232" s="96"/>
    </row>
    <row r="233" spans="5:125" ht="18" customHeight="1">
      <c r="E233" s="50"/>
      <c r="K233" s="216" t="str">
        <f>IFERROR(MP_DATA[[#This Row],[Top '[m']]]-MP_DATA[[#This Row],[Bottom '[m']]], "")</f>
        <v/>
      </c>
      <c r="L233" s="201" t="str">
        <f>IFERROR(-(MP_DATA[[#This Row],[D, bottom '[m']]]-MP_DATA[[#This Row],[D, top '[m']]])/(MP_DATA[[#This Row],[Bottom '[m']]]-MP_DATA[[#This Row],[Top '[m']]]),"")</f>
        <v/>
      </c>
      <c r="M233" s="134" t="str">
        <f t="shared" si="10"/>
        <v/>
      </c>
      <c r="N233" s="217" t="str">
        <f>IFERROR((MP_DATA[[#This Row],[D, bottom '[m']]]+MP_DATA[[#This Row],[D, top '[m']]])/(2*MP_DATA[[#This Row],[t '[mm']]]/1000),"")</f>
        <v/>
      </c>
      <c r="Q233" s="195"/>
      <c r="R233" s="195"/>
      <c r="S233" s="175"/>
      <c r="AP233" s="80"/>
      <c r="AV233" s="216" t="str">
        <f>IFERROR(TP_DATA[[#This Row],[Top '[m']]]-TP_DATA[[#This Row],[Bottom '[m']]], "")</f>
        <v/>
      </c>
      <c r="AW233" s="194"/>
      <c r="AX233" s="195"/>
      <c r="AY233" s="222"/>
      <c r="BB233" s="96"/>
      <c r="BC233" s="96"/>
      <c r="BD233" s="175"/>
      <c r="CH233" s="216" t="str">
        <f>IFERROR(TOWER_DATA[[#This Row],[Top '[m']]]-TOWER_DATA[[#This Row],[Bottom '[m']]], "")</f>
        <v/>
      </c>
      <c r="CI233" s="201" t="str">
        <f>IFERROR(-(TOWER_DATA[[#This Row],[D, bottom '[m']]]-TOWER_DATA[[#This Row],[D, top '[m']]])/(TOWER_DATA[[#This Row],[Bottom '[m']]]-TOWER_DATA[[#This Row],[Top '[m']]]),"")</f>
        <v/>
      </c>
      <c r="CJ233" s="134" t="str">
        <f t="shared" si="9"/>
        <v/>
      </c>
      <c r="CK233" s="217" t="str">
        <f>IFERROR((TOWER_DATA[[#This Row],[D, bottom '[m']]]+TOWER_DATA[[#This Row],[D, top '[m']]])/(2*TOWER_DATA[[#This Row],[t '[mm']]]/1000),"")</f>
        <v/>
      </c>
      <c r="DO233" s="195"/>
      <c r="DP233" s="195"/>
      <c r="DQ233" s="175"/>
      <c r="DT233" s="96"/>
      <c r="DU233" s="96"/>
    </row>
    <row r="234" spans="5:125" ht="18" customHeight="1">
      <c r="E234" s="50"/>
      <c r="K234" s="216" t="str">
        <f>IFERROR(MP_DATA[[#This Row],[Top '[m']]]-MP_DATA[[#This Row],[Bottom '[m']]], "")</f>
        <v/>
      </c>
      <c r="L234" s="201" t="str">
        <f>IFERROR(-(MP_DATA[[#This Row],[D, bottom '[m']]]-MP_DATA[[#This Row],[D, top '[m']]])/(MP_DATA[[#This Row],[Bottom '[m']]]-MP_DATA[[#This Row],[Top '[m']]]),"")</f>
        <v/>
      </c>
      <c r="M234" s="134" t="str">
        <f t="shared" si="10"/>
        <v/>
      </c>
      <c r="N234" s="217" t="str">
        <f>IFERROR((MP_DATA[[#This Row],[D, bottom '[m']]]+MP_DATA[[#This Row],[D, top '[m']]])/(2*MP_DATA[[#This Row],[t '[mm']]]/1000),"")</f>
        <v/>
      </c>
      <c r="Q234" s="195"/>
      <c r="R234" s="195"/>
      <c r="S234" s="175"/>
      <c r="AP234" s="80"/>
      <c r="AV234" s="216" t="str">
        <f>IFERROR(TP_DATA[[#This Row],[Top '[m']]]-TP_DATA[[#This Row],[Bottom '[m']]], "")</f>
        <v/>
      </c>
      <c r="AW234" s="194"/>
      <c r="AX234" s="195"/>
      <c r="AY234" s="222"/>
      <c r="BB234" s="96"/>
      <c r="BC234" s="96"/>
      <c r="BD234" s="175"/>
      <c r="CH234" s="216" t="str">
        <f>IFERROR(TOWER_DATA[[#This Row],[Top '[m']]]-TOWER_DATA[[#This Row],[Bottom '[m']]], "")</f>
        <v/>
      </c>
      <c r="CI234" s="201" t="str">
        <f>IFERROR(-(TOWER_DATA[[#This Row],[D, bottom '[m']]]-TOWER_DATA[[#This Row],[D, top '[m']]])/(TOWER_DATA[[#This Row],[Bottom '[m']]]-TOWER_DATA[[#This Row],[Top '[m']]]),"")</f>
        <v/>
      </c>
      <c r="CJ234" s="134" t="str">
        <f t="shared" si="9"/>
        <v/>
      </c>
      <c r="CK234" s="217" t="str">
        <f>IFERROR((TOWER_DATA[[#This Row],[D, bottom '[m']]]+TOWER_DATA[[#This Row],[D, top '[m']]])/(2*TOWER_DATA[[#This Row],[t '[mm']]]/1000),"")</f>
        <v/>
      </c>
      <c r="DO234" s="195"/>
      <c r="DP234" s="195"/>
      <c r="DQ234" s="175"/>
      <c r="DT234" s="96"/>
      <c r="DU234" s="96"/>
    </row>
    <row r="235" spans="5:125" ht="18" customHeight="1">
      <c r="E235" s="50"/>
      <c r="K235" s="216" t="str">
        <f>IFERROR(MP_DATA[[#This Row],[Top '[m']]]-MP_DATA[[#This Row],[Bottom '[m']]], "")</f>
        <v/>
      </c>
      <c r="L235" s="201" t="str">
        <f>IFERROR(-(MP_DATA[[#This Row],[D, bottom '[m']]]-MP_DATA[[#This Row],[D, top '[m']]])/(MP_DATA[[#This Row],[Bottom '[m']]]-MP_DATA[[#This Row],[Top '[m']]]),"")</f>
        <v/>
      </c>
      <c r="M235" s="134" t="str">
        <f t="shared" si="10"/>
        <v/>
      </c>
      <c r="N235" s="217" t="str">
        <f>IFERROR((MP_DATA[[#This Row],[D, bottom '[m']]]+MP_DATA[[#This Row],[D, top '[m']]])/(2*MP_DATA[[#This Row],[t '[mm']]]/1000),"")</f>
        <v/>
      </c>
      <c r="Q235" s="195"/>
      <c r="R235" s="195"/>
      <c r="S235" s="175"/>
      <c r="AP235" s="80"/>
      <c r="AV235" s="216" t="str">
        <f>IFERROR(TP_DATA[[#This Row],[Top '[m']]]-TP_DATA[[#This Row],[Bottom '[m']]], "")</f>
        <v/>
      </c>
      <c r="AW235" s="194"/>
      <c r="AX235" s="195"/>
      <c r="AY235" s="222"/>
      <c r="BB235" s="96"/>
      <c r="BC235" s="96"/>
      <c r="BD235" s="175"/>
      <c r="CH235" s="216" t="str">
        <f>IFERROR(TOWER_DATA[[#This Row],[Top '[m']]]-TOWER_DATA[[#This Row],[Bottom '[m']]], "")</f>
        <v/>
      </c>
      <c r="CI235" s="201" t="str">
        <f>IFERROR(-(TOWER_DATA[[#This Row],[D, bottom '[m']]]-TOWER_DATA[[#This Row],[D, top '[m']]])/(TOWER_DATA[[#This Row],[Bottom '[m']]]-TOWER_DATA[[#This Row],[Top '[m']]]),"")</f>
        <v/>
      </c>
      <c r="CJ235" s="134" t="str">
        <f t="shared" si="9"/>
        <v/>
      </c>
      <c r="CK235" s="217" t="str">
        <f>IFERROR((TOWER_DATA[[#This Row],[D, bottom '[m']]]+TOWER_DATA[[#This Row],[D, top '[m']]])/(2*TOWER_DATA[[#This Row],[t '[mm']]]/1000),"")</f>
        <v/>
      </c>
      <c r="DO235" s="195"/>
      <c r="DP235" s="195"/>
      <c r="DQ235" s="175"/>
      <c r="DT235" s="96"/>
      <c r="DU235" s="96"/>
    </row>
    <row r="236" spans="5:125" ht="18" customHeight="1">
      <c r="E236" s="50"/>
      <c r="K236" s="216" t="str">
        <f>IFERROR(MP_DATA[[#This Row],[Top '[m']]]-MP_DATA[[#This Row],[Bottom '[m']]], "")</f>
        <v/>
      </c>
      <c r="L236" s="201" t="str">
        <f>IFERROR(-(MP_DATA[[#This Row],[D, bottom '[m']]]-MP_DATA[[#This Row],[D, top '[m']]])/(MP_DATA[[#This Row],[Bottom '[m']]]-MP_DATA[[#This Row],[Top '[m']]]),"")</f>
        <v/>
      </c>
      <c r="M236" s="134" t="str">
        <f t="shared" si="10"/>
        <v/>
      </c>
      <c r="N236" s="217" t="str">
        <f>IFERROR((MP_DATA[[#This Row],[D, bottom '[m']]]+MP_DATA[[#This Row],[D, top '[m']]])/(2*MP_DATA[[#This Row],[t '[mm']]]/1000),"")</f>
        <v/>
      </c>
      <c r="Q236" s="195"/>
      <c r="R236" s="195"/>
      <c r="S236" s="175"/>
      <c r="AP236" s="80"/>
      <c r="AV236" s="216" t="str">
        <f>IFERROR(TP_DATA[[#This Row],[Top '[m']]]-TP_DATA[[#This Row],[Bottom '[m']]], "")</f>
        <v/>
      </c>
      <c r="AW236" s="194"/>
      <c r="AX236" s="195"/>
      <c r="AY236" s="222"/>
      <c r="BB236" s="96"/>
      <c r="BC236" s="96"/>
      <c r="BD236" s="175"/>
      <c r="CH236" s="216" t="str">
        <f>IFERROR(TOWER_DATA[[#This Row],[Top '[m']]]-TOWER_DATA[[#This Row],[Bottom '[m']]], "")</f>
        <v/>
      </c>
      <c r="CI236" s="201" t="str">
        <f>IFERROR(-(TOWER_DATA[[#This Row],[D, bottom '[m']]]-TOWER_DATA[[#This Row],[D, top '[m']]])/(TOWER_DATA[[#This Row],[Bottom '[m']]]-TOWER_DATA[[#This Row],[Top '[m']]]),"")</f>
        <v/>
      </c>
      <c r="CJ236" s="134" t="str">
        <f t="shared" si="9"/>
        <v/>
      </c>
      <c r="CK236" s="217" t="str">
        <f>IFERROR((TOWER_DATA[[#This Row],[D, bottom '[m']]]+TOWER_DATA[[#This Row],[D, top '[m']]])/(2*TOWER_DATA[[#This Row],[t '[mm']]]/1000),"")</f>
        <v/>
      </c>
      <c r="DO236" s="195"/>
      <c r="DP236" s="195"/>
      <c r="DQ236" s="175"/>
      <c r="DT236" s="96"/>
      <c r="DU236" s="96"/>
    </row>
    <row r="237" spans="5:125" ht="18" customHeight="1">
      <c r="E237" s="50"/>
      <c r="K237" s="216" t="str">
        <f>IFERROR(MP_DATA[[#This Row],[Top '[m']]]-MP_DATA[[#This Row],[Bottom '[m']]], "")</f>
        <v/>
      </c>
      <c r="L237" s="201" t="str">
        <f>IFERROR(-(MP_DATA[[#This Row],[D, bottom '[m']]]-MP_DATA[[#This Row],[D, top '[m']]])/(MP_DATA[[#This Row],[Bottom '[m']]]-MP_DATA[[#This Row],[Top '[m']]]),"")</f>
        <v/>
      </c>
      <c r="M237" s="134" t="str">
        <f t="shared" si="10"/>
        <v/>
      </c>
      <c r="N237" s="217" t="str">
        <f>IFERROR((MP_DATA[[#This Row],[D, bottom '[m']]]+MP_DATA[[#This Row],[D, top '[m']]])/(2*MP_DATA[[#This Row],[t '[mm']]]/1000),"")</f>
        <v/>
      </c>
      <c r="Q237" s="195"/>
      <c r="R237" s="195"/>
      <c r="S237" s="175"/>
      <c r="AP237" s="80"/>
      <c r="AV237" s="216" t="str">
        <f>IFERROR(TP_DATA[[#This Row],[Top '[m']]]-TP_DATA[[#This Row],[Bottom '[m']]], "")</f>
        <v/>
      </c>
      <c r="AW237" s="194"/>
      <c r="AX237" s="195"/>
      <c r="AY237" s="222"/>
      <c r="BB237" s="96"/>
      <c r="BC237" s="96"/>
      <c r="BD237" s="175"/>
      <c r="CH237" s="216" t="str">
        <f>IFERROR(TOWER_DATA[[#This Row],[Top '[m']]]-TOWER_DATA[[#This Row],[Bottom '[m']]], "")</f>
        <v/>
      </c>
      <c r="CI237" s="201" t="str">
        <f>IFERROR(-(TOWER_DATA[[#This Row],[D, bottom '[m']]]-TOWER_DATA[[#This Row],[D, top '[m']]])/(TOWER_DATA[[#This Row],[Bottom '[m']]]-TOWER_DATA[[#This Row],[Top '[m']]]),"")</f>
        <v/>
      </c>
      <c r="CJ237" s="134" t="str">
        <f t="shared" si="9"/>
        <v/>
      </c>
      <c r="CK237" s="217" t="str">
        <f>IFERROR((TOWER_DATA[[#This Row],[D, bottom '[m']]]+TOWER_DATA[[#This Row],[D, top '[m']]])/(2*TOWER_DATA[[#This Row],[t '[mm']]]/1000),"")</f>
        <v/>
      </c>
      <c r="DO237" s="195"/>
      <c r="DP237" s="195"/>
      <c r="DQ237" s="175"/>
      <c r="DT237" s="96"/>
      <c r="DU237" s="96"/>
    </row>
    <row r="238" spans="5:125" ht="18" customHeight="1">
      <c r="E238" s="50"/>
      <c r="K238" s="216" t="str">
        <f>IFERROR(MP_DATA[[#This Row],[Top '[m']]]-MP_DATA[[#This Row],[Bottom '[m']]], "")</f>
        <v/>
      </c>
      <c r="L238" s="201" t="str">
        <f>IFERROR(-(MP_DATA[[#This Row],[D, bottom '[m']]]-MP_DATA[[#This Row],[D, top '[m']]])/(MP_DATA[[#This Row],[Bottom '[m']]]-MP_DATA[[#This Row],[Top '[m']]]),"")</f>
        <v/>
      </c>
      <c r="M238" s="134" t="str">
        <f t="shared" si="10"/>
        <v/>
      </c>
      <c r="N238" s="217" t="str">
        <f>IFERROR((MP_DATA[[#This Row],[D, bottom '[m']]]+MP_DATA[[#This Row],[D, top '[m']]])/(2*MP_DATA[[#This Row],[t '[mm']]]/1000),"")</f>
        <v/>
      </c>
      <c r="Q238" s="195"/>
      <c r="R238" s="195"/>
      <c r="S238" s="175"/>
      <c r="AP238" s="80"/>
      <c r="AV238" s="216" t="str">
        <f>IFERROR(TP_DATA[[#This Row],[Top '[m']]]-TP_DATA[[#This Row],[Bottom '[m']]], "")</f>
        <v/>
      </c>
      <c r="AW238" s="194"/>
      <c r="AX238" s="195"/>
      <c r="AY238" s="222"/>
      <c r="BB238" s="96"/>
      <c r="BC238" s="96"/>
      <c r="BD238" s="175"/>
      <c r="CH238" s="216" t="str">
        <f>IFERROR(TOWER_DATA[[#This Row],[Top '[m']]]-TOWER_DATA[[#This Row],[Bottom '[m']]], "")</f>
        <v/>
      </c>
      <c r="CI238" s="201" t="str">
        <f>IFERROR(-(TOWER_DATA[[#This Row],[D, bottom '[m']]]-TOWER_DATA[[#This Row],[D, top '[m']]])/(TOWER_DATA[[#This Row],[Bottom '[m']]]-TOWER_DATA[[#This Row],[Top '[m']]]),"")</f>
        <v/>
      </c>
      <c r="CJ238" s="134" t="str">
        <f t="shared" si="9"/>
        <v/>
      </c>
      <c r="CK238" s="217" t="str">
        <f>IFERROR((TOWER_DATA[[#This Row],[D, bottom '[m']]]+TOWER_DATA[[#This Row],[D, top '[m']]])/(2*TOWER_DATA[[#This Row],[t '[mm']]]/1000),"")</f>
        <v/>
      </c>
      <c r="DO238" s="195"/>
      <c r="DP238" s="195"/>
      <c r="DQ238" s="175"/>
      <c r="DT238" s="96"/>
      <c r="DU238" s="96"/>
    </row>
    <row r="239" spans="5:125" ht="18" customHeight="1">
      <c r="E239" s="50"/>
      <c r="K239" s="216" t="str">
        <f>IFERROR(MP_DATA[[#This Row],[Top '[m']]]-MP_DATA[[#This Row],[Bottom '[m']]], "")</f>
        <v/>
      </c>
      <c r="L239" s="201" t="str">
        <f>IFERROR(-(MP_DATA[[#This Row],[D, bottom '[m']]]-MP_DATA[[#This Row],[D, top '[m']]])/(MP_DATA[[#This Row],[Bottom '[m']]]-MP_DATA[[#This Row],[Top '[m']]]),"")</f>
        <v/>
      </c>
      <c r="M239" s="134" t="str">
        <f t="shared" si="10"/>
        <v/>
      </c>
      <c r="N239" s="217" t="str">
        <f>IFERROR((MP_DATA[[#This Row],[D, bottom '[m']]]+MP_DATA[[#This Row],[D, top '[m']]])/(2*MP_DATA[[#This Row],[t '[mm']]]/1000),"")</f>
        <v/>
      </c>
      <c r="Q239" s="195"/>
      <c r="R239" s="195"/>
      <c r="S239" s="175"/>
      <c r="AP239" s="80"/>
      <c r="AV239" s="216" t="str">
        <f>IFERROR(TP_DATA[[#This Row],[Top '[m']]]-TP_DATA[[#This Row],[Bottom '[m']]], "")</f>
        <v/>
      </c>
      <c r="AW239" s="194"/>
      <c r="AX239" s="195"/>
      <c r="AY239" s="222"/>
      <c r="BB239" s="96"/>
      <c r="BC239" s="96"/>
      <c r="BD239" s="175"/>
      <c r="CH239" s="216" t="str">
        <f>IFERROR(TOWER_DATA[[#This Row],[Top '[m']]]-TOWER_DATA[[#This Row],[Bottom '[m']]], "")</f>
        <v/>
      </c>
      <c r="CI239" s="201" t="str">
        <f>IFERROR(-(TOWER_DATA[[#This Row],[D, bottom '[m']]]-TOWER_DATA[[#This Row],[D, top '[m']]])/(TOWER_DATA[[#This Row],[Bottom '[m']]]-TOWER_DATA[[#This Row],[Top '[m']]]),"")</f>
        <v/>
      </c>
      <c r="CJ239" s="134" t="str">
        <f t="shared" si="9"/>
        <v/>
      </c>
      <c r="CK239" s="217" t="str">
        <f>IFERROR((TOWER_DATA[[#This Row],[D, bottom '[m']]]+TOWER_DATA[[#This Row],[D, top '[m']]])/(2*TOWER_DATA[[#This Row],[t '[mm']]]/1000),"")</f>
        <v/>
      </c>
      <c r="DO239" s="195"/>
      <c r="DP239" s="195"/>
      <c r="DQ239" s="175"/>
      <c r="DT239" s="96"/>
      <c r="DU239" s="96"/>
    </row>
    <row r="240" spans="5:125" ht="18" customHeight="1">
      <c r="E240" s="50"/>
      <c r="K240" s="216" t="str">
        <f>IFERROR(MP_DATA[[#This Row],[Top '[m']]]-MP_DATA[[#This Row],[Bottom '[m']]], "")</f>
        <v/>
      </c>
      <c r="L240" s="201" t="str">
        <f>IFERROR(-(MP_DATA[[#This Row],[D, bottom '[m']]]-MP_DATA[[#This Row],[D, top '[m']]])/(MP_DATA[[#This Row],[Bottom '[m']]]-MP_DATA[[#This Row],[Top '[m']]]),"")</f>
        <v/>
      </c>
      <c r="M240" s="134" t="str">
        <f t="shared" si="10"/>
        <v/>
      </c>
      <c r="N240" s="217" t="str">
        <f>IFERROR((MP_DATA[[#This Row],[D, bottom '[m']]]+MP_DATA[[#This Row],[D, top '[m']]])/(2*MP_DATA[[#This Row],[t '[mm']]]/1000),"")</f>
        <v/>
      </c>
      <c r="Q240" s="195"/>
      <c r="R240" s="195"/>
      <c r="S240" s="175"/>
      <c r="AP240" s="80"/>
      <c r="AV240" s="216" t="str">
        <f>IFERROR(TP_DATA[[#This Row],[Top '[m']]]-TP_DATA[[#This Row],[Bottom '[m']]], "")</f>
        <v/>
      </c>
      <c r="AW240" s="194"/>
      <c r="AX240" s="195"/>
      <c r="AY240" s="222"/>
      <c r="BB240" s="96"/>
      <c r="BC240" s="96"/>
      <c r="BD240" s="175"/>
      <c r="CH240" s="216" t="str">
        <f>IFERROR(TOWER_DATA[[#This Row],[Top '[m']]]-TOWER_DATA[[#This Row],[Bottom '[m']]], "")</f>
        <v/>
      </c>
      <c r="CI240" s="201" t="str">
        <f>IFERROR(-(TOWER_DATA[[#This Row],[D, bottom '[m']]]-TOWER_DATA[[#This Row],[D, top '[m']]])/(TOWER_DATA[[#This Row],[Bottom '[m']]]-TOWER_DATA[[#This Row],[Top '[m']]]),"")</f>
        <v/>
      </c>
      <c r="CJ240" s="134" t="str">
        <f t="shared" si="9"/>
        <v/>
      </c>
      <c r="CK240" s="217" t="str">
        <f>IFERROR((TOWER_DATA[[#This Row],[D, bottom '[m']]]+TOWER_DATA[[#This Row],[D, top '[m']]])/(2*TOWER_DATA[[#This Row],[t '[mm']]]/1000),"")</f>
        <v/>
      </c>
      <c r="DO240" s="195"/>
      <c r="DP240" s="195"/>
      <c r="DQ240" s="175"/>
      <c r="DT240" s="96"/>
      <c r="DU240" s="96"/>
    </row>
    <row r="241" spans="5:125" ht="18" customHeight="1">
      <c r="E241" s="50"/>
      <c r="K241" s="216" t="str">
        <f>IFERROR(MP_DATA[[#This Row],[Top '[m']]]-MP_DATA[[#This Row],[Bottom '[m']]], "")</f>
        <v/>
      </c>
      <c r="L241" s="201" t="str">
        <f>IFERROR(-(MP_DATA[[#This Row],[D, bottom '[m']]]-MP_DATA[[#This Row],[D, top '[m']]])/(MP_DATA[[#This Row],[Bottom '[m']]]-MP_DATA[[#This Row],[Top '[m']]]),"")</f>
        <v/>
      </c>
      <c r="M241" s="134" t="str">
        <f t="shared" si="10"/>
        <v/>
      </c>
      <c r="N241" s="217" t="str">
        <f>IFERROR((MP_DATA[[#This Row],[D, bottom '[m']]]+MP_DATA[[#This Row],[D, top '[m']]])/(2*MP_DATA[[#This Row],[t '[mm']]]/1000),"")</f>
        <v/>
      </c>
      <c r="Q241" s="195"/>
      <c r="R241" s="195"/>
      <c r="S241" s="175"/>
      <c r="AP241" s="80"/>
      <c r="AV241" s="216" t="str">
        <f>IFERROR(TP_DATA[[#This Row],[Top '[m']]]-TP_DATA[[#This Row],[Bottom '[m']]], "")</f>
        <v/>
      </c>
      <c r="AW241" s="194"/>
      <c r="AX241" s="195"/>
      <c r="AY241" s="222"/>
      <c r="BB241" s="96"/>
      <c r="BC241" s="96"/>
      <c r="BD241" s="175"/>
      <c r="CH241" s="216" t="str">
        <f>IFERROR(TOWER_DATA[[#This Row],[Top '[m']]]-TOWER_DATA[[#This Row],[Bottom '[m']]], "")</f>
        <v/>
      </c>
      <c r="CI241" s="201"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7" t="str">
        <f>IFERROR((TOWER_DATA[[#This Row],[D, bottom '[m']]]+TOWER_DATA[[#This Row],[D, top '[m']]])/(2*TOWER_DATA[[#This Row],[t '[mm']]]/1000),"")</f>
        <v/>
      </c>
      <c r="DO241" s="195"/>
      <c r="DP241" s="195"/>
      <c r="DQ241" s="175"/>
      <c r="DT241" s="96"/>
      <c r="DU241" s="96"/>
    </row>
    <row r="242" spans="5:125" ht="18" customHeight="1">
      <c r="E242" s="50"/>
      <c r="K242" s="216" t="str">
        <f>IFERROR(MP_DATA[[#This Row],[Top '[m']]]-MP_DATA[[#This Row],[Bottom '[m']]], "")</f>
        <v/>
      </c>
      <c r="L242" s="201"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7" t="str">
        <f>IFERROR((MP_DATA[[#This Row],[D, bottom '[m']]]+MP_DATA[[#This Row],[D, top '[m']]])/(2*MP_DATA[[#This Row],[t '[mm']]]/1000),"")</f>
        <v/>
      </c>
      <c r="Q242" s="195"/>
      <c r="R242" s="195"/>
      <c r="S242" s="175"/>
      <c r="AP242" s="80"/>
      <c r="AV242" s="216" t="str">
        <f>IFERROR(TP_DATA[[#This Row],[Top '[m']]]-TP_DATA[[#This Row],[Bottom '[m']]], "")</f>
        <v/>
      </c>
      <c r="AW242" s="194"/>
      <c r="AX242" s="195"/>
      <c r="AY242" s="222"/>
      <c r="BB242" s="96"/>
      <c r="BC242" s="96"/>
      <c r="BD242" s="175"/>
      <c r="CH242" s="216" t="str">
        <f>IFERROR(TOWER_DATA[[#This Row],[Top '[m']]]-TOWER_DATA[[#This Row],[Bottom '[m']]], "")</f>
        <v/>
      </c>
      <c r="CI242" s="201" t="str">
        <f>IFERROR(-(TOWER_DATA[[#This Row],[D, bottom '[m']]]-TOWER_DATA[[#This Row],[D, top '[m']]])/(TOWER_DATA[[#This Row],[Bottom '[m']]]-TOWER_DATA[[#This Row],[Top '[m']]]),"")</f>
        <v/>
      </c>
      <c r="CJ242" s="134" t="str">
        <f t="shared" si="11"/>
        <v/>
      </c>
      <c r="CK242" s="217" t="str">
        <f>IFERROR((TOWER_DATA[[#This Row],[D, bottom '[m']]]+TOWER_DATA[[#This Row],[D, top '[m']]])/(2*TOWER_DATA[[#This Row],[t '[mm']]]/1000),"")</f>
        <v/>
      </c>
      <c r="DO242" s="195"/>
      <c r="DP242" s="195"/>
      <c r="DQ242" s="175"/>
      <c r="DT242" s="96"/>
      <c r="DU242" s="96"/>
    </row>
    <row r="243" spans="5:125" ht="18" customHeight="1">
      <c r="E243" s="50"/>
      <c r="K243" s="216" t="str">
        <f>IFERROR(MP_DATA[[#This Row],[Top '[m']]]-MP_DATA[[#This Row],[Bottom '[m']]], "")</f>
        <v/>
      </c>
      <c r="L243" s="201" t="str">
        <f>IFERROR(-(MP_DATA[[#This Row],[D, bottom '[m']]]-MP_DATA[[#This Row],[D, top '[m']]])/(MP_DATA[[#This Row],[Bottom '[m']]]-MP_DATA[[#This Row],[Top '[m']]]),"")</f>
        <v/>
      </c>
      <c r="M243" s="134" t="str">
        <f t="shared" si="12"/>
        <v/>
      </c>
      <c r="N243" s="217" t="str">
        <f>IFERROR((MP_DATA[[#This Row],[D, bottom '[m']]]+MP_DATA[[#This Row],[D, top '[m']]])/(2*MP_DATA[[#This Row],[t '[mm']]]/1000),"")</f>
        <v/>
      </c>
      <c r="Q243" s="195"/>
      <c r="R243" s="195"/>
      <c r="S243" s="175"/>
      <c r="AP243" s="80"/>
      <c r="AV243" s="216" t="str">
        <f>IFERROR(TP_DATA[[#This Row],[Top '[m']]]-TP_DATA[[#This Row],[Bottom '[m']]], "")</f>
        <v/>
      </c>
      <c r="AW243" s="194"/>
      <c r="AX243" s="195"/>
      <c r="AY243" s="222"/>
      <c r="BB243" s="96"/>
      <c r="BC243" s="96"/>
      <c r="BD243" s="175"/>
      <c r="CH243" s="216" t="str">
        <f>IFERROR(TOWER_DATA[[#This Row],[Top '[m']]]-TOWER_DATA[[#This Row],[Bottom '[m']]], "")</f>
        <v/>
      </c>
      <c r="CI243" s="201" t="str">
        <f>IFERROR(-(TOWER_DATA[[#This Row],[D, bottom '[m']]]-TOWER_DATA[[#This Row],[D, top '[m']]])/(TOWER_DATA[[#This Row],[Bottom '[m']]]-TOWER_DATA[[#This Row],[Top '[m']]]),"")</f>
        <v/>
      </c>
      <c r="CJ243" s="134" t="str">
        <f t="shared" si="11"/>
        <v/>
      </c>
      <c r="CK243" s="217" t="str">
        <f>IFERROR((TOWER_DATA[[#This Row],[D, bottom '[m']]]+TOWER_DATA[[#This Row],[D, top '[m']]])/(2*TOWER_DATA[[#This Row],[t '[mm']]]/1000),"")</f>
        <v/>
      </c>
      <c r="DO243" s="195"/>
      <c r="DP243" s="195"/>
      <c r="DQ243" s="175"/>
      <c r="DT243" s="96"/>
      <c r="DU243" s="96"/>
    </row>
    <row r="244" spans="5:125" ht="18" customHeight="1">
      <c r="E244" s="50"/>
      <c r="K244" s="216" t="str">
        <f>IFERROR(MP_DATA[[#This Row],[Top '[m']]]-MP_DATA[[#This Row],[Bottom '[m']]], "")</f>
        <v/>
      </c>
      <c r="L244" s="201" t="str">
        <f>IFERROR(-(MP_DATA[[#This Row],[D, bottom '[m']]]-MP_DATA[[#This Row],[D, top '[m']]])/(MP_DATA[[#This Row],[Bottom '[m']]]-MP_DATA[[#This Row],[Top '[m']]]),"")</f>
        <v/>
      </c>
      <c r="M244" s="134" t="str">
        <f t="shared" si="12"/>
        <v/>
      </c>
      <c r="N244" s="217" t="str">
        <f>IFERROR((MP_DATA[[#This Row],[D, bottom '[m']]]+MP_DATA[[#This Row],[D, top '[m']]])/(2*MP_DATA[[#This Row],[t '[mm']]]/1000),"")</f>
        <v/>
      </c>
      <c r="Q244" s="195"/>
      <c r="R244" s="195"/>
      <c r="S244" s="175"/>
      <c r="AP244" s="80"/>
      <c r="AV244" s="216" t="str">
        <f>IFERROR(TP_DATA[[#This Row],[Top '[m']]]-TP_DATA[[#This Row],[Bottom '[m']]], "")</f>
        <v/>
      </c>
      <c r="AW244" s="194"/>
      <c r="AX244" s="195"/>
      <c r="AY244" s="222"/>
      <c r="BB244" s="96"/>
      <c r="BC244" s="96"/>
      <c r="BD244" s="175"/>
      <c r="CH244" s="216" t="str">
        <f>IFERROR(TOWER_DATA[[#This Row],[Top '[m']]]-TOWER_DATA[[#This Row],[Bottom '[m']]], "")</f>
        <v/>
      </c>
      <c r="CI244" s="201" t="str">
        <f>IFERROR(-(TOWER_DATA[[#This Row],[D, bottom '[m']]]-TOWER_DATA[[#This Row],[D, top '[m']]])/(TOWER_DATA[[#This Row],[Bottom '[m']]]-TOWER_DATA[[#This Row],[Top '[m']]]),"")</f>
        <v/>
      </c>
      <c r="CJ244" s="134" t="str">
        <f t="shared" si="11"/>
        <v/>
      </c>
      <c r="CK244" s="217" t="str">
        <f>IFERROR((TOWER_DATA[[#This Row],[D, bottom '[m']]]+TOWER_DATA[[#This Row],[D, top '[m']]])/(2*TOWER_DATA[[#This Row],[t '[mm']]]/1000),"")</f>
        <v/>
      </c>
      <c r="DO244" s="195"/>
      <c r="DP244" s="195"/>
      <c r="DQ244" s="175"/>
      <c r="DT244" s="96"/>
      <c r="DU244" s="96"/>
    </row>
    <row r="245" spans="5:125" ht="18" customHeight="1">
      <c r="E245" s="50"/>
      <c r="K245" s="216" t="str">
        <f>IFERROR(MP_DATA[[#This Row],[Top '[m']]]-MP_DATA[[#This Row],[Bottom '[m']]], "")</f>
        <v/>
      </c>
      <c r="L245" s="201" t="str">
        <f>IFERROR(-(MP_DATA[[#This Row],[D, bottom '[m']]]-MP_DATA[[#This Row],[D, top '[m']]])/(MP_DATA[[#This Row],[Bottom '[m']]]-MP_DATA[[#This Row],[Top '[m']]]),"")</f>
        <v/>
      </c>
      <c r="M245" s="134" t="str">
        <f t="shared" si="12"/>
        <v/>
      </c>
      <c r="N245" s="217" t="str">
        <f>IFERROR((MP_DATA[[#This Row],[D, bottom '[m']]]+MP_DATA[[#This Row],[D, top '[m']]])/(2*MP_DATA[[#This Row],[t '[mm']]]/1000),"")</f>
        <v/>
      </c>
      <c r="Q245" s="195"/>
      <c r="R245" s="195"/>
      <c r="S245" s="175"/>
      <c r="AP245" s="80"/>
      <c r="AV245" s="216" t="str">
        <f>IFERROR(TP_DATA[[#This Row],[Top '[m']]]-TP_DATA[[#This Row],[Bottom '[m']]], "")</f>
        <v/>
      </c>
      <c r="AW245" s="194"/>
      <c r="AX245" s="195"/>
      <c r="AY245" s="222"/>
      <c r="BB245" s="96"/>
      <c r="BC245" s="96"/>
      <c r="BD245" s="175"/>
      <c r="CH245" s="216" t="str">
        <f>IFERROR(TOWER_DATA[[#This Row],[Top '[m']]]-TOWER_DATA[[#This Row],[Bottom '[m']]], "")</f>
        <v/>
      </c>
      <c r="CI245" s="201" t="str">
        <f>IFERROR(-(TOWER_DATA[[#This Row],[D, bottom '[m']]]-TOWER_DATA[[#This Row],[D, top '[m']]])/(TOWER_DATA[[#This Row],[Bottom '[m']]]-TOWER_DATA[[#This Row],[Top '[m']]]),"")</f>
        <v/>
      </c>
      <c r="CJ245" s="134" t="str">
        <f t="shared" si="11"/>
        <v/>
      </c>
      <c r="CK245" s="217" t="str">
        <f>IFERROR((TOWER_DATA[[#This Row],[D, bottom '[m']]]+TOWER_DATA[[#This Row],[D, top '[m']]])/(2*TOWER_DATA[[#This Row],[t '[mm']]]/1000),"")</f>
        <v/>
      </c>
      <c r="DO245" s="195"/>
      <c r="DP245" s="195"/>
      <c r="DQ245" s="175"/>
      <c r="DT245" s="96"/>
      <c r="DU245" s="96"/>
    </row>
    <row r="246" spans="5:125" ht="18" customHeight="1">
      <c r="E246" s="50"/>
      <c r="K246" s="216" t="str">
        <f>IFERROR(MP_DATA[[#This Row],[Top '[m']]]-MP_DATA[[#This Row],[Bottom '[m']]], "")</f>
        <v/>
      </c>
      <c r="L246" s="201" t="str">
        <f>IFERROR(-(MP_DATA[[#This Row],[D, bottom '[m']]]-MP_DATA[[#This Row],[D, top '[m']]])/(MP_DATA[[#This Row],[Bottom '[m']]]-MP_DATA[[#This Row],[Top '[m']]]),"")</f>
        <v/>
      </c>
      <c r="M246" s="134" t="str">
        <f t="shared" si="12"/>
        <v/>
      </c>
      <c r="N246" s="217" t="str">
        <f>IFERROR((MP_DATA[[#This Row],[D, bottom '[m']]]+MP_DATA[[#This Row],[D, top '[m']]])/(2*MP_DATA[[#This Row],[t '[mm']]]/1000),"")</f>
        <v/>
      </c>
      <c r="Q246" s="195"/>
      <c r="R246" s="195"/>
      <c r="S246" s="175"/>
      <c r="AP246" s="80"/>
      <c r="AV246" s="216" t="str">
        <f>IFERROR(TP_DATA[[#This Row],[Top '[m']]]-TP_DATA[[#This Row],[Bottom '[m']]], "")</f>
        <v/>
      </c>
      <c r="AW246" s="194"/>
      <c r="AX246" s="195"/>
      <c r="AY246" s="222"/>
      <c r="BB246" s="96"/>
      <c r="BC246" s="96"/>
      <c r="BD246" s="175"/>
      <c r="CH246" s="216" t="str">
        <f>IFERROR(TOWER_DATA[[#This Row],[Top '[m']]]-TOWER_DATA[[#This Row],[Bottom '[m']]], "")</f>
        <v/>
      </c>
      <c r="CI246" s="201" t="str">
        <f>IFERROR(-(TOWER_DATA[[#This Row],[D, bottom '[m']]]-TOWER_DATA[[#This Row],[D, top '[m']]])/(TOWER_DATA[[#This Row],[Bottom '[m']]]-TOWER_DATA[[#This Row],[Top '[m']]]),"")</f>
        <v/>
      </c>
      <c r="CJ246" s="134" t="str">
        <f t="shared" si="11"/>
        <v/>
      </c>
      <c r="CK246" s="217" t="str">
        <f>IFERROR((TOWER_DATA[[#This Row],[D, bottom '[m']]]+TOWER_DATA[[#This Row],[D, top '[m']]])/(2*TOWER_DATA[[#This Row],[t '[mm']]]/1000),"")</f>
        <v/>
      </c>
      <c r="DO246" s="195"/>
      <c r="DP246" s="195"/>
      <c r="DQ246" s="175"/>
      <c r="DT246" s="96"/>
      <c r="DU246" s="96"/>
    </row>
    <row r="247" spans="5:125" ht="18" customHeight="1">
      <c r="E247" s="50"/>
      <c r="K247" s="216" t="str">
        <f>IFERROR(MP_DATA[[#This Row],[Top '[m']]]-MP_DATA[[#This Row],[Bottom '[m']]], "")</f>
        <v/>
      </c>
      <c r="L247" s="201" t="str">
        <f>IFERROR(-(MP_DATA[[#This Row],[D, bottom '[m']]]-MP_DATA[[#This Row],[D, top '[m']]])/(MP_DATA[[#This Row],[Bottom '[m']]]-MP_DATA[[#This Row],[Top '[m']]]),"")</f>
        <v/>
      </c>
      <c r="M247" s="134" t="str">
        <f t="shared" si="12"/>
        <v/>
      </c>
      <c r="N247" s="217" t="str">
        <f>IFERROR((MP_DATA[[#This Row],[D, bottom '[m']]]+MP_DATA[[#This Row],[D, top '[m']]])/(2*MP_DATA[[#This Row],[t '[mm']]]/1000),"")</f>
        <v/>
      </c>
      <c r="Q247" s="195"/>
      <c r="R247" s="195"/>
      <c r="S247" s="175"/>
      <c r="AP247" s="80"/>
      <c r="AV247" s="216" t="str">
        <f>IFERROR(TP_DATA[[#This Row],[Top '[m']]]-TP_DATA[[#This Row],[Bottom '[m']]], "")</f>
        <v/>
      </c>
      <c r="AW247" s="194"/>
      <c r="AX247" s="195"/>
      <c r="AY247" s="222"/>
      <c r="BB247" s="96"/>
      <c r="BC247" s="96"/>
      <c r="BD247" s="175"/>
      <c r="CH247" s="216" t="str">
        <f>IFERROR(TOWER_DATA[[#This Row],[Top '[m']]]-TOWER_DATA[[#This Row],[Bottom '[m']]], "")</f>
        <v/>
      </c>
      <c r="CI247" s="201" t="str">
        <f>IFERROR(-(TOWER_DATA[[#This Row],[D, bottom '[m']]]-TOWER_DATA[[#This Row],[D, top '[m']]])/(TOWER_DATA[[#This Row],[Bottom '[m']]]-TOWER_DATA[[#This Row],[Top '[m']]]),"")</f>
        <v/>
      </c>
      <c r="CJ247" s="134" t="str">
        <f t="shared" si="11"/>
        <v/>
      </c>
      <c r="CK247" s="217" t="str">
        <f>IFERROR((TOWER_DATA[[#This Row],[D, bottom '[m']]]+TOWER_DATA[[#This Row],[D, top '[m']]])/(2*TOWER_DATA[[#This Row],[t '[mm']]]/1000),"")</f>
        <v/>
      </c>
      <c r="DO247" s="195"/>
      <c r="DP247" s="195"/>
      <c r="DQ247" s="175"/>
      <c r="DT247" s="96"/>
      <c r="DU247" s="96"/>
    </row>
    <row r="248" spans="5:125" ht="18" customHeight="1">
      <c r="E248" s="50"/>
      <c r="K248" s="216" t="str">
        <f>IFERROR(MP_DATA[[#This Row],[Top '[m']]]-MP_DATA[[#This Row],[Bottom '[m']]], "")</f>
        <v/>
      </c>
      <c r="L248" s="201" t="str">
        <f>IFERROR(-(MP_DATA[[#This Row],[D, bottom '[m']]]-MP_DATA[[#This Row],[D, top '[m']]])/(MP_DATA[[#This Row],[Bottom '[m']]]-MP_DATA[[#This Row],[Top '[m']]]),"")</f>
        <v/>
      </c>
      <c r="M248" s="134" t="str">
        <f t="shared" si="12"/>
        <v/>
      </c>
      <c r="N248" s="217" t="str">
        <f>IFERROR((MP_DATA[[#This Row],[D, bottom '[m']]]+MP_DATA[[#This Row],[D, top '[m']]])/(2*MP_DATA[[#This Row],[t '[mm']]]/1000),"")</f>
        <v/>
      </c>
      <c r="Q248" s="195"/>
      <c r="R248" s="195"/>
      <c r="S248" s="175"/>
      <c r="AP248" s="80"/>
      <c r="AV248" s="216" t="str">
        <f>IFERROR(TP_DATA[[#This Row],[Top '[m']]]-TP_DATA[[#This Row],[Bottom '[m']]], "")</f>
        <v/>
      </c>
      <c r="AW248" s="194"/>
      <c r="AX248" s="195"/>
      <c r="AY248" s="222"/>
      <c r="BB248" s="96"/>
      <c r="BC248" s="96"/>
      <c r="BD248" s="175"/>
      <c r="CH248" s="216" t="str">
        <f>IFERROR(TOWER_DATA[[#This Row],[Top '[m']]]-TOWER_DATA[[#This Row],[Bottom '[m']]], "")</f>
        <v/>
      </c>
      <c r="CI248" s="201" t="str">
        <f>IFERROR(-(TOWER_DATA[[#This Row],[D, bottom '[m']]]-TOWER_DATA[[#This Row],[D, top '[m']]])/(TOWER_DATA[[#This Row],[Bottom '[m']]]-TOWER_DATA[[#This Row],[Top '[m']]]),"")</f>
        <v/>
      </c>
      <c r="CJ248" s="134" t="str">
        <f t="shared" si="11"/>
        <v/>
      </c>
      <c r="CK248" s="217" t="str">
        <f>IFERROR((TOWER_DATA[[#This Row],[D, bottom '[m']]]+TOWER_DATA[[#This Row],[D, top '[m']]])/(2*TOWER_DATA[[#This Row],[t '[mm']]]/1000),"")</f>
        <v/>
      </c>
      <c r="DO248" s="195"/>
      <c r="DP248" s="195"/>
      <c r="DQ248" s="175"/>
      <c r="DT248" s="96"/>
      <c r="DU248" s="96"/>
    </row>
    <row r="249" spans="5:125" ht="18" customHeight="1">
      <c r="E249" s="50"/>
      <c r="K249" s="216" t="str">
        <f>IFERROR(MP_DATA[[#This Row],[Top '[m']]]-MP_DATA[[#This Row],[Bottom '[m']]], "")</f>
        <v/>
      </c>
      <c r="L249" s="201" t="str">
        <f>IFERROR(-(MP_DATA[[#This Row],[D, bottom '[m']]]-MP_DATA[[#This Row],[D, top '[m']]])/(MP_DATA[[#This Row],[Bottom '[m']]]-MP_DATA[[#This Row],[Top '[m']]]),"")</f>
        <v/>
      </c>
      <c r="M249" s="134" t="str">
        <f t="shared" si="12"/>
        <v/>
      </c>
      <c r="N249" s="217" t="str">
        <f>IFERROR((MP_DATA[[#This Row],[D, bottom '[m']]]+MP_DATA[[#This Row],[D, top '[m']]])/(2*MP_DATA[[#This Row],[t '[mm']]]/1000),"")</f>
        <v/>
      </c>
      <c r="Q249" s="195"/>
      <c r="R249" s="195"/>
      <c r="S249" s="175"/>
      <c r="AP249" s="80"/>
      <c r="AV249" s="216" t="str">
        <f>IFERROR(TP_DATA[[#This Row],[Top '[m']]]-TP_DATA[[#This Row],[Bottom '[m']]], "")</f>
        <v/>
      </c>
      <c r="AW249" s="194"/>
      <c r="AX249" s="195"/>
      <c r="AY249" s="222"/>
      <c r="BB249" s="96"/>
      <c r="BC249" s="96"/>
      <c r="BD249" s="175"/>
      <c r="CH249" s="216" t="str">
        <f>IFERROR(TOWER_DATA[[#This Row],[Top '[m']]]-TOWER_DATA[[#This Row],[Bottom '[m']]], "")</f>
        <v/>
      </c>
      <c r="CI249" s="201" t="str">
        <f>IFERROR(-(TOWER_DATA[[#This Row],[D, bottom '[m']]]-TOWER_DATA[[#This Row],[D, top '[m']]])/(TOWER_DATA[[#This Row],[Bottom '[m']]]-TOWER_DATA[[#This Row],[Top '[m']]]),"")</f>
        <v/>
      </c>
      <c r="CJ249" s="134" t="str">
        <f t="shared" si="11"/>
        <v/>
      </c>
      <c r="CK249" s="217" t="str">
        <f>IFERROR((TOWER_DATA[[#This Row],[D, bottom '[m']]]+TOWER_DATA[[#This Row],[D, top '[m']]])/(2*TOWER_DATA[[#This Row],[t '[mm']]]/1000),"")</f>
        <v/>
      </c>
      <c r="DO249" s="195"/>
      <c r="DP249" s="195"/>
      <c r="DQ249" s="175"/>
      <c r="DT249" s="96"/>
      <c r="DU249" s="96"/>
    </row>
    <row r="250" spans="5:125" ht="18" customHeight="1">
      <c r="E250" s="50"/>
      <c r="K250" s="216" t="str">
        <f>IFERROR(MP_DATA[[#This Row],[Top '[m']]]-MP_DATA[[#This Row],[Bottom '[m']]], "")</f>
        <v/>
      </c>
      <c r="L250" s="201" t="str">
        <f>IFERROR(-(MP_DATA[[#This Row],[D, bottom '[m']]]-MP_DATA[[#This Row],[D, top '[m']]])/(MP_DATA[[#This Row],[Bottom '[m']]]-MP_DATA[[#This Row],[Top '[m']]]),"")</f>
        <v/>
      </c>
      <c r="M250" s="134" t="str">
        <f t="shared" si="12"/>
        <v/>
      </c>
      <c r="N250" s="217" t="str">
        <f>IFERROR((MP_DATA[[#This Row],[D, bottom '[m']]]+MP_DATA[[#This Row],[D, top '[m']]])/(2*MP_DATA[[#This Row],[t '[mm']]]/1000),"")</f>
        <v/>
      </c>
      <c r="Q250" s="195"/>
      <c r="R250" s="195"/>
      <c r="S250" s="175"/>
      <c r="AP250" s="80"/>
      <c r="AV250" s="216" t="str">
        <f>IFERROR(TP_DATA[[#This Row],[Top '[m']]]-TP_DATA[[#This Row],[Bottom '[m']]], "")</f>
        <v/>
      </c>
      <c r="AW250" s="194"/>
      <c r="AX250" s="195"/>
      <c r="AY250" s="222"/>
      <c r="BB250" s="96"/>
      <c r="BC250" s="96"/>
      <c r="BD250" s="175"/>
      <c r="CH250" s="216" t="str">
        <f>IFERROR(TOWER_DATA[[#This Row],[Top '[m']]]-TOWER_DATA[[#This Row],[Bottom '[m']]], "")</f>
        <v/>
      </c>
      <c r="CI250" s="201" t="str">
        <f>IFERROR(-(TOWER_DATA[[#This Row],[D, bottom '[m']]]-TOWER_DATA[[#This Row],[D, top '[m']]])/(TOWER_DATA[[#This Row],[Bottom '[m']]]-TOWER_DATA[[#This Row],[Top '[m']]]),"")</f>
        <v/>
      </c>
      <c r="CJ250" s="134" t="str">
        <f t="shared" si="11"/>
        <v/>
      </c>
      <c r="CK250" s="217" t="str">
        <f>IFERROR((TOWER_DATA[[#This Row],[D, bottom '[m']]]+TOWER_DATA[[#This Row],[D, top '[m']]])/(2*TOWER_DATA[[#This Row],[t '[mm']]]/1000),"")</f>
        <v/>
      </c>
      <c r="DO250" s="195"/>
      <c r="DP250" s="195"/>
      <c r="DQ250" s="175"/>
      <c r="DT250" s="96"/>
      <c r="DU250" s="96"/>
    </row>
    <row r="251" spans="5:125" ht="18" customHeight="1">
      <c r="E251" s="50"/>
      <c r="K251" s="216" t="str">
        <f>IFERROR(MP_DATA[[#This Row],[Top '[m']]]-MP_DATA[[#This Row],[Bottom '[m']]], "")</f>
        <v/>
      </c>
      <c r="L251" s="201" t="str">
        <f>IFERROR(-(MP_DATA[[#This Row],[D, bottom '[m']]]-MP_DATA[[#This Row],[D, top '[m']]])/(MP_DATA[[#This Row],[Bottom '[m']]]-MP_DATA[[#This Row],[Top '[m']]]),"")</f>
        <v/>
      </c>
      <c r="M251" s="134" t="str">
        <f t="shared" si="12"/>
        <v/>
      </c>
      <c r="N251" s="217" t="str">
        <f>IFERROR((MP_DATA[[#This Row],[D, bottom '[m']]]+MP_DATA[[#This Row],[D, top '[m']]])/(2*MP_DATA[[#This Row],[t '[mm']]]/1000),"")</f>
        <v/>
      </c>
      <c r="Q251" s="195"/>
      <c r="R251" s="195"/>
      <c r="S251" s="175"/>
      <c r="AP251" s="80"/>
      <c r="AV251" s="216" t="str">
        <f>IFERROR(TP_DATA[[#This Row],[Top '[m']]]-TP_DATA[[#This Row],[Bottom '[m']]], "")</f>
        <v/>
      </c>
      <c r="AW251" s="194"/>
      <c r="AX251" s="195"/>
      <c r="AY251" s="222"/>
      <c r="BB251" s="96"/>
      <c r="BC251" s="96"/>
      <c r="BD251" s="175"/>
      <c r="CH251" s="216" t="str">
        <f>IFERROR(TOWER_DATA[[#This Row],[Top '[m']]]-TOWER_DATA[[#This Row],[Bottom '[m']]], "")</f>
        <v/>
      </c>
      <c r="CI251" s="201" t="str">
        <f>IFERROR(-(TOWER_DATA[[#This Row],[D, bottom '[m']]]-TOWER_DATA[[#This Row],[D, top '[m']]])/(TOWER_DATA[[#This Row],[Bottom '[m']]]-TOWER_DATA[[#This Row],[Top '[m']]]),"")</f>
        <v/>
      </c>
      <c r="CJ251" s="134" t="str">
        <f t="shared" si="11"/>
        <v/>
      </c>
      <c r="CK251" s="217" t="str">
        <f>IFERROR((TOWER_DATA[[#This Row],[D, bottom '[m']]]+TOWER_DATA[[#This Row],[D, top '[m']]])/(2*TOWER_DATA[[#This Row],[t '[mm']]]/1000),"")</f>
        <v/>
      </c>
      <c r="DO251" s="195"/>
      <c r="DP251" s="195"/>
      <c r="DQ251" s="175"/>
      <c r="DT251" s="96"/>
      <c r="DU251" s="96"/>
    </row>
    <row r="252" spans="5:125" ht="18" customHeight="1">
      <c r="E252" s="50"/>
      <c r="K252" s="216" t="str">
        <f>IFERROR(MP_DATA[[#This Row],[Top '[m']]]-MP_DATA[[#This Row],[Bottom '[m']]], "")</f>
        <v/>
      </c>
      <c r="L252" s="201" t="str">
        <f>IFERROR(-(MP_DATA[[#This Row],[D, bottom '[m']]]-MP_DATA[[#This Row],[D, top '[m']]])/(MP_DATA[[#This Row],[Bottom '[m']]]-MP_DATA[[#This Row],[Top '[m']]]),"")</f>
        <v/>
      </c>
      <c r="M252" s="134" t="str">
        <f t="shared" si="12"/>
        <v/>
      </c>
      <c r="N252" s="217" t="str">
        <f>IFERROR((MP_DATA[[#This Row],[D, bottom '[m']]]+MP_DATA[[#This Row],[D, top '[m']]])/(2*MP_DATA[[#This Row],[t '[mm']]]/1000),"")</f>
        <v/>
      </c>
      <c r="Q252" s="195"/>
      <c r="R252" s="195"/>
      <c r="S252" s="175"/>
      <c r="AP252" s="80"/>
      <c r="AV252" s="216" t="str">
        <f>IFERROR(TP_DATA[[#This Row],[Top '[m']]]-TP_DATA[[#This Row],[Bottom '[m']]], "")</f>
        <v/>
      </c>
      <c r="AW252" s="194"/>
      <c r="AX252" s="195"/>
      <c r="AY252" s="222"/>
      <c r="BB252" s="96"/>
      <c r="BC252" s="96"/>
      <c r="BD252" s="175"/>
      <c r="CH252" s="216" t="str">
        <f>IFERROR(TOWER_DATA[[#This Row],[Top '[m']]]-TOWER_DATA[[#This Row],[Bottom '[m']]], "")</f>
        <v/>
      </c>
      <c r="CI252" s="201" t="str">
        <f>IFERROR(-(TOWER_DATA[[#This Row],[D, bottom '[m']]]-TOWER_DATA[[#This Row],[D, top '[m']]])/(TOWER_DATA[[#This Row],[Bottom '[m']]]-TOWER_DATA[[#This Row],[Top '[m']]]),"")</f>
        <v/>
      </c>
      <c r="CJ252" s="134" t="str">
        <f t="shared" si="11"/>
        <v/>
      </c>
      <c r="CK252" s="217" t="str">
        <f>IFERROR((TOWER_DATA[[#This Row],[D, bottom '[m']]]+TOWER_DATA[[#This Row],[D, top '[m']]])/(2*TOWER_DATA[[#This Row],[t '[mm']]]/1000),"")</f>
        <v/>
      </c>
      <c r="DO252" s="195"/>
      <c r="DP252" s="195"/>
      <c r="DQ252" s="175"/>
      <c r="DT252" s="96"/>
      <c r="DU252" s="96"/>
    </row>
    <row r="253" spans="5:125" ht="18" customHeight="1">
      <c r="E253" s="50"/>
      <c r="K253" s="216" t="str">
        <f>IFERROR(MP_DATA[[#This Row],[Top '[m']]]-MP_DATA[[#This Row],[Bottom '[m']]], "")</f>
        <v/>
      </c>
      <c r="L253" s="201" t="str">
        <f>IFERROR(-(MP_DATA[[#This Row],[D, bottom '[m']]]-MP_DATA[[#This Row],[D, top '[m']]])/(MP_DATA[[#This Row],[Bottom '[m']]]-MP_DATA[[#This Row],[Top '[m']]]),"")</f>
        <v/>
      </c>
      <c r="M253" s="134" t="str">
        <f t="shared" si="12"/>
        <v/>
      </c>
      <c r="N253" s="217" t="str">
        <f>IFERROR((MP_DATA[[#This Row],[D, bottom '[m']]]+MP_DATA[[#This Row],[D, top '[m']]])/(2*MP_DATA[[#This Row],[t '[mm']]]/1000),"")</f>
        <v/>
      </c>
      <c r="Q253" s="195"/>
      <c r="R253" s="195"/>
      <c r="S253" s="175"/>
      <c r="AP253" s="80"/>
      <c r="AV253" s="216" t="str">
        <f>IFERROR(TP_DATA[[#This Row],[Top '[m']]]-TP_DATA[[#This Row],[Bottom '[m']]], "")</f>
        <v/>
      </c>
      <c r="AW253" s="194"/>
      <c r="AX253" s="195"/>
      <c r="AY253" s="222"/>
      <c r="BB253" s="96"/>
      <c r="BC253" s="96"/>
      <c r="BD253" s="175"/>
      <c r="CH253" s="216" t="str">
        <f>IFERROR(TOWER_DATA[[#This Row],[Top '[m']]]-TOWER_DATA[[#This Row],[Bottom '[m']]], "")</f>
        <v/>
      </c>
      <c r="CI253" s="201" t="str">
        <f>IFERROR(-(TOWER_DATA[[#This Row],[D, bottom '[m']]]-TOWER_DATA[[#This Row],[D, top '[m']]])/(TOWER_DATA[[#This Row],[Bottom '[m']]]-TOWER_DATA[[#This Row],[Top '[m']]]),"")</f>
        <v/>
      </c>
      <c r="CJ253" s="134" t="str">
        <f t="shared" si="11"/>
        <v/>
      </c>
      <c r="CK253" s="217" t="str">
        <f>IFERROR((TOWER_DATA[[#This Row],[D, bottom '[m']]]+TOWER_DATA[[#This Row],[D, top '[m']]])/(2*TOWER_DATA[[#This Row],[t '[mm']]]/1000),"")</f>
        <v/>
      </c>
      <c r="DO253" s="195"/>
      <c r="DP253" s="195"/>
      <c r="DQ253" s="175"/>
      <c r="DT253" s="96"/>
      <c r="DU253" s="96"/>
    </row>
    <row r="254" spans="5:125" ht="18" customHeight="1">
      <c r="E254" s="50"/>
      <c r="K254" s="216" t="str">
        <f>IFERROR(MP_DATA[[#This Row],[Top '[m']]]-MP_DATA[[#This Row],[Bottom '[m']]], "")</f>
        <v/>
      </c>
      <c r="L254" s="201" t="str">
        <f>IFERROR(-(MP_DATA[[#This Row],[D, bottom '[m']]]-MP_DATA[[#This Row],[D, top '[m']]])/(MP_DATA[[#This Row],[Bottom '[m']]]-MP_DATA[[#This Row],[Top '[m']]]),"")</f>
        <v/>
      </c>
      <c r="M254" s="134" t="str">
        <f t="shared" si="12"/>
        <v/>
      </c>
      <c r="N254" s="217" t="str">
        <f>IFERROR((MP_DATA[[#This Row],[D, bottom '[m']]]+MP_DATA[[#This Row],[D, top '[m']]])/(2*MP_DATA[[#This Row],[t '[mm']]]/1000),"")</f>
        <v/>
      </c>
      <c r="Q254" s="195"/>
      <c r="R254" s="195"/>
      <c r="S254" s="175"/>
      <c r="AP254" s="80"/>
      <c r="AV254" s="216" t="str">
        <f>IFERROR(TP_DATA[[#This Row],[Top '[m']]]-TP_DATA[[#This Row],[Bottom '[m']]], "")</f>
        <v/>
      </c>
      <c r="AW254" s="194"/>
      <c r="AX254" s="195"/>
      <c r="AY254" s="222"/>
      <c r="BB254" s="96"/>
      <c r="BC254" s="96"/>
      <c r="BD254" s="175"/>
      <c r="CH254" s="216" t="str">
        <f>IFERROR(TOWER_DATA[[#This Row],[Top '[m']]]-TOWER_DATA[[#This Row],[Bottom '[m']]], "")</f>
        <v/>
      </c>
      <c r="CI254" s="201" t="str">
        <f>IFERROR(-(TOWER_DATA[[#This Row],[D, bottom '[m']]]-TOWER_DATA[[#This Row],[D, top '[m']]])/(TOWER_DATA[[#This Row],[Bottom '[m']]]-TOWER_DATA[[#This Row],[Top '[m']]]),"")</f>
        <v/>
      </c>
      <c r="CJ254" s="134" t="str">
        <f t="shared" si="11"/>
        <v/>
      </c>
      <c r="CK254" s="217" t="str">
        <f>IFERROR((TOWER_DATA[[#This Row],[D, bottom '[m']]]+TOWER_DATA[[#This Row],[D, top '[m']]])/(2*TOWER_DATA[[#This Row],[t '[mm']]]/1000),"")</f>
        <v/>
      </c>
      <c r="DO254" s="195"/>
      <c r="DP254" s="195"/>
      <c r="DQ254" s="175"/>
      <c r="DT254" s="96"/>
      <c r="DU254" s="96"/>
    </row>
    <row r="255" spans="5:125" ht="18" customHeight="1">
      <c r="E255" s="50"/>
      <c r="K255" s="216" t="str">
        <f>IFERROR(MP_DATA[[#This Row],[Top '[m']]]-MP_DATA[[#This Row],[Bottom '[m']]], "")</f>
        <v/>
      </c>
      <c r="L255" s="201" t="str">
        <f>IFERROR(-(MP_DATA[[#This Row],[D, bottom '[m']]]-MP_DATA[[#This Row],[D, top '[m']]])/(MP_DATA[[#This Row],[Bottom '[m']]]-MP_DATA[[#This Row],[Top '[m']]]),"")</f>
        <v/>
      </c>
      <c r="M255" s="134" t="str">
        <f t="shared" si="12"/>
        <v/>
      </c>
      <c r="N255" s="217" t="str">
        <f>IFERROR((MP_DATA[[#This Row],[D, bottom '[m']]]+MP_DATA[[#This Row],[D, top '[m']]])/(2*MP_DATA[[#This Row],[t '[mm']]]/1000),"")</f>
        <v/>
      </c>
      <c r="Q255" s="195"/>
      <c r="R255" s="195"/>
      <c r="S255" s="175"/>
      <c r="AP255" s="80"/>
      <c r="AV255" s="216" t="str">
        <f>IFERROR(TP_DATA[[#This Row],[Top '[m']]]-TP_DATA[[#This Row],[Bottom '[m']]], "")</f>
        <v/>
      </c>
      <c r="AW255" s="194"/>
      <c r="AX255" s="195"/>
      <c r="AY255" s="222"/>
      <c r="BB255" s="96"/>
      <c r="BC255" s="96"/>
      <c r="BD255" s="175"/>
      <c r="CH255" s="216" t="str">
        <f>IFERROR(TOWER_DATA[[#This Row],[Top '[m']]]-TOWER_DATA[[#This Row],[Bottom '[m']]], "")</f>
        <v/>
      </c>
      <c r="CI255" s="201" t="str">
        <f>IFERROR(-(TOWER_DATA[[#This Row],[D, bottom '[m']]]-TOWER_DATA[[#This Row],[D, top '[m']]])/(TOWER_DATA[[#This Row],[Bottom '[m']]]-TOWER_DATA[[#This Row],[Top '[m']]]),"")</f>
        <v/>
      </c>
      <c r="CJ255" s="134" t="str">
        <f t="shared" si="11"/>
        <v/>
      </c>
      <c r="CK255" s="217" t="str">
        <f>IFERROR((TOWER_DATA[[#This Row],[D, bottom '[m']]]+TOWER_DATA[[#This Row],[D, top '[m']]])/(2*TOWER_DATA[[#This Row],[t '[mm']]]/1000),"")</f>
        <v/>
      </c>
      <c r="DO255" s="195"/>
      <c r="DP255" s="195"/>
      <c r="DQ255" s="175"/>
      <c r="DT255" s="96"/>
      <c r="DU255" s="96"/>
    </row>
    <row r="256" spans="5:125" ht="18" customHeight="1">
      <c r="E256" s="50"/>
      <c r="K256" s="216" t="str">
        <f>IFERROR(MP_DATA[[#This Row],[Top '[m']]]-MP_DATA[[#This Row],[Bottom '[m']]], "")</f>
        <v/>
      </c>
      <c r="L256" s="201" t="str">
        <f>IFERROR(-(MP_DATA[[#This Row],[D, bottom '[m']]]-MP_DATA[[#This Row],[D, top '[m']]])/(MP_DATA[[#This Row],[Bottom '[m']]]-MP_DATA[[#This Row],[Top '[m']]]),"")</f>
        <v/>
      </c>
      <c r="M256" s="134" t="str">
        <f t="shared" si="12"/>
        <v/>
      </c>
      <c r="N256" s="217" t="str">
        <f>IFERROR((MP_DATA[[#This Row],[D, bottom '[m']]]+MP_DATA[[#This Row],[D, top '[m']]])/(2*MP_DATA[[#This Row],[t '[mm']]]/1000),"")</f>
        <v/>
      </c>
      <c r="Q256" s="195"/>
      <c r="R256" s="195"/>
      <c r="S256" s="175"/>
      <c r="AP256" s="80"/>
      <c r="AV256" s="216" t="str">
        <f>IFERROR(TP_DATA[[#This Row],[Top '[m']]]-TP_DATA[[#This Row],[Bottom '[m']]], "")</f>
        <v/>
      </c>
      <c r="AW256" s="194"/>
      <c r="AX256" s="195"/>
      <c r="AY256" s="222"/>
      <c r="BB256" s="96"/>
      <c r="BC256" s="96"/>
      <c r="BD256" s="175"/>
      <c r="CH256" s="216" t="str">
        <f>IFERROR(TOWER_DATA[[#This Row],[Top '[m']]]-TOWER_DATA[[#This Row],[Bottom '[m']]], "")</f>
        <v/>
      </c>
      <c r="CI256" s="201" t="str">
        <f>IFERROR(-(TOWER_DATA[[#This Row],[D, bottom '[m']]]-TOWER_DATA[[#This Row],[D, top '[m']]])/(TOWER_DATA[[#This Row],[Bottom '[m']]]-TOWER_DATA[[#This Row],[Top '[m']]]),"")</f>
        <v/>
      </c>
      <c r="CJ256" s="134" t="str">
        <f t="shared" si="11"/>
        <v/>
      </c>
      <c r="CK256" s="217" t="str">
        <f>IFERROR((TOWER_DATA[[#This Row],[D, bottom '[m']]]+TOWER_DATA[[#This Row],[D, top '[m']]])/(2*TOWER_DATA[[#This Row],[t '[mm']]]/1000),"")</f>
        <v/>
      </c>
      <c r="DO256" s="195"/>
      <c r="DP256" s="195"/>
      <c r="DQ256" s="175"/>
      <c r="DT256" s="96"/>
      <c r="DU256" s="96"/>
    </row>
    <row r="257" spans="5:125" ht="18" customHeight="1">
      <c r="E257" s="50"/>
      <c r="K257" s="216" t="str">
        <f>IFERROR(MP_DATA[[#This Row],[Top '[m']]]-MP_DATA[[#This Row],[Bottom '[m']]], "")</f>
        <v/>
      </c>
      <c r="L257" s="201" t="str">
        <f>IFERROR(-(MP_DATA[[#This Row],[D, bottom '[m']]]-MP_DATA[[#This Row],[D, top '[m']]])/(MP_DATA[[#This Row],[Bottom '[m']]]-MP_DATA[[#This Row],[Top '[m']]]),"")</f>
        <v/>
      </c>
      <c r="M257" s="134" t="str">
        <f t="shared" si="12"/>
        <v/>
      </c>
      <c r="N257" s="217" t="str">
        <f>IFERROR((MP_DATA[[#This Row],[D, bottom '[m']]]+MP_DATA[[#This Row],[D, top '[m']]])/(2*MP_DATA[[#This Row],[t '[mm']]]/1000),"")</f>
        <v/>
      </c>
      <c r="Q257" s="195"/>
      <c r="R257" s="195"/>
      <c r="S257" s="175"/>
      <c r="AP257" s="80"/>
      <c r="AV257" s="216" t="str">
        <f>IFERROR(TP_DATA[[#This Row],[Top '[m']]]-TP_DATA[[#This Row],[Bottom '[m']]], "")</f>
        <v/>
      </c>
      <c r="AW257" s="194"/>
      <c r="AX257" s="195"/>
      <c r="AY257" s="222"/>
      <c r="BB257" s="96"/>
      <c r="BC257" s="96"/>
      <c r="BD257" s="175"/>
      <c r="CH257" s="216" t="str">
        <f>IFERROR(TOWER_DATA[[#This Row],[Top '[m']]]-TOWER_DATA[[#This Row],[Bottom '[m']]], "")</f>
        <v/>
      </c>
      <c r="CI257" s="201" t="str">
        <f>IFERROR(-(TOWER_DATA[[#This Row],[D, bottom '[m']]]-TOWER_DATA[[#This Row],[D, top '[m']]])/(TOWER_DATA[[#This Row],[Bottom '[m']]]-TOWER_DATA[[#This Row],[Top '[m']]]),"")</f>
        <v/>
      </c>
      <c r="CJ257" s="134" t="str">
        <f t="shared" si="11"/>
        <v/>
      </c>
      <c r="CK257" s="217" t="str">
        <f>IFERROR((TOWER_DATA[[#This Row],[D, bottom '[m']]]+TOWER_DATA[[#This Row],[D, top '[m']]])/(2*TOWER_DATA[[#This Row],[t '[mm']]]/1000),"")</f>
        <v/>
      </c>
      <c r="DO257" s="195"/>
      <c r="DP257" s="195"/>
      <c r="DQ257" s="175"/>
      <c r="DT257" s="96"/>
      <c r="DU257" s="96"/>
    </row>
    <row r="258" spans="5:125" ht="18" customHeight="1">
      <c r="E258" s="50"/>
      <c r="K258" s="216" t="str">
        <f>IFERROR(MP_DATA[[#This Row],[Top '[m']]]-MP_DATA[[#This Row],[Bottom '[m']]], "")</f>
        <v/>
      </c>
      <c r="L258" s="201" t="str">
        <f>IFERROR(-(MP_DATA[[#This Row],[D, bottom '[m']]]-MP_DATA[[#This Row],[D, top '[m']]])/(MP_DATA[[#This Row],[Bottom '[m']]]-MP_DATA[[#This Row],[Top '[m']]]),"")</f>
        <v/>
      </c>
      <c r="M258" s="134" t="str">
        <f t="shared" si="12"/>
        <v/>
      </c>
      <c r="N258" s="217" t="str">
        <f>IFERROR((MP_DATA[[#This Row],[D, bottom '[m']]]+MP_DATA[[#This Row],[D, top '[m']]])/(2*MP_DATA[[#This Row],[t '[mm']]]/1000),"")</f>
        <v/>
      </c>
      <c r="Q258" s="195"/>
      <c r="R258" s="195"/>
      <c r="S258" s="175"/>
      <c r="AP258" s="80"/>
      <c r="AV258" s="216" t="str">
        <f>IFERROR(TP_DATA[[#This Row],[Top '[m']]]-TP_DATA[[#This Row],[Bottom '[m']]], "")</f>
        <v/>
      </c>
      <c r="AW258" s="194"/>
      <c r="AX258" s="195"/>
      <c r="AY258" s="222"/>
      <c r="BB258" s="96"/>
      <c r="BC258" s="96"/>
      <c r="BD258" s="175"/>
      <c r="CH258" s="216" t="str">
        <f>IFERROR(TOWER_DATA[[#This Row],[Top '[m']]]-TOWER_DATA[[#This Row],[Bottom '[m']]], "")</f>
        <v/>
      </c>
      <c r="CI258" s="201" t="str">
        <f>IFERROR(-(TOWER_DATA[[#This Row],[D, bottom '[m']]]-TOWER_DATA[[#This Row],[D, top '[m']]])/(TOWER_DATA[[#This Row],[Bottom '[m']]]-TOWER_DATA[[#This Row],[Top '[m']]]),"")</f>
        <v/>
      </c>
      <c r="CJ258" s="134" t="str">
        <f t="shared" si="11"/>
        <v/>
      </c>
      <c r="CK258" s="217" t="str">
        <f>IFERROR((TOWER_DATA[[#This Row],[D, bottom '[m']]]+TOWER_DATA[[#This Row],[D, top '[m']]])/(2*TOWER_DATA[[#This Row],[t '[mm']]]/1000),"")</f>
        <v/>
      </c>
      <c r="DO258" s="195"/>
      <c r="DP258" s="195"/>
      <c r="DQ258" s="175"/>
      <c r="DT258" s="96"/>
      <c r="DU258" s="96"/>
    </row>
    <row r="259" spans="5:125" ht="18" customHeight="1">
      <c r="E259" s="50"/>
      <c r="K259" s="216" t="str">
        <f>IFERROR(MP_DATA[[#This Row],[Top '[m']]]-MP_DATA[[#This Row],[Bottom '[m']]], "")</f>
        <v/>
      </c>
      <c r="L259" s="201" t="str">
        <f>IFERROR(-(MP_DATA[[#This Row],[D, bottom '[m']]]-MP_DATA[[#This Row],[D, top '[m']]])/(MP_DATA[[#This Row],[Bottom '[m']]]-MP_DATA[[#This Row],[Top '[m']]]),"")</f>
        <v/>
      </c>
      <c r="M259" s="134" t="str">
        <f t="shared" si="12"/>
        <v/>
      </c>
      <c r="N259" s="217" t="str">
        <f>IFERROR((MP_DATA[[#This Row],[D, bottom '[m']]]+MP_DATA[[#This Row],[D, top '[m']]])/(2*MP_DATA[[#This Row],[t '[mm']]]/1000),"")</f>
        <v/>
      </c>
      <c r="Q259" s="195"/>
      <c r="R259" s="195"/>
      <c r="S259" s="175"/>
      <c r="AP259" s="80"/>
      <c r="AV259" s="216" t="str">
        <f>IFERROR(TP_DATA[[#This Row],[Top '[m']]]-TP_DATA[[#This Row],[Bottom '[m']]], "")</f>
        <v/>
      </c>
      <c r="AW259" s="194"/>
      <c r="AX259" s="195"/>
      <c r="AY259" s="222"/>
      <c r="BB259" s="96"/>
      <c r="BC259" s="96"/>
      <c r="BD259" s="175"/>
      <c r="CH259" s="216" t="str">
        <f>IFERROR(TOWER_DATA[[#This Row],[Top '[m']]]-TOWER_DATA[[#This Row],[Bottom '[m']]], "")</f>
        <v/>
      </c>
      <c r="CI259" s="201" t="str">
        <f>IFERROR(-(TOWER_DATA[[#This Row],[D, bottom '[m']]]-TOWER_DATA[[#This Row],[D, top '[m']]])/(TOWER_DATA[[#This Row],[Bottom '[m']]]-TOWER_DATA[[#This Row],[Top '[m']]]),"")</f>
        <v/>
      </c>
      <c r="CJ259" s="134" t="str">
        <f t="shared" si="11"/>
        <v/>
      </c>
      <c r="CK259" s="217" t="str">
        <f>IFERROR((TOWER_DATA[[#This Row],[D, bottom '[m']]]+TOWER_DATA[[#This Row],[D, top '[m']]])/(2*TOWER_DATA[[#This Row],[t '[mm']]]/1000),"")</f>
        <v/>
      </c>
      <c r="DO259" s="195"/>
      <c r="DP259" s="195"/>
      <c r="DQ259" s="175"/>
      <c r="DT259" s="96"/>
      <c r="DU259" s="96"/>
    </row>
    <row r="260" spans="5:125" ht="18" customHeight="1">
      <c r="E260" s="50"/>
      <c r="K260" s="216" t="str">
        <f>IFERROR(MP_DATA[[#This Row],[Top '[m']]]-MP_DATA[[#This Row],[Bottom '[m']]], "")</f>
        <v/>
      </c>
      <c r="L260" s="201" t="str">
        <f>IFERROR(-(MP_DATA[[#This Row],[D, bottom '[m']]]-MP_DATA[[#This Row],[D, top '[m']]])/(MP_DATA[[#This Row],[Bottom '[m']]]-MP_DATA[[#This Row],[Top '[m']]]),"")</f>
        <v/>
      </c>
      <c r="M260" s="134" t="str">
        <f t="shared" si="12"/>
        <v/>
      </c>
      <c r="N260" s="217" t="str">
        <f>IFERROR((MP_DATA[[#This Row],[D, bottom '[m']]]+MP_DATA[[#This Row],[D, top '[m']]])/(2*MP_DATA[[#This Row],[t '[mm']]]/1000),"")</f>
        <v/>
      </c>
      <c r="Q260" s="195"/>
      <c r="R260" s="195"/>
      <c r="S260" s="175"/>
      <c r="AP260" s="80"/>
      <c r="AV260" s="216" t="str">
        <f>IFERROR(TP_DATA[[#This Row],[Top '[m']]]-TP_DATA[[#This Row],[Bottom '[m']]], "")</f>
        <v/>
      </c>
      <c r="AW260" s="194"/>
      <c r="AX260" s="195"/>
      <c r="AY260" s="222"/>
      <c r="BB260" s="96"/>
      <c r="BC260" s="96"/>
      <c r="BD260" s="175"/>
      <c r="CH260" s="216" t="str">
        <f>IFERROR(TOWER_DATA[[#This Row],[Top '[m']]]-TOWER_DATA[[#This Row],[Bottom '[m']]], "")</f>
        <v/>
      </c>
      <c r="CI260" s="201" t="str">
        <f>IFERROR(-(TOWER_DATA[[#This Row],[D, bottom '[m']]]-TOWER_DATA[[#This Row],[D, top '[m']]])/(TOWER_DATA[[#This Row],[Bottom '[m']]]-TOWER_DATA[[#This Row],[Top '[m']]]),"")</f>
        <v/>
      </c>
      <c r="CJ260" s="134" t="str">
        <f t="shared" si="11"/>
        <v/>
      </c>
      <c r="CK260" s="217" t="str">
        <f>IFERROR((TOWER_DATA[[#This Row],[D, bottom '[m']]]+TOWER_DATA[[#This Row],[D, top '[m']]])/(2*TOWER_DATA[[#This Row],[t '[mm']]]/1000),"")</f>
        <v/>
      </c>
      <c r="DO260" s="195"/>
      <c r="DP260" s="195"/>
      <c r="DQ260" s="175"/>
      <c r="DT260" s="96"/>
      <c r="DU260" s="96"/>
    </row>
    <row r="261" spans="5:125" ht="18" customHeight="1">
      <c r="E261" s="50"/>
      <c r="K261" s="216" t="str">
        <f>IFERROR(MP_DATA[[#This Row],[Top '[m']]]-MP_DATA[[#This Row],[Bottom '[m']]], "")</f>
        <v/>
      </c>
      <c r="L261" s="201" t="str">
        <f>IFERROR(-(MP_DATA[[#This Row],[D, bottom '[m']]]-MP_DATA[[#This Row],[D, top '[m']]])/(MP_DATA[[#This Row],[Bottom '[m']]]-MP_DATA[[#This Row],[Top '[m']]]),"")</f>
        <v/>
      </c>
      <c r="M261" s="134" t="str">
        <f t="shared" si="12"/>
        <v/>
      </c>
      <c r="N261" s="217" t="str">
        <f>IFERROR((MP_DATA[[#This Row],[D, bottom '[m']]]+MP_DATA[[#This Row],[D, top '[m']]])/(2*MP_DATA[[#This Row],[t '[mm']]]/1000),"")</f>
        <v/>
      </c>
      <c r="Q261" s="195"/>
      <c r="R261" s="195"/>
      <c r="S261" s="175"/>
      <c r="AP261" s="80"/>
      <c r="AV261" s="216" t="str">
        <f>IFERROR(TP_DATA[[#This Row],[Top '[m']]]-TP_DATA[[#This Row],[Bottom '[m']]], "")</f>
        <v/>
      </c>
      <c r="AW261" s="194"/>
      <c r="AX261" s="195"/>
      <c r="AY261" s="222"/>
      <c r="BB261" s="96"/>
      <c r="BC261" s="96"/>
      <c r="BD261" s="175"/>
      <c r="CH261" s="216" t="str">
        <f>IFERROR(TOWER_DATA[[#This Row],[Top '[m']]]-TOWER_DATA[[#This Row],[Bottom '[m']]], "")</f>
        <v/>
      </c>
      <c r="CI261" s="201" t="str">
        <f>IFERROR(-(TOWER_DATA[[#This Row],[D, bottom '[m']]]-TOWER_DATA[[#This Row],[D, top '[m']]])/(TOWER_DATA[[#This Row],[Bottom '[m']]]-TOWER_DATA[[#This Row],[Top '[m']]]),"")</f>
        <v/>
      </c>
      <c r="CJ261" s="134" t="str">
        <f t="shared" si="11"/>
        <v/>
      </c>
      <c r="CK261" s="217" t="str">
        <f>IFERROR((TOWER_DATA[[#This Row],[D, bottom '[m']]]+TOWER_DATA[[#This Row],[D, top '[m']]])/(2*TOWER_DATA[[#This Row],[t '[mm']]]/1000),"")</f>
        <v/>
      </c>
      <c r="DO261" s="195"/>
      <c r="DP261" s="195"/>
      <c r="DQ261" s="175"/>
      <c r="DT261" s="96"/>
      <c r="DU261" s="96"/>
    </row>
    <row r="262" spans="5:125" ht="18" customHeight="1">
      <c r="E262" s="50"/>
      <c r="K262" s="216" t="str">
        <f>IFERROR(MP_DATA[[#This Row],[Top '[m']]]-MP_DATA[[#This Row],[Bottom '[m']]], "")</f>
        <v/>
      </c>
      <c r="L262" s="201" t="str">
        <f>IFERROR(-(MP_DATA[[#This Row],[D, bottom '[m']]]-MP_DATA[[#This Row],[D, top '[m']]])/(MP_DATA[[#This Row],[Bottom '[m']]]-MP_DATA[[#This Row],[Top '[m']]]),"")</f>
        <v/>
      </c>
      <c r="M262" s="134" t="str">
        <f t="shared" si="12"/>
        <v/>
      </c>
      <c r="N262" s="217" t="str">
        <f>IFERROR((MP_DATA[[#This Row],[D, bottom '[m']]]+MP_DATA[[#This Row],[D, top '[m']]])/(2*MP_DATA[[#This Row],[t '[mm']]]/1000),"")</f>
        <v/>
      </c>
      <c r="Q262" s="195"/>
      <c r="R262" s="195"/>
      <c r="S262" s="175"/>
      <c r="AP262" s="80"/>
      <c r="AV262" s="216" t="str">
        <f>IFERROR(TP_DATA[[#This Row],[Top '[m']]]-TP_DATA[[#This Row],[Bottom '[m']]], "")</f>
        <v/>
      </c>
      <c r="AW262" s="194"/>
      <c r="AX262" s="195"/>
      <c r="AY262" s="222"/>
      <c r="BB262" s="96"/>
      <c r="BC262" s="96"/>
      <c r="BD262" s="175"/>
      <c r="CH262" s="216" t="str">
        <f>IFERROR(TOWER_DATA[[#This Row],[Top '[m']]]-TOWER_DATA[[#This Row],[Bottom '[m']]], "")</f>
        <v/>
      </c>
      <c r="CI262" s="201" t="str">
        <f>IFERROR(-(TOWER_DATA[[#This Row],[D, bottom '[m']]]-TOWER_DATA[[#This Row],[D, top '[m']]])/(TOWER_DATA[[#This Row],[Bottom '[m']]]-TOWER_DATA[[#This Row],[Top '[m']]]),"")</f>
        <v/>
      </c>
      <c r="CJ262" s="134" t="str">
        <f t="shared" si="11"/>
        <v/>
      </c>
      <c r="CK262" s="217" t="str">
        <f>IFERROR((TOWER_DATA[[#This Row],[D, bottom '[m']]]+TOWER_DATA[[#This Row],[D, top '[m']]])/(2*TOWER_DATA[[#This Row],[t '[mm']]]/1000),"")</f>
        <v/>
      </c>
      <c r="DO262" s="195"/>
      <c r="DP262" s="195"/>
      <c r="DQ262" s="175"/>
      <c r="DT262" s="96"/>
      <c r="DU262" s="96"/>
    </row>
    <row r="263" spans="5:125" ht="18" customHeight="1">
      <c r="E263" s="50"/>
      <c r="K263" s="216" t="str">
        <f>IFERROR(MP_DATA[[#This Row],[Top '[m']]]-MP_DATA[[#This Row],[Bottom '[m']]], "")</f>
        <v/>
      </c>
      <c r="L263" s="201" t="str">
        <f>IFERROR(-(MP_DATA[[#This Row],[D, bottom '[m']]]-MP_DATA[[#This Row],[D, top '[m']]])/(MP_DATA[[#This Row],[Bottom '[m']]]-MP_DATA[[#This Row],[Top '[m']]]),"")</f>
        <v/>
      </c>
      <c r="M263" s="134" t="str">
        <f t="shared" si="12"/>
        <v/>
      </c>
      <c r="N263" s="217" t="str">
        <f>IFERROR((MP_DATA[[#This Row],[D, bottom '[m']]]+MP_DATA[[#This Row],[D, top '[m']]])/(2*MP_DATA[[#This Row],[t '[mm']]]/1000),"")</f>
        <v/>
      </c>
      <c r="Q263" s="195"/>
      <c r="R263" s="195"/>
      <c r="S263" s="175"/>
      <c r="AP263" s="80"/>
      <c r="AV263" s="216" t="str">
        <f>IFERROR(TP_DATA[[#This Row],[Top '[m']]]-TP_DATA[[#This Row],[Bottom '[m']]], "")</f>
        <v/>
      </c>
      <c r="AW263" s="194"/>
      <c r="AX263" s="195"/>
      <c r="AY263" s="222"/>
      <c r="BB263" s="96"/>
      <c r="BC263" s="96"/>
      <c r="BD263" s="175"/>
      <c r="CH263" s="216" t="str">
        <f>IFERROR(TOWER_DATA[[#This Row],[Top '[m']]]-TOWER_DATA[[#This Row],[Bottom '[m']]], "")</f>
        <v/>
      </c>
      <c r="CI263" s="201" t="str">
        <f>IFERROR(-(TOWER_DATA[[#This Row],[D, bottom '[m']]]-TOWER_DATA[[#This Row],[D, top '[m']]])/(TOWER_DATA[[#This Row],[Bottom '[m']]]-TOWER_DATA[[#This Row],[Top '[m']]]),"")</f>
        <v/>
      </c>
      <c r="CJ263" s="134" t="str">
        <f t="shared" si="11"/>
        <v/>
      </c>
      <c r="CK263" s="217" t="str">
        <f>IFERROR((TOWER_DATA[[#This Row],[D, bottom '[m']]]+TOWER_DATA[[#This Row],[D, top '[m']]])/(2*TOWER_DATA[[#This Row],[t '[mm']]]/1000),"")</f>
        <v/>
      </c>
      <c r="DO263" s="195"/>
      <c r="DP263" s="195"/>
      <c r="DQ263" s="175"/>
      <c r="DT263" s="96"/>
      <c r="DU263" s="96"/>
    </row>
    <row r="264" spans="5:125" ht="18" customHeight="1">
      <c r="E264" s="50"/>
      <c r="K264" s="216" t="str">
        <f>IFERROR(MP_DATA[[#This Row],[Top '[m']]]-MP_DATA[[#This Row],[Bottom '[m']]], "")</f>
        <v/>
      </c>
      <c r="L264" s="201" t="str">
        <f>IFERROR(-(MP_DATA[[#This Row],[D, bottom '[m']]]-MP_DATA[[#This Row],[D, top '[m']]])/(MP_DATA[[#This Row],[Bottom '[m']]]-MP_DATA[[#This Row],[Top '[m']]]),"")</f>
        <v/>
      </c>
      <c r="M264" s="134" t="str">
        <f t="shared" si="12"/>
        <v/>
      </c>
      <c r="N264" s="217" t="str">
        <f>IFERROR((MP_DATA[[#This Row],[D, bottom '[m']]]+MP_DATA[[#This Row],[D, top '[m']]])/(2*MP_DATA[[#This Row],[t '[mm']]]/1000),"")</f>
        <v/>
      </c>
      <c r="Q264" s="195"/>
      <c r="R264" s="195"/>
      <c r="S264" s="175"/>
      <c r="AP264" s="80"/>
      <c r="AV264" s="216" t="str">
        <f>IFERROR(TP_DATA[[#This Row],[Top '[m']]]-TP_DATA[[#This Row],[Bottom '[m']]], "")</f>
        <v/>
      </c>
      <c r="AW264" s="194"/>
      <c r="AX264" s="195"/>
      <c r="AY264" s="222"/>
      <c r="BB264" s="96"/>
      <c r="BC264" s="96"/>
      <c r="BD264" s="175"/>
      <c r="CH264" s="216" t="str">
        <f>IFERROR(TOWER_DATA[[#This Row],[Top '[m']]]-TOWER_DATA[[#This Row],[Bottom '[m']]], "")</f>
        <v/>
      </c>
      <c r="CI264" s="201" t="str">
        <f>IFERROR(-(TOWER_DATA[[#This Row],[D, bottom '[m']]]-TOWER_DATA[[#This Row],[D, top '[m']]])/(TOWER_DATA[[#This Row],[Bottom '[m']]]-TOWER_DATA[[#This Row],[Top '[m']]]),"")</f>
        <v/>
      </c>
      <c r="CJ264" s="134" t="str">
        <f t="shared" si="11"/>
        <v/>
      </c>
      <c r="CK264" s="217" t="str">
        <f>IFERROR((TOWER_DATA[[#This Row],[D, bottom '[m']]]+TOWER_DATA[[#This Row],[D, top '[m']]])/(2*TOWER_DATA[[#This Row],[t '[mm']]]/1000),"")</f>
        <v/>
      </c>
      <c r="DO264" s="195"/>
      <c r="DP264" s="195"/>
      <c r="DQ264" s="175"/>
      <c r="DT264" s="96"/>
      <c r="DU264" s="96"/>
    </row>
    <row r="265" spans="5:125" ht="18" customHeight="1">
      <c r="E265" s="50"/>
      <c r="K265" s="216" t="str">
        <f>IFERROR(MP_DATA[[#This Row],[Top '[m']]]-MP_DATA[[#This Row],[Bottom '[m']]], "")</f>
        <v/>
      </c>
      <c r="L265" s="201" t="str">
        <f>IFERROR(-(MP_DATA[[#This Row],[D, bottom '[m']]]-MP_DATA[[#This Row],[D, top '[m']]])/(MP_DATA[[#This Row],[Bottom '[m']]]-MP_DATA[[#This Row],[Top '[m']]]),"")</f>
        <v/>
      </c>
      <c r="M265" s="134" t="str">
        <f t="shared" si="12"/>
        <v/>
      </c>
      <c r="N265" s="217" t="str">
        <f>IFERROR((MP_DATA[[#This Row],[D, bottom '[m']]]+MP_DATA[[#This Row],[D, top '[m']]])/(2*MP_DATA[[#This Row],[t '[mm']]]/1000),"")</f>
        <v/>
      </c>
      <c r="Q265" s="195"/>
      <c r="R265" s="195"/>
      <c r="S265" s="175"/>
      <c r="AP265" s="80"/>
      <c r="AV265" s="216" t="str">
        <f>IFERROR(TP_DATA[[#This Row],[Top '[m']]]-TP_DATA[[#This Row],[Bottom '[m']]], "")</f>
        <v/>
      </c>
      <c r="AW265" s="194"/>
      <c r="AX265" s="195"/>
      <c r="AY265" s="222"/>
      <c r="BB265" s="96"/>
      <c r="BC265" s="96"/>
      <c r="BD265" s="175"/>
      <c r="CH265" s="216" t="str">
        <f>IFERROR(TOWER_DATA[[#This Row],[Top '[m']]]-TOWER_DATA[[#This Row],[Bottom '[m']]], "")</f>
        <v/>
      </c>
      <c r="CI265" s="201" t="str">
        <f>IFERROR(-(TOWER_DATA[[#This Row],[D, bottom '[m']]]-TOWER_DATA[[#This Row],[D, top '[m']]])/(TOWER_DATA[[#This Row],[Bottom '[m']]]-TOWER_DATA[[#This Row],[Top '[m']]]),"")</f>
        <v/>
      </c>
      <c r="CJ265" s="134" t="str">
        <f t="shared" si="11"/>
        <v/>
      </c>
      <c r="CK265" s="217" t="str">
        <f>IFERROR((TOWER_DATA[[#This Row],[D, bottom '[m']]]+TOWER_DATA[[#This Row],[D, top '[m']]])/(2*TOWER_DATA[[#This Row],[t '[mm']]]/1000),"")</f>
        <v/>
      </c>
      <c r="DO265" s="195"/>
      <c r="DP265" s="195"/>
      <c r="DQ265" s="175"/>
      <c r="DT265" s="96"/>
      <c r="DU265" s="96"/>
    </row>
    <row r="266" spans="5:125" ht="18" customHeight="1">
      <c r="E266" s="50"/>
      <c r="K266" s="216" t="str">
        <f>IFERROR(MP_DATA[[#This Row],[Top '[m']]]-MP_DATA[[#This Row],[Bottom '[m']]], "")</f>
        <v/>
      </c>
      <c r="L266" s="201" t="str">
        <f>IFERROR(-(MP_DATA[[#This Row],[D, bottom '[m']]]-MP_DATA[[#This Row],[D, top '[m']]])/(MP_DATA[[#This Row],[Bottom '[m']]]-MP_DATA[[#This Row],[Top '[m']]]),"")</f>
        <v/>
      </c>
      <c r="M266" s="134" t="str">
        <f t="shared" si="12"/>
        <v/>
      </c>
      <c r="N266" s="217" t="str">
        <f>IFERROR((MP_DATA[[#This Row],[D, bottom '[m']]]+MP_DATA[[#This Row],[D, top '[m']]])/(2*MP_DATA[[#This Row],[t '[mm']]]/1000),"")</f>
        <v/>
      </c>
      <c r="Q266" s="195"/>
      <c r="R266" s="195"/>
      <c r="S266" s="175"/>
      <c r="AP266" s="80"/>
      <c r="AV266" s="216" t="str">
        <f>IFERROR(TP_DATA[[#This Row],[Top '[m']]]-TP_DATA[[#This Row],[Bottom '[m']]], "")</f>
        <v/>
      </c>
      <c r="AW266" s="194"/>
      <c r="AX266" s="195"/>
      <c r="AY266" s="222"/>
      <c r="BB266" s="96"/>
      <c r="BC266" s="96"/>
      <c r="BD266" s="175"/>
      <c r="CH266" s="216" t="str">
        <f>IFERROR(TOWER_DATA[[#This Row],[Top '[m']]]-TOWER_DATA[[#This Row],[Bottom '[m']]], "")</f>
        <v/>
      </c>
      <c r="CI266" s="201" t="str">
        <f>IFERROR(-(TOWER_DATA[[#This Row],[D, bottom '[m']]]-TOWER_DATA[[#This Row],[D, top '[m']]])/(TOWER_DATA[[#This Row],[Bottom '[m']]]-TOWER_DATA[[#This Row],[Top '[m']]]),"")</f>
        <v/>
      </c>
      <c r="CJ266" s="134" t="str">
        <f t="shared" si="11"/>
        <v/>
      </c>
      <c r="CK266" s="217" t="str">
        <f>IFERROR((TOWER_DATA[[#This Row],[D, bottom '[m']]]+TOWER_DATA[[#This Row],[D, top '[m']]])/(2*TOWER_DATA[[#This Row],[t '[mm']]]/1000),"")</f>
        <v/>
      </c>
      <c r="DO266" s="195"/>
      <c r="DP266" s="195"/>
      <c r="DQ266" s="175"/>
      <c r="DT266" s="96"/>
      <c r="DU266" s="96"/>
    </row>
    <row r="267" spans="5:125" ht="18" customHeight="1">
      <c r="E267" s="50"/>
      <c r="K267" s="216" t="str">
        <f>IFERROR(MP_DATA[[#This Row],[Top '[m']]]-MP_DATA[[#This Row],[Bottom '[m']]], "")</f>
        <v/>
      </c>
      <c r="L267" s="201" t="str">
        <f>IFERROR(-(MP_DATA[[#This Row],[D, bottom '[m']]]-MP_DATA[[#This Row],[D, top '[m']]])/(MP_DATA[[#This Row],[Bottom '[m']]]-MP_DATA[[#This Row],[Top '[m']]]),"")</f>
        <v/>
      </c>
      <c r="M267" s="134" t="str">
        <f t="shared" si="12"/>
        <v/>
      </c>
      <c r="N267" s="217" t="str">
        <f>IFERROR((MP_DATA[[#This Row],[D, bottom '[m']]]+MP_DATA[[#This Row],[D, top '[m']]])/(2*MP_DATA[[#This Row],[t '[mm']]]/1000),"")</f>
        <v/>
      </c>
      <c r="Q267" s="195"/>
      <c r="R267" s="195"/>
      <c r="S267" s="175"/>
      <c r="AP267" s="80"/>
      <c r="AV267" s="216" t="str">
        <f>IFERROR(TP_DATA[[#This Row],[Top '[m']]]-TP_DATA[[#This Row],[Bottom '[m']]], "")</f>
        <v/>
      </c>
      <c r="AW267" s="194"/>
      <c r="AX267" s="195"/>
      <c r="AY267" s="222"/>
      <c r="BB267" s="96"/>
      <c r="BC267" s="96"/>
      <c r="BD267" s="175"/>
      <c r="CH267" s="216" t="str">
        <f>IFERROR(TOWER_DATA[[#This Row],[Top '[m']]]-TOWER_DATA[[#This Row],[Bottom '[m']]], "")</f>
        <v/>
      </c>
      <c r="CI267" s="201" t="str">
        <f>IFERROR(-(TOWER_DATA[[#This Row],[D, bottom '[m']]]-TOWER_DATA[[#This Row],[D, top '[m']]])/(TOWER_DATA[[#This Row],[Bottom '[m']]]-TOWER_DATA[[#This Row],[Top '[m']]]),"")</f>
        <v/>
      </c>
      <c r="CJ267" s="134" t="str">
        <f t="shared" si="11"/>
        <v/>
      </c>
      <c r="CK267" s="217" t="str">
        <f>IFERROR((TOWER_DATA[[#This Row],[D, bottom '[m']]]+TOWER_DATA[[#This Row],[D, top '[m']]])/(2*TOWER_DATA[[#This Row],[t '[mm']]]/1000),"")</f>
        <v/>
      </c>
      <c r="DO267" s="195"/>
      <c r="DP267" s="195"/>
      <c r="DQ267" s="175"/>
      <c r="DT267" s="96"/>
      <c r="DU267" s="96"/>
    </row>
    <row r="268" spans="5:125" ht="18" customHeight="1">
      <c r="E268" s="50"/>
      <c r="K268" s="216" t="str">
        <f>IFERROR(MP_DATA[[#This Row],[Top '[m']]]-MP_DATA[[#This Row],[Bottom '[m']]], "")</f>
        <v/>
      </c>
      <c r="L268" s="201" t="str">
        <f>IFERROR(-(MP_DATA[[#This Row],[D, bottom '[m']]]-MP_DATA[[#This Row],[D, top '[m']]])/(MP_DATA[[#This Row],[Bottom '[m']]]-MP_DATA[[#This Row],[Top '[m']]]),"")</f>
        <v/>
      </c>
      <c r="M268" s="134" t="str">
        <f t="shared" si="12"/>
        <v/>
      </c>
      <c r="N268" s="217" t="str">
        <f>IFERROR((MP_DATA[[#This Row],[D, bottom '[m']]]+MP_DATA[[#This Row],[D, top '[m']]])/(2*MP_DATA[[#This Row],[t '[mm']]]/1000),"")</f>
        <v/>
      </c>
      <c r="Q268" s="195"/>
      <c r="R268" s="195"/>
      <c r="S268" s="175"/>
      <c r="AP268" s="80"/>
      <c r="AV268" s="216" t="str">
        <f>IFERROR(TP_DATA[[#This Row],[Top '[m']]]-TP_DATA[[#This Row],[Bottom '[m']]], "")</f>
        <v/>
      </c>
      <c r="AW268" s="194"/>
      <c r="AX268" s="195"/>
      <c r="AY268" s="222"/>
      <c r="BB268" s="96"/>
      <c r="BC268" s="96"/>
      <c r="BD268" s="175"/>
      <c r="CH268" s="216" t="str">
        <f>IFERROR(TOWER_DATA[[#This Row],[Top '[m']]]-TOWER_DATA[[#This Row],[Bottom '[m']]], "")</f>
        <v/>
      </c>
      <c r="CI268" s="201" t="str">
        <f>IFERROR(-(TOWER_DATA[[#This Row],[D, bottom '[m']]]-TOWER_DATA[[#This Row],[D, top '[m']]])/(TOWER_DATA[[#This Row],[Bottom '[m']]]-TOWER_DATA[[#This Row],[Top '[m']]]),"")</f>
        <v/>
      </c>
      <c r="CJ268" s="134" t="str">
        <f t="shared" si="11"/>
        <v/>
      </c>
      <c r="CK268" s="217" t="str">
        <f>IFERROR((TOWER_DATA[[#This Row],[D, bottom '[m']]]+TOWER_DATA[[#This Row],[D, top '[m']]])/(2*TOWER_DATA[[#This Row],[t '[mm']]]/1000),"")</f>
        <v/>
      </c>
      <c r="DO268" s="195"/>
      <c r="DP268" s="195"/>
      <c r="DQ268" s="175"/>
      <c r="DT268" s="96"/>
      <c r="DU268" s="96"/>
    </row>
    <row r="269" spans="5:125" ht="18" customHeight="1">
      <c r="E269" s="50"/>
      <c r="K269" s="216" t="str">
        <f>IFERROR(MP_DATA[[#This Row],[Top '[m']]]-MP_DATA[[#This Row],[Bottom '[m']]], "")</f>
        <v/>
      </c>
      <c r="L269" s="201" t="str">
        <f>IFERROR(-(MP_DATA[[#This Row],[D, bottom '[m']]]-MP_DATA[[#This Row],[D, top '[m']]])/(MP_DATA[[#This Row],[Bottom '[m']]]-MP_DATA[[#This Row],[Top '[m']]]),"")</f>
        <v/>
      </c>
      <c r="M269" s="134" t="str">
        <f t="shared" si="12"/>
        <v/>
      </c>
      <c r="N269" s="217" t="str">
        <f>IFERROR((MP_DATA[[#This Row],[D, bottom '[m']]]+MP_DATA[[#This Row],[D, top '[m']]])/(2*MP_DATA[[#This Row],[t '[mm']]]/1000),"")</f>
        <v/>
      </c>
      <c r="Q269" s="195"/>
      <c r="R269" s="195"/>
      <c r="S269" s="175"/>
      <c r="AP269" s="80"/>
      <c r="AV269" s="216" t="str">
        <f>IFERROR(TP_DATA[[#This Row],[Top '[m']]]-TP_DATA[[#This Row],[Bottom '[m']]], "")</f>
        <v/>
      </c>
      <c r="AW269" s="194"/>
      <c r="AX269" s="195"/>
      <c r="AY269" s="222"/>
      <c r="BB269" s="96"/>
      <c r="BC269" s="96"/>
      <c r="BD269" s="175"/>
      <c r="CH269" s="216" t="str">
        <f>IFERROR(TOWER_DATA[[#This Row],[Top '[m']]]-TOWER_DATA[[#This Row],[Bottom '[m']]], "")</f>
        <v/>
      </c>
      <c r="CI269" s="201" t="str">
        <f>IFERROR(-(TOWER_DATA[[#This Row],[D, bottom '[m']]]-TOWER_DATA[[#This Row],[D, top '[m']]])/(TOWER_DATA[[#This Row],[Bottom '[m']]]-TOWER_DATA[[#This Row],[Top '[m']]]),"")</f>
        <v/>
      </c>
      <c r="CJ269" s="134" t="str">
        <f t="shared" si="11"/>
        <v/>
      </c>
      <c r="CK269" s="217" t="str">
        <f>IFERROR((TOWER_DATA[[#This Row],[D, bottom '[m']]]+TOWER_DATA[[#This Row],[D, top '[m']]])/(2*TOWER_DATA[[#This Row],[t '[mm']]]/1000),"")</f>
        <v/>
      </c>
      <c r="DO269" s="195"/>
      <c r="DP269" s="195"/>
      <c r="DQ269" s="175"/>
      <c r="DT269" s="96"/>
      <c r="DU269" s="96"/>
    </row>
    <row r="270" spans="5:125" ht="18" customHeight="1">
      <c r="E270" s="50"/>
      <c r="K270" s="216" t="str">
        <f>IFERROR(MP_DATA[[#This Row],[Top '[m']]]-MP_DATA[[#This Row],[Bottom '[m']]], "")</f>
        <v/>
      </c>
      <c r="L270" s="201" t="str">
        <f>IFERROR(-(MP_DATA[[#This Row],[D, bottom '[m']]]-MP_DATA[[#This Row],[D, top '[m']]])/(MP_DATA[[#This Row],[Bottom '[m']]]-MP_DATA[[#This Row],[Top '[m']]]),"")</f>
        <v/>
      </c>
      <c r="M270" s="134" t="str">
        <f t="shared" si="12"/>
        <v/>
      </c>
      <c r="N270" s="217" t="str">
        <f>IFERROR((MP_DATA[[#This Row],[D, bottom '[m']]]+MP_DATA[[#This Row],[D, top '[m']]])/(2*MP_DATA[[#This Row],[t '[mm']]]/1000),"")</f>
        <v/>
      </c>
      <c r="Q270" s="195"/>
      <c r="R270" s="195"/>
      <c r="S270" s="175"/>
      <c r="AP270" s="80"/>
      <c r="AV270" s="216" t="str">
        <f>IFERROR(TP_DATA[[#This Row],[Top '[m']]]-TP_DATA[[#This Row],[Bottom '[m']]], "")</f>
        <v/>
      </c>
      <c r="AW270" s="194"/>
      <c r="AX270" s="195"/>
      <c r="AY270" s="222"/>
      <c r="BB270" s="96"/>
      <c r="BC270" s="96"/>
      <c r="BD270" s="175"/>
      <c r="CH270" s="216" t="str">
        <f>IFERROR(TOWER_DATA[[#This Row],[Top '[m']]]-TOWER_DATA[[#This Row],[Bottom '[m']]], "")</f>
        <v/>
      </c>
      <c r="CI270" s="201" t="str">
        <f>IFERROR(-(TOWER_DATA[[#This Row],[D, bottom '[m']]]-TOWER_DATA[[#This Row],[D, top '[m']]])/(TOWER_DATA[[#This Row],[Bottom '[m']]]-TOWER_DATA[[#This Row],[Top '[m']]]),"")</f>
        <v/>
      </c>
      <c r="CJ270" s="134" t="str">
        <f t="shared" si="11"/>
        <v/>
      </c>
      <c r="CK270" s="217" t="str">
        <f>IFERROR((TOWER_DATA[[#This Row],[D, bottom '[m']]]+TOWER_DATA[[#This Row],[D, top '[m']]])/(2*TOWER_DATA[[#This Row],[t '[mm']]]/1000),"")</f>
        <v/>
      </c>
      <c r="DO270" s="195"/>
      <c r="DP270" s="195"/>
      <c r="DQ270" s="175"/>
      <c r="DT270" s="96"/>
      <c r="DU270" s="96"/>
    </row>
    <row r="271" spans="5:125" ht="18" customHeight="1">
      <c r="E271" s="50"/>
      <c r="K271" s="216" t="str">
        <f>IFERROR(MP_DATA[[#This Row],[Top '[m']]]-MP_DATA[[#This Row],[Bottom '[m']]], "")</f>
        <v/>
      </c>
      <c r="L271" s="201" t="str">
        <f>IFERROR(-(MP_DATA[[#This Row],[D, bottom '[m']]]-MP_DATA[[#This Row],[D, top '[m']]])/(MP_DATA[[#This Row],[Bottom '[m']]]-MP_DATA[[#This Row],[Top '[m']]]),"")</f>
        <v/>
      </c>
      <c r="M271" s="134" t="str">
        <f t="shared" si="12"/>
        <v/>
      </c>
      <c r="N271" s="217" t="str">
        <f>IFERROR((MP_DATA[[#This Row],[D, bottom '[m']]]+MP_DATA[[#This Row],[D, top '[m']]])/(2*MP_DATA[[#This Row],[t '[mm']]]/1000),"")</f>
        <v/>
      </c>
      <c r="Q271" s="195"/>
      <c r="R271" s="195"/>
      <c r="S271" s="175"/>
      <c r="AP271" s="80"/>
      <c r="AV271" s="216" t="str">
        <f>IFERROR(TP_DATA[[#This Row],[Top '[m']]]-TP_DATA[[#This Row],[Bottom '[m']]], "")</f>
        <v/>
      </c>
      <c r="AW271" s="194"/>
      <c r="AX271" s="195"/>
      <c r="AY271" s="222"/>
      <c r="BB271" s="96"/>
      <c r="BC271" s="96"/>
      <c r="BD271" s="175"/>
      <c r="CH271" s="216" t="str">
        <f>IFERROR(TOWER_DATA[[#This Row],[Top '[m']]]-TOWER_DATA[[#This Row],[Bottom '[m']]], "")</f>
        <v/>
      </c>
      <c r="CI271" s="201" t="str">
        <f>IFERROR(-(TOWER_DATA[[#This Row],[D, bottom '[m']]]-TOWER_DATA[[#This Row],[D, top '[m']]])/(TOWER_DATA[[#This Row],[Bottom '[m']]]-TOWER_DATA[[#This Row],[Top '[m']]]),"")</f>
        <v/>
      </c>
      <c r="CJ271" s="134" t="str">
        <f t="shared" si="11"/>
        <v/>
      </c>
      <c r="CK271" s="217" t="str">
        <f>IFERROR((TOWER_DATA[[#This Row],[D, bottom '[m']]]+TOWER_DATA[[#This Row],[D, top '[m']]])/(2*TOWER_DATA[[#This Row],[t '[mm']]]/1000),"")</f>
        <v/>
      </c>
      <c r="DO271" s="195"/>
      <c r="DP271" s="195"/>
      <c r="DQ271" s="175"/>
      <c r="DT271" s="96"/>
      <c r="DU271" s="96"/>
    </row>
    <row r="272" spans="5:125" ht="18" customHeight="1">
      <c r="E272" s="50"/>
      <c r="K272" s="216" t="str">
        <f>IFERROR(MP_DATA[[#This Row],[Top '[m']]]-MP_DATA[[#This Row],[Bottom '[m']]], "")</f>
        <v/>
      </c>
      <c r="L272" s="201" t="str">
        <f>IFERROR(-(MP_DATA[[#This Row],[D, bottom '[m']]]-MP_DATA[[#This Row],[D, top '[m']]])/(MP_DATA[[#This Row],[Bottom '[m']]]-MP_DATA[[#This Row],[Top '[m']]]),"")</f>
        <v/>
      </c>
      <c r="M272" s="134" t="str">
        <f t="shared" si="12"/>
        <v/>
      </c>
      <c r="N272" s="217" t="str">
        <f>IFERROR((MP_DATA[[#This Row],[D, bottom '[m']]]+MP_DATA[[#This Row],[D, top '[m']]])/(2*MP_DATA[[#This Row],[t '[mm']]]/1000),"")</f>
        <v/>
      </c>
      <c r="Q272" s="195"/>
      <c r="R272" s="195"/>
      <c r="S272" s="175"/>
      <c r="AP272" s="80"/>
      <c r="AV272" s="216" t="str">
        <f>IFERROR(TP_DATA[[#This Row],[Top '[m']]]-TP_DATA[[#This Row],[Bottom '[m']]], "")</f>
        <v/>
      </c>
      <c r="AW272" s="194"/>
      <c r="AX272" s="195"/>
      <c r="AY272" s="222"/>
      <c r="BB272" s="96"/>
      <c r="BC272" s="96"/>
      <c r="BD272" s="175"/>
      <c r="CH272" s="216" t="str">
        <f>IFERROR(TOWER_DATA[[#This Row],[Top '[m']]]-TOWER_DATA[[#This Row],[Bottom '[m']]], "")</f>
        <v/>
      </c>
      <c r="CI272" s="201" t="str">
        <f>IFERROR(-(TOWER_DATA[[#This Row],[D, bottom '[m']]]-TOWER_DATA[[#This Row],[D, top '[m']]])/(TOWER_DATA[[#This Row],[Bottom '[m']]]-TOWER_DATA[[#This Row],[Top '[m']]]),"")</f>
        <v/>
      </c>
      <c r="CJ272" s="134" t="str">
        <f t="shared" si="11"/>
        <v/>
      </c>
      <c r="CK272" s="217" t="str">
        <f>IFERROR((TOWER_DATA[[#This Row],[D, bottom '[m']]]+TOWER_DATA[[#This Row],[D, top '[m']]])/(2*TOWER_DATA[[#This Row],[t '[mm']]]/1000),"")</f>
        <v/>
      </c>
      <c r="DO272" s="195"/>
      <c r="DP272" s="195"/>
      <c r="DQ272" s="175"/>
      <c r="DT272" s="96"/>
      <c r="DU272" s="96"/>
    </row>
    <row r="273" spans="5:125" ht="18" customHeight="1">
      <c r="E273" s="50"/>
      <c r="K273" s="216" t="str">
        <f>IFERROR(MP_DATA[[#This Row],[Top '[m']]]-MP_DATA[[#This Row],[Bottom '[m']]], "")</f>
        <v/>
      </c>
      <c r="L273" s="201" t="str">
        <f>IFERROR(-(MP_DATA[[#This Row],[D, bottom '[m']]]-MP_DATA[[#This Row],[D, top '[m']]])/(MP_DATA[[#This Row],[Bottom '[m']]]-MP_DATA[[#This Row],[Top '[m']]]),"")</f>
        <v/>
      </c>
      <c r="M273" s="134" t="str">
        <f t="shared" si="12"/>
        <v/>
      </c>
      <c r="N273" s="217" t="str">
        <f>IFERROR((MP_DATA[[#This Row],[D, bottom '[m']]]+MP_DATA[[#This Row],[D, top '[m']]])/(2*MP_DATA[[#This Row],[t '[mm']]]/1000),"")</f>
        <v/>
      </c>
      <c r="Q273" s="195"/>
      <c r="R273" s="195"/>
      <c r="S273" s="175"/>
      <c r="AP273" s="80"/>
      <c r="AV273" s="216" t="str">
        <f>IFERROR(TP_DATA[[#This Row],[Top '[m']]]-TP_DATA[[#This Row],[Bottom '[m']]], "")</f>
        <v/>
      </c>
      <c r="AW273" s="194"/>
      <c r="AX273" s="195"/>
      <c r="AY273" s="222"/>
      <c r="BB273" s="96"/>
      <c r="BC273" s="96"/>
      <c r="BD273" s="175"/>
      <c r="CH273" s="216" t="str">
        <f>IFERROR(TOWER_DATA[[#This Row],[Top '[m']]]-TOWER_DATA[[#This Row],[Bottom '[m']]], "")</f>
        <v/>
      </c>
      <c r="CI273" s="201" t="str">
        <f>IFERROR(-(TOWER_DATA[[#This Row],[D, bottom '[m']]]-TOWER_DATA[[#This Row],[D, top '[m']]])/(TOWER_DATA[[#This Row],[Bottom '[m']]]-TOWER_DATA[[#This Row],[Top '[m']]]),"")</f>
        <v/>
      </c>
      <c r="CJ273" s="134" t="str">
        <f t="shared" si="11"/>
        <v/>
      </c>
      <c r="CK273" s="217" t="str">
        <f>IFERROR((TOWER_DATA[[#This Row],[D, bottom '[m']]]+TOWER_DATA[[#This Row],[D, top '[m']]])/(2*TOWER_DATA[[#This Row],[t '[mm']]]/1000),"")</f>
        <v/>
      </c>
      <c r="DO273" s="195"/>
      <c r="DP273" s="195"/>
      <c r="DQ273" s="175"/>
      <c r="DT273" s="96"/>
      <c r="DU273" s="96"/>
    </row>
    <row r="274" spans="5:125" ht="18" customHeight="1">
      <c r="E274" s="50"/>
      <c r="K274" s="216" t="str">
        <f>IFERROR(MP_DATA[[#This Row],[Top '[m']]]-MP_DATA[[#This Row],[Bottom '[m']]], "")</f>
        <v/>
      </c>
      <c r="L274" s="201" t="str">
        <f>IFERROR(-(MP_DATA[[#This Row],[D, bottom '[m']]]-MP_DATA[[#This Row],[D, top '[m']]])/(MP_DATA[[#This Row],[Bottom '[m']]]-MP_DATA[[#This Row],[Top '[m']]]),"")</f>
        <v/>
      </c>
      <c r="M274" s="134" t="str">
        <f t="shared" si="12"/>
        <v/>
      </c>
      <c r="N274" s="217" t="str">
        <f>IFERROR((MP_DATA[[#This Row],[D, bottom '[m']]]+MP_DATA[[#This Row],[D, top '[m']]])/(2*MP_DATA[[#This Row],[t '[mm']]]/1000),"")</f>
        <v/>
      </c>
      <c r="Q274" s="195"/>
      <c r="R274" s="195"/>
      <c r="S274" s="175"/>
      <c r="AP274" s="80"/>
      <c r="AV274" s="216" t="str">
        <f>IFERROR(TP_DATA[[#This Row],[Top '[m']]]-TP_DATA[[#This Row],[Bottom '[m']]], "")</f>
        <v/>
      </c>
      <c r="AW274" s="194"/>
      <c r="AX274" s="195"/>
      <c r="AY274" s="222"/>
      <c r="BB274" s="96"/>
      <c r="BC274" s="96"/>
      <c r="BD274" s="175"/>
      <c r="CH274" s="216" t="str">
        <f>IFERROR(TOWER_DATA[[#This Row],[Top '[m']]]-TOWER_DATA[[#This Row],[Bottom '[m']]], "")</f>
        <v/>
      </c>
      <c r="CI274" s="201" t="str">
        <f>IFERROR(-(TOWER_DATA[[#This Row],[D, bottom '[m']]]-TOWER_DATA[[#This Row],[D, top '[m']]])/(TOWER_DATA[[#This Row],[Bottom '[m']]]-TOWER_DATA[[#This Row],[Top '[m']]]),"")</f>
        <v/>
      </c>
      <c r="CJ274" s="134" t="str">
        <f t="shared" si="11"/>
        <v/>
      </c>
      <c r="CK274" s="217" t="str">
        <f>IFERROR((TOWER_DATA[[#This Row],[D, bottom '[m']]]+TOWER_DATA[[#This Row],[D, top '[m']]])/(2*TOWER_DATA[[#This Row],[t '[mm']]]/1000),"")</f>
        <v/>
      </c>
      <c r="DO274" s="195"/>
      <c r="DP274" s="195"/>
      <c r="DQ274" s="175"/>
      <c r="DT274" s="96"/>
      <c r="DU274" s="96"/>
    </row>
    <row r="275" spans="5:125" ht="18" customHeight="1">
      <c r="E275" s="50"/>
      <c r="K275" s="216" t="str">
        <f>IFERROR(MP_DATA[[#This Row],[Top '[m']]]-MP_DATA[[#This Row],[Bottom '[m']]], "")</f>
        <v/>
      </c>
      <c r="L275" s="201" t="str">
        <f>IFERROR(-(MP_DATA[[#This Row],[D, bottom '[m']]]-MP_DATA[[#This Row],[D, top '[m']]])/(MP_DATA[[#This Row],[Bottom '[m']]]-MP_DATA[[#This Row],[Top '[m']]]),"")</f>
        <v/>
      </c>
      <c r="M275" s="134" t="str">
        <f t="shared" si="12"/>
        <v/>
      </c>
      <c r="N275" s="217" t="str">
        <f>IFERROR((MP_DATA[[#This Row],[D, bottom '[m']]]+MP_DATA[[#This Row],[D, top '[m']]])/(2*MP_DATA[[#This Row],[t '[mm']]]/1000),"")</f>
        <v/>
      </c>
      <c r="Q275" s="195"/>
      <c r="R275" s="195"/>
      <c r="S275" s="175"/>
      <c r="AP275" s="80"/>
      <c r="AV275" s="216" t="str">
        <f>IFERROR(TP_DATA[[#This Row],[Top '[m']]]-TP_DATA[[#This Row],[Bottom '[m']]], "")</f>
        <v/>
      </c>
      <c r="AW275" s="194"/>
      <c r="AX275" s="195"/>
      <c r="AY275" s="222"/>
      <c r="BB275" s="96"/>
      <c r="BC275" s="96"/>
      <c r="BD275" s="175"/>
      <c r="CH275" s="216" t="str">
        <f>IFERROR(TOWER_DATA[[#This Row],[Top '[m']]]-TOWER_DATA[[#This Row],[Bottom '[m']]], "")</f>
        <v/>
      </c>
      <c r="CI275" s="201" t="str">
        <f>IFERROR(-(TOWER_DATA[[#This Row],[D, bottom '[m']]]-TOWER_DATA[[#This Row],[D, top '[m']]])/(TOWER_DATA[[#This Row],[Bottom '[m']]]-TOWER_DATA[[#This Row],[Top '[m']]]),"")</f>
        <v/>
      </c>
      <c r="CJ275" s="134" t="str">
        <f t="shared" si="11"/>
        <v/>
      </c>
      <c r="CK275" s="217" t="str">
        <f>IFERROR((TOWER_DATA[[#This Row],[D, bottom '[m']]]+TOWER_DATA[[#This Row],[D, top '[m']]])/(2*TOWER_DATA[[#This Row],[t '[mm']]]/1000),"")</f>
        <v/>
      </c>
      <c r="DO275" s="195"/>
      <c r="DP275" s="195"/>
      <c r="DQ275" s="175"/>
      <c r="DT275" s="96"/>
      <c r="DU275" s="96"/>
    </row>
    <row r="276" spans="5:125" ht="18" customHeight="1">
      <c r="E276" s="50"/>
      <c r="K276" s="216" t="str">
        <f>IFERROR(MP_DATA[[#This Row],[Top '[m']]]-MP_DATA[[#This Row],[Bottom '[m']]], "")</f>
        <v/>
      </c>
      <c r="L276" s="201" t="str">
        <f>IFERROR(-(MP_DATA[[#This Row],[D, bottom '[m']]]-MP_DATA[[#This Row],[D, top '[m']]])/(MP_DATA[[#This Row],[Bottom '[m']]]-MP_DATA[[#This Row],[Top '[m']]]),"")</f>
        <v/>
      </c>
      <c r="M276" s="134" t="str">
        <f t="shared" si="12"/>
        <v/>
      </c>
      <c r="N276" s="217" t="str">
        <f>IFERROR((MP_DATA[[#This Row],[D, bottom '[m']]]+MP_DATA[[#This Row],[D, top '[m']]])/(2*MP_DATA[[#This Row],[t '[mm']]]/1000),"")</f>
        <v/>
      </c>
      <c r="Q276" s="195"/>
      <c r="R276" s="195"/>
      <c r="S276" s="175"/>
      <c r="AP276" s="80"/>
      <c r="AV276" s="216" t="str">
        <f>IFERROR(TP_DATA[[#This Row],[Top '[m']]]-TP_DATA[[#This Row],[Bottom '[m']]], "")</f>
        <v/>
      </c>
      <c r="AW276" s="194"/>
      <c r="AX276" s="195"/>
      <c r="AY276" s="222"/>
      <c r="BB276" s="96"/>
      <c r="BC276" s="96"/>
      <c r="BD276" s="175"/>
      <c r="CH276" s="216" t="str">
        <f>IFERROR(TOWER_DATA[[#This Row],[Top '[m']]]-TOWER_DATA[[#This Row],[Bottom '[m']]], "")</f>
        <v/>
      </c>
      <c r="CI276" s="201" t="str">
        <f>IFERROR(-(TOWER_DATA[[#This Row],[D, bottom '[m']]]-TOWER_DATA[[#This Row],[D, top '[m']]])/(TOWER_DATA[[#This Row],[Bottom '[m']]]-TOWER_DATA[[#This Row],[Top '[m']]]),"")</f>
        <v/>
      </c>
      <c r="CJ276" s="134" t="str">
        <f t="shared" si="11"/>
        <v/>
      </c>
      <c r="CK276" s="217" t="str">
        <f>IFERROR((TOWER_DATA[[#This Row],[D, bottom '[m']]]+TOWER_DATA[[#This Row],[D, top '[m']]])/(2*TOWER_DATA[[#This Row],[t '[mm']]]/1000),"")</f>
        <v/>
      </c>
      <c r="DO276" s="195"/>
      <c r="DP276" s="195"/>
      <c r="DQ276" s="175"/>
      <c r="DT276" s="96"/>
      <c r="DU276" s="96"/>
    </row>
    <row r="277" spans="5:125" ht="18" customHeight="1">
      <c r="E277" s="50"/>
      <c r="K277" s="216" t="str">
        <f>IFERROR(MP_DATA[[#This Row],[Top '[m']]]-MP_DATA[[#This Row],[Bottom '[m']]], "")</f>
        <v/>
      </c>
      <c r="L277" s="201" t="str">
        <f>IFERROR(-(MP_DATA[[#This Row],[D, bottom '[m']]]-MP_DATA[[#This Row],[D, top '[m']]])/(MP_DATA[[#This Row],[Bottom '[m']]]-MP_DATA[[#This Row],[Top '[m']]]),"")</f>
        <v/>
      </c>
      <c r="M277" s="134" t="str">
        <f t="shared" si="12"/>
        <v/>
      </c>
      <c r="N277" s="217" t="str">
        <f>IFERROR((MP_DATA[[#This Row],[D, bottom '[m']]]+MP_DATA[[#This Row],[D, top '[m']]])/(2*MP_DATA[[#This Row],[t '[mm']]]/1000),"")</f>
        <v/>
      </c>
      <c r="Q277" s="195"/>
      <c r="R277" s="195"/>
      <c r="S277" s="175"/>
      <c r="AP277" s="80"/>
      <c r="AV277" s="216" t="str">
        <f>IFERROR(TP_DATA[[#This Row],[Top '[m']]]-TP_DATA[[#This Row],[Bottom '[m']]], "")</f>
        <v/>
      </c>
      <c r="AW277" s="194"/>
      <c r="AX277" s="195"/>
      <c r="AY277" s="222"/>
      <c r="BB277" s="96"/>
      <c r="BC277" s="96"/>
      <c r="BD277" s="175"/>
      <c r="CH277" s="216" t="str">
        <f>IFERROR(TOWER_DATA[[#This Row],[Top '[m']]]-TOWER_DATA[[#This Row],[Bottom '[m']]], "")</f>
        <v/>
      </c>
      <c r="CI277" s="201" t="str">
        <f>IFERROR(-(TOWER_DATA[[#This Row],[D, bottom '[m']]]-TOWER_DATA[[#This Row],[D, top '[m']]])/(TOWER_DATA[[#This Row],[Bottom '[m']]]-TOWER_DATA[[#This Row],[Top '[m']]]),"")</f>
        <v/>
      </c>
      <c r="CJ277" s="134" t="str">
        <f t="shared" si="11"/>
        <v/>
      </c>
      <c r="CK277" s="217" t="str">
        <f>IFERROR((TOWER_DATA[[#This Row],[D, bottom '[m']]]+TOWER_DATA[[#This Row],[D, top '[m']]])/(2*TOWER_DATA[[#This Row],[t '[mm']]]/1000),"")</f>
        <v/>
      </c>
      <c r="DO277" s="195"/>
      <c r="DP277" s="195"/>
      <c r="DQ277" s="175"/>
      <c r="DT277" s="96"/>
      <c r="DU277" s="96"/>
    </row>
    <row r="278" spans="5:125" ht="18" customHeight="1">
      <c r="E278" s="50"/>
      <c r="K278" s="216" t="str">
        <f>IFERROR(MP_DATA[[#This Row],[Top '[m']]]-MP_DATA[[#This Row],[Bottom '[m']]], "")</f>
        <v/>
      </c>
      <c r="L278" s="201" t="str">
        <f>IFERROR(-(MP_DATA[[#This Row],[D, bottom '[m']]]-MP_DATA[[#This Row],[D, top '[m']]])/(MP_DATA[[#This Row],[Bottom '[m']]]-MP_DATA[[#This Row],[Top '[m']]]),"")</f>
        <v/>
      </c>
      <c r="M278" s="134" t="str">
        <f t="shared" si="12"/>
        <v/>
      </c>
      <c r="N278" s="217" t="str">
        <f>IFERROR((MP_DATA[[#This Row],[D, bottom '[m']]]+MP_DATA[[#This Row],[D, top '[m']]])/(2*MP_DATA[[#This Row],[t '[mm']]]/1000),"")</f>
        <v/>
      </c>
      <c r="Q278" s="195"/>
      <c r="R278" s="195"/>
      <c r="S278" s="175"/>
      <c r="AP278" s="80"/>
      <c r="AV278" s="216" t="str">
        <f>IFERROR(TP_DATA[[#This Row],[Top '[m']]]-TP_DATA[[#This Row],[Bottom '[m']]], "")</f>
        <v/>
      </c>
      <c r="AW278" s="194"/>
      <c r="AX278" s="195"/>
      <c r="AY278" s="222"/>
      <c r="BB278" s="96"/>
      <c r="BC278" s="96"/>
      <c r="BD278" s="175"/>
      <c r="CH278" s="216" t="str">
        <f>IFERROR(TOWER_DATA[[#This Row],[Top '[m']]]-TOWER_DATA[[#This Row],[Bottom '[m']]], "")</f>
        <v/>
      </c>
      <c r="CI278" s="201" t="str">
        <f>IFERROR(-(TOWER_DATA[[#This Row],[D, bottom '[m']]]-TOWER_DATA[[#This Row],[D, top '[m']]])/(TOWER_DATA[[#This Row],[Bottom '[m']]]-TOWER_DATA[[#This Row],[Top '[m']]]),"")</f>
        <v/>
      </c>
      <c r="CJ278" s="134" t="str">
        <f t="shared" si="11"/>
        <v/>
      </c>
      <c r="CK278" s="217" t="str">
        <f>IFERROR((TOWER_DATA[[#This Row],[D, bottom '[m']]]+TOWER_DATA[[#This Row],[D, top '[m']]])/(2*TOWER_DATA[[#This Row],[t '[mm']]]/1000),"")</f>
        <v/>
      </c>
      <c r="DO278" s="195"/>
      <c r="DP278" s="195"/>
      <c r="DQ278" s="175"/>
      <c r="DT278" s="96"/>
      <c r="DU278" s="96"/>
    </row>
    <row r="279" spans="5:125" ht="18" customHeight="1">
      <c r="E279" s="50"/>
      <c r="K279" s="216" t="str">
        <f>IFERROR(MP_DATA[[#This Row],[Top '[m']]]-MP_DATA[[#This Row],[Bottom '[m']]], "")</f>
        <v/>
      </c>
      <c r="L279" s="201" t="str">
        <f>IFERROR(-(MP_DATA[[#This Row],[D, bottom '[m']]]-MP_DATA[[#This Row],[D, top '[m']]])/(MP_DATA[[#This Row],[Bottom '[m']]]-MP_DATA[[#This Row],[Top '[m']]]),"")</f>
        <v/>
      </c>
      <c r="M279" s="134" t="str">
        <f t="shared" si="12"/>
        <v/>
      </c>
      <c r="N279" s="217" t="str">
        <f>IFERROR((MP_DATA[[#This Row],[D, bottom '[m']]]+MP_DATA[[#This Row],[D, top '[m']]])/(2*MP_DATA[[#This Row],[t '[mm']]]/1000),"")</f>
        <v/>
      </c>
      <c r="Q279" s="195"/>
      <c r="R279" s="195"/>
      <c r="S279" s="175"/>
      <c r="AP279" s="80"/>
      <c r="AV279" s="216" t="str">
        <f>IFERROR(TP_DATA[[#This Row],[Top '[m']]]-TP_DATA[[#This Row],[Bottom '[m']]], "")</f>
        <v/>
      </c>
      <c r="AW279" s="194"/>
      <c r="AX279" s="195"/>
      <c r="AY279" s="222"/>
      <c r="BB279" s="96"/>
      <c r="BC279" s="96"/>
      <c r="BD279" s="175"/>
      <c r="CH279" s="216" t="str">
        <f>IFERROR(TOWER_DATA[[#This Row],[Top '[m']]]-TOWER_DATA[[#This Row],[Bottom '[m']]], "")</f>
        <v/>
      </c>
      <c r="CI279" s="201" t="str">
        <f>IFERROR(-(TOWER_DATA[[#This Row],[D, bottom '[m']]]-TOWER_DATA[[#This Row],[D, top '[m']]])/(TOWER_DATA[[#This Row],[Bottom '[m']]]-TOWER_DATA[[#This Row],[Top '[m']]]),"")</f>
        <v/>
      </c>
      <c r="CJ279" s="134" t="str">
        <f t="shared" si="11"/>
        <v/>
      </c>
      <c r="CK279" s="217" t="str">
        <f>IFERROR((TOWER_DATA[[#This Row],[D, bottom '[m']]]+TOWER_DATA[[#This Row],[D, top '[m']]])/(2*TOWER_DATA[[#This Row],[t '[mm']]]/1000),"")</f>
        <v/>
      </c>
      <c r="DO279" s="195"/>
      <c r="DP279" s="195"/>
      <c r="DQ279" s="175"/>
      <c r="DT279" s="96"/>
      <c r="DU279" s="96"/>
    </row>
    <row r="280" spans="5:125" ht="18" customHeight="1">
      <c r="E280" s="50"/>
      <c r="K280" s="216" t="str">
        <f>IFERROR(MP_DATA[[#This Row],[Top '[m']]]-MP_DATA[[#This Row],[Bottom '[m']]], "")</f>
        <v/>
      </c>
      <c r="L280" s="201" t="str">
        <f>IFERROR(-(MP_DATA[[#This Row],[D, bottom '[m']]]-MP_DATA[[#This Row],[D, top '[m']]])/(MP_DATA[[#This Row],[Bottom '[m']]]-MP_DATA[[#This Row],[Top '[m']]]),"")</f>
        <v/>
      </c>
      <c r="M280" s="134" t="str">
        <f t="shared" si="12"/>
        <v/>
      </c>
      <c r="N280" s="217" t="str">
        <f>IFERROR((MP_DATA[[#This Row],[D, bottom '[m']]]+MP_DATA[[#This Row],[D, top '[m']]])/(2*MP_DATA[[#This Row],[t '[mm']]]/1000),"")</f>
        <v/>
      </c>
      <c r="Q280" s="195"/>
      <c r="R280" s="195"/>
      <c r="S280" s="175"/>
      <c r="AP280" s="80"/>
      <c r="AV280" s="216" t="str">
        <f>IFERROR(TP_DATA[[#This Row],[Top '[m']]]-TP_DATA[[#This Row],[Bottom '[m']]], "")</f>
        <v/>
      </c>
      <c r="AW280" s="194"/>
      <c r="AX280" s="195"/>
      <c r="AY280" s="222"/>
      <c r="BB280" s="96"/>
      <c r="BC280" s="96"/>
      <c r="BD280" s="175"/>
      <c r="CH280" s="216" t="str">
        <f>IFERROR(TOWER_DATA[[#This Row],[Top '[m']]]-TOWER_DATA[[#This Row],[Bottom '[m']]], "")</f>
        <v/>
      </c>
      <c r="CI280" s="201" t="str">
        <f>IFERROR(-(TOWER_DATA[[#This Row],[D, bottom '[m']]]-TOWER_DATA[[#This Row],[D, top '[m']]])/(TOWER_DATA[[#This Row],[Bottom '[m']]]-TOWER_DATA[[#This Row],[Top '[m']]]),"")</f>
        <v/>
      </c>
      <c r="CJ280" s="134" t="str">
        <f t="shared" si="11"/>
        <v/>
      </c>
      <c r="CK280" s="217" t="str">
        <f>IFERROR((TOWER_DATA[[#This Row],[D, bottom '[m']]]+TOWER_DATA[[#This Row],[D, top '[m']]])/(2*TOWER_DATA[[#This Row],[t '[mm']]]/1000),"")</f>
        <v/>
      </c>
      <c r="DO280" s="195"/>
      <c r="DP280" s="195"/>
      <c r="DQ280" s="175"/>
      <c r="DT280" s="96"/>
      <c r="DU280" s="96"/>
    </row>
    <row r="281" spans="5:125" ht="18" customHeight="1">
      <c r="E281" s="50"/>
      <c r="K281" s="216" t="str">
        <f>IFERROR(MP_DATA[[#This Row],[Top '[m']]]-MP_DATA[[#This Row],[Bottom '[m']]], "")</f>
        <v/>
      </c>
      <c r="L281" s="201" t="str">
        <f>IFERROR(-(MP_DATA[[#This Row],[D, bottom '[m']]]-MP_DATA[[#This Row],[D, top '[m']]])/(MP_DATA[[#This Row],[Bottom '[m']]]-MP_DATA[[#This Row],[Top '[m']]]),"")</f>
        <v/>
      </c>
      <c r="M281" s="134" t="str">
        <f t="shared" si="12"/>
        <v/>
      </c>
      <c r="N281" s="217" t="str">
        <f>IFERROR((MP_DATA[[#This Row],[D, bottom '[m']]]+MP_DATA[[#This Row],[D, top '[m']]])/(2*MP_DATA[[#This Row],[t '[mm']]]/1000),"")</f>
        <v/>
      </c>
      <c r="Q281" s="195"/>
      <c r="R281" s="195"/>
      <c r="S281" s="175"/>
      <c r="AP281" s="80"/>
      <c r="AV281" s="216" t="str">
        <f>IFERROR(TP_DATA[[#This Row],[Top '[m']]]-TP_DATA[[#This Row],[Bottom '[m']]], "")</f>
        <v/>
      </c>
      <c r="AW281" s="194"/>
      <c r="AX281" s="195"/>
      <c r="AY281" s="222"/>
      <c r="BB281" s="96"/>
      <c r="BC281" s="96"/>
      <c r="BD281" s="175"/>
      <c r="CH281" s="216" t="str">
        <f>IFERROR(TOWER_DATA[[#This Row],[Top '[m']]]-TOWER_DATA[[#This Row],[Bottom '[m']]], "")</f>
        <v/>
      </c>
      <c r="CI281" s="201" t="str">
        <f>IFERROR(-(TOWER_DATA[[#This Row],[D, bottom '[m']]]-TOWER_DATA[[#This Row],[D, top '[m']]])/(TOWER_DATA[[#This Row],[Bottom '[m']]]-TOWER_DATA[[#This Row],[Top '[m']]]),"")</f>
        <v/>
      </c>
      <c r="CJ281" s="134" t="str">
        <f t="shared" si="11"/>
        <v/>
      </c>
      <c r="CK281" s="217" t="str">
        <f>IFERROR((TOWER_DATA[[#This Row],[D, bottom '[m']]]+TOWER_DATA[[#This Row],[D, top '[m']]])/(2*TOWER_DATA[[#This Row],[t '[mm']]]/1000),"")</f>
        <v/>
      </c>
      <c r="DO281" s="195"/>
      <c r="DP281" s="195"/>
      <c r="DQ281" s="175"/>
      <c r="DT281" s="96"/>
      <c r="DU281" s="96"/>
    </row>
    <row r="282" spans="5:125" ht="18" customHeight="1">
      <c r="E282" s="50"/>
      <c r="K282" s="216" t="str">
        <f>IFERROR(MP_DATA[[#This Row],[Top '[m']]]-MP_DATA[[#This Row],[Bottom '[m']]], "")</f>
        <v/>
      </c>
      <c r="L282" s="201" t="str">
        <f>IFERROR(-(MP_DATA[[#This Row],[D, bottom '[m']]]-MP_DATA[[#This Row],[D, top '[m']]])/(MP_DATA[[#This Row],[Bottom '[m']]]-MP_DATA[[#This Row],[Top '[m']]]),"")</f>
        <v/>
      </c>
      <c r="M282" s="134" t="str">
        <f t="shared" si="12"/>
        <v/>
      </c>
      <c r="N282" s="217" t="str">
        <f>IFERROR((MP_DATA[[#This Row],[D, bottom '[m']]]+MP_DATA[[#This Row],[D, top '[m']]])/(2*MP_DATA[[#This Row],[t '[mm']]]/1000),"")</f>
        <v/>
      </c>
      <c r="Q282" s="195"/>
      <c r="R282" s="195"/>
      <c r="S282" s="175"/>
      <c r="AP282" s="80"/>
      <c r="AV282" s="216" t="str">
        <f>IFERROR(TP_DATA[[#This Row],[Top '[m']]]-TP_DATA[[#This Row],[Bottom '[m']]], "")</f>
        <v/>
      </c>
      <c r="AW282" s="194"/>
      <c r="AX282" s="195"/>
      <c r="AY282" s="222"/>
      <c r="BB282" s="96"/>
      <c r="BC282" s="96"/>
      <c r="BD282" s="175"/>
      <c r="CH282" s="216" t="str">
        <f>IFERROR(TOWER_DATA[[#This Row],[Top '[m']]]-TOWER_DATA[[#This Row],[Bottom '[m']]], "")</f>
        <v/>
      </c>
      <c r="CI282" s="201" t="str">
        <f>IFERROR(-(TOWER_DATA[[#This Row],[D, bottom '[m']]]-TOWER_DATA[[#This Row],[D, top '[m']]])/(TOWER_DATA[[#This Row],[Bottom '[m']]]-TOWER_DATA[[#This Row],[Top '[m']]]),"")</f>
        <v/>
      </c>
      <c r="CJ282" s="134" t="str">
        <f t="shared" si="11"/>
        <v/>
      </c>
      <c r="CK282" s="217" t="str">
        <f>IFERROR((TOWER_DATA[[#This Row],[D, bottom '[m']]]+TOWER_DATA[[#This Row],[D, top '[m']]])/(2*TOWER_DATA[[#This Row],[t '[mm']]]/1000),"")</f>
        <v/>
      </c>
      <c r="DO282" s="195"/>
      <c r="DP282" s="195"/>
      <c r="DQ282" s="175"/>
      <c r="DT282" s="96"/>
      <c r="DU282" s="96"/>
    </row>
    <row r="283" spans="5:125" ht="18" customHeight="1">
      <c r="E283" s="50"/>
      <c r="K283" s="216" t="str">
        <f>IFERROR(MP_DATA[[#This Row],[Top '[m']]]-MP_DATA[[#This Row],[Bottom '[m']]], "")</f>
        <v/>
      </c>
      <c r="L283" s="201" t="str">
        <f>IFERROR(-(MP_DATA[[#This Row],[D, bottom '[m']]]-MP_DATA[[#This Row],[D, top '[m']]])/(MP_DATA[[#This Row],[Bottom '[m']]]-MP_DATA[[#This Row],[Top '[m']]]),"")</f>
        <v/>
      </c>
      <c r="M283" s="134" t="str">
        <f t="shared" si="12"/>
        <v/>
      </c>
      <c r="N283" s="217" t="str">
        <f>IFERROR((MP_DATA[[#This Row],[D, bottom '[m']]]+MP_DATA[[#This Row],[D, top '[m']]])/(2*MP_DATA[[#This Row],[t '[mm']]]/1000),"")</f>
        <v/>
      </c>
      <c r="Q283" s="195"/>
      <c r="R283" s="195"/>
      <c r="S283" s="175"/>
      <c r="AP283" s="80"/>
      <c r="AV283" s="216" t="str">
        <f>IFERROR(TP_DATA[[#This Row],[Top '[m']]]-TP_DATA[[#This Row],[Bottom '[m']]], "")</f>
        <v/>
      </c>
      <c r="AW283" s="194"/>
      <c r="AX283" s="195"/>
      <c r="AY283" s="222"/>
      <c r="BB283" s="96"/>
      <c r="BC283" s="96"/>
      <c r="BD283" s="175"/>
      <c r="CH283" s="216" t="str">
        <f>IFERROR(TOWER_DATA[[#This Row],[Top '[m']]]-TOWER_DATA[[#This Row],[Bottom '[m']]], "")</f>
        <v/>
      </c>
      <c r="CI283" s="201" t="str">
        <f>IFERROR(-(TOWER_DATA[[#This Row],[D, bottom '[m']]]-TOWER_DATA[[#This Row],[D, top '[m']]])/(TOWER_DATA[[#This Row],[Bottom '[m']]]-TOWER_DATA[[#This Row],[Top '[m']]]),"")</f>
        <v/>
      </c>
      <c r="CJ283" s="134" t="str">
        <f t="shared" si="11"/>
        <v/>
      </c>
      <c r="CK283" s="217" t="str">
        <f>IFERROR((TOWER_DATA[[#This Row],[D, bottom '[m']]]+TOWER_DATA[[#This Row],[D, top '[m']]])/(2*TOWER_DATA[[#This Row],[t '[mm']]]/1000),"")</f>
        <v/>
      </c>
      <c r="DO283" s="195"/>
      <c r="DP283" s="195"/>
      <c r="DQ283" s="175"/>
      <c r="DT283" s="96"/>
      <c r="DU283" s="96"/>
    </row>
    <row r="284" spans="5:125" ht="18" customHeight="1">
      <c r="E284" s="50"/>
      <c r="K284" s="216" t="str">
        <f>IFERROR(MP_DATA[[#This Row],[Top '[m']]]-MP_DATA[[#This Row],[Bottom '[m']]], "")</f>
        <v/>
      </c>
      <c r="L284" s="201" t="str">
        <f>IFERROR(-(MP_DATA[[#This Row],[D, bottom '[m']]]-MP_DATA[[#This Row],[D, top '[m']]])/(MP_DATA[[#This Row],[Bottom '[m']]]-MP_DATA[[#This Row],[Top '[m']]]),"")</f>
        <v/>
      </c>
      <c r="M284" s="134" t="str">
        <f t="shared" si="12"/>
        <v/>
      </c>
      <c r="N284" s="217" t="str">
        <f>IFERROR((MP_DATA[[#This Row],[D, bottom '[m']]]+MP_DATA[[#This Row],[D, top '[m']]])/(2*MP_DATA[[#This Row],[t '[mm']]]/1000),"")</f>
        <v/>
      </c>
      <c r="Q284" s="195"/>
      <c r="R284" s="195"/>
      <c r="S284" s="175"/>
      <c r="AP284" s="80"/>
      <c r="AV284" s="216" t="str">
        <f>IFERROR(TP_DATA[[#This Row],[Top '[m']]]-TP_DATA[[#This Row],[Bottom '[m']]], "")</f>
        <v/>
      </c>
      <c r="AW284" s="194"/>
      <c r="AX284" s="195"/>
      <c r="AY284" s="222"/>
      <c r="BB284" s="96"/>
      <c r="BC284" s="96"/>
      <c r="BD284" s="175"/>
      <c r="CH284" s="216" t="str">
        <f>IFERROR(TOWER_DATA[[#This Row],[Top '[m']]]-TOWER_DATA[[#This Row],[Bottom '[m']]], "")</f>
        <v/>
      </c>
      <c r="CI284" s="201" t="str">
        <f>IFERROR(-(TOWER_DATA[[#This Row],[D, bottom '[m']]]-TOWER_DATA[[#This Row],[D, top '[m']]])/(TOWER_DATA[[#This Row],[Bottom '[m']]]-TOWER_DATA[[#This Row],[Top '[m']]]),"")</f>
        <v/>
      </c>
      <c r="CJ284" s="134" t="str">
        <f t="shared" si="11"/>
        <v/>
      </c>
      <c r="CK284" s="217" t="str">
        <f>IFERROR((TOWER_DATA[[#This Row],[D, bottom '[m']]]+TOWER_DATA[[#This Row],[D, top '[m']]])/(2*TOWER_DATA[[#This Row],[t '[mm']]]/1000),"")</f>
        <v/>
      </c>
      <c r="DO284" s="195"/>
      <c r="DP284" s="195"/>
      <c r="DQ284" s="175"/>
      <c r="DT284" s="96"/>
      <c r="DU284" s="96"/>
    </row>
    <row r="285" spans="5:125" ht="18" customHeight="1">
      <c r="E285" s="50"/>
      <c r="K285" s="216" t="str">
        <f>IFERROR(MP_DATA[[#This Row],[Top '[m']]]-MP_DATA[[#This Row],[Bottom '[m']]], "")</f>
        <v/>
      </c>
      <c r="L285" s="201" t="str">
        <f>IFERROR(-(MP_DATA[[#This Row],[D, bottom '[m']]]-MP_DATA[[#This Row],[D, top '[m']]])/(MP_DATA[[#This Row],[Bottom '[m']]]-MP_DATA[[#This Row],[Top '[m']]]),"")</f>
        <v/>
      </c>
      <c r="M285" s="134" t="str">
        <f t="shared" si="12"/>
        <v/>
      </c>
      <c r="N285" s="217" t="str">
        <f>IFERROR((MP_DATA[[#This Row],[D, bottom '[m']]]+MP_DATA[[#This Row],[D, top '[m']]])/(2*MP_DATA[[#This Row],[t '[mm']]]/1000),"")</f>
        <v/>
      </c>
      <c r="Q285" s="195"/>
      <c r="R285" s="195"/>
      <c r="S285" s="175"/>
      <c r="AP285" s="80"/>
      <c r="AV285" s="216" t="str">
        <f>IFERROR(TP_DATA[[#This Row],[Top '[m']]]-TP_DATA[[#This Row],[Bottom '[m']]], "")</f>
        <v/>
      </c>
      <c r="AW285" s="194"/>
      <c r="AX285" s="195"/>
      <c r="AY285" s="222"/>
      <c r="BB285" s="96"/>
      <c r="BC285" s="96"/>
      <c r="BD285" s="175"/>
      <c r="CH285" s="216" t="str">
        <f>IFERROR(TOWER_DATA[[#This Row],[Top '[m']]]-TOWER_DATA[[#This Row],[Bottom '[m']]], "")</f>
        <v/>
      </c>
      <c r="CI285" s="201" t="str">
        <f>IFERROR(-(TOWER_DATA[[#This Row],[D, bottom '[m']]]-TOWER_DATA[[#This Row],[D, top '[m']]])/(TOWER_DATA[[#This Row],[Bottom '[m']]]-TOWER_DATA[[#This Row],[Top '[m']]]),"")</f>
        <v/>
      </c>
      <c r="CJ285" s="134" t="str">
        <f t="shared" si="11"/>
        <v/>
      </c>
      <c r="CK285" s="217" t="str">
        <f>IFERROR((TOWER_DATA[[#This Row],[D, bottom '[m']]]+TOWER_DATA[[#This Row],[D, top '[m']]])/(2*TOWER_DATA[[#This Row],[t '[mm']]]/1000),"")</f>
        <v/>
      </c>
      <c r="DO285" s="195"/>
      <c r="DP285" s="195"/>
      <c r="DQ285" s="175"/>
      <c r="DT285" s="96"/>
      <c r="DU285" s="96"/>
    </row>
    <row r="286" spans="5:125" ht="18" customHeight="1">
      <c r="E286" s="50"/>
      <c r="K286" s="216" t="str">
        <f>IFERROR(MP_DATA[[#This Row],[Top '[m']]]-MP_DATA[[#This Row],[Bottom '[m']]], "")</f>
        <v/>
      </c>
      <c r="L286" s="201" t="str">
        <f>IFERROR(-(MP_DATA[[#This Row],[D, bottom '[m']]]-MP_DATA[[#This Row],[D, top '[m']]])/(MP_DATA[[#This Row],[Bottom '[m']]]-MP_DATA[[#This Row],[Top '[m']]]),"")</f>
        <v/>
      </c>
      <c r="M286" s="134" t="str">
        <f t="shared" si="12"/>
        <v/>
      </c>
      <c r="N286" s="217" t="str">
        <f>IFERROR((MP_DATA[[#This Row],[D, bottom '[m']]]+MP_DATA[[#This Row],[D, top '[m']]])/(2*MP_DATA[[#This Row],[t '[mm']]]/1000),"")</f>
        <v/>
      </c>
      <c r="Q286" s="195"/>
      <c r="R286" s="195"/>
      <c r="S286" s="175"/>
      <c r="AP286" s="80"/>
      <c r="AV286" s="216" t="str">
        <f>IFERROR(TP_DATA[[#This Row],[Top '[m']]]-TP_DATA[[#This Row],[Bottom '[m']]], "")</f>
        <v/>
      </c>
      <c r="AW286" s="194"/>
      <c r="AX286" s="195"/>
      <c r="AY286" s="222"/>
      <c r="BB286" s="96"/>
      <c r="BC286" s="96"/>
      <c r="BD286" s="175"/>
      <c r="CH286" s="216" t="str">
        <f>IFERROR(TOWER_DATA[[#This Row],[Top '[m']]]-TOWER_DATA[[#This Row],[Bottom '[m']]], "")</f>
        <v/>
      </c>
      <c r="CI286" s="201" t="str">
        <f>IFERROR(-(TOWER_DATA[[#This Row],[D, bottom '[m']]]-TOWER_DATA[[#This Row],[D, top '[m']]])/(TOWER_DATA[[#This Row],[Bottom '[m']]]-TOWER_DATA[[#This Row],[Top '[m']]]),"")</f>
        <v/>
      </c>
      <c r="CJ286" s="134" t="str">
        <f t="shared" si="11"/>
        <v/>
      </c>
      <c r="CK286" s="217" t="str">
        <f>IFERROR((TOWER_DATA[[#This Row],[D, bottom '[m']]]+TOWER_DATA[[#This Row],[D, top '[m']]])/(2*TOWER_DATA[[#This Row],[t '[mm']]]/1000),"")</f>
        <v/>
      </c>
      <c r="DO286" s="195"/>
      <c r="DP286" s="195"/>
      <c r="DQ286" s="175"/>
      <c r="DT286" s="96"/>
      <c r="DU286" s="96"/>
    </row>
    <row r="287" spans="5:125" ht="18" customHeight="1">
      <c r="E287" s="50"/>
      <c r="K287" s="216" t="str">
        <f>IFERROR(MP_DATA[[#This Row],[Top '[m']]]-MP_DATA[[#This Row],[Bottom '[m']]], "")</f>
        <v/>
      </c>
      <c r="L287" s="201" t="str">
        <f>IFERROR(-(MP_DATA[[#This Row],[D, bottom '[m']]]-MP_DATA[[#This Row],[D, top '[m']]])/(MP_DATA[[#This Row],[Bottom '[m']]]-MP_DATA[[#This Row],[Top '[m']]]),"")</f>
        <v/>
      </c>
      <c r="M287" s="134" t="str">
        <f t="shared" si="12"/>
        <v/>
      </c>
      <c r="N287" s="217" t="str">
        <f>IFERROR((MP_DATA[[#This Row],[D, bottom '[m']]]+MP_DATA[[#This Row],[D, top '[m']]])/(2*MP_DATA[[#This Row],[t '[mm']]]/1000),"")</f>
        <v/>
      </c>
      <c r="Q287" s="195"/>
      <c r="R287" s="195"/>
      <c r="S287" s="175"/>
      <c r="AP287" s="80"/>
      <c r="AV287" s="216" t="str">
        <f>IFERROR(TP_DATA[[#This Row],[Top '[m']]]-TP_DATA[[#This Row],[Bottom '[m']]], "")</f>
        <v/>
      </c>
      <c r="AW287" s="194"/>
      <c r="AX287" s="195"/>
      <c r="AY287" s="222"/>
      <c r="BB287" s="96"/>
      <c r="BC287" s="96"/>
      <c r="BD287" s="175"/>
      <c r="CH287" s="216" t="str">
        <f>IFERROR(TOWER_DATA[[#This Row],[Top '[m']]]-TOWER_DATA[[#This Row],[Bottom '[m']]], "")</f>
        <v/>
      </c>
      <c r="CI287" s="201" t="str">
        <f>IFERROR(-(TOWER_DATA[[#This Row],[D, bottom '[m']]]-TOWER_DATA[[#This Row],[D, top '[m']]])/(TOWER_DATA[[#This Row],[Bottom '[m']]]-TOWER_DATA[[#This Row],[Top '[m']]]),"")</f>
        <v/>
      </c>
      <c r="CJ287" s="134" t="str">
        <f t="shared" si="11"/>
        <v/>
      </c>
      <c r="CK287" s="217" t="str">
        <f>IFERROR((TOWER_DATA[[#This Row],[D, bottom '[m']]]+TOWER_DATA[[#This Row],[D, top '[m']]])/(2*TOWER_DATA[[#This Row],[t '[mm']]]/1000),"")</f>
        <v/>
      </c>
      <c r="DO287" s="195"/>
      <c r="DP287" s="195"/>
      <c r="DQ287" s="175"/>
      <c r="DT287" s="96"/>
      <c r="DU287" s="96"/>
    </row>
    <row r="288" spans="5:125" ht="18" customHeight="1">
      <c r="E288" s="50"/>
      <c r="K288" s="216" t="str">
        <f>IFERROR(MP_DATA[[#This Row],[Top '[m']]]-MP_DATA[[#This Row],[Bottom '[m']]], "")</f>
        <v/>
      </c>
      <c r="L288" s="201" t="str">
        <f>IFERROR(-(MP_DATA[[#This Row],[D, bottom '[m']]]-MP_DATA[[#This Row],[D, top '[m']]])/(MP_DATA[[#This Row],[Bottom '[m']]]-MP_DATA[[#This Row],[Top '[m']]]),"")</f>
        <v/>
      </c>
      <c r="M288" s="134" t="str">
        <f t="shared" si="12"/>
        <v/>
      </c>
      <c r="N288" s="217" t="str">
        <f>IFERROR((MP_DATA[[#This Row],[D, bottom '[m']]]+MP_DATA[[#This Row],[D, top '[m']]])/(2*MP_DATA[[#This Row],[t '[mm']]]/1000),"")</f>
        <v/>
      </c>
      <c r="Q288" s="195"/>
      <c r="R288" s="195"/>
      <c r="S288" s="175"/>
      <c r="AP288" s="80"/>
      <c r="AV288" s="216" t="str">
        <f>IFERROR(TP_DATA[[#This Row],[Top '[m']]]-TP_DATA[[#This Row],[Bottom '[m']]], "")</f>
        <v/>
      </c>
      <c r="AW288" s="194"/>
      <c r="AX288" s="195"/>
      <c r="AY288" s="222"/>
      <c r="BB288" s="96"/>
      <c r="BC288" s="96"/>
      <c r="BD288" s="175"/>
      <c r="CH288" s="216" t="str">
        <f>IFERROR(TOWER_DATA[[#This Row],[Top '[m']]]-TOWER_DATA[[#This Row],[Bottom '[m']]], "")</f>
        <v/>
      </c>
      <c r="CI288" s="201" t="str">
        <f>IFERROR(-(TOWER_DATA[[#This Row],[D, bottom '[m']]]-TOWER_DATA[[#This Row],[D, top '[m']]])/(TOWER_DATA[[#This Row],[Bottom '[m']]]-TOWER_DATA[[#This Row],[Top '[m']]]),"")</f>
        <v/>
      </c>
      <c r="CJ288" s="134" t="str">
        <f t="shared" si="11"/>
        <v/>
      </c>
      <c r="CK288" s="217" t="str">
        <f>IFERROR((TOWER_DATA[[#This Row],[D, bottom '[m']]]+TOWER_DATA[[#This Row],[D, top '[m']]])/(2*TOWER_DATA[[#This Row],[t '[mm']]]/1000),"")</f>
        <v/>
      </c>
      <c r="DO288" s="195"/>
      <c r="DP288" s="195"/>
      <c r="DQ288" s="175"/>
      <c r="DT288" s="96"/>
      <c r="DU288" s="96"/>
    </row>
    <row r="289" spans="5:125" ht="18" customHeight="1">
      <c r="E289" s="50"/>
      <c r="K289" s="216" t="str">
        <f>IFERROR(MP_DATA[[#This Row],[Top '[m']]]-MP_DATA[[#This Row],[Bottom '[m']]], "")</f>
        <v/>
      </c>
      <c r="L289" s="201" t="str">
        <f>IFERROR(-(MP_DATA[[#This Row],[D, bottom '[m']]]-MP_DATA[[#This Row],[D, top '[m']]])/(MP_DATA[[#This Row],[Bottom '[m']]]-MP_DATA[[#This Row],[Top '[m']]]),"")</f>
        <v/>
      </c>
      <c r="M289" s="134" t="str">
        <f t="shared" si="12"/>
        <v/>
      </c>
      <c r="N289" s="217" t="str">
        <f>IFERROR((MP_DATA[[#This Row],[D, bottom '[m']]]+MP_DATA[[#This Row],[D, top '[m']]])/(2*MP_DATA[[#This Row],[t '[mm']]]/1000),"")</f>
        <v/>
      </c>
      <c r="Q289" s="195"/>
      <c r="R289" s="195"/>
      <c r="S289" s="175"/>
      <c r="AP289" s="80"/>
      <c r="AV289" s="216" t="str">
        <f>IFERROR(TP_DATA[[#This Row],[Top '[m']]]-TP_DATA[[#This Row],[Bottom '[m']]], "")</f>
        <v/>
      </c>
      <c r="AW289" s="194"/>
      <c r="AX289" s="195"/>
      <c r="AY289" s="222"/>
      <c r="BB289" s="96"/>
      <c r="BC289" s="96"/>
      <c r="BD289" s="175"/>
      <c r="CH289" s="216" t="str">
        <f>IFERROR(TOWER_DATA[[#This Row],[Top '[m']]]-TOWER_DATA[[#This Row],[Bottom '[m']]], "")</f>
        <v/>
      </c>
      <c r="CI289" s="201" t="str">
        <f>IFERROR(-(TOWER_DATA[[#This Row],[D, bottom '[m']]]-TOWER_DATA[[#This Row],[D, top '[m']]])/(TOWER_DATA[[#This Row],[Bottom '[m']]]-TOWER_DATA[[#This Row],[Top '[m']]]),"")</f>
        <v/>
      </c>
      <c r="CJ289" s="134" t="str">
        <f t="shared" si="11"/>
        <v/>
      </c>
      <c r="CK289" s="217" t="str">
        <f>IFERROR((TOWER_DATA[[#This Row],[D, bottom '[m']]]+TOWER_DATA[[#This Row],[D, top '[m']]])/(2*TOWER_DATA[[#This Row],[t '[mm']]]/1000),"")</f>
        <v/>
      </c>
      <c r="DO289" s="195"/>
      <c r="DP289" s="195"/>
      <c r="DQ289" s="175"/>
      <c r="DT289" s="96"/>
      <c r="DU289" s="96"/>
    </row>
    <row r="290" spans="5:125" ht="18" customHeight="1">
      <c r="E290" s="50"/>
      <c r="K290" s="216" t="str">
        <f>IFERROR(MP_DATA[[#This Row],[Top '[m']]]-MP_DATA[[#This Row],[Bottom '[m']]], "")</f>
        <v/>
      </c>
      <c r="L290" s="201" t="str">
        <f>IFERROR(-(MP_DATA[[#This Row],[D, bottom '[m']]]-MP_DATA[[#This Row],[D, top '[m']]])/(MP_DATA[[#This Row],[Bottom '[m']]]-MP_DATA[[#This Row],[Top '[m']]]),"")</f>
        <v/>
      </c>
      <c r="M290" s="134" t="str">
        <f t="shared" si="12"/>
        <v/>
      </c>
      <c r="N290" s="217" t="str">
        <f>IFERROR((MP_DATA[[#This Row],[D, bottom '[m']]]+MP_DATA[[#This Row],[D, top '[m']]])/(2*MP_DATA[[#This Row],[t '[mm']]]/1000),"")</f>
        <v/>
      </c>
      <c r="Q290" s="195"/>
      <c r="R290" s="195"/>
      <c r="S290" s="175"/>
      <c r="AP290" s="80"/>
      <c r="AV290" s="216" t="str">
        <f>IFERROR(TP_DATA[[#This Row],[Top '[m']]]-TP_DATA[[#This Row],[Bottom '[m']]], "")</f>
        <v/>
      </c>
      <c r="AW290" s="194"/>
      <c r="AX290" s="195"/>
      <c r="AY290" s="222"/>
      <c r="BB290" s="96"/>
      <c r="BC290" s="96"/>
      <c r="BD290" s="175"/>
      <c r="CH290" s="216" t="str">
        <f>IFERROR(TOWER_DATA[[#This Row],[Top '[m']]]-TOWER_DATA[[#This Row],[Bottom '[m']]], "")</f>
        <v/>
      </c>
      <c r="CI290" s="201" t="str">
        <f>IFERROR(-(TOWER_DATA[[#This Row],[D, bottom '[m']]]-TOWER_DATA[[#This Row],[D, top '[m']]])/(TOWER_DATA[[#This Row],[Bottom '[m']]]-TOWER_DATA[[#This Row],[Top '[m']]]),"")</f>
        <v/>
      </c>
      <c r="CJ290" s="134" t="str">
        <f t="shared" si="11"/>
        <v/>
      </c>
      <c r="CK290" s="217" t="str">
        <f>IFERROR((TOWER_DATA[[#This Row],[D, bottom '[m']]]+TOWER_DATA[[#This Row],[D, top '[m']]])/(2*TOWER_DATA[[#This Row],[t '[mm']]]/1000),"")</f>
        <v/>
      </c>
      <c r="DO290" s="195"/>
      <c r="DP290" s="195"/>
      <c r="DQ290" s="175"/>
      <c r="DT290" s="96"/>
      <c r="DU290" s="96"/>
    </row>
    <row r="291" spans="5:125" ht="18" customHeight="1">
      <c r="E291" s="50"/>
      <c r="K291" s="216" t="str">
        <f>IFERROR(MP_DATA[[#This Row],[Top '[m']]]-MP_DATA[[#This Row],[Bottom '[m']]], "")</f>
        <v/>
      </c>
      <c r="L291" s="201" t="str">
        <f>IFERROR(-(MP_DATA[[#This Row],[D, bottom '[m']]]-MP_DATA[[#This Row],[D, top '[m']]])/(MP_DATA[[#This Row],[Bottom '[m']]]-MP_DATA[[#This Row],[Top '[m']]]),"")</f>
        <v/>
      </c>
      <c r="M291" s="134" t="str">
        <f t="shared" si="12"/>
        <v/>
      </c>
      <c r="N291" s="217" t="str">
        <f>IFERROR((MP_DATA[[#This Row],[D, bottom '[m']]]+MP_DATA[[#This Row],[D, top '[m']]])/(2*MP_DATA[[#This Row],[t '[mm']]]/1000),"")</f>
        <v/>
      </c>
      <c r="Q291" s="195"/>
      <c r="R291" s="195"/>
      <c r="S291" s="175"/>
      <c r="AP291" s="80"/>
      <c r="AV291" s="216" t="str">
        <f>IFERROR(TP_DATA[[#This Row],[Top '[m']]]-TP_DATA[[#This Row],[Bottom '[m']]], "")</f>
        <v/>
      </c>
      <c r="AW291" s="194"/>
      <c r="AX291" s="195"/>
      <c r="AY291" s="222"/>
      <c r="BB291" s="96"/>
      <c r="BC291" s="96"/>
      <c r="BD291" s="175"/>
      <c r="CH291" s="216" t="str">
        <f>IFERROR(TOWER_DATA[[#This Row],[Top '[m']]]-TOWER_DATA[[#This Row],[Bottom '[m']]], "")</f>
        <v/>
      </c>
      <c r="CI291" s="201" t="str">
        <f>IFERROR(-(TOWER_DATA[[#This Row],[D, bottom '[m']]]-TOWER_DATA[[#This Row],[D, top '[m']]])/(TOWER_DATA[[#This Row],[Bottom '[m']]]-TOWER_DATA[[#This Row],[Top '[m']]]),"")</f>
        <v/>
      </c>
      <c r="CJ291" s="134" t="str">
        <f t="shared" si="11"/>
        <v/>
      </c>
      <c r="CK291" s="217" t="str">
        <f>IFERROR((TOWER_DATA[[#This Row],[D, bottom '[m']]]+TOWER_DATA[[#This Row],[D, top '[m']]])/(2*TOWER_DATA[[#This Row],[t '[mm']]]/1000),"")</f>
        <v/>
      </c>
      <c r="DO291" s="195"/>
      <c r="DP291" s="195"/>
      <c r="DQ291" s="175"/>
      <c r="DT291" s="96"/>
      <c r="DU291" s="96"/>
    </row>
    <row r="292" spans="5:125" ht="18" customHeight="1">
      <c r="E292" s="50"/>
      <c r="K292" s="216" t="str">
        <f>IFERROR(MP_DATA[[#This Row],[Top '[m']]]-MP_DATA[[#This Row],[Bottom '[m']]], "")</f>
        <v/>
      </c>
      <c r="L292" s="201" t="str">
        <f>IFERROR(-(MP_DATA[[#This Row],[D, bottom '[m']]]-MP_DATA[[#This Row],[D, top '[m']]])/(MP_DATA[[#This Row],[Bottom '[m']]]-MP_DATA[[#This Row],[Top '[m']]]),"")</f>
        <v/>
      </c>
      <c r="M292" s="134" t="str">
        <f t="shared" si="12"/>
        <v/>
      </c>
      <c r="N292" s="217" t="str">
        <f>IFERROR((MP_DATA[[#This Row],[D, bottom '[m']]]+MP_DATA[[#This Row],[D, top '[m']]])/(2*MP_DATA[[#This Row],[t '[mm']]]/1000),"")</f>
        <v/>
      </c>
      <c r="Q292" s="195"/>
      <c r="R292" s="195"/>
      <c r="S292" s="175"/>
      <c r="AP292" s="80"/>
      <c r="AV292" s="216" t="str">
        <f>IFERROR(TP_DATA[[#This Row],[Top '[m']]]-TP_DATA[[#This Row],[Bottom '[m']]], "")</f>
        <v/>
      </c>
      <c r="AW292" s="194"/>
      <c r="AX292" s="195"/>
      <c r="AY292" s="222"/>
      <c r="BB292" s="96"/>
      <c r="BC292" s="96"/>
      <c r="BD292" s="175"/>
      <c r="CH292" s="216" t="str">
        <f>IFERROR(TOWER_DATA[[#This Row],[Top '[m']]]-TOWER_DATA[[#This Row],[Bottom '[m']]], "")</f>
        <v/>
      </c>
      <c r="CI292" s="201" t="str">
        <f>IFERROR(-(TOWER_DATA[[#This Row],[D, bottom '[m']]]-TOWER_DATA[[#This Row],[D, top '[m']]])/(TOWER_DATA[[#This Row],[Bottom '[m']]]-TOWER_DATA[[#This Row],[Top '[m']]]),"")</f>
        <v/>
      </c>
      <c r="CJ292" s="134" t="str">
        <f t="shared" si="11"/>
        <v/>
      </c>
      <c r="CK292" s="217" t="str">
        <f>IFERROR((TOWER_DATA[[#This Row],[D, bottom '[m']]]+TOWER_DATA[[#This Row],[D, top '[m']]])/(2*TOWER_DATA[[#This Row],[t '[mm']]]/1000),"")</f>
        <v/>
      </c>
      <c r="DO292" s="195"/>
      <c r="DP292" s="195"/>
      <c r="DQ292" s="175"/>
      <c r="DT292" s="96"/>
      <c r="DU292" s="96"/>
    </row>
    <row r="293" spans="5:125" ht="18" customHeight="1">
      <c r="E293" s="50"/>
      <c r="K293" s="216" t="str">
        <f>IFERROR(MP_DATA[[#This Row],[Top '[m']]]-MP_DATA[[#This Row],[Bottom '[m']]], "")</f>
        <v/>
      </c>
      <c r="L293" s="201" t="str">
        <f>IFERROR(-(MP_DATA[[#This Row],[D, bottom '[m']]]-MP_DATA[[#This Row],[D, top '[m']]])/(MP_DATA[[#This Row],[Bottom '[m']]]-MP_DATA[[#This Row],[Top '[m']]]),"")</f>
        <v/>
      </c>
      <c r="M293" s="134" t="str">
        <f t="shared" si="12"/>
        <v/>
      </c>
      <c r="N293" s="217" t="str">
        <f>IFERROR((MP_DATA[[#This Row],[D, bottom '[m']]]+MP_DATA[[#This Row],[D, top '[m']]])/(2*MP_DATA[[#This Row],[t '[mm']]]/1000),"")</f>
        <v/>
      </c>
      <c r="Q293" s="195"/>
      <c r="R293" s="195"/>
      <c r="S293" s="175"/>
      <c r="AP293" s="80"/>
      <c r="AV293" s="216" t="str">
        <f>IFERROR(TP_DATA[[#This Row],[Top '[m']]]-TP_DATA[[#This Row],[Bottom '[m']]], "")</f>
        <v/>
      </c>
      <c r="AW293" s="194"/>
      <c r="AX293" s="195"/>
      <c r="AY293" s="222"/>
      <c r="BB293" s="96"/>
      <c r="BC293" s="96"/>
      <c r="BD293" s="175"/>
      <c r="CH293" s="216" t="str">
        <f>IFERROR(TOWER_DATA[[#This Row],[Top '[m']]]-TOWER_DATA[[#This Row],[Bottom '[m']]], "")</f>
        <v/>
      </c>
      <c r="CI293" s="201" t="str">
        <f>IFERROR(-(TOWER_DATA[[#This Row],[D, bottom '[m']]]-TOWER_DATA[[#This Row],[D, top '[m']]])/(TOWER_DATA[[#This Row],[Bottom '[m']]]-TOWER_DATA[[#This Row],[Top '[m']]]),"")</f>
        <v/>
      </c>
      <c r="CJ293" s="134" t="str">
        <f t="shared" si="11"/>
        <v/>
      </c>
      <c r="CK293" s="217" t="str">
        <f>IFERROR((TOWER_DATA[[#This Row],[D, bottom '[m']]]+TOWER_DATA[[#This Row],[D, top '[m']]])/(2*TOWER_DATA[[#This Row],[t '[mm']]]/1000),"")</f>
        <v/>
      </c>
      <c r="DO293" s="195"/>
      <c r="DP293" s="195"/>
      <c r="DQ293" s="175"/>
      <c r="DT293" s="96"/>
      <c r="DU293" s="96"/>
    </row>
    <row r="294" spans="5:125" ht="18" customHeight="1">
      <c r="E294" s="50"/>
      <c r="K294" s="216" t="str">
        <f>IFERROR(MP_DATA[[#This Row],[Top '[m']]]-MP_DATA[[#This Row],[Bottom '[m']]], "")</f>
        <v/>
      </c>
      <c r="L294" s="201" t="str">
        <f>IFERROR(-(MP_DATA[[#This Row],[D, bottom '[m']]]-MP_DATA[[#This Row],[D, top '[m']]])/(MP_DATA[[#This Row],[Bottom '[m']]]-MP_DATA[[#This Row],[Top '[m']]]),"")</f>
        <v/>
      </c>
      <c r="M294" s="134" t="str">
        <f t="shared" si="12"/>
        <v/>
      </c>
      <c r="N294" s="217" t="str">
        <f>IFERROR((MP_DATA[[#This Row],[D, bottom '[m']]]+MP_DATA[[#This Row],[D, top '[m']]])/(2*MP_DATA[[#This Row],[t '[mm']]]/1000),"")</f>
        <v/>
      </c>
      <c r="Q294" s="195"/>
      <c r="R294" s="195"/>
      <c r="S294" s="175"/>
      <c r="AP294" s="80"/>
      <c r="AV294" s="216" t="str">
        <f>IFERROR(TP_DATA[[#This Row],[Top '[m']]]-TP_DATA[[#This Row],[Bottom '[m']]], "")</f>
        <v/>
      </c>
      <c r="AW294" s="194"/>
      <c r="AX294" s="195"/>
      <c r="AY294" s="222"/>
      <c r="BB294" s="96"/>
      <c r="BC294" s="96"/>
      <c r="BD294" s="175"/>
      <c r="CH294" s="216" t="str">
        <f>IFERROR(TOWER_DATA[[#This Row],[Top '[m']]]-TOWER_DATA[[#This Row],[Bottom '[m']]], "")</f>
        <v/>
      </c>
      <c r="CI294" s="201" t="str">
        <f>IFERROR(-(TOWER_DATA[[#This Row],[D, bottom '[m']]]-TOWER_DATA[[#This Row],[D, top '[m']]])/(TOWER_DATA[[#This Row],[Bottom '[m']]]-TOWER_DATA[[#This Row],[Top '[m']]]),"")</f>
        <v/>
      </c>
      <c r="CJ294" s="134" t="str">
        <f t="shared" si="11"/>
        <v/>
      </c>
      <c r="CK294" s="217" t="str">
        <f>IFERROR((TOWER_DATA[[#This Row],[D, bottom '[m']]]+TOWER_DATA[[#This Row],[D, top '[m']]])/(2*TOWER_DATA[[#This Row],[t '[mm']]]/1000),"")</f>
        <v/>
      </c>
      <c r="DO294" s="195"/>
      <c r="DP294" s="195"/>
      <c r="DQ294" s="175"/>
      <c r="DT294" s="96"/>
      <c r="DU294" s="96"/>
    </row>
    <row r="295" spans="5:125" ht="18" customHeight="1">
      <c r="E295" s="50"/>
      <c r="K295" s="216" t="str">
        <f>IFERROR(MP_DATA[[#This Row],[Top '[m']]]-MP_DATA[[#This Row],[Bottom '[m']]], "")</f>
        <v/>
      </c>
      <c r="L295" s="201" t="str">
        <f>IFERROR(-(MP_DATA[[#This Row],[D, bottom '[m']]]-MP_DATA[[#This Row],[D, top '[m']]])/(MP_DATA[[#This Row],[Bottom '[m']]]-MP_DATA[[#This Row],[Top '[m']]]),"")</f>
        <v/>
      </c>
      <c r="M295" s="134" t="str">
        <f t="shared" si="12"/>
        <v/>
      </c>
      <c r="N295" s="217" t="str">
        <f>IFERROR((MP_DATA[[#This Row],[D, bottom '[m']]]+MP_DATA[[#This Row],[D, top '[m']]])/(2*MP_DATA[[#This Row],[t '[mm']]]/1000),"")</f>
        <v/>
      </c>
      <c r="Q295" s="195"/>
      <c r="R295" s="195"/>
      <c r="S295" s="175"/>
      <c r="AP295" s="80"/>
      <c r="AV295" s="216" t="str">
        <f>IFERROR(TP_DATA[[#This Row],[Top '[m']]]-TP_DATA[[#This Row],[Bottom '[m']]], "")</f>
        <v/>
      </c>
      <c r="AW295" s="194"/>
      <c r="AX295" s="195"/>
      <c r="AY295" s="222"/>
      <c r="BB295" s="96"/>
      <c r="BC295" s="96"/>
      <c r="BD295" s="175"/>
      <c r="CH295" s="216" t="str">
        <f>IFERROR(TOWER_DATA[[#This Row],[Top '[m']]]-TOWER_DATA[[#This Row],[Bottom '[m']]], "")</f>
        <v/>
      </c>
      <c r="CI295" s="201" t="str">
        <f>IFERROR(-(TOWER_DATA[[#This Row],[D, bottom '[m']]]-TOWER_DATA[[#This Row],[D, top '[m']]])/(TOWER_DATA[[#This Row],[Bottom '[m']]]-TOWER_DATA[[#This Row],[Top '[m']]]),"")</f>
        <v/>
      </c>
      <c r="CJ295" s="134" t="str">
        <f t="shared" si="11"/>
        <v/>
      </c>
      <c r="CK295" s="217" t="str">
        <f>IFERROR((TOWER_DATA[[#This Row],[D, bottom '[m']]]+TOWER_DATA[[#This Row],[D, top '[m']]])/(2*TOWER_DATA[[#This Row],[t '[mm']]]/1000),"")</f>
        <v/>
      </c>
      <c r="DO295" s="195"/>
      <c r="DP295" s="195"/>
      <c r="DQ295" s="175"/>
      <c r="DT295" s="96"/>
      <c r="DU295" s="96"/>
    </row>
    <row r="296" spans="5:125" ht="18" customHeight="1">
      <c r="E296" s="50"/>
      <c r="K296" s="216" t="str">
        <f>IFERROR(MP_DATA[[#This Row],[Top '[m']]]-MP_DATA[[#This Row],[Bottom '[m']]], "")</f>
        <v/>
      </c>
      <c r="L296" s="201" t="str">
        <f>IFERROR(-(MP_DATA[[#This Row],[D, bottom '[m']]]-MP_DATA[[#This Row],[D, top '[m']]])/(MP_DATA[[#This Row],[Bottom '[m']]]-MP_DATA[[#This Row],[Top '[m']]]),"")</f>
        <v/>
      </c>
      <c r="M296" s="134" t="str">
        <f t="shared" si="12"/>
        <v/>
      </c>
      <c r="N296" s="217" t="str">
        <f>IFERROR((MP_DATA[[#This Row],[D, bottom '[m']]]+MP_DATA[[#This Row],[D, top '[m']]])/(2*MP_DATA[[#This Row],[t '[mm']]]/1000),"")</f>
        <v/>
      </c>
      <c r="Q296" s="195"/>
      <c r="R296" s="195"/>
      <c r="S296" s="175"/>
      <c r="AP296" s="80"/>
      <c r="AV296" s="216" t="str">
        <f>IFERROR(TP_DATA[[#This Row],[Top '[m']]]-TP_DATA[[#This Row],[Bottom '[m']]], "")</f>
        <v/>
      </c>
      <c r="AW296" s="194"/>
      <c r="AX296" s="195"/>
      <c r="AY296" s="222"/>
      <c r="BB296" s="96"/>
      <c r="BC296" s="96"/>
      <c r="BD296" s="175"/>
      <c r="CH296" s="216" t="str">
        <f>IFERROR(TOWER_DATA[[#This Row],[Top '[m']]]-TOWER_DATA[[#This Row],[Bottom '[m']]], "")</f>
        <v/>
      </c>
      <c r="CI296" s="201" t="str">
        <f>IFERROR(-(TOWER_DATA[[#This Row],[D, bottom '[m']]]-TOWER_DATA[[#This Row],[D, top '[m']]])/(TOWER_DATA[[#This Row],[Bottom '[m']]]-TOWER_DATA[[#This Row],[Top '[m']]]),"")</f>
        <v/>
      </c>
      <c r="CJ296" s="134" t="str">
        <f t="shared" si="11"/>
        <v/>
      </c>
      <c r="CK296" s="217" t="str">
        <f>IFERROR((TOWER_DATA[[#This Row],[D, bottom '[m']]]+TOWER_DATA[[#This Row],[D, top '[m']]])/(2*TOWER_DATA[[#This Row],[t '[mm']]]/1000),"")</f>
        <v/>
      </c>
      <c r="DO296" s="195"/>
      <c r="DP296" s="195"/>
      <c r="DQ296" s="175"/>
      <c r="DT296" s="96"/>
      <c r="DU296" s="96"/>
    </row>
    <row r="297" spans="5:125" ht="18" customHeight="1">
      <c r="E297" s="50"/>
      <c r="K297" s="216" t="str">
        <f>IFERROR(MP_DATA[[#This Row],[Top '[m']]]-MP_DATA[[#This Row],[Bottom '[m']]], "")</f>
        <v/>
      </c>
      <c r="L297" s="201" t="str">
        <f>IFERROR(-(MP_DATA[[#This Row],[D, bottom '[m']]]-MP_DATA[[#This Row],[D, top '[m']]])/(MP_DATA[[#This Row],[Bottom '[m']]]-MP_DATA[[#This Row],[Top '[m']]]),"")</f>
        <v/>
      </c>
      <c r="M297" s="134" t="str">
        <f t="shared" si="12"/>
        <v/>
      </c>
      <c r="N297" s="217" t="str">
        <f>IFERROR((MP_DATA[[#This Row],[D, bottom '[m']]]+MP_DATA[[#This Row],[D, top '[m']]])/(2*MP_DATA[[#This Row],[t '[mm']]]/1000),"")</f>
        <v/>
      </c>
      <c r="Q297" s="195"/>
      <c r="R297" s="195"/>
      <c r="S297" s="175"/>
      <c r="AP297" s="80"/>
      <c r="AV297" s="216" t="str">
        <f>IFERROR(TP_DATA[[#This Row],[Top '[m']]]-TP_DATA[[#This Row],[Bottom '[m']]], "")</f>
        <v/>
      </c>
      <c r="AW297" s="194"/>
      <c r="AX297" s="195"/>
      <c r="AY297" s="222"/>
      <c r="BB297" s="96"/>
      <c r="BC297" s="96"/>
      <c r="BD297" s="175"/>
      <c r="CH297" s="216" t="str">
        <f>IFERROR(TOWER_DATA[[#This Row],[Top '[m']]]-TOWER_DATA[[#This Row],[Bottom '[m']]], "")</f>
        <v/>
      </c>
      <c r="CI297" s="201" t="str">
        <f>IFERROR(-(TOWER_DATA[[#This Row],[D, bottom '[m']]]-TOWER_DATA[[#This Row],[D, top '[m']]])/(TOWER_DATA[[#This Row],[Bottom '[m']]]-TOWER_DATA[[#This Row],[Top '[m']]]),"")</f>
        <v/>
      </c>
      <c r="CJ297" s="134" t="str">
        <f t="shared" si="11"/>
        <v/>
      </c>
      <c r="CK297" s="217" t="str">
        <f>IFERROR((TOWER_DATA[[#This Row],[D, bottom '[m']]]+TOWER_DATA[[#This Row],[D, top '[m']]])/(2*TOWER_DATA[[#This Row],[t '[mm']]]/1000),"")</f>
        <v/>
      </c>
      <c r="DO297" s="195"/>
      <c r="DP297" s="195"/>
      <c r="DQ297" s="175"/>
      <c r="DT297" s="96"/>
      <c r="DU297" s="96"/>
    </row>
    <row r="298" spans="5:125" ht="18" customHeight="1">
      <c r="E298" s="50"/>
      <c r="K298" s="216" t="str">
        <f>IFERROR(MP_DATA[[#This Row],[Top '[m']]]-MP_DATA[[#This Row],[Bottom '[m']]], "")</f>
        <v/>
      </c>
      <c r="L298" s="201" t="str">
        <f>IFERROR(-(MP_DATA[[#This Row],[D, bottom '[m']]]-MP_DATA[[#This Row],[D, top '[m']]])/(MP_DATA[[#This Row],[Bottom '[m']]]-MP_DATA[[#This Row],[Top '[m']]]),"")</f>
        <v/>
      </c>
      <c r="M298" s="134" t="str">
        <f t="shared" si="12"/>
        <v/>
      </c>
      <c r="N298" s="217" t="str">
        <f>IFERROR((MP_DATA[[#This Row],[D, bottom '[m']]]+MP_DATA[[#This Row],[D, top '[m']]])/(2*MP_DATA[[#This Row],[t '[mm']]]/1000),"")</f>
        <v/>
      </c>
      <c r="Q298" s="195"/>
      <c r="R298" s="195"/>
      <c r="S298" s="175"/>
      <c r="AP298" s="80"/>
      <c r="AV298" s="216" t="str">
        <f>IFERROR(TP_DATA[[#This Row],[Top '[m']]]-TP_DATA[[#This Row],[Bottom '[m']]], "")</f>
        <v/>
      </c>
      <c r="AW298" s="194"/>
      <c r="AX298" s="195"/>
      <c r="AY298" s="222"/>
      <c r="BB298" s="96"/>
      <c r="BC298" s="96"/>
      <c r="BD298" s="175"/>
      <c r="CH298" s="216" t="str">
        <f>IFERROR(TOWER_DATA[[#This Row],[Top '[m']]]-TOWER_DATA[[#This Row],[Bottom '[m']]], "")</f>
        <v/>
      </c>
      <c r="CI298" s="201" t="str">
        <f>IFERROR(-(TOWER_DATA[[#This Row],[D, bottom '[m']]]-TOWER_DATA[[#This Row],[D, top '[m']]])/(TOWER_DATA[[#This Row],[Bottom '[m']]]-TOWER_DATA[[#This Row],[Top '[m']]]),"")</f>
        <v/>
      </c>
      <c r="CJ298" s="134" t="str">
        <f t="shared" si="11"/>
        <v/>
      </c>
      <c r="CK298" s="217" t="str">
        <f>IFERROR((TOWER_DATA[[#This Row],[D, bottom '[m']]]+TOWER_DATA[[#This Row],[D, top '[m']]])/(2*TOWER_DATA[[#This Row],[t '[mm']]]/1000),"")</f>
        <v/>
      </c>
      <c r="DO298" s="195"/>
      <c r="DP298" s="195"/>
      <c r="DQ298" s="175"/>
      <c r="DT298" s="96"/>
      <c r="DU298" s="96"/>
    </row>
    <row r="299" spans="5:125" ht="18" customHeight="1">
      <c r="E299" s="50"/>
      <c r="K299" s="216" t="str">
        <f>IFERROR(MP_DATA[[#This Row],[Top '[m']]]-MP_DATA[[#This Row],[Bottom '[m']]], "")</f>
        <v/>
      </c>
      <c r="L299" s="201" t="str">
        <f>IFERROR(-(MP_DATA[[#This Row],[D, bottom '[m']]]-MP_DATA[[#This Row],[D, top '[m']]])/(MP_DATA[[#This Row],[Bottom '[m']]]-MP_DATA[[#This Row],[Top '[m']]]),"")</f>
        <v/>
      </c>
      <c r="M299" s="134" t="str">
        <f t="shared" si="12"/>
        <v/>
      </c>
      <c r="N299" s="217" t="str">
        <f>IFERROR((MP_DATA[[#This Row],[D, bottom '[m']]]+MP_DATA[[#This Row],[D, top '[m']]])/(2*MP_DATA[[#This Row],[t '[mm']]]/1000),"")</f>
        <v/>
      </c>
      <c r="Q299" s="195"/>
      <c r="R299" s="195"/>
      <c r="S299" s="175"/>
      <c r="AP299" s="80"/>
      <c r="AV299" s="216" t="str">
        <f>IFERROR(TP_DATA[[#This Row],[Top '[m']]]-TP_DATA[[#This Row],[Bottom '[m']]], "")</f>
        <v/>
      </c>
      <c r="AW299" s="194"/>
      <c r="AX299" s="195"/>
      <c r="AY299" s="222"/>
      <c r="BB299" s="96"/>
      <c r="BC299" s="96"/>
      <c r="BD299" s="175"/>
      <c r="CH299" s="216" t="str">
        <f>IFERROR(TOWER_DATA[[#This Row],[Top '[m']]]-TOWER_DATA[[#This Row],[Bottom '[m']]], "")</f>
        <v/>
      </c>
      <c r="CI299" s="201" t="str">
        <f>IFERROR(-(TOWER_DATA[[#This Row],[D, bottom '[m']]]-TOWER_DATA[[#This Row],[D, top '[m']]])/(TOWER_DATA[[#This Row],[Bottom '[m']]]-TOWER_DATA[[#This Row],[Top '[m']]]),"")</f>
        <v/>
      </c>
      <c r="CJ299" s="134" t="str">
        <f t="shared" si="11"/>
        <v/>
      </c>
      <c r="CK299" s="217" t="str">
        <f>IFERROR((TOWER_DATA[[#This Row],[D, bottom '[m']]]+TOWER_DATA[[#This Row],[D, top '[m']]])/(2*TOWER_DATA[[#This Row],[t '[mm']]]/1000),"")</f>
        <v/>
      </c>
      <c r="DO299" s="195"/>
      <c r="DP299" s="195"/>
      <c r="DQ299" s="175"/>
      <c r="DT299" s="96"/>
      <c r="DU299" s="96"/>
    </row>
    <row r="300" spans="5:125" ht="18" customHeight="1">
      <c r="E300" s="50"/>
      <c r="K300" s="216" t="str">
        <f>IFERROR(MP_DATA[[#This Row],[Top '[m']]]-MP_DATA[[#This Row],[Bottom '[m']]], "")</f>
        <v/>
      </c>
      <c r="L300" s="201" t="str">
        <f>IFERROR(-(MP_DATA[[#This Row],[D, bottom '[m']]]-MP_DATA[[#This Row],[D, top '[m']]])/(MP_DATA[[#This Row],[Bottom '[m']]]-MP_DATA[[#This Row],[Top '[m']]]),"")</f>
        <v/>
      </c>
      <c r="M300" s="134" t="str">
        <f t="shared" si="12"/>
        <v/>
      </c>
      <c r="N300" s="217" t="str">
        <f>IFERROR((MP_DATA[[#This Row],[D, bottom '[m']]]+MP_DATA[[#This Row],[D, top '[m']]])/(2*MP_DATA[[#This Row],[t '[mm']]]/1000),"")</f>
        <v/>
      </c>
      <c r="Q300" s="195"/>
      <c r="R300" s="195"/>
      <c r="S300" s="175"/>
      <c r="AP300" s="80"/>
      <c r="AV300" s="216" t="str">
        <f>IFERROR(TP_DATA[[#This Row],[Top '[m']]]-TP_DATA[[#This Row],[Bottom '[m']]], "")</f>
        <v/>
      </c>
      <c r="AW300" s="194"/>
      <c r="AX300" s="195"/>
      <c r="AY300" s="222"/>
      <c r="BB300" s="96"/>
      <c r="BC300" s="96"/>
      <c r="BD300" s="175"/>
      <c r="CH300" s="216" t="str">
        <f>IFERROR(TOWER_DATA[[#This Row],[Top '[m']]]-TOWER_DATA[[#This Row],[Bottom '[m']]], "")</f>
        <v/>
      </c>
      <c r="CI300" s="201" t="str">
        <f>IFERROR(-(TOWER_DATA[[#This Row],[D, bottom '[m']]]-TOWER_DATA[[#This Row],[D, top '[m']]])/(TOWER_DATA[[#This Row],[Bottom '[m']]]-TOWER_DATA[[#This Row],[Top '[m']]]),"")</f>
        <v/>
      </c>
      <c r="CJ300" s="134" t="str">
        <f t="shared" si="11"/>
        <v/>
      </c>
      <c r="CK300" s="217" t="str">
        <f>IFERROR((TOWER_DATA[[#This Row],[D, bottom '[m']]]+TOWER_DATA[[#This Row],[D, top '[m']]])/(2*TOWER_DATA[[#This Row],[t '[mm']]]/1000),"")</f>
        <v/>
      </c>
      <c r="DO300" s="195"/>
      <c r="DP300" s="195"/>
      <c r="DQ300" s="175"/>
      <c r="DT300" s="96"/>
      <c r="DU300" s="96"/>
    </row>
    <row r="301" spans="5:125" ht="18" customHeight="1">
      <c r="E301" s="50"/>
      <c r="K301" s="216" t="str">
        <f>IFERROR(MP_DATA[[#This Row],[Top '[m']]]-MP_DATA[[#This Row],[Bottom '[m']]], "")</f>
        <v/>
      </c>
      <c r="L301" s="201" t="str">
        <f>IFERROR(-(MP_DATA[[#This Row],[D, bottom '[m']]]-MP_DATA[[#This Row],[D, top '[m']]])/(MP_DATA[[#This Row],[Bottom '[m']]]-MP_DATA[[#This Row],[Top '[m']]]),"")</f>
        <v/>
      </c>
      <c r="M301" s="134" t="str">
        <f t="shared" si="12"/>
        <v/>
      </c>
      <c r="N301" s="217" t="str">
        <f>IFERROR((MP_DATA[[#This Row],[D, bottom '[m']]]+MP_DATA[[#This Row],[D, top '[m']]])/(2*MP_DATA[[#This Row],[t '[mm']]]/1000),"")</f>
        <v/>
      </c>
      <c r="Q301" s="195"/>
      <c r="R301" s="195"/>
      <c r="S301" s="175"/>
      <c r="AP301" s="80"/>
      <c r="AV301" s="216" t="str">
        <f>IFERROR(TP_DATA[[#This Row],[Top '[m']]]-TP_DATA[[#This Row],[Bottom '[m']]], "")</f>
        <v/>
      </c>
      <c r="AW301" s="194"/>
      <c r="AX301" s="195"/>
      <c r="AY301" s="222"/>
      <c r="BB301" s="96"/>
      <c r="BC301" s="96"/>
      <c r="BD301" s="175"/>
      <c r="CH301" s="216" t="str">
        <f>IFERROR(TOWER_DATA[[#This Row],[Top '[m']]]-TOWER_DATA[[#This Row],[Bottom '[m']]], "")</f>
        <v/>
      </c>
      <c r="CI301" s="201" t="str">
        <f>IFERROR(-(TOWER_DATA[[#This Row],[D, bottom '[m']]]-TOWER_DATA[[#This Row],[D, top '[m']]])/(TOWER_DATA[[#This Row],[Bottom '[m']]]-TOWER_DATA[[#This Row],[Top '[m']]]),"")</f>
        <v/>
      </c>
      <c r="CJ301" s="134" t="str">
        <f t="shared" si="11"/>
        <v/>
      </c>
      <c r="CK301" s="217" t="str">
        <f>IFERROR((TOWER_DATA[[#This Row],[D, bottom '[m']]]+TOWER_DATA[[#This Row],[D, top '[m']]])/(2*TOWER_DATA[[#This Row],[t '[mm']]]/1000),"")</f>
        <v/>
      </c>
      <c r="DO301" s="195"/>
      <c r="DP301" s="195"/>
      <c r="DQ301" s="175"/>
      <c r="DT301" s="96"/>
      <c r="DU301" s="96"/>
    </row>
    <row r="302" spans="5:125" ht="18" customHeight="1">
      <c r="E302" s="50"/>
      <c r="K302" s="216" t="str">
        <f>IFERROR(MP_DATA[[#This Row],[Top '[m']]]-MP_DATA[[#This Row],[Bottom '[m']]], "")</f>
        <v/>
      </c>
      <c r="L302" s="201" t="str">
        <f>IFERROR(-(MP_DATA[[#This Row],[D, bottom '[m']]]-MP_DATA[[#This Row],[D, top '[m']]])/(MP_DATA[[#This Row],[Bottom '[m']]]-MP_DATA[[#This Row],[Top '[m']]]),"")</f>
        <v/>
      </c>
      <c r="M302" s="134" t="str">
        <f t="shared" si="12"/>
        <v/>
      </c>
      <c r="N302" s="217" t="str">
        <f>IFERROR((MP_DATA[[#This Row],[D, bottom '[m']]]+MP_DATA[[#This Row],[D, top '[m']]])/(2*MP_DATA[[#This Row],[t '[mm']]]/1000),"")</f>
        <v/>
      </c>
      <c r="Q302" s="195"/>
      <c r="R302" s="195"/>
      <c r="S302" s="175"/>
      <c r="AP302" s="80"/>
      <c r="AV302" s="216" t="str">
        <f>IFERROR(TP_DATA[[#This Row],[Top '[m']]]-TP_DATA[[#This Row],[Bottom '[m']]], "")</f>
        <v/>
      </c>
      <c r="AW302" s="194"/>
      <c r="AX302" s="195"/>
      <c r="AY302" s="222"/>
      <c r="BB302" s="96"/>
      <c r="BC302" s="96"/>
      <c r="BD302" s="175"/>
      <c r="CH302" s="216" t="str">
        <f>IFERROR(TOWER_DATA[[#This Row],[Top '[m']]]-TOWER_DATA[[#This Row],[Bottom '[m']]], "")</f>
        <v/>
      </c>
      <c r="CI302" s="201" t="str">
        <f>IFERROR(-(TOWER_DATA[[#This Row],[D, bottom '[m']]]-TOWER_DATA[[#This Row],[D, top '[m']]])/(TOWER_DATA[[#This Row],[Bottom '[m']]]-TOWER_DATA[[#This Row],[Top '[m']]]),"")</f>
        <v/>
      </c>
      <c r="CJ302" s="134" t="str">
        <f t="shared" si="11"/>
        <v/>
      </c>
      <c r="CK302" s="217" t="str">
        <f>IFERROR((TOWER_DATA[[#This Row],[D, bottom '[m']]]+TOWER_DATA[[#This Row],[D, top '[m']]])/(2*TOWER_DATA[[#This Row],[t '[mm']]]/1000),"")</f>
        <v/>
      </c>
      <c r="DO302" s="195"/>
      <c r="DP302" s="195"/>
      <c r="DQ302" s="175"/>
      <c r="DT302" s="96"/>
      <c r="DU302" s="96"/>
    </row>
    <row r="303" spans="5:125" ht="18" customHeight="1">
      <c r="E303" s="50"/>
      <c r="K303" s="216" t="str">
        <f>IFERROR(MP_DATA[[#This Row],[Top '[m']]]-MP_DATA[[#This Row],[Bottom '[m']]], "")</f>
        <v/>
      </c>
      <c r="L303" s="201" t="str">
        <f>IFERROR(-(MP_DATA[[#This Row],[D, bottom '[m']]]-MP_DATA[[#This Row],[D, top '[m']]])/(MP_DATA[[#This Row],[Bottom '[m']]]-MP_DATA[[#This Row],[Top '[m']]]),"")</f>
        <v/>
      </c>
      <c r="M303" s="134" t="str">
        <f t="shared" si="12"/>
        <v/>
      </c>
      <c r="N303" s="217" t="str">
        <f>IFERROR((MP_DATA[[#This Row],[D, bottom '[m']]]+MP_DATA[[#This Row],[D, top '[m']]])/(2*MP_DATA[[#This Row],[t '[mm']]]/1000),"")</f>
        <v/>
      </c>
      <c r="Q303" s="195"/>
      <c r="R303" s="195"/>
      <c r="S303" s="175"/>
      <c r="AP303" s="80"/>
      <c r="AV303" s="216" t="str">
        <f>IFERROR(TP_DATA[[#This Row],[Top '[m']]]-TP_DATA[[#This Row],[Bottom '[m']]], "")</f>
        <v/>
      </c>
      <c r="AW303" s="194"/>
      <c r="AX303" s="195"/>
      <c r="AY303" s="222"/>
      <c r="BB303" s="96"/>
      <c r="BC303" s="96"/>
      <c r="BD303" s="175"/>
      <c r="CH303" s="216" t="str">
        <f>IFERROR(TOWER_DATA[[#This Row],[Top '[m']]]-TOWER_DATA[[#This Row],[Bottom '[m']]], "")</f>
        <v/>
      </c>
      <c r="CI303" s="201" t="str">
        <f>IFERROR(-(TOWER_DATA[[#This Row],[D, bottom '[m']]]-TOWER_DATA[[#This Row],[D, top '[m']]])/(TOWER_DATA[[#This Row],[Bottom '[m']]]-TOWER_DATA[[#This Row],[Top '[m']]]),"")</f>
        <v/>
      </c>
      <c r="CJ303" s="134" t="str">
        <f t="shared" si="11"/>
        <v/>
      </c>
      <c r="CK303" s="217" t="str">
        <f>IFERROR((TOWER_DATA[[#This Row],[D, bottom '[m']]]+TOWER_DATA[[#This Row],[D, top '[m']]])/(2*TOWER_DATA[[#This Row],[t '[mm']]]/1000),"")</f>
        <v/>
      </c>
      <c r="DO303" s="195"/>
      <c r="DP303" s="195"/>
      <c r="DQ303" s="175"/>
      <c r="DT303" s="96"/>
      <c r="DU303" s="96"/>
    </row>
    <row r="304" spans="5:125" ht="18" customHeight="1">
      <c r="E304" s="50"/>
      <c r="K304" s="216" t="str">
        <f>IFERROR(MP_DATA[[#This Row],[Top '[m']]]-MP_DATA[[#This Row],[Bottom '[m']]], "")</f>
        <v/>
      </c>
      <c r="L304" s="201" t="str">
        <f>IFERROR(-(MP_DATA[[#This Row],[D, bottom '[m']]]-MP_DATA[[#This Row],[D, top '[m']]])/(MP_DATA[[#This Row],[Bottom '[m']]]-MP_DATA[[#This Row],[Top '[m']]]),"")</f>
        <v/>
      </c>
      <c r="M304" s="134" t="str">
        <f t="shared" si="12"/>
        <v/>
      </c>
      <c r="N304" s="217" t="str">
        <f>IFERROR((MP_DATA[[#This Row],[D, bottom '[m']]]+MP_DATA[[#This Row],[D, top '[m']]])/(2*MP_DATA[[#This Row],[t '[mm']]]/1000),"")</f>
        <v/>
      </c>
      <c r="Q304" s="195"/>
      <c r="R304" s="195"/>
      <c r="S304" s="175"/>
      <c r="AP304" s="80"/>
      <c r="AV304" s="216" t="str">
        <f>IFERROR(TP_DATA[[#This Row],[Top '[m']]]-TP_DATA[[#This Row],[Bottom '[m']]], "")</f>
        <v/>
      </c>
      <c r="AW304" s="194"/>
      <c r="AX304" s="195"/>
      <c r="AY304" s="222"/>
      <c r="BB304" s="96"/>
      <c r="BC304" s="96"/>
      <c r="BD304" s="175"/>
      <c r="CH304" s="216" t="str">
        <f>IFERROR(TOWER_DATA[[#This Row],[Top '[m']]]-TOWER_DATA[[#This Row],[Bottom '[m']]], "")</f>
        <v/>
      </c>
      <c r="CI304" s="201" t="str">
        <f>IFERROR(-(TOWER_DATA[[#This Row],[D, bottom '[m']]]-TOWER_DATA[[#This Row],[D, top '[m']]])/(TOWER_DATA[[#This Row],[Bottom '[m']]]-TOWER_DATA[[#This Row],[Top '[m']]]),"")</f>
        <v/>
      </c>
      <c r="CJ304" s="134" t="str">
        <f t="shared" si="11"/>
        <v/>
      </c>
      <c r="CK304" s="217" t="str">
        <f>IFERROR((TOWER_DATA[[#This Row],[D, bottom '[m']]]+TOWER_DATA[[#This Row],[D, top '[m']]])/(2*TOWER_DATA[[#This Row],[t '[mm']]]/1000),"")</f>
        <v/>
      </c>
      <c r="DO304" s="195"/>
      <c r="DP304" s="195"/>
      <c r="DQ304" s="175"/>
      <c r="DT304" s="96"/>
      <c r="DU304" s="96"/>
    </row>
    <row r="305" spans="5:125" ht="18" customHeight="1">
      <c r="E305" s="50"/>
      <c r="K305" s="216" t="str">
        <f>IFERROR(MP_DATA[[#This Row],[Top '[m']]]-MP_DATA[[#This Row],[Bottom '[m']]], "")</f>
        <v/>
      </c>
      <c r="L305" s="201" t="str">
        <f>IFERROR(-(MP_DATA[[#This Row],[D, bottom '[m']]]-MP_DATA[[#This Row],[D, top '[m']]])/(MP_DATA[[#This Row],[Bottom '[m']]]-MP_DATA[[#This Row],[Top '[m']]]),"")</f>
        <v/>
      </c>
      <c r="M305" s="134" t="str">
        <f t="shared" si="12"/>
        <v/>
      </c>
      <c r="N305" s="217" t="str">
        <f>IFERROR((MP_DATA[[#This Row],[D, bottom '[m']]]+MP_DATA[[#This Row],[D, top '[m']]])/(2*MP_DATA[[#This Row],[t '[mm']]]/1000),"")</f>
        <v/>
      </c>
      <c r="Q305" s="195"/>
      <c r="R305" s="195"/>
      <c r="S305" s="175"/>
      <c r="AP305" s="80"/>
      <c r="AV305" s="216" t="str">
        <f>IFERROR(TP_DATA[[#This Row],[Top '[m']]]-TP_DATA[[#This Row],[Bottom '[m']]], "")</f>
        <v/>
      </c>
      <c r="AW305" s="194"/>
      <c r="AX305" s="195"/>
      <c r="AY305" s="222"/>
      <c r="BB305" s="96"/>
      <c r="BC305" s="96"/>
      <c r="BD305" s="175"/>
      <c r="CH305" s="216" t="str">
        <f>IFERROR(TOWER_DATA[[#This Row],[Top '[m']]]-TOWER_DATA[[#This Row],[Bottom '[m']]], "")</f>
        <v/>
      </c>
      <c r="CI305" s="201"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7" t="str">
        <f>IFERROR((TOWER_DATA[[#This Row],[D, bottom '[m']]]+TOWER_DATA[[#This Row],[D, top '[m']]])/(2*TOWER_DATA[[#This Row],[t '[mm']]]/1000),"")</f>
        <v/>
      </c>
      <c r="DO305" s="195"/>
      <c r="DP305" s="195"/>
      <c r="DQ305" s="175"/>
      <c r="DT305" s="96"/>
      <c r="DU305" s="96"/>
    </row>
    <row r="306" spans="5:125" ht="18" customHeight="1">
      <c r="E306" s="50"/>
      <c r="K306" s="216" t="str">
        <f>IFERROR(MP_DATA[[#This Row],[Top '[m']]]-MP_DATA[[#This Row],[Bottom '[m']]], "")</f>
        <v/>
      </c>
      <c r="L306" s="201"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7" t="str">
        <f>IFERROR((MP_DATA[[#This Row],[D, bottom '[m']]]+MP_DATA[[#This Row],[D, top '[m']]])/(2*MP_DATA[[#This Row],[t '[mm']]]/1000),"")</f>
        <v/>
      </c>
      <c r="Q306" s="195"/>
      <c r="R306" s="195"/>
      <c r="S306" s="175"/>
      <c r="AP306" s="80"/>
      <c r="AV306" s="216" t="str">
        <f>IFERROR(TP_DATA[[#This Row],[Top '[m']]]-TP_DATA[[#This Row],[Bottom '[m']]], "")</f>
        <v/>
      </c>
      <c r="AW306" s="194"/>
      <c r="AX306" s="195"/>
      <c r="AY306" s="222"/>
      <c r="BB306" s="96"/>
      <c r="BC306" s="96"/>
      <c r="BD306" s="175"/>
      <c r="CH306" s="216" t="str">
        <f>IFERROR(TOWER_DATA[[#This Row],[Top '[m']]]-TOWER_DATA[[#This Row],[Bottom '[m']]], "")</f>
        <v/>
      </c>
      <c r="CI306" s="201" t="str">
        <f>IFERROR(-(TOWER_DATA[[#This Row],[D, bottom '[m']]]-TOWER_DATA[[#This Row],[D, top '[m']]])/(TOWER_DATA[[#This Row],[Bottom '[m']]]-TOWER_DATA[[#This Row],[Top '[m']]]),"")</f>
        <v/>
      </c>
      <c r="CJ306" s="134" t="str">
        <f t="shared" si="13"/>
        <v/>
      </c>
      <c r="CK306" s="217" t="str">
        <f>IFERROR((TOWER_DATA[[#This Row],[D, bottom '[m']]]+TOWER_DATA[[#This Row],[D, top '[m']]])/(2*TOWER_DATA[[#This Row],[t '[mm']]]/1000),"")</f>
        <v/>
      </c>
      <c r="DO306" s="195"/>
      <c r="DP306" s="195"/>
      <c r="DQ306" s="175"/>
      <c r="DT306" s="96"/>
      <c r="DU306" s="96"/>
    </row>
    <row r="307" spans="5:125" ht="18" customHeight="1">
      <c r="E307" s="50"/>
      <c r="K307" s="216" t="str">
        <f>IFERROR(MP_DATA[[#This Row],[Top '[m']]]-MP_DATA[[#This Row],[Bottom '[m']]], "")</f>
        <v/>
      </c>
      <c r="L307" s="201" t="str">
        <f>IFERROR(-(MP_DATA[[#This Row],[D, bottom '[m']]]-MP_DATA[[#This Row],[D, top '[m']]])/(MP_DATA[[#This Row],[Bottom '[m']]]-MP_DATA[[#This Row],[Top '[m']]]),"")</f>
        <v/>
      </c>
      <c r="M307" s="134" t="str">
        <f t="shared" si="14"/>
        <v/>
      </c>
      <c r="N307" s="217" t="str">
        <f>IFERROR((MP_DATA[[#This Row],[D, bottom '[m']]]+MP_DATA[[#This Row],[D, top '[m']]])/(2*MP_DATA[[#This Row],[t '[mm']]]/1000),"")</f>
        <v/>
      </c>
      <c r="Q307" s="195"/>
      <c r="R307" s="195"/>
      <c r="S307" s="175"/>
      <c r="AP307" s="80"/>
      <c r="AV307" s="216" t="str">
        <f>IFERROR(TP_DATA[[#This Row],[Top '[m']]]-TP_DATA[[#This Row],[Bottom '[m']]], "")</f>
        <v/>
      </c>
      <c r="AW307" s="194"/>
      <c r="AX307" s="195"/>
      <c r="AY307" s="222"/>
      <c r="BB307" s="96"/>
      <c r="BC307" s="96"/>
      <c r="BD307" s="175"/>
      <c r="CH307" s="216" t="str">
        <f>IFERROR(TOWER_DATA[[#This Row],[Top '[m']]]-TOWER_DATA[[#This Row],[Bottom '[m']]], "")</f>
        <v/>
      </c>
      <c r="CI307" s="201" t="str">
        <f>IFERROR(-(TOWER_DATA[[#This Row],[D, bottom '[m']]]-TOWER_DATA[[#This Row],[D, top '[m']]])/(TOWER_DATA[[#This Row],[Bottom '[m']]]-TOWER_DATA[[#This Row],[Top '[m']]]),"")</f>
        <v/>
      </c>
      <c r="CJ307" s="134" t="str">
        <f t="shared" si="13"/>
        <v/>
      </c>
      <c r="CK307" s="217" t="str">
        <f>IFERROR((TOWER_DATA[[#This Row],[D, bottom '[m']]]+TOWER_DATA[[#This Row],[D, top '[m']]])/(2*TOWER_DATA[[#This Row],[t '[mm']]]/1000),"")</f>
        <v/>
      </c>
      <c r="DO307" s="195"/>
      <c r="DP307" s="195"/>
      <c r="DQ307" s="175"/>
      <c r="DT307" s="96"/>
      <c r="DU307" s="96"/>
    </row>
    <row r="308" spans="5:125" ht="18" customHeight="1">
      <c r="E308" s="50"/>
      <c r="K308" s="216" t="str">
        <f>IFERROR(MP_DATA[[#This Row],[Top '[m']]]-MP_DATA[[#This Row],[Bottom '[m']]], "")</f>
        <v/>
      </c>
      <c r="L308" s="201" t="str">
        <f>IFERROR(-(MP_DATA[[#This Row],[D, bottom '[m']]]-MP_DATA[[#This Row],[D, top '[m']]])/(MP_DATA[[#This Row],[Bottom '[m']]]-MP_DATA[[#This Row],[Top '[m']]]),"")</f>
        <v/>
      </c>
      <c r="M308" s="134" t="str">
        <f t="shared" si="14"/>
        <v/>
      </c>
      <c r="N308" s="217" t="str">
        <f>IFERROR((MP_DATA[[#This Row],[D, bottom '[m']]]+MP_DATA[[#This Row],[D, top '[m']]])/(2*MP_DATA[[#This Row],[t '[mm']]]/1000),"")</f>
        <v/>
      </c>
      <c r="Q308" s="195"/>
      <c r="R308" s="195"/>
      <c r="S308" s="175"/>
      <c r="AP308" s="80"/>
      <c r="AV308" s="216" t="str">
        <f>IFERROR(TP_DATA[[#This Row],[Top '[m']]]-TP_DATA[[#This Row],[Bottom '[m']]], "")</f>
        <v/>
      </c>
      <c r="AW308" s="194"/>
      <c r="AX308" s="195"/>
      <c r="AY308" s="222"/>
      <c r="BB308" s="96"/>
      <c r="BC308" s="96"/>
      <c r="BD308" s="175"/>
      <c r="CH308" s="216" t="str">
        <f>IFERROR(TOWER_DATA[[#This Row],[Top '[m']]]-TOWER_DATA[[#This Row],[Bottom '[m']]], "")</f>
        <v/>
      </c>
      <c r="CI308" s="201" t="str">
        <f>IFERROR(-(TOWER_DATA[[#This Row],[D, bottom '[m']]]-TOWER_DATA[[#This Row],[D, top '[m']]])/(TOWER_DATA[[#This Row],[Bottom '[m']]]-TOWER_DATA[[#This Row],[Top '[m']]]),"")</f>
        <v/>
      </c>
      <c r="CJ308" s="134" t="str">
        <f t="shared" si="13"/>
        <v/>
      </c>
      <c r="CK308" s="217" t="str">
        <f>IFERROR((TOWER_DATA[[#This Row],[D, bottom '[m']]]+TOWER_DATA[[#This Row],[D, top '[m']]])/(2*TOWER_DATA[[#This Row],[t '[mm']]]/1000),"")</f>
        <v/>
      </c>
      <c r="DO308" s="195"/>
      <c r="DP308" s="195"/>
      <c r="DQ308" s="175"/>
      <c r="DT308" s="96"/>
      <c r="DU308" s="96"/>
    </row>
    <row r="309" spans="5:125" ht="18" customHeight="1">
      <c r="E309" s="50"/>
      <c r="K309" s="216" t="str">
        <f>IFERROR(MP_DATA[[#This Row],[Top '[m']]]-MP_DATA[[#This Row],[Bottom '[m']]], "")</f>
        <v/>
      </c>
      <c r="L309" s="201" t="str">
        <f>IFERROR(-(MP_DATA[[#This Row],[D, bottom '[m']]]-MP_DATA[[#This Row],[D, top '[m']]])/(MP_DATA[[#This Row],[Bottom '[m']]]-MP_DATA[[#This Row],[Top '[m']]]),"")</f>
        <v/>
      </c>
      <c r="M309" s="134" t="str">
        <f t="shared" si="14"/>
        <v/>
      </c>
      <c r="N309" s="217" t="str">
        <f>IFERROR((MP_DATA[[#This Row],[D, bottom '[m']]]+MP_DATA[[#This Row],[D, top '[m']]])/(2*MP_DATA[[#This Row],[t '[mm']]]/1000),"")</f>
        <v/>
      </c>
      <c r="Q309" s="195"/>
      <c r="R309" s="195"/>
      <c r="S309" s="175"/>
      <c r="AP309" s="80"/>
      <c r="AV309" s="216" t="str">
        <f>IFERROR(TP_DATA[[#This Row],[Top '[m']]]-TP_DATA[[#This Row],[Bottom '[m']]], "")</f>
        <v/>
      </c>
      <c r="AW309" s="194"/>
      <c r="AX309" s="195"/>
      <c r="AY309" s="222"/>
      <c r="BB309" s="96"/>
      <c r="BC309" s="96"/>
      <c r="BD309" s="175"/>
      <c r="CH309" s="216" t="str">
        <f>IFERROR(TOWER_DATA[[#This Row],[Top '[m']]]-TOWER_DATA[[#This Row],[Bottom '[m']]], "")</f>
        <v/>
      </c>
      <c r="CI309" s="201" t="str">
        <f>IFERROR(-(TOWER_DATA[[#This Row],[D, bottom '[m']]]-TOWER_DATA[[#This Row],[D, top '[m']]])/(TOWER_DATA[[#This Row],[Bottom '[m']]]-TOWER_DATA[[#This Row],[Top '[m']]]),"")</f>
        <v/>
      </c>
      <c r="CJ309" s="134" t="str">
        <f t="shared" si="13"/>
        <v/>
      </c>
      <c r="CK309" s="217" t="str">
        <f>IFERROR((TOWER_DATA[[#This Row],[D, bottom '[m']]]+TOWER_DATA[[#This Row],[D, top '[m']]])/(2*TOWER_DATA[[#This Row],[t '[mm']]]/1000),"")</f>
        <v/>
      </c>
      <c r="DO309" s="195"/>
      <c r="DP309" s="195"/>
      <c r="DQ309" s="175"/>
      <c r="DT309" s="96"/>
      <c r="DU309" s="96"/>
    </row>
    <row r="310" spans="5:125" ht="18" customHeight="1">
      <c r="E310" s="50"/>
      <c r="K310" s="216" t="str">
        <f>IFERROR(MP_DATA[[#This Row],[Top '[m']]]-MP_DATA[[#This Row],[Bottom '[m']]], "")</f>
        <v/>
      </c>
      <c r="L310" s="201" t="str">
        <f>IFERROR(-(MP_DATA[[#This Row],[D, bottom '[m']]]-MP_DATA[[#This Row],[D, top '[m']]])/(MP_DATA[[#This Row],[Bottom '[m']]]-MP_DATA[[#This Row],[Top '[m']]]),"")</f>
        <v/>
      </c>
      <c r="M310" s="134" t="str">
        <f t="shared" si="14"/>
        <v/>
      </c>
      <c r="N310" s="217" t="str">
        <f>IFERROR((MP_DATA[[#This Row],[D, bottom '[m']]]+MP_DATA[[#This Row],[D, top '[m']]])/(2*MP_DATA[[#This Row],[t '[mm']]]/1000),"")</f>
        <v/>
      </c>
      <c r="Q310" s="195"/>
      <c r="R310" s="195"/>
      <c r="S310" s="175"/>
      <c r="AP310" s="80"/>
      <c r="AV310" s="216" t="str">
        <f>IFERROR(TP_DATA[[#This Row],[Top '[m']]]-TP_DATA[[#This Row],[Bottom '[m']]], "")</f>
        <v/>
      </c>
      <c r="AW310" s="194"/>
      <c r="AX310" s="195"/>
      <c r="AY310" s="222"/>
      <c r="BB310" s="96"/>
      <c r="BC310" s="96"/>
      <c r="BD310" s="175"/>
      <c r="CH310" s="216" t="str">
        <f>IFERROR(TOWER_DATA[[#This Row],[Top '[m']]]-TOWER_DATA[[#This Row],[Bottom '[m']]], "")</f>
        <v/>
      </c>
      <c r="CI310" s="201" t="str">
        <f>IFERROR(-(TOWER_DATA[[#This Row],[D, bottom '[m']]]-TOWER_DATA[[#This Row],[D, top '[m']]])/(TOWER_DATA[[#This Row],[Bottom '[m']]]-TOWER_DATA[[#This Row],[Top '[m']]]),"")</f>
        <v/>
      </c>
      <c r="CJ310" s="134" t="str">
        <f t="shared" si="13"/>
        <v/>
      </c>
      <c r="CK310" s="217" t="str">
        <f>IFERROR((TOWER_DATA[[#This Row],[D, bottom '[m']]]+TOWER_DATA[[#This Row],[D, top '[m']]])/(2*TOWER_DATA[[#This Row],[t '[mm']]]/1000),"")</f>
        <v/>
      </c>
      <c r="DO310" s="195"/>
      <c r="DP310" s="195"/>
      <c r="DQ310" s="175"/>
      <c r="DT310" s="96"/>
      <c r="DU310" s="96"/>
    </row>
    <row r="311" spans="5:125" ht="18" customHeight="1">
      <c r="E311" s="50"/>
      <c r="K311" s="216" t="str">
        <f>IFERROR(MP_DATA[[#This Row],[Top '[m']]]-MP_DATA[[#This Row],[Bottom '[m']]], "")</f>
        <v/>
      </c>
      <c r="L311" s="201" t="str">
        <f>IFERROR(-(MP_DATA[[#This Row],[D, bottom '[m']]]-MP_DATA[[#This Row],[D, top '[m']]])/(MP_DATA[[#This Row],[Bottom '[m']]]-MP_DATA[[#This Row],[Top '[m']]]),"")</f>
        <v/>
      </c>
      <c r="M311" s="134" t="str">
        <f t="shared" si="14"/>
        <v/>
      </c>
      <c r="N311" s="217" t="str">
        <f>IFERROR((MP_DATA[[#This Row],[D, bottom '[m']]]+MP_DATA[[#This Row],[D, top '[m']]])/(2*MP_DATA[[#This Row],[t '[mm']]]/1000),"")</f>
        <v/>
      </c>
      <c r="Q311" s="195"/>
      <c r="R311" s="195"/>
      <c r="S311" s="175"/>
      <c r="AP311" s="80"/>
      <c r="AV311" s="216" t="str">
        <f>IFERROR(TP_DATA[[#This Row],[Top '[m']]]-TP_DATA[[#This Row],[Bottom '[m']]], "")</f>
        <v/>
      </c>
      <c r="AW311" s="194"/>
      <c r="AX311" s="195"/>
      <c r="AY311" s="222"/>
      <c r="BB311" s="96"/>
      <c r="BC311" s="96"/>
      <c r="BD311" s="175"/>
      <c r="CH311" s="216" t="str">
        <f>IFERROR(TOWER_DATA[[#This Row],[Top '[m']]]-TOWER_DATA[[#This Row],[Bottom '[m']]], "")</f>
        <v/>
      </c>
      <c r="CI311" s="201" t="str">
        <f>IFERROR(-(TOWER_DATA[[#This Row],[D, bottom '[m']]]-TOWER_DATA[[#This Row],[D, top '[m']]])/(TOWER_DATA[[#This Row],[Bottom '[m']]]-TOWER_DATA[[#This Row],[Top '[m']]]),"")</f>
        <v/>
      </c>
      <c r="CJ311" s="134" t="str">
        <f t="shared" si="13"/>
        <v/>
      </c>
      <c r="CK311" s="217" t="str">
        <f>IFERROR((TOWER_DATA[[#This Row],[D, bottom '[m']]]+TOWER_DATA[[#This Row],[D, top '[m']]])/(2*TOWER_DATA[[#This Row],[t '[mm']]]/1000),"")</f>
        <v/>
      </c>
      <c r="DO311" s="195"/>
      <c r="DP311" s="195"/>
      <c r="DQ311" s="175"/>
      <c r="DT311" s="96"/>
      <c r="DU311" s="96"/>
    </row>
    <row r="312" spans="5:125" ht="18" customHeight="1">
      <c r="E312" s="50"/>
      <c r="K312" s="216" t="str">
        <f>IFERROR(MP_DATA[[#This Row],[Top '[m']]]-MP_DATA[[#This Row],[Bottom '[m']]], "")</f>
        <v/>
      </c>
      <c r="L312" s="201" t="str">
        <f>IFERROR(-(MP_DATA[[#This Row],[D, bottom '[m']]]-MP_DATA[[#This Row],[D, top '[m']]])/(MP_DATA[[#This Row],[Bottom '[m']]]-MP_DATA[[#This Row],[Top '[m']]]),"")</f>
        <v/>
      </c>
      <c r="M312" s="134" t="str">
        <f t="shared" si="14"/>
        <v/>
      </c>
      <c r="N312" s="217" t="str">
        <f>IFERROR((MP_DATA[[#This Row],[D, bottom '[m']]]+MP_DATA[[#This Row],[D, top '[m']]])/(2*MP_DATA[[#This Row],[t '[mm']]]/1000),"")</f>
        <v/>
      </c>
      <c r="Q312" s="195"/>
      <c r="R312" s="195"/>
      <c r="S312" s="175"/>
      <c r="AP312" s="80"/>
      <c r="AV312" s="216" t="str">
        <f>IFERROR(TP_DATA[[#This Row],[Top '[m']]]-TP_DATA[[#This Row],[Bottom '[m']]], "")</f>
        <v/>
      </c>
      <c r="AW312" s="194"/>
      <c r="AX312" s="195"/>
      <c r="AY312" s="222"/>
      <c r="BB312" s="96"/>
      <c r="BC312" s="96"/>
      <c r="BD312" s="175"/>
      <c r="CH312" s="216" t="str">
        <f>IFERROR(TOWER_DATA[[#This Row],[Top '[m']]]-TOWER_DATA[[#This Row],[Bottom '[m']]], "")</f>
        <v/>
      </c>
      <c r="CI312" s="201" t="str">
        <f>IFERROR(-(TOWER_DATA[[#This Row],[D, bottom '[m']]]-TOWER_DATA[[#This Row],[D, top '[m']]])/(TOWER_DATA[[#This Row],[Bottom '[m']]]-TOWER_DATA[[#This Row],[Top '[m']]]),"")</f>
        <v/>
      </c>
      <c r="CJ312" s="134" t="str">
        <f t="shared" si="13"/>
        <v/>
      </c>
      <c r="CK312" s="217" t="str">
        <f>IFERROR((TOWER_DATA[[#This Row],[D, bottom '[m']]]+TOWER_DATA[[#This Row],[D, top '[m']]])/(2*TOWER_DATA[[#This Row],[t '[mm']]]/1000),"")</f>
        <v/>
      </c>
      <c r="DO312" s="195"/>
      <c r="DP312" s="195"/>
      <c r="DQ312" s="175"/>
      <c r="DT312" s="96"/>
      <c r="DU312" s="96"/>
    </row>
    <row r="313" spans="5:125" ht="18" customHeight="1">
      <c r="E313" s="50"/>
      <c r="K313" s="216" t="str">
        <f>IFERROR(MP_DATA[[#This Row],[Top '[m']]]-MP_DATA[[#This Row],[Bottom '[m']]], "")</f>
        <v/>
      </c>
      <c r="L313" s="201" t="str">
        <f>IFERROR(-(MP_DATA[[#This Row],[D, bottom '[m']]]-MP_DATA[[#This Row],[D, top '[m']]])/(MP_DATA[[#This Row],[Bottom '[m']]]-MP_DATA[[#This Row],[Top '[m']]]),"")</f>
        <v/>
      </c>
      <c r="M313" s="134" t="str">
        <f t="shared" si="14"/>
        <v/>
      </c>
      <c r="N313" s="217" t="str">
        <f>IFERROR((MP_DATA[[#This Row],[D, bottom '[m']]]+MP_DATA[[#This Row],[D, top '[m']]])/(2*MP_DATA[[#This Row],[t '[mm']]]/1000),"")</f>
        <v/>
      </c>
      <c r="Q313" s="195"/>
      <c r="R313" s="195"/>
      <c r="S313" s="175"/>
      <c r="AP313" s="80"/>
      <c r="AV313" s="216" t="str">
        <f>IFERROR(TP_DATA[[#This Row],[Top '[m']]]-TP_DATA[[#This Row],[Bottom '[m']]], "")</f>
        <v/>
      </c>
      <c r="AW313" s="194"/>
      <c r="AX313" s="195"/>
      <c r="AY313" s="222"/>
      <c r="BB313" s="96"/>
      <c r="BC313" s="96"/>
      <c r="BD313" s="175"/>
      <c r="CH313" s="216" t="str">
        <f>IFERROR(TOWER_DATA[[#This Row],[Top '[m']]]-TOWER_DATA[[#This Row],[Bottom '[m']]], "")</f>
        <v/>
      </c>
      <c r="CI313" s="201" t="str">
        <f>IFERROR(-(TOWER_DATA[[#This Row],[D, bottom '[m']]]-TOWER_DATA[[#This Row],[D, top '[m']]])/(TOWER_DATA[[#This Row],[Bottom '[m']]]-TOWER_DATA[[#This Row],[Top '[m']]]),"")</f>
        <v/>
      </c>
      <c r="CJ313" s="134" t="str">
        <f t="shared" si="13"/>
        <v/>
      </c>
      <c r="CK313" s="217" t="str">
        <f>IFERROR((TOWER_DATA[[#This Row],[D, bottom '[m']]]+TOWER_DATA[[#This Row],[D, top '[m']]])/(2*TOWER_DATA[[#This Row],[t '[mm']]]/1000),"")</f>
        <v/>
      </c>
      <c r="DO313" s="195"/>
      <c r="DP313" s="195"/>
      <c r="DQ313" s="175"/>
      <c r="DT313" s="96"/>
      <c r="DU313" s="96"/>
    </row>
    <row r="314" spans="5:125" ht="18" customHeight="1">
      <c r="E314" s="50"/>
      <c r="K314" s="216" t="str">
        <f>IFERROR(MP_DATA[[#This Row],[Top '[m']]]-MP_DATA[[#This Row],[Bottom '[m']]], "")</f>
        <v/>
      </c>
      <c r="L314" s="201" t="str">
        <f>IFERROR(-(MP_DATA[[#This Row],[D, bottom '[m']]]-MP_DATA[[#This Row],[D, top '[m']]])/(MP_DATA[[#This Row],[Bottom '[m']]]-MP_DATA[[#This Row],[Top '[m']]]),"")</f>
        <v/>
      </c>
      <c r="M314" s="134" t="str">
        <f t="shared" si="14"/>
        <v/>
      </c>
      <c r="N314" s="217" t="str">
        <f>IFERROR((MP_DATA[[#This Row],[D, bottom '[m']]]+MP_DATA[[#This Row],[D, top '[m']]])/(2*MP_DATA[[#This Row],[t '[mm']]]/1000),"")</f>
        <v/>
      </c>
      <c r="Q314" s="195"/>
      <c r="R314" s="195"/>
      <c r="S314" s="175"/>
      <c r="AP314" s="80"/>
      <c r="AV314" s="216" t="str">
        <f>IFERROR(TP_DATA[[#This Row],[Top '[m']]]-TP_DATA[[#This Row],[Bottom '[m']]], "")</f>
        <v/>
      </c>
      <c r="AW314" s="194"/>
      <c r="AX314" s="195"/>
      <c r="AY314" s="222"/>
      <c r="BB314" s="96"/>
      <c r="BC314" s="96"/>
      <c r="BD314" s="175"/>
      <c r="CH314" s="216" t="str">
        <f>IFERROR(TOWER_DATA[[#This Row],[Top '[m']]]-TOWER_DATA[[#This Row],[Bottom '[m']]], "")</f>
        <v/>
      </c>
      <c r="CI314" s="201" t="str">
        <f>IFERROR(-(TOWER_DATA[[#This Row],[D, bottom '[m']]]-TOWER_DATA[[#This Row],[D, top '[m']]])/(TOWER_DATA[[#This Row],[Bottom '[m']]]-TOWER_DATA[[#This Row],[Top '[m']]]),"")</f>
        <v/>
      </c>
      <c r="CJ314" s="134" t="str">
        <f t="shared" si="13"/>
        <v/>
      </c>
      <c r="CK314" s="217" t="str">
        <f>IFERROR((TOWER_DATA[[#This Row],[D, bottom '[m']]]+TOWER_DATA[[#This Row],[D, top '[m']]])/(2*TOWER_DATA[[#This Row],[t '[mm']]]/1000),"")</f>
        <v/>
      </c>
      <c r="DO314" s="195"/>
      <c r="DP314" s="195"/>
      <c r="DQ314" s="175"/>
      <c r="DT314" s="96"/>
      <c r="DU314" s="96"/>
    </row>
    <row r="315" spans="5:125" ht="18" customHeight="1">
      <c r="E315" s="50"/>
      <c r="K315" s="216" t="str">
        <f>IFERROR(MP_DATA[[#This Row],[Top '[m']]]-MP_DATA[[#This Row],[Bottom '[m']]], "")</f>
        <v/>
      </c>
      <c r="L315" s="201" t="str">
        <f>IFERROR(-(MP_DATA[[#This Row],[D, bottom '[m']]]-MP_DATA[[#This Row],[D, top '[m']]])/(MP_DATA[[#This Row],[Bottom '[m']]]-MP_DATA[[#This Row],[Top '[m']]]),"")</f>
        <v/>
      </c>
      <c r="M315" s="134" t="str">
        <f t="shared" si="14"/>
        <v/>
      </c>
      <c r="N315" s="217" t="str">
        <f>IFERROR((MP_DATA[[#This Row],[D, bottom '[m']]]+MP_DATA[[#This Row],[D, top '[m']]])/(2*MP_DATA[[#This Row],[t '[mm']]]/1000),"")</f>
        <v/>
      </c>
      <c r="Q315" s="195"/>
      <c r="R315" s="195"/>
      <c r="S315" s="175"/>
      <c r="AP315" s="80"/>
      <c r="AV315" s="216" t="str">
        <f>IFERROR(TP_DATA[[#This Row],[Top '[m']]]-TP_DATA[[#This Row],[Bottom '[m']]], "")</f>
        <v/>
      </c>
      <c r="AW315" s="194"/>
      <c r="AX315" s="195"/>
      <c r="AY315" s="222"/>
      <c r="BB315" s="96"/>
      <c r="BC315" s="96"/>
      <c r="BD315" s="175"/>
      <c r="CH315" s="216" t="str">
        <f>IFERROR(TOWER_DATA[[#This Row],[Top '[m']]]-TOWER_DATA[[#This Row],[Bottom '[m']]], "")</f>
        <v/>
      </c>
      <c r="CI315" s="201" t="str">
        <f>IFERROR(-(TOWER_DATA[[#This Row],[D, bottom '[m']]]-TOWER_DATA[[#This Row],[D, top '[m']]])/(TOWER_DATA[[#This Row],[Bottom '[m']]]-TOWER_DATA[[#This Row],[Top '[m']]]),"")</f>
        <v/>
      </c>
      <c r="CJ315" s="134" t="str">
        <f t="shared" si="13"/>
        <v/>
      </c>
      <c r="CK315" s="217" t="str">
        <f>IFERROR((TOWER_DATA[[#This Row],[D, bottom '[m']]]+TOWER_DATA[[#This Row],[D, top '[m']]])/(2*TOWER_DATA[[#This Row],[t '[mm']]]/1000),"")</f>
        <v/>
      </c>
      <c r="DO315" s="195"/>
      <c r="DP315" s="195"/>
      <c r="DQ315" s="175"/>
      <c r="DT315" s="96"/>
      <c r="DU315" s="96"/>
    </row>
    <row r="316" spans="5:125" ht="18" customHeight="1">
      <c r="E316" s="50"/>
      <c r="K316" s="216" t="str">
        <f>IFERROR(MP_DATA[[#This Row],[Top '[m']]]-MP_DATA[[#This Row],[Bottom '[m']]], "")</f>
        <v/>
      </c>
      <c r="L316" s="201" t="str">
        <f>IFERROR(-(MP_DATA[[#This Row],[D, bottom '[m']]]-MP_DATA[[#This Row],[D, top '[m']]])/(MP_DATA[[#This Row],[Bottom '[m']]]-MP_DATA[[#This Row],[Top '[m']]]),"")</f>
        <v/>
      </c>
      <c r="M316" s="134" t="str">
        <f t="shared" si="14"/>
        <v/>
      </c>
      <c r="N316" s="217" t="str">
        <f>IFERROR((MP_DATA[[#This Row],[D, bottom '[m']]]+MP_DATA[[#This Row],[D, top '[m']]])/(2*MP_DATA[[#This Row],[t '[mm']]]/1000),"")</f>
        <v/>
      </c>
      <c r="Q316" s="195"/>
      <c r="R316" s="195"/>
      <c r="S316" s="175"/>
      <c r="AP316" s="80"/>
      <c r="AV316" s="216" t="str">
        <f>IFERROR(TP_DATA[[#This Row],[Top '[m']]]-TP_DATA[[#This Row],[Bottom '[m']]], "")</f>
        <v/>
      </c>
      <c r="AW316" s="194"/>
      <c r="AX316" s="195"/>
      <c r="AY316" s="222"/>
      <c r="BB316" s="96"/>
      <c r="BC316" s="96"/>
      <c r="BD316" s="175"/>
      <c r="CH316" s="216" t="str">
        <f>IFERROR(TOWER_DATA[[#This Row],[Top '[m']]]-TOWER_DATA[[#This Row],[Bottom '[m']]], "")</f>
        <v/>
      </c>
      <c r="CI316" s="201" t="str">
        <f>IFERROR(-(TOWER_DATA[[#This Row],[D, bottom '[m']]]-TOWER_DATA[[#This Row],[D, top '[m']]])/(TOWER_DATA[[#This Row],[Bottom '[m']]]-TOWER_DATA[[#This Row],[Top '[m']]]),"")</f>
        <v/>
      </c>
      <c r="CJ316" s="134" t="str">
        <f t="shared" si="13"/>
        <v/>
      </c>
      <c r="CK316" s="217" t="str">
        <f>IFERROR((TOWER_DATA[[#This Row],[D, bottom '[m']]]+TOWER_DATA[[#This Row],[D, top '[m']]])/(2*TOWER_DATA[[#This Row],[t '[mm']]]/1000),"")</f>
        <v/>
      </c>
      <c r="DO316" s="195"/>
      <c r="DP316" s="195"/>
      <c r="DQ316" s="175"/>
      <c r="DT316" s="96"/>
      <c r="DU316" s="96"/>
    </row>
    <row r="317" spans="5:125" ht="18" customHeight="1">
      <c r="E317" s="50"/>
      <c r="K317" s="216" t="str">
        <f>IFERROR(MP_DATA[[#This Row],[Top '[m']]]-MP_DATA[[#This Row],[Bottom '[m']]], "")</f>
        <v/>
      </c>
      <c r="L317" s="201" t="str">
        <f>IFERROR(-(MP_DATA[[#This Row],[D, bottom '[m']]]-MP_DATA[[#This Row],[D, top '[m']]])/(MP_DATA[[#This Row],[Bottom '[m']]]-MP_DATA[[#This Row],[Top '[m']]]),"")</f>
        <v/>
      </c>
      <c r="M317" s="134" t="str">
        <f t="shared" si="14"/>
        <v/>
      </c>
      <c r="N317" s="217" t="str">
        <f>IFERROR((MP_DATA[[#This Row],[D, bottom '[m']]]+MP_DATA[[#This Row],[D, top '[m']]])/(2*MP_DATA[[#This Row],[t '[mm']]]/1000),"")</f>
        <v/>
      </c>
      <c r="Q317" s="195"/>
      <c r="R317" s="195"/>
      <c r="S317" s="175"/>
      <c r="AP317" s="80"/>
      <c r="AV317" s="216" t="str">
        <f>IFERROR(TP_DATA[[#This Row],[Top '[m']]]-TP_DATA[[#This Row],[Bottom '[m']]], "")</f>
        <v/>
      </c>
      <c r="AW317" s="194"/>
      <c r="AX317" s="195"/>
      <c r="AY317" s="222"/>
      <c r="BB317" s="96"/>
      <c r="BC317" s="96"/>
      <c r="BD317" s="175"/>
      <c r="CH317" s="216" t="str">
        <f>IFERROR(TOWER_DATA[[#This Row],[Top '[m']]]-TOWER_DATA[[#This Row],[Bottom '[m']]], "")</f>
        <v/>
      </c>
      <c r="CI317" s="201" t="str">
        <f>IFERROR(-(TOWER_DATA[[#This Row],[D, bottom '[m']]]-TOWER_DATA[[#This Row],[D, top '[m']]])/(TOWER_DATA[[#This Row],[Bottom '[m']]]-TOWER_DATA[[#This Row],[Top '[m']]]),"")</f>
        <v/>
      </c>
      <c r="CJ317" s="134" t="str">
        <f t="shared" si="13"/>
        <v/>
      </c>
      <c r="CK317" s="217" t="str">
        <f>IFERROR((TOWER_DATA[[#This Row],[D, bottom '[m']]]+TOWER_DATA[[#This Row],[D, top '[m']]])/(2*TOWER_DATA[[#This Row],[t '[mm']]]/1000),"")</f>
        <v/>
      </c>
      <c r="DO317" s="195"/>
      <c r="DP317" s="195"/>
      <c r="DQ317" s="175"/>
      <c r="DT317" s="96"/>
      <c r="DU317" s="96"/>
    </row>
    <row r="318" spans="5:125" ht="18" customHeight="1">
      <c r="E318" s="50"/>
      <c r="K318" s="216" t="str">
        <f>IFERROR(MP_DATA[[#This Row],[Top '[m']]]-MP_DATA[[#This Row],[Bottom '[m']]], "")</f>
        <v/>
      </c>
      <c r="L318" s="201" t="str">
        <f>IFERROR(-(MP_DATA[[#This Row],[D, bottom '[m']]]-MP_DATA[[#This Row],[D, top '[m']]])/(MP_DATA[[#This Row],[Bottom '[m']]]-MP_DATA[[#This Row],[Top '[m']]]),"")</f>
        <v/>
      </c>
      <c r="M318" s="134" t="str">
        <f t="shared" si="14"/>
        <v/>
      </c>
      <c r="N318" s="217" t="str">
        <f>IFERROR((MP_DATA[[#This Row],[D, bottom '[m']]]+MP_DATA[[#This Row],[D, top '[m']]])/(2*MP_DATA[[#This Row],[t '[mm']]]/1000),"")</f>
        <v/>
      </c>
      <c r="Q318" s="195"/>
      <c r="R318" s="195"/>
      <c r="S318" s="175"/>
      <c r="AP318" s="80"/>
      <c r="AV318" s="216" t="str">
        <f>IFERROR(TP_DATA[[#This Row],[Top '[m']]]-TP_DATA[[#This Row],[Bottom '[m']]], "")</f>
        <v/>
      </c>
      <c r="AW318" s="194"/>
      <c r="AX318" s="195"/>
      <c r="AY318" s="222"/>
      <c r="BB318" s="96"/>
      <c r="BC318" s="96"/>
      <c r="BD318" s="175"/>
      <c r="CH318" s="216" t="str">
        <f>IFERROR(TOWER_DATA[[#This Row],[Top '[m']]]-TOWER_DATA[[#This Row],[Bottom '[m']]], "")</f>
        <v/>
      </c>
      <c r="CI318" s="201" t="str">
        <f>IFERROR(-(TOWER_DATA[[#This Row],[D, bottom '[m']]]-TOWER_DATA[[#This Row],[D, top '[m']]])/(TOWER_DATA[[#This Row],[Bottom '[m']]]-TOWER_DATA[[#This Row],[Top '[m']]]),"")</f>
        <v/>
      </c>
      <c r="CJ318" s="134" t="str">
        <f t="shared" si="13"/>
        <v/>
      </c>
      <c r="CK318" s="217" t="str">
        <f>IFERROR((TOWER_DATA[[#This Row],[D, bottom '[m']]]+TOWER_DATA[[#This Row],[D, top '[m']]])/(2*TOWER_DATA[[#This Row],[t '[mm']]]/1000),"")</f>
        <v/>
      </c>
      <c r="DO318" s="195"/>
      <c r="DP318" s="195"/>
      <c r="DQ318" s="175"/>
      <c r="DT318" s="96"/>
      <c r="DU318" s="96"/>
    </row>
    <row r="319" spans="5:125" ht="18" customHeight="1">
      <c r="E319" s="50"/>
      <c r="K319" s="216" t="str">
        <f>IFERROR(MP_DATA[[#This Row],[Top '[m']]]-MP_DATA[[#This Row],[Bottom '[m']]], "")</f>
        <v/>
      </c>
      <c r="L319" s="201" t="str">
        <f>IFERROR(-(MP_DATA[[#This Row],[D, bottom '[m']]]-MP_DATA[[#This Row],[D, top '[m']]])/(MP_DATA[[#This Row],[Bottom '[m']]]-MP_DATA[[#This Row],[Top '[m']]]),"")</f>
        <v/>
      </c>
      <c r="M319" s="134" t="str">
        <f t="shared" si="14"/>
        <v/>
      </c>
      <c r="N319" s="217" t="str">
        <f>IFERROR((MP_DATA[[#This Row],[D, bottom '[m']]]+MP_DATA[[#This Row],[D, top '[m']]])/(2*MP_DATA[[#This Row],[t '[mm']]]/1000),"")</f>
        <v/>
      </c>
      <c r="Q319" s="195"/>
      <c r="R319" s="195"/>
      <c r="S319" s="175"/>
      <c r="AP319" s="80"/>
      <c r="AV319" s="216" t="str">
        <f>IFERROR(TP_DATA[[#This Row],[Top '[m']]]-TP_DATA[[#This Row],[Bottom '[m']]], "")</f>
        <v/>
      </c>
      <c r="AW319" s="194"/>
      <c r="AX319" s="195"/>
      <c r="AY319" s="222"/>
      <c r="BB319" s="96"/>
      <c r="BC319" s="96"/>
      <c r="BD319" s="175"/>
      <c r="CH319" s="216" t="str">
        <f>IFERROR(TOWER_DATA[[#This Row],[Top '[m']]]-TOWER_DATA[[#This Row],[Bottom '[m']]], "")</f>
        <v/>
      </c>
      <c r="CI319" s="201" t="str">
        <f>IFERROR(-(TOWER_DATA[[#This Row],[D, bottom '[m']]]-TOWER_DATA[[#This Row],[D, top '[m']]])/(TOWER_DATA[[#This Row],[Bottom '[m']]]-TOWER_DATA[[#This Row],[Top '[m']]]),"")</f>
        <v/>
      </c>
      <c r="CJ319" s="134" t="str">
        <f t="shared" si="13"/>
        <v/>
      </c>
      <c r="CK319" s="217" t="str">
        <f>IFERROR((TOWER_DATA[[#This Row],[D, bottom '[m']]]+TOWER_DATA[[#This Row],[D, top '[m']]])/(2*TOWER_DATA[[#This Row],[t '[mm']]]/1000),"")</f>
        <v/>
      </c>
      <c r="DO319" s="195"/>
      <c r="DP319" s="195"/>
      <c r="DQ319" s="175"/>
      <c r="DT319" s="96"/>
      <c r="DU319" s="96"/>
    </row>
    <row r="320" spans="5:125" ht="18" customHeight="1">
      <c r="E320" s="50"/>
      <c r="K320" s="216" t="str">
        <f>IFERROR(MP_DATA[[#This Row],[Top '[m']]]-MP_DATA[[#This Row],[Bottom '[m']]], "")</f>
        <v/>
      </c>
      <c r="L320" s="201" t="str">
        <f>IFERROR(-(MP_DATA[[#This Row],[D, bottom '[m']]]-MP_DATA[[#This Row],[D, top '[m']]])/(MP_DATA[[#This Row],[Bottom '[m']]]-MP_DATA[[#This Row],[Top '[m']]]),"")</f>
        <v/>
      </c>
      <c r="M320" s="134" t="str">
        <f t="shared" si="14"/>
        <v/>
      </c>
      <c r="N320" s="217" t="str">
        <f>IFERROR((MP_DATA[[#This Row],[D, bottom '[m']]]+MP_DATA[[#This Row],[D, top '[m']]])/(2*MP_DATA[[#This Row],[t '[mm']]]/1000),"")</f>
        <v/>
      </c>
      <c r="Q320" s="195"/>
      <c r="R320" s="195"/>
      <c r="S320" s="175"/>
      <c r="AP320" s="80"/>
      <c r="AV320" s="216" t="str">
        <f>IFERROR(TP_DATA[[#This Row],[Top '[m']]]-TP_DATA[[#This Row],[Bottom '[m']]], "")</f>
        <v/>
      </c>
      <c r="AW320" s="194"/>
      <c r="AX320" s="195"/>
      <c r="AY320" s="222"/>
      <c r="BB320" s="96"/>
      <c r="BC320" s="96"/>
      <c r="BD320" s="175"/>
      <c r="CH320" s="216" t="str">
        <f>IFERROR(TOWER_DATA[[#This Row],[Top '[m']]]-TOWER_DATA[[#This Row],[Bottom '[m']]], "")</f>
        <v/>
      </c>
      <c r="CI320" s="201" t="str">
        <f>IFERROR(-(TOWER_DATA[[#This Row],[D, bottom '[m']]]-TOWER_DATA[[#This Row],[D, top '[m']]])/(TOWER_DATA[[#This Row],[Bottom '[m']]]-TOWER_DATA[[#This Row],[Top '[m']]]),"")</f>
        <v/>
      </c>
      <c r="CJ320" s="134" t="str">
        <f t="shared" si="13"/>
        <v/>
      </c>
      <c r="CK320" s="217" t="str">
        <f>IFERROR((TOWER_DATA[[#This Row],[D, bottom '[m']]]+TOWER_DATA[[#This Row],[D, top '[m']]])/(2*TOWER_DATA[[#This Row],[t '[mm']]]/1000),"")</f>
        <v/>
      </c>
      <c r="DO320" s="195"/>
      <c r="DP320" s="195"/>
      <c r="DQ320" s="175"/>
      <c r="DT320" s="96"/>
      <c r="DU320" s="96"/>
    </row>
    <row r="321" spans="5:125" ht="18" customHeight="1">
      <c r="E321" s="303"/>
      <c r="K321" s="216" t="str">
        <f>IFERROR(MP_DATA[[#This Row],[Top '[m']]]-MP_DATA[[#This Row],[Bottom '[m']]], "")</f>
        <v/>
      </c>
      <c r="L321" s="201" t="str">
        <f>IFERROR(-(MP_DATA[[#This Row],[D, bottom '[m']]]-MP_DATA[[#This Row],[D, top '[m']]])/(MP_DATA[[#This Row],[Bottom '[m']]]-MP_DATA[[#This Row],[Top '[m']]]),"")</f>
        <v/>
      </c>
      <c r="M321" s="134" t="str">
        <f t="shared" si="14"/>
        <v/>
      </c>
      <c r="N321" s="217" t="str">
        <f>IFERROR((MP_DATA[[#This Row],[D, bottom '[m']]]+MP_DATA[[#This Row],[D, top '[m']]])/(2*MP_DATA[[#This Row],[t '[mm']]]/1000),"")</f>
        <v/>
      </c>
      <c r="Q321" s="195"/>
      <c r="R321" s="195"/>
      <c r="S321" s="175"/>
      <c r="AP321" s="80"/>
      <c r="AV321" s="216" t="str">
        <f>IFERROR(TP_DATA[[#This Row],[Top '[m']]]-TP_DATA[[#This Row],[Bottom '[m']]], "")</f>
        <v/>
      </c>
      <c r="AW321" s="194"/>
      <c r="AX321" s="195"/>
      <c r="AY321" s="222"/>
      <c r="BB321" s="96"/>
      <c r="BC321" s="96"/>
      <c r="BD321" s="175"/>
      <c r="CH321" s="216" t="str">
        <f>IFERROR(TOWER_DATA[[#This Row],[Top '[m']]]-TOWER_DATA[[#This Row],[Bottom '[m']]], "")</f>
        <v/>
      </c>
      <c r="CI321" s="201" t="str">
        <f>IFERROR(-(TOWER_DATA[[#This Row],[D, bottom '[m']]]-TOWER_DATA[[#This Row],[D, top '[m']]])/(TOWER_DATA[[#This Row],[Bottom '[m']]]-TOWER_DATA[[#This Row],[Top '[m']]]),"")</f>
        <v/>
      </c>
      <c r="CJ321" s="134" t="str">
        <f t="shared" si="13"/>
        <v/>
      </c>
      <c r="CK321" s="217" t="str">
        <f>IFERROR((TOWER_DATA[[#This Row],[D, bottom '[m']]]+TOWER_DATA[[#This Row],[D, top '[m']]])/(2*TOWER_DATA[[#This Row],[t '[mm']]]/1000),"")</f>
        <v/>
      </c>
      <c r="DO321" s="195"/>
      <c r="DP321" s="195"/>
      <c r="DQ321" s="175"/>
      <c r="DT321" s="96"/>
      <c r="DU321" s="96"/>
    </row>
    <row r="322" spans="5:125" ht="18" customHeight="1">
      <c r="E322" s="303"/>
      <c r="K322" s="216" t="str">
        <f>IFERROR(MP_DATA[[#This Row],[Top '[m']]]-MP_DATA[[#This Row],[Bottom '[m']]], "")</f>
        <v/>
      </c>
      <c r="L322" s="201" t="str">
        <f>IFERROR(-(MP_DATA[[#This Row],[D, bottom '[m']]]-MP_DATA[[#This Row],[D, top '[m']]])/(MP_DATA[[#This Row],[Bottom '[m']]]-MP_DATA[[#This Row],[Top '[m']]]),"")</f>
        <v/>
      </c>
      <c r="M322" s="134" t="str">
        <f t="shared" si="14"/>
        <v/>
      </c>
      <c r="N322" s="217" t="str">
        <f>IFERROR((MP_DATA[[#This Row],[D, bottom '[m']]]+MP_DATA[[#This Row],[D, top '[m']]])/(2*MP_DATA[[#This Row],[t '[mm']]]/1000),"")</f>
        <v/>
      </c>
      <c r="Q322" s="195"/>
      <c r="R322" s="195"/>
      <c r="S322" s="175"/>
      <c r="AP322" s="80"/>
      <c r="AV322" s="216" t="str">
        <f>IFERROR(TP_DATA[[#This Row],[Top '[m']]]-TP_DATA[[#This Row],[Bottom '[m']]], "")</f>
        <v/>
      </c>
      <c r="AW322" s="194"/>
      <c r="AX322" s="195"/>
      <c r="AY322" s="222"/>
      <c r="BB322" s="96"/>
      <c r="BC322" s="96"/>
      <c r="BD322" s="175"/>
      <c r="CH322" s="216" t="str">
        <f>IFERROR(TOWER_DATA[[#This Row],[Top '[m']]]-TOWER_DATA[[#This Row],[Bottom '[m']]], "")</f>
        <v/>
      </c>
      <c r="CI322" s="201" t="str">
        <f>IFERROR(-(TOWER_DATA[[#This Row],[D, bottom '[m']]]-TOWER_DATA[[#This Row],[D, top '[m']]])/(TOWER_DATA[[#This Row],[Bottom '[m']]]-TOWER_DATA[[#This Row],[Top '[m']]]),"")</f>
        <v/>
      </c>
      <c r="CJ322" s="134" t="str">
        <f t="shared" si="13"/>
        <v/>
      </c>
      <c r="CK322" s="217" t="str">
        <f>IFERROR((TOWER_DATA[[#This Row],[D, bottom '[m']]]+TOWER_DATA[[#This Row],[D, top '[m']]])/(2*TOWER_DATA[[#This Row],[t '[mm']]]/1000),"")</f>
        <v/>
      </c>
      <c r="DO322" s="195"/>
      <c r="DP322" s="195"/>
      <c r="DQ322" s="175"/>
      <c r="DT322" s="96"/>
      <c r="DU322" s="96"/>
    </row>
    <row r="323" spans="5:125" ht="18" customHeight="1">
      <c r="E323" s="303"/>
      <c r="K323" s="216" t="str">
        <f>IFERROR(MP_DATA[[#This Row],[Top '[m']]]-MP_DATA[[#This Row],[Bottom '[m']]], "")</f>
        <v/>
      </c>
      <c r="L323" s="201" t="str">
        <f>IFERROR(-(MP_DATA[[#This Row],[D, bottom '[m']]]-MP_DATA[[#This Row],[D, top '[m']]])/(MP_DATA[[#This Row],[Bottom '[m']]]-MP_DATA[[#This Row],[Top '[m']]]),"")</f>
        <v/>
      </c>
      <c r="M323" s="134" t="str">
        <f t="shared" si="14"/>
        <v/>
      </c>
      <c r="N323" s="217" t="str">
        <f>IFERROR((MP_DATA[[#This Row],[D, bottom '[m']]]+MP_DATA[[#This Row],[D, top '[m']]])/(2*MP_DATA[[#This Row],[t '[mm']]]/1000),"")</f>
        <v/>
      </c>
      <c r="Q323" s="195"/>
      <c r="R323" s="195"/>
      <c r="S323" s="175"/>
      <c r="AP323" s="80"/>
      <c r="AV323" s="216" t="str">
        <f>IFERROR(TP_DATA[[#This Row],[Top '[m']]]-TP_DATA[[#This Row],[Bottom '[m']]], "")</f>
        <v/>
      </c>
      <c r="AW323" s="194"/>
      <c r="AX323" s="195"/>
      <c r="AY323" s="222"/>
      <c r="BB323" s="96"/>
      <c r="BC323" s="96"/>
      <c r="BD323" s="175"/>
      <c r="CH323" s="216" t="str">
        <f>IFERROR(TOWER_DATA[[#This Row],[Top '[m']]]-TOWER_DATA[[#This Row],[Bottom '[m']]], "")</f>
        <v/>
      </c>
      <c r="CI323" s="201" t="str">
        <f>IFERROR(-(TOWER_DATA[[#This Row],[D, bottom '[m']]]-TOWER_DATA[[#This Row],[D, top '[m']]])/(TOWER_DATA[[#This Row],[Bottom '[m']]]-TOWER_DATA[[#This Row],[Top '[m']]]),"")</f>
        <v/>
      </c>
      <c r="CJ323" s="134" t="str">
        <f t="shared" si="13"/>
        <v/>
      </c>
      <c r="CK323" s="217" t="str">
        <f>IFERROR((TOWER_DATA[[#This Row],[D, bottom '[m']]]+TOWER_DATA[[#This Row],[D, top '[m']]])/(2*TOWER_DATA[[#This Row],[t '[mm']]]/1000),"")</f>
        <v/>
      </c>
      <c r="DO323" s="195"/>
      <c r="DP323" s="195"/>
      <c r="DQ323" s="175"/>
      <c r="DT323" s="96"/>
      <c r="DU323" s="96"/>
    </row>
    <row r="324" spans="5:125" ht="18" customHeight="1">
      <c r="E324" s="303"/>
      <c r="K324" s="216" t="str">
        <f>IFERROR(MP_DATA[[#This Row],[Top '[m']]]-MP_DATA[[#This Row],[Bottom '[m']]], "")</f>
        <v/>
      </c>
      <c r="L324" s="201" t="str">
        <f>IFERROR(-(MP_DATA[[#This Row],[D, bottom '[m']]]-MP_DATA[[#This Row],[D, top '[m']]])/(MP_DATA[[#This Row],[Bottom '[m']]]-MP_DATA[[#This Row],[Top '[m']]]),"")</f>
        <v/>
      </c>
      <c r="M324" s="134" t="str">
        <f t="shared" si="14"/>
        <v/>
      </c>
      <c r="N324" s="217" t="str">
        <f>IFERROR((MP_DATA[[#This Row],[D, bottom '[m']]]+MP_DATA[[#This Row],[D, top '[m']]])/(2*MP_DATA[[#This Row],[t '[mm']]]/1000),"")</f>
        <v/>
      </c>
      <c r="Q324" s="195"/>
      <c r="R324" s="195"/>
      <c r="S324" s="175"/>
      <c r="AP324" s="80"/>
      <c r="AV324" s="216" t="str">
        <f>IFERROR(TP_DATA[[#This Row],[Top '[m']]]-TP_DATA[[#This Row],[Bottom '[m']]], "")</f>
        <v/>
      </c>
      <c r="AW324" s="194"/>
      <c r="AX324" s="195"/>
      <c r="AY324" s="222"/>
      <c r="BB324" s="96"/>
      <c r="BC324" s="96"/>
      <c r="BD324" s="175"/>
      <c r="CH324" s="216" t="str">
        <f>IFERROR(TOWER_DATA[[#This Row],[Top '[m']]]-TOWER_DATA[[#This Row],[Bottom '[m']]], "")</f>
        <v/>
      </c>
      <c r="CI324" s="201" t="str">
        <f>IFERROR(-(TOWER_DATA[[#This Row],[D, bottom '[m']]]-TOWER_DATA[[#This Row],[D, top '[m']]])/(TOWER_DATA[[#This Row],[Bottom '[m']]]-TOWER_DATA[[#This Row],[Top '[m']]]),"")</f>
        <v/>
      </c>
      <c r="CJ324" s="134" t="str">
        <f t="shared" si="13"/>
        <v/>
      </c>
      <c r="CK324" s="217" t="str">
        <f>IFERROR((TOWER_DATA[[#This Row],[D, bottom '[m']]]+TOWER_DATA[[#This Row],[D, top '[m']]])/(2*TOWER_DATA[[#This Row],[t '[mm']]]/1000),"")</f>
        <v/>
      </c>
      <c r="DO324" s="195"/>
      <c r="DP324" s="195"/>
      <c r="DQ324" s="175"/>
      <c r="DT324" s="96"/>
      <c r="DU324" s="96"/>
    </row>
    <row r="325" spans="5:125" ht="18" customHeight="1">
      <c r="E325" s="303"/>
      <c r="K325" s="216" t="str">
        <f>IFERROR(MP_DATA[[#This Row],[Top '[m']]]-MP_DATA[[#This Row],[Bottom '[m']]], "")</f>
        <v/>
      </c>
      <c r="L325" s="201" t="str">
        <f>IFERROR(-(MP_DATA[[#This Row],[D, bottom '[m']]]-MP_DATA[[#This Row],[D, top '[m']]])/(MP_DATA[[#This Row],[Bottom '[m']]]-MP_DATA[[#This Row],[Top '[m']]]),"")</f>
        <v/>
      </c>
      <c r="M325" s="134" t="str">
        <f t="shared" si="14"/>
        <v/>
      </c>
      <c r="N325" s="217" t="str">
        <f>IFERROR((MP_DATA[[#This Row],[D, bottom '[m']]]+MP_DATA[[#This Row],[D, top '[m']]])/(2*MP_DATA[[#This Row],[t '[mm']]]/1000),"")</f>
        <v/>
      </c>
      <c r="Q325" s="195"/>
      <c r="R325" s="195"/>
      <c r="S325" s="175"/>
      <c r="AP325" s="80"/>
      <c r="AV325" s="216" t="str">
        <f>IFERROR(TP_DATA[[#This Row],[Top '[m']]]-TP_DATA[[#This Row],[Bottom '[m']]], "")</f>
        <v/>
      </c>
      <c r="AW325" s="194"/>
      <c r="AX325" s="195"/>
      <c r="AY325" s="222"/>
      <c r="BB325" s="96"/>
      <c r="BC325" s="96"/>
      <c r="BD325" s="175"/>
      <c r="CH325" s="216" t="str">
        <f>IFERROR(TOWER_DATA[[#This Row],[Top '[m']]]-TOWER_DATA[[#This Row],[Bottom '[m']]], "")</f>
        <v/>
      </c>
      <c r="CI325" s="201" t="str">
        <f>IFERROR(-(TOWER_DATA[[#This Row],[D, bottom '[m']]]-TOWER_DATA[[#This Row],[D, top '[m']]])/(TOWER_DATA[[#This Row],[Bottom '[m']]]-TOWER_DATA[[#This Row],[Top '[m']]]),"")</f>
        <v/>
      </c>
      <c r="CJ325" s="134" t="str">
        <f t="shared" si="13"/>
        <v/>
      </c>
      <c r="CK325" s="217" t="str">
        <f>IFERROR((TOWER_DATA[[#This Row],[D, bottom '[m']]]+TOWER_DATA[[#This Row],[D, top '[m']]])/(2*TOWER_DATA[[#This Row],[t '[mm']]]/1000),"")</f>
        <v/>
      </c>
      <c r="DO325" s="195"/>
      <c r="DP325" s="195"/>
      <c r="DQ325" s="175"/>
      <c r="DT325" s="96"/>
      <c r="DU325" s="96"/>
    </row>
    <row r="326" spans="5:125" ht="18" customHeight="1">
      <c r="E326" s="303"/>
      <c r="K326" s="216" t="str">
        <f>IFERROR(MP_DATA[[#This Row],[Top '[m']]]-MP_DATA[[#This Row],[Bottom '[m']]], "")</f>
        <v/>
      </c>
      <c r="L326" s="201" t="str">
        <f>IFERROR(-(MP_DATA[[#This Row],[D, bottom '[m']]]-MP_DATA[[#This Row],[D, top '[m']]])/(MP_DATA[[#This Row],[Bottom '[m']]]-MP_DATA[[#This Row],[Top '[m']]]),"")</f>
        <v/>
      </c>
      <c r="M326" s="134" t="str">
        <f t="shared" si="14"/>
        <v/>
      </c>
      <c r="N326" s="217" t="str">
        <f>IFERROR((MP_DATA[[#This Row],[D, bottom '[m']]]+MP_DATA[[#This Row],[D, top '[m']]])/(2*MP_DATA[[#This Row],[t '[mm']]]/1000),"")</f>
        <v/>
      </c>
      <c r="Q326" s="195"/>
      <c r="R326" s="195"/>
      <c r="S326" s="175"/>
      <c r="AP326" s="80"/>
      <c r="AV326" s="216" t="str">
        <f>IFERROR(TP_DATA[[#This Row],[Top '[m']]]-TP_DATA[[#This Row],[Bottom '[m']]], "")</f>
        <v/>
      </c>
      <c r="AW326" s="194"/>
      <c r="AX326" s="195"/>
      <c r="AY326" s="222"/>
      <c r="BB326" s="96"/>
      <c r="BC326" s="96"/>
      <c r="BD326" s="175"/>
      <c r="CH326" s="216" t="str">
        <f>IFERROR(TOWER_DATA[[#This Row],[Top '[m']]]-TOWER_DATA[[#This Row],[Bottom '[m']]], "")</f>
        <v/>
      </c>
      <c r="CI326" s="201" t="str">
        <f>IFERROR(-(TOWER_DATA[[#This Row],[D, bottom '[m']]]-TOWER_DATA[[#This Row],[D, top '[m']]])/(TOWER_DATA[[#This Row],[Bottom '[m']]]-TOWER_DATA[[#This Row],[Top '[m']]]),"")</f>
        <v/>
      </c>
      <c r="CJ326" s="134" t="str">
        <f t="shared" si="13"/>
        <v/>
      </c>
      <c r="CK326" s="217" t="str">
        <f>IFERROR((TOWER_DATA[[#This Row],[D, bottom '[m']]]+TOWER_DATA[[#This Row],[D, top '[m']]])/(2*TOWER_DATA[[#This Row],[t '[mm']]]/1000),"")</f>
        <v/>
      </c>
      <c r="DO326" s="195"/>
      <c r="DP326" s="195"/>
      <c r="DQ326" s="175"/>
      <c r="DT326" s="96"/>
      <c r="DU326" s="96"/>
    </row>
    <row r="327" spans="5:125" ht="18" customHeight="1">
      <c r="E327" s="303"/>
      <c r="K327" s="216" t="str">
        <f>IFERROR(MP_DATA[[#This Row],[Top '[m']]]-MP_DATA[[#This Row],[Bottom '[m']]], "")</f>
        <v/>
      </c>
      <c r="L327" s="201" t="str">
        <f>IFERROR(-(MP_DATA[[#This Row],[D, bottom '[m']]]-MP_DATA[[#This Row],[D, top '[m']]])/(MP_DATA[[#This Row],[Bottom '[m']]]-MP_DATA[[#This Row],[Top '[m']]]),"")</f>
        <v/>
      </c>
      <c r="M327" s="134" t="str">
        <f t="shared" si="14"/>
        <v/>
      </c>
      <c r="N327" s="217" t="str">
        <f>IFERROR((MP_DATA[[#This Row],[D, bottom '[m']]]+MP_DATA[[#This Row],[D, top '[m']]])/(2*MP_DATA[[#This Row],[t '[mm']]]/1000),"")</f>
        <v/>
      </c>
      <c r="Q327" s="195"/>
      <c r="R327" s="195"/>
      <c r="S327" s="175"/>
      <c r="AP327" s="80"/>
      <c r="AV327" s="216" t="str">
        <f>IFERROR(TP_DATA[[#This Row],[Top '[m']]]-TP_DATA[[#This Row],[Bottom '[m']]], "")</f>
        <v/>
      </c>
      <c r="AW327" s="194"/>
      <c r="AX327" s="195"/>
      <c r="AY327" s="222"/>
      <c r="BB327" s="96"/>
      <c r="BC327" s="96"/>
      <c r="BD327" s="175"/>
      <c r="CH327" s="216" t="str">
        <f>IFERROR(TOWER_DATA[[#This Row],[Top '[m']]]-TOWER_DATA[[#This Row],[Bottom '[m']]], "")</f>
        <v/>
      </c>
      <c r="CI327" s="201" t="str">
        <f>IFERROR(-(TOWER_DATA[[#This Row],[D, bottom '[m']]]-TOWER_DATA[[#This Row],[D, top '[m']]])/(TOWER_DATA[[#This Row],[Bottom '[m']]]-TOWER_DATA[[#This Row],[Top '[m']]]),"")</f>
        <v/>
      </c>
      <c r="CJ327" s="134" t="str">
        <f t="shared" si="13"/>
        <v/>
      </c>
      <c r="CK327" s="217" t="str">
        <f>IFERROR((TOWER_DATA[[#This Row],[D, bottom '[m']]]+TOWER_DATA[[#This Row],[D, top '[m']]])/(2*TOWER_DATA[[#This Row],[t '[mm']]]/1000),"")</f>
        <v/>
      </c>
      <c r="DO327" s="195"/>
      <c r="DP327" s="195"/>
      <c r="DQ327" s="175"/>
      <c r="DT327" s="96"/>
      <c r="DU327" s="96"/>
    </row>
    <row r="328" spans="5:125" ht="18" customHeight="1">
      <c r="E328" s="303"/>
      <c r="K328" s="216" t="str">
        <f>IFERROR(MP_DATA[[#This Row],[Top '[m']]]-MP_DATA[[#This Row],[Bottom '[m']]], "")</f>
        <v/>
      </c>
      <c r="L328" s="201" t="str">
        <f>IFERROR(-(MP_DATA[[#This Row],[D, bottom '[m']]]-MP_DATA[[#This Row],[D, top '[m']]])/(MP_DATA[[#This Row],[Bottom '[m']]]-MP_DATA[[#This Row],[Top '[m']]]),"")</f>
        <v/>
      </c>
      <c r="M328" s="134" t="str">
        <f t="shared" si="14"/>
        <v/>
      </c>
      <c r="N328" s="217" t="str">
        <f>IFERROR((MP_DATA[[#This Row],[D, bottom '[m']]]+MP_DATA[[#This Row],[D, top '[m']]])/(2*MP_DATA[[#This Row],[t '[mm']]]/1000),"")</f>
        <v/>
      </c>
      <c r="Q328" s="195"/>
      <c r="R328" s="195"/>
      <c r="S328" s="175"/>
      <c r="AP328" s="80"/>
      <c r="AV328" s="216" t="str">
        <f>IFERROR(TP_DATA[[#This Row],[Top '[m']]]-TP_DATA[[#This Row],[Bottom '[m']]], "")</f>
        <v/>
      </c>
      <c r="AW328" s="194"/>
      <c r="AX328" s="195"/>
      <c r="AY328" s="222"/>
      <c r="BB328" s="96"/>
      <c r="BC328" s="96"/>
      <c r="BD328" s="175"/>
      <c r="CH328" s="216" t="str">
        <f>IFERROR(TOWER_DATA[[#This Row],[Top '[m']]]-TOWER_DATA[[#This Row],[Bottom '[m']]], "")</f>
        <v/>
      </c>
      <c r="CI328" s="201" t="str">
        <f>IFERROR(-(TOWER_DATA[[#This Row],[D, bottom '[m']]]-TOWER_DATA[[#This Row],[D, top '[m']]])/(TOWER_DATA[[#This Row],[Bottom '[m']]]-TOWER_DATA[[#This Row],[Top '[m']]]),"")</f>
        <v/>
      </c>
      <c r="CJ328" s="134" t="str">
        <f t="shared" si="13"/>
        <v/>
      </c>
      <c r="CK328" s="217" t="str">
        <f>IFERROR((TOWER_DATA[[#This Row],[D, bottom '[m']]]+TOWER_DATA[[#This Row],[D, top '[m']]])/(2*TOWER_DATA[[#This Row],[t '[mm']]]/1000),"")</f>
        <v/>
      </c>
      <c r="DO328" s="195"/>
      <c r="DP328" s="195"/>
      <c r="DQ328" s="175"/>
      <c r="DT328" s="96"/>
      <c r="DU328" s="96"/>
    </row>
    <row r="329" spans="5:125" ht="18" customHeight="1">
      <c r="E329" s="303"/>
      <c r="K329" s="216" t="str">
        <f>IFERROR(MP_DATA[[#This Row],[Top '[m']]]-MP_DATA[[#This Row],[Bottom '[m']]], "")</f>
        <v/>
      </c>
      <c r="L329" s="201" t="str">
        <f>IFERROR(-(MP_DATA[[#This Row],[D, bottom '[m']]]-MP_DATA[[#This Row],[D, top '[m']]])/(MP_DATA[[#This Row],[Bottom '[m']]]-MP_DATA[[#This Row],[Top '[m']]]),"")</f>
        <v/>
      </c>
      <c r="M329" s="134" t="str">
        <f t="shared" si="14"/>
        <v/>
      </c>
      <c r="N329" s="217" t="str">
        <f>IFERROR((MP_DATA[[#This Row],[D, bottom '[m']]]+MP_DATA[[#This Row],[D, top '[m']]])/(2*MP_DATA[[#This Row],[t '[mm']]]/1000),"")</f>
        <v/>
      </c>
      <c r="Q329" s="195"/>
      <c r="R329" s="195"/>
      <c r="S329" s="175"/>
      <c r="AP329" s="80"/>
      <c r="AV329" s="216" t="str">
        <f>IFERROR(TP_DATA[[#This Row],[Top '[m']]]-TP_DATA[[#This Row],[Bottom '[m']]], "")</f>
        <v/>
      </c>
      <c r="AW329" s="194"/>
      <c r="AX329" s="195"/>
      <c r="AY329" s="222"/>
      <c r="BB329" s="96"/>
      <c r="BC329" s="96"/>
      <c r="BD329" s="175"/>
      <c r="CH329" s="216" t="str">
        <f>IFERROR(TOWER_DATA[[#This Row],[Top '[m']]]-TOWER_DATA[[#This Row],[Bottom '[m']]], "")</f>
        <v/>
      </c>
      <c r="CI329" s="201" t="str">
        <f>IFERROR(-(TOWER_DATA[[#This Row],[D, bottom '[m']]]-TOWER_DATA[[#This Row],[D, top '[m']]])/(TOWER_DATA[[#This Row],[Bottom '[m']]]-TOWER_DATA[[#This Row],[Top '[m']]]),"")</f>
        <v/>
      </c>
      <c r="CJ329" s="134" t="str">
        <f t="shared" si="13"/>
        <v/>
      </c>
      <c r="CK329" s="217" t="str">
        <f>IFERROR((TOWER_DATA[[#This Row],[D, bottom '[m']]]+TOWER_DATA[[#This Row],[D, top '[m']]])/(2*TOWER_DATA[[#This Row],[t '[mm']]]/1000),"")</f>
        <v/>
      </c>
      <c r="DO329" s="195"/>
      <c r="DP329" s="195"/>
      <c r="DQ329" s="175"/>
      <c r="DT329" s="96"/>
      <c r="DU329" s="96"/>
    </row>
    <row r="330" spans="5:125" ht="18" customHeight="1">
      <c r="E330" s="303"/>
      <c r="K330" s="216" t="str">
        <f>IFERROR(MP_DATA[[#This Row],[Top '[m']]]-MP_DATA[[#This Row],[Bottom '[m']]], "")</f>
        <v/>
      </c>
      <c r="L330" s="201" t="str">
        <f>IFERROR(-(MP_DATA[[#This Row],[D, bottom '[m']]]-MP_DATA[[#This Row],[D, top '[m']]])/(MP_DATA[[#This Row],[Bottom '[m']]]-MP_DATA[[#This Row],[Top '[m']]]),"")</f>
        <v/>
      </c>
      <c r="M330" s="134" t="str">
        <f t="shared" si="14"/>
        <v/>
      </c>
      <c r="N330" s="217" t="str">
        <f>IFERROR((MP_DATA[[#This Row],[D, bottom '[m']]]+MP_DATA[[#This Row],[D, top '[m']]])/(2*MP_DATA[[#This Row],[t '[mm']]]/1000),"")</f>
        <v/>
      </c>
      <c r="Q330" s="195"/>
      <c r="R330" s="195"/>
      <c r="S330" s="175"/>
      <c r="AP330" s="80"/>
      <c r="AV330" s="216" t="str">
        <f>IFERROR(TP_DATA[[#This Row],[Top '[m']]]-TP_DATA[[#This Row],[Bottom '[m']]], "")</f>
        <v/>
      </c>
      <c r="AW330" s="194"/>
      <c r="AX330" s="195"/>
      <c r="AY330" s="222"/>
      <c r="BB330" s="96"/>
      <c r="BC330" s="96"/>
      <c r="BD330" s="175"/>
      <c r="CH330" s="216" t="str">
        <f>IFERROR(TOWER_DATA[[#This Row],[Top '[m']]]-TOWER_DATA[[#This Row],[Bottom '[m']]], "")</f>
        <v/>
      </c>
      <c r="CI330" s="201" t="str">
        <f>IFERROR(-(TOWER_DATA[[#This Row],[D, bottom '[m']]]-TOWER_DATA[[#This Row],[D, top '[m']]])/(TOWER_DATA[[#This Row],[Bottom '[m']]]-TOWER_DATA[[#This Row],[Top '[m']]]),"")</f>
        <v/>
      </c>
      <c r="CJ330" s="134" t="str">
        <f t="shared" si="13"/>
        <v/>
      </c>
      <c r="CK330" s="217" t="str">
        <f>IFERROR((TOWER_DATA[[#This Row],[D, bottom '[m']]]+TOWER_DATA[[#This Row],[D, top '[m']]])/(2*TOWER_DATA[[#This Row],[t '[mm']]]/1000),"")</f>
        <v/>
      </c>
      <c r="DO330" s="195"/>
      <c r="DP330" s="195"/>
      <c r="DQ330" s="175"/>
      <c r="DT330" s="96"/>
      <c r="DU330" s="96"/>
    </row>
    <row r="331" spans="5:125" ht="18" customHeight="1">
      <c r="E331" s="303"/>
      <c r="K331" s="216" t="str">
        <f>IFERROR(MP_DATA[[#This Row],[Top '[m']]]-MP_DATA[[#This Row],[Bottom '[m']]], "")</f>
        <v/>
      </c>
      <c r="L331" s="201" t="str">
        <f>IFERROR(-(MP_DATA[[#This Row],[D, bottom '[m']]]-MP_DATA[[#This Row],[D, top '[m']]])/(MP_DATA[[#This Row],[Bottom '[m']]]-MP_DATA[[#This Row],[Top '[m']]]),"")</f>
        <v/>
      </c>
      <c r="M331" s="134" t="str">
        <f t="shared" si="14"/>
        <v/>
      </c>
      <c r="N331" s="217" t="str">
        <f>IFERROR((MP_DATA[[#This Row],[D, bottom '[m']]]+MP_DATA[[#This Row],[D, top '[m']]])/(2*MP_DATA[[#This Row],[t '[mm']]]/1000),"")</f>
        <v/>
      </c>
      <c r="Q331" s="195"/>
      <c r="R331" s="195"/>
      <c r="S331" s="175"/>
      <c r="AP331" s="80"/>
      <c r="AV331" s="216" t="str">
        <f>IFERROR(TP_DATA[[#This Row],[Top '[m']]]-TP_DATA[[#This Row],[Bottom '[m']]], "")</f>
        <v/>
      </c>
      <c r="AW331" s="194"/>
      <c r="AX331" s="195"/>
      <c r="AY331" s="222"/>
      <c r="BB331" s="96"/>
      <c r="BC331" s="96"/>
      <c r="BD331" s="175"/>
      <c r="CH331" s="216" t="str">
        <f>IFERROR(TOWER_DATA[[#This Row],[Top '[m']]]-TOWER_DATA[[#This Row],[Bottom '[m']]], "")</f>
        <v/>
      </c>
      <c r="CI331" s="201" t="str">
        <f>IFERROR(-(TOWER_DATA[[#This Row],[D, bottom '[m']]]-TOWER_DATA[[#This Row],[D, top '[m']]])/(TOWER_DATA[[#This Row],[Bottom '[m']]]-TOWER_DATA[[#This Row],[Top '[m']]]),"")</f>
        <v/>
      </c>
      <c r="CJ331" s="134" t="str">
        <f t="shared" si="13"/>
        <v/>
      </c>
      <c r="CK331" s="217" t="str">
        <f>IFERROR((TOWER_DATA[[#This Row],[D, bottom '[m']]]+TOWER_DATA[[#This Row],[D, top '[m']]])/(2*TOWER_DATA[[#This Row],[t '[mm']]]/1000),"")</f>
        <v/>
      </c>
      <c r="DO331" s="195"/>
      <c r="DP331" s="195"/>
      <c r="DQ331" s="175"/>
      <c r="DT331" s="96"/>
      <c r="DU331" s="96"/>
    </row>
    <row r="332" spans="5:125" ht="18" customHeight="1">
      <c r="E332" s="303"/>
      <c r="K332" s="216" t="str">
        <f>IFERROR(MP_DATA[[#This Row],[Top '[m']]]-MP_DATA[[#This Row],[Bottom '[m']]], "")</f>
        <v/>
      </c>
      <c r="L332" s="201" t="str">
        <f>IFERROR(-(MP_DATA[[#This Row],[D, bottom '[m']]]-MP_DATA[[#This Row],[D, top '[m']]])/(MP_DATA[[#This Row],[Bottom '[m']]]-MP_DATA[[#This Row],[Top '[m']]]),"")</f>
        <v/>
      </c>
      <c r="M332" s="134" t="str">
        <f t="shared" si="14"/>
        <v/>
      </c>
      <c r="N332" s="217" t="str">
        <f>IFERROR((MP_DATA[[#This Row],[D, bottom '[m']]]+MP_DATA[[#This Row],[D, top '[m']]])/(2*MP_DATA[[#This Row],[t '[mm']]]/1000),"")</f>
        <v/>
      </c>
      <c r="Q332" s="195"/>
      <c r="R332" s="195"/>
      <c r="S332" s="175"/>
      <c r="AP332" s="80"/>
      <c r="AV332" s="216" t="str">
        <f>IFERROR(TP_DATA[[#This Row],[Top '[m']]]-TP_DATA[[#This Row],[Bottom '[m']]], "")</f>
        <v/>
      </c>
      <c r="AW332" s="194"/>
      <c r="AX332" s="195"/>
      <c r="AY332" s="222"/>
      <c r="BB332" s="96"/>
      <c r="BC332" s="96"/>
      <c r="BD332" s="175"/>
      <c r="CH332" s="216" t="str">
        <f>IFERROR(TOWER_DATA[[#This Row],[Top '[m']]]-TOWER_DATA[[#This Row],[Bottom '[m']]], "")</f>
        <v/>
      </c>
      <c r="CI332" s="201" t="str">
        <f>IFERROR(-(TOWER_DATA[[#This Row],[D, bottom '[m']]]-TOWER_DATA[[#This Row],[D, top '[m']]])/(TOWER_DATA[[#This Row],[Bottom '[m']]]-TOWER_DATA[[#This Row],[Top '[m']]]),"")</f>
        <v/>
      </c>
      <c r="CJ332" s="134" t="str">
        <f t="shared" si="13"/>
        <v/>
      </c>
      <c r="CK332" s="217" t="str">
        <f>IFERROR((TOWER_DATA[[#This Row],[D, bottom '[m']]]+TOWER_DATA[[#This Row],[D, top '[m']]])/(2*TOWER_DATA[[#This Row],[t '[mm']]]/1000),"")</f>
        <v/>
      </c>
      <c r="DO332" s="195"/>
      <c r="DP332" s="195"/>
      <c r="DQ332" s="175"/>
      <c r="DT332" s="96"/>
      <c r="DU332" s="96"/>
    </row>
    <row r="333" spans="5:125" ht="18" customHeight="1">
      <c r="E333" s="303"/>
      <c r="K333" s="216" t="str">
        <f>IFERROR(MP_DATA[[#This Row],[Top '[m']]]-MP_DATA[[#This Row],[Bottom '[m']]], "")</f>
        <v/>
      </c>
      <c r="L333" s="201" t="str">
        <f>IFERROR(-(MP_DATA[[#This Row],[D, bottom '[m']]]-MP_DATA[[#This Row],[D, top '[m']]])/(MP_DATA[[#This Row],[Bottom '[m']]]-MP_DATA[[#This Row],[Top '[m']]]),"")</f>
        <v/>
      </c>
      <c r="M333" s="134" t="str">
        <f t="shared" si="14"/>
        <v/>
      </c>
      <c r="N333" s="217" t="str">
        <f>IFERROR((MP_DATA[[#This Row],[D, bottom '[m']]]+MP_DATA[[#This Row],[D, top '[m']]])/(2*MP_DATA[[#This Row],[t '[mm']]]/1000),"")</f>
        <v/>
      </c>
      <c r="Q333" s="195"/>
      <c r="R333" s="195"/>
      <c r="S333" s="175"/>
      <c r="AP333" s="80"/>
      <c r="AV333" s="216" t="str">
        <f>IFERROR(TP_DATA[[#This Row],[Top '[m']]]-TP_DATA[[#This Row],[Bottom '[m']]], "")</f>
        <v/>
      </c>
      <c r="AW333" s="194"/>
      <c r="AX333" s="195"/>
      <c r="AY333" s="222"/>
      <c r="BB333" s="96"/>
      <c r="BC333" s="96"/>
      <c r="BD333" s="175"/>
      <c r="CH333" s="216" t="str">
        <f>IFERROR(TOWER_DATA[[#This Row],[Top '[m']]]-TOWER_DATA[[#This Row],[Bottom '[m']]], "")</f>
        <v/>
      </c>
      <c r="CI333" s="201" t="str">
        <f>IFERROR(-(TOWER_DATA[[#This Row],[D, bottom '[m']]]-TOWER_DATA[[#This Row],[D, top '[m']]])/(TOWER_DATA[[#This Row],[Bottom '[m']]]-TOWER_DATA[[#This Row],[Top '[m']]]),"")</f>
        <v/>
      </c>
      <c r="CJ333" s="134" t="str">
        <f t="shared" si="13"/>
        <v/>
      </c>
      <c r="CK333" s="217" t="str">
        <f>IFERROR((TOWER_DATA[[#This Row],[D, bottom '[m']]]+TOWER_DATA[[#This Row],[D, top '[m']]])/(2*TOWER_DATA[[#This Row],[t '[mm']]]/1000),"")</f>
        <v/>
      </c>
      <c r="DO333" s="195"/>
      <c r="DP333" s="195"/>
      <c r="DQ333" s="175"/>
      <c r="DT333" s="96"/>
      <c r="DU333" s="96"/>
    </row>
    <row r="334" spans="5:125" ht="18" customHeight="1">
      <c r="E334" s="303"/>
      <c r="K334" s="216" t="str">
        <f>IFERROR(MP_DATA[[#This Row],[Top '[m']]]-MP_DATA[[#This Row],[Bottom '[m']]], "")</f>
        <v/>
      </c>
      <c r="L334" s="201" t="str">
        <f>IFERROR(-(MP_DATA[[#This Row],[D, bottom '[m']]]-MP_DATA[[#This Row],[D, top '[m']]])/(MP_DATA[[#This Row],[Bottom '[m']]]-MP_DATA[[#This Row],[Top '[m']]]),"")</f>
        <v/>
      </c>
      <c r="M334" s="134" t="str">
        <f t="shared" si="14"/>
        <v/>
      </c>
      <c r="N334" s="217" t="str">
        <f>IFERROR((MP_DATA[[#This Row],[D, bottom '[m']]]+MP_DATA[[#This Row],[D, top '[m']]])/(2*MP_DATA[[#This Row],[t '[mm']]]/1000),"")</f>
        <v/>
      </c>
      <c r="Q334" s="195"/>
      <c r="R334" s="195"/>
      <c r="S334" s="175"/>
      <c r="AP334" s="80"/>
      <c r="AV334" s="216" t="str">
        <f>IFERROR(TP_DATA[[#This Row],[Top '[m']]]-TP_DATA[[#This Row],[Bottom '[m']]], "")</f>
        <v/>
      </c>
      <c r="AW334" s="194"/>
      <c r="AX334" s="195"/>
      <c r="AY334" s="222"/>
      <c r="BB334" s="96"/>
      <c r="BC334" s="96"/>
      <c r="BD334" s="175"/>
      <c r="CH334" s="216" t="str">
        <f>IFERROR(TOWER_DATA[[#This Row],[Top '[m']]]-TOWER_DATA[[#This Row],[Bottom '[m']]], "")</f>
        <v/>
      </c>
      <c r="CI334" s="201" t="str">
        <f>IFERROR(-(TOWER_DATA[[#This Row],[D, bottom '[m']]]-TOWER_DATA[[#This Row],[D, top '[m']]])/(TOWER_DATA[[#This Row],[Bottom '[m']]]-TOWER_DATA[[#This Row],[Top '[m']]]),"")</f>
        <v/>
      </c>
      <c r="CJ334" s="134" t="str">
        <f t="shared" si="13"/>
        <v/>
      </c>
      <c r="CK334" s="217" t="str">
        <f>IFERROR((TOWER_DATA[[#This Row],[D, bottom '[m']]]+TOWER_DATA[[#This Row],[D, top '[m']]])/(2*TOWER_DATA[[#This Row],[t '[mm']]]/1000),"")</f>
        <v/>
      </c>
      <c r="DO334" s="195"/>
      <c r="DP334" s="195"/>
      <c r="DQ334" s="175"/>
      <c r="DT334" s="96"/>
      <c r="DU334" s="96"/>
    </row>
    <row r="335" spans="5:125" ht="18" customHeight="1">
      <c r="E335" s="303"/>
      <c r="K335" s="216" t="str">
        <f>IFERROR(MP_DATA[[#This Row],[Top '[m']]]-MP_DATA[[#This Row],[Bottom '[m']]], "")</f>
        <v/>
      </c>
      <c r="L335" s="201" t="str">
        <f>IFERROR(-(MP_DATA[[#This Row],[D, bottom '[m']]]-MP_DATA[[#This Row],[D, top '[m']]])/(MP_DATA[[#This Row],[Bottom '[m']]]-MP_DATA[[#This Row],[Top '[m']]]),"")</f>
        <v/>
      </c>
      <c r="M335" s="134" t="str">
        <f t="shared" si="14"/>
        <v/>
      </c>
      <c r="N335" s="217" t="str">
        <f>IFERROR((MP_DATA[[#This Row],[D, bottom '[m']]]+MP_DATA[[#This Row],[D, top '[m']]])/(2*MP_DATA[[#This Row],[t '[mm']]]/1000),"")</f>
        <v/>
      </c>
      <c r="Q335" s="195"/>
      <c r="R335" s="195"/>
      <c r="S335" s="175"/>
      <c r="AP335" s="80"/>
      <c r="AV335" s="216" t="str">
        <f>IFERROR(TP_DATA[[#This Row],[Top '[m']]]-TP_DATA[[#This Row],[Bottom '[m']]], "")</f>
        <v/>
      </c>
      <c r="AW335" s="194"/>
      <c r="AX335" s="195"/>
      <c r="AY335" s="222"/>
      <c r="BB335" s="96"/>
      <c r="BC335" s="96"/>
      <c r="BD335" s="175"/>
      <c r="CH335" s="216" t="str">
        <f>IFERROR(TOWER_DATA[[#This Row],[Top '[m']]]-TOWER_DATA[[#This Row],[Bottom '[m']]], "")</f>
        <v/>
      </c>
      <c r="CI335" s="201" t="str">
        <f>IFERROR(-(TOWER_DATA[[#This Row],[D, bottom '[m']]]-TOWER_DATA[[#This Row],[D, top '[m']]])/(TOWER_DATA[[#This Row],[Bottom '[m']]]-TOWER_DATA[[#This Row],[Top '[m']]]),"")</f>
        <v/>
      </c>
      <c r="CJ335" s="134" t="str">
        <f t="shared" si="13"/>
        <v/>
      </c>
      <c r="CK335" s="217" t="str">
        <f>IFERROR((TOWER_DATA[[#This Row],[D, bottom '[m']]]+TOWER_DATA[[#This Row],[D, top '[m']]])/(2*TOWER_DATA[[#This Row],[t '[mm']]]/1000),"")</f>
        <v/>
      </c>
      <c r="DO335" s="195"/>
      <c r="DP335" s="195"/>
      <c r="DQ335" s="175"/>
      <c r="DT335" s="96"/>
      <c r="DU335" s="96"/>
    </row>
    <row r="336" spans="5:125" ht="18" customHeight="1">
      <c r="E336" s="303"/>
      <c r="K336" s="216" t="str">
        <f>IFERROR(MP_DATA[[#This Row],[Top '[m']]]-MP_DATA[[#This Row],[Bottom '[m']]], "")</f>
        <v/>
      </c>
      <c r="L336" s="201" t="str">
        <f>IFERROR(-(MP_DATA[[#This Row],[D, bottom '[m']]]-MP_DATA[[#This Row],[D, top '[m']]])/(MP_DATA[[#This Row],[Bottom '[m']]]-MP_DATA[[#This Row],[Top '[m']]]),"")</f>
        <v/>
      </c>
      <c r="M336" s="134" t="str">
        <f t="shared" si="14"/>
        <v/>
      </c>
      <c r="N336" s="217" t="str">
        <f>IFERROR((MP_DATA[[#This Row],[D, bottom '[m']]]+MP_DATA[[#This Row],[D, top '[m']]])/(2*MP_DATA[[#This Row],[t '[mm']]]/1000),"")</f>
        <v/>
      </c>
      <c r="Q336" s="195"/>
      <c r="R336" s="195"/>
      <c r="S336" s="175"/>
      <c r="AP336" s="80"/>
      <c r="AV336" s="216" t="str">
        <f>IFERROR(TP_DATA[[#This Row],[Top '[m']]]-TP_DATA[[#This Row],[Bottom '[m']]], "")</f>
        <v/>
      </c>
      <c r="AW336" s="194"/>
      <c r="AX336" s="195"/>
      <c r="AY336" s="222"/>
      <c r="BB336" s="96"/>
      <c r="BC336" s="96"/>
      <c r="BD336" s="175"/>
      <c r="CH336" s="216" t="str">
        <f>IFERROR(TOWER_DATA[[#This Row],[Top '[m']]]-TOWER_DATA[[#This Row],[Bottom '[m']]], "")</f>
        <v/>
      </c>
      <c r="CI336" s="201" t="str">
        <f>IFERROR(-(TOWER_DATA[[#This Row],[D, bottom '[m']]]-TOWER_DATA[[#This Row],[D, top '[m']]])/(TOWER_DATA[[#This Row],[Bottom '[m']]]-TOWER_DATA[[#This Row],[Top '[m']]]),"")</f>
        <v/>
      </c>
      <c r="CJ336" s="134" t="str">
        <f t="shared" si="13"/>
        <v/>
      </c>
      <c r="CK336" s="217" t="str">
        <f>IFERROR((TOWER_DATA[[#This Row],[D, bottom '[m']]]+TOWER_DATA[[#This Row],[D, top '[m']]])/(2*TOWER_DATA[[#This Row],[t '[mm']]]/1000),"")</f>
        <v/>
      </c>
      <c r="DO336" s="195"/>
      <c r="DP336" s="195"/>
      <c r="DQ336" s="175"/>
      <c r="DT336" s="96"/>
      <c r="DU336" s="96"/>
    </row>
    <row r="337" spans="5:125" ht="18" customHeight="1">
      <c r="E337" s="303"/>
      <c r="K337" s="216" t="str">
        <f>IFERROR(MP_DATA[[#This Row],[Top '[m']]]-MP_DATA[[#This Row],[Bottom '[m']]], "")</f>
        <v/>
      </c>
      <c r="L337" s="201" t="str">
        <f>IFERROR(-(MP_DATA[[#This Row],[D, bottom '[m']]]-MP_DATA[[#This Row],[D, top '[m']]])/(MP_DATA[[#This Row],[Bottom '[m']]]-MP_DATA[[#This Row],[Top '[m']]]),"")</f>
        <v/>
      </c>
      <c r="M337" s="134" t="str">
        <f t="shared" si="14"/>
        <v/>
      </c>
      <c r="N337" s="217" t="str">
        <f>IFERROR((MP_DATA[[#This Row],[D, bottom '[m']]]+MP_DATA[[#This Row],[D, top '[m']]])/(2*MP_DATA[[#This Row],[t '[mm']]]/1000),"")</f>
        <v/>
      </c>
      <c r="Q337" s="195"/>
      <c r="R337" s="195"/>
      <c r="S337" s="175"/>
      <c r="AP337" s="80"/>
      <c r="AV337" s="216" t="str">
        <f>IFERROR(TP_DATA[[#This Row],[Top '[m']]]-TP_DATA[[#This Row],[Bottom '[m']]], "")</f>
        <v/>
      </c>
      <c r="AW337" s="194"/>
      <c r="AX337" s="195"/>
      <c r="AY337" s="222"/>
      <c r="BB337" s="96"/>
      <c r="BC337" s="96"/>
      <c r="BD337" s="175"/>
      <c r="CH337" s="216" t="str">
        <f>IFERROR(TOWER_DATA[[#This Row],[Top '[m']]]-TOWER_DATA[[#This Row],[Bottom '[m']]], "")</f>
        <v/>
      </c>
      <c r="CI337" s="201" t="str">
        <f>IFERROR(-(TOWER_DATA[[#This Row],[D, bottom '[m']]]-TOWER_DATA[[#This Row],[D, top '[m']]])/(TOWER_DATA[[#This Row],[Bottom '[m']]]-TOWER_DATA[[#This Row],[Top '[m']]]),"")</f>
        <v/>
      </c>
      <c r="CJ337" s="134" t="str">
        <f t="shared" si="13"/>
        <v/>
      </c>
      <c r="CK337" s="217" t="str">
        <f>IFERROR((TOWER_DATA[[#This Row],[D, bottom '[m']]]+TOWER_DATA[[#This Row],[D, top '[m']]])/(2*TOWER_DATA[[#This Row],[t '[mm']]]/1000),"")</f>
        <v/>
      </c>
      <c r="DO337" s="195"/>
      <c r="DP337" s="195"/>
      <c r="DQ337" s="175"/>
      <c r="DT337" s="96"/>
      <c r="DU337" s="96"/>
    </row>
    <row r="338" spans="5:125" ht="18" customHeight="1">
      <c r="E338" s="303"/>
      <c r="K338" s="216" t="str">
        <f>IFERROR(MP_DATA[[#This Row],[Top '[m']]]-MP_DATA[[#This Row],[Bottom '[m']]], "")</f>
        <v/>
      </c>
      <c r="L338" s="201" t="str">
        <f>IFERROR(-(MP_DATA[[#This Row],[D, bottom '[m']]]-MP_DATA[[#This Row],[D, top '[m']]])/(MP_DATA[[#This Row],[Bottom '[m']]]-MP_DATA[[#This Row],[Top '[m']]]),"")</f>
        <v/>
      </c>
      <c r="M338" s="134" t="str">
        <f t="shared" si="14"/>
        <v/>
      </c>
      <c r="N338" s="217" t="str">
        <f>IFERROR((MP_DATA[[#This Row],[D, bottom '[m']]]+MP_DATA[[#This Row],[D, top '[m']]])/(2*MP_DATA[[#This Row],[t '[mm']]]/1000),"")</f>
        <v/>
      </c>
      <c r="Q338" s="195"/>
      <c r="R338" s="195"/>
      <c r="S338" s="175"/>
      <c r="AP338" s="80"/>
      <c r="AV338" s="216" t="str">
        <f>IFERROR(TP_DATA[[#This Row],[Top '[m']]]-TP_DATA[[#This Row],[Bottom '[m']]], "")</f>
        <v/>
      </c>
      <c r="AW338" s="194"/>
      <c r="AX338" s="195"/>
      <c r="AY338" s="222"/>
      <c r="BB338" s="96"/>
      <c r="BC338" s="96"/>
      <c r="BD338" s="175"/>
      <c r="CH338" s="216" t="str">
        <f>IFERROR(TOWER_DATA[[#This Row],[Top '[m']]]-TOWER_DATA[[#This Row],[Bottom '[m']]], "")</f>
        <v/>
      </c>
      <c r="CI338" s="201" t="str">
        <f>IFERROR(-(TOWER_DATA[[#This Row],[D, bottom '[m']]]-TOWER_DATA[[#This Row],[D, top '[m']]])/(TOWER_DATA[[#This Row],[Bottom '[m']]]-TOWER_DATA[[#This Row],[Top '[m']]]),"")</f>
        <v/>
      </c>
      <c r="CJ338" s="134" t="str">
        <f t="shared" si="13"/>
        <v/>
      </c>
      <c r="CK338" s="217" t="str">
        <f>IFERROR((TOWER_DATA[[#This Row],[D, bottom '[m']]]+TOWER_DATA[[#This Row],[D, top '[m']]])/(2*TOWER_DATA[[#This Row],[t '[mm']]]/1000),"")</f>
        <v/>
      </c>
      <c r="DO338" s="195"/>
      <c r="DP338" s="195"/>
      <c r="DQ338" s="175"/>
      <c r="DT338" s="96"/>
      <c r="DU338" s="96"/>
    </row>
    <row r="339" spans="5:125" ht="18" customHeight="1">
      <c r="E339" s="303"/>
      <c r="K339" s="216" t="str">
        <f>IFERROR(MP_DATA[[#This Row],[Top '[m']]]-MP_DATA[[#This Row],[Bottom '[m']]], "")</f>
        <v/>
      </c>
      <c r="L339" s="201" t="str">
        <f>IFERROR(-(MP_DATA[[#This Row],[D, bottom '[m']]]-MP_DATA[[#This Row],[D, top '[m']]])/(MP_DATA[[#This Row],[Bottom '[m']]]-MP_DATA[[#This Row],[Top '[m']]]),"")</f>
        <v/>
      </c>
      <c r="M339" s="134" t="str">
        <f t="shared" si="14"/>
        <v/>
      </c>
      <c r="N339" s="217" t="str">
        <f>IFERROR((MP_DATA[[#This Row],[D, bottom '[m']]]+MP_DATA[[#This Row],[D, top '[m']]])/(2*MP_DATA[[#This Row],[t '[mm']]]/1000),"")</f>
        <v/>
      </c>
      <c r="Q339" s="195"/>
      <c r="R339" s="195"/>
      <c r="S339" s="175"/>
      <c r="AP339" s="80"/>
      <c r="AV339" s="216" t="str">
        <f>IFERROR(TP_DATA[[#This Row],[Top '[m']]]-TP_DATA[[#This Row],[Bottom '[m']]], "")</f>
        <v/>
      </c>
      <c r="AW339" s="194"/>
      <c r="AX339" s="195"/>
      <c r="AY339" s="222"/>
      <c r="BB339" s="96"/>
      <c r="BC339" s="96"/>
      <c r="BD339" s="175"/>
      <c r="CH339" s="216" t="str">
        <f>IFERROR(TOWER_DATA[[#This Row],[Top '[m']]]-TOWER_DATA[[#This Row],[Bottom '[m']]], "")</f>
        <v/>
      </c>
      <c r="CI339" s="201" t="str">
        <f>IFERROR(-(TOWER_DATA[[#This Row],[D, bottom '[m']]]-TOWER_DATA[[#This Row],[D, top '[m']]])/(TOWER_DATA[[#This Row],[Bottom '[m']]]-TOWER_DATA[[#This Row],[Top '[m']]]),"")</f>
        <v/>
      </c>
      <c r="CJ339" s="134" t="str">
        <f t="shared" si="13"/>
        <v/>
      </c>
      <c r="CK339" s="217" t="str">
        <f>IFERROR((TOWER_DATA[[#This Row],[D, bottom '[m']]]+TOWER_DATA[[#This Row],[D, top '[m']]])/(2*TOWER_DATA[[#This Row],[t '[mm']]]/1000),"")</f>
        <v/>
      </c>
      <c r="DO339" s="195"/>
      <c r="DP339" s="195"/>
      <c r="DQ339" s="175"/>
      <c r="DT339" s="96"/>
      <c r="DU339" s="96"/>
    </row>
    <row r="340" spans="5:125" ht="18" customHeight="1">
      <c r="E340" s="303"/>
      <c r="K340" s="216" t="str">
        <f>IFERROR(MP_DATA[[#This Row],[Top '[m']]]-MP_DATA[[#This Row],[Bottom '[m']]], "")</f>
        <v/>
      </c>
      <c r="L340" s="201" t="str">
        <f>IFERROR(-(MP_DATA[[#This Row],[D, bottom '[m']]]-MP_DATA[[#This Row],[D, top '[m']]])/(MP_DATA[[#This Row],[Bottom '[m']]]-MP_DATA[[#This Row],[Top '[m']]]),"")</f>
        <v/>
      </c>
      <c r="M340" s="134" t="str">
        <f t="shared" si="14"/>
        <v/>
      </c>
      <c r="N340" s="217" t="str">
        <f>IFERROR((MP_DATA[[#This Row],[D, bottom '[m']]]+MP_DATA[[#This Row],[D, top '[m']]])/(2*MP_DATA[[#This Row],[t '[mm']]]/1000),"")</f>
        <v/>
      </c>
      <c r="Q340" s="195"/>
      <c r="R340" s="195"/>
      <c r="S340" s="175"/>
      <c r="AP340" s="80"/>
      <c r="AV340" s="216" t="str">
        <f>IFERROR(TP_DATA[[#This Row],[Top '[m']]]-TP_DATA[[#This Row],[Bottom '[m']]], "")</f>
        <v/>
      </c>
      <c r="AW340" s="194"/>
      <c r="AX340" s="195"/>
      <c r="AY340" s="222"/>
      <c r="BB340" s="96"/>
      <c r="BC340" s="96"/>
      <c r="BD340" s="175"/>
      <c r="CH340" s="216" t="str">
        <f>IFERROR(TOWER_DATA[[#This Row],[Top '[m']]]-TOWER_DATA[[#This Row],[Bottom '[m']]], "")</f>
        <v/>
      </c>
      <c r="CI340" s="201" t="str">
        <f>IFERROR(-(TOWER_DATA[[#This Row],[D, bottom '[m']]]-TOWER_DATA[[#This Row],[D, top '[m']]])/(TOWER_DATA[[#This Row],[Bottom '[m']]]-TOWER_DATA[[#This Row],[Top '[m']]]),"")</f>
        <v/>
      </c>
      <c r="CJ340" s="134" t="str">
        <f t="shared" si="13"/>
        <v/>
      </c>
      <c r="CK340" s="217" t="str">
        <f>IFERROR((TOWER_DATA[[#This Row],[D, bottom '[m']]]+TOWER_DATA[[#This Row],[D, top '[m']]])/(2*TOWER_DATA[[#This Row],[t '[mm']]]/1000),"")</f>
        <v/>
      </c>
      <c r="DO340" s="195"/>
      <c r="DP340" s="195"/>
      <c r="DQ340" s="175"/>
      <c r="DT340" s="96"/>
      <c r="DU340" s="96"/>
    </row>
    <row r="341" spans="5:125" ht="18" customHeight="1">
      <c r="E341" s="303"/>
      <c r="K341" s="216" t="str">
        <f>IFERROR(MP_DATA[[#This Row],[Top '[m']]]-MP_DATA[[#This Row],[Bottom '[m']]], "")</f>
        <v/>
      </c>
      <c r="L341" s="201" t="str">
        <f>IFERROR(-(MP_DATA[[#This Row],[D, bottom '[m']]]-MP_DATA[[#This Row],[D, top '[m']]])/(MP_DATA[[#This Row],[Bottom '[m']]]-MP_DATA[[#This Row],[Top '[m']]]),"")</f>
        <v/>
      </c>
      <c r="M341" s="134" t="str">
        <f t="shared" si="14"/>
        <v/>
      </c>
      <c r="N341" s="217" t="str">
        <f>IFERROR((MP_DATA[[#This Row],[D, bottom '[m']]]+MP_DATA[[#This Row],[D, top '[m']]])/(2*MP_DATA[[#This Row],[t '[mm']]]/1000),"")</f>
        <v/>
      </c>
      <c r="Q341" s="195"/>
      <c r="R341" s="195"/>
      <c r="S341" s="175"/>
      <c r="AP341" s="80"/>
      <c r="AV341" s="216" t="str">
        <f>IFERROR(TP_DATA[[#This Row],[Top '[m']]]-TP_DATA[[#This Row],[Bottom '[m']]], "")</f>
        <v/>
      </c>
      <c r="AW341" s="194"/>
      <c r="AX341" s="195"/>
      <c r="AY341" s="222"/>
      <c r="BB341" s="96"/>
      <c r="BC341" s="96"/>
      <c r="BD341" s="175"/>
      <c r="CH341" s="216" t="str">
        <f>IFERROR(TOWER_DATA[[#This Row],[Top '[m']]]-TOWER_DATA[[#This Row],[Bottom '[m']]], "")</f>
        <v/>
      </c>
      <c r="CI341" s="201" t="str">
        <f>IFERROR(-(TOWER_DATA[[#This Row],[D, bottom '[m']]]-TOWER_DATA[[#This Row],[D, top '[m']]])/(TOWER_DATA[[#This Row],[Bottom '[m']]]-TOWER_DATA[[#This Row],[Top '[m']]]),"")</f>
        <v/>
      </c>
      <c r="CJ341" s="134" t="str">
        <f t="shared" si="13"/>
        <v/>
      </c>
      <c r="CK341" s="217" t="str">
        <f>IFERROR((TOWER_DATA[[#This Row],[D, bottom '[m']]]+TOWER_DATA[[#This Row],[D, top '[m']]])/(2*TOWER_DATA[[#This Row],[t '[mm']]]/1000),"")</f>
        <v/>
      </c>
      <c r="DO341" s="195"/>
      <c r="DP341" s="195"/>
      <c r="DQ341" s="175"/>
      <c r="DT341" s="96"/>
      <c r="DU341" s="96"/>
    </row>
    <row r="342" spans="5:125" ht="18" customHeight="1">
      <c r="E342" s="303"/>
      <c r="K342" s="216" t="str">
        <f>IFERROR(MP_DATA[[#This Row],[Top '[m']]]-MP_DATA[[#This Row],[Bottom '[m']]], "")</f>
        <v/>
      </c>
      <c r="L342" s="201" t="str">
        <f>IFERROR(-(MP_DATA[[#This Row],[D, bottom '[m']]]-MP_DATA[[#This Row],[D, top '[m']]])/(MP_DATA[[#This Row],[Bottom '[m']]]-MP_DATA[[#This Row],[Top '[m']]]),"")</f>
        <v/>
      </c>
      <c r="M342" s="134" t="str">
        <f t="shared" si="14"/>
        <v/>
      </c>
      <c r="N342" s="217" t="str">
        <f>IFERROR((MP_DATA[[#This Row],[D, bottom '[m']]]+MP_DATA[[#This Row],[D, top '[m']]])/(2*MP_DATA[[#This Row],[t '[mm']]]/1000),"")</f>
        <v/>
      </c>
      <c r="Q342" s="195"/>
      <c r="R342" s="195"/>
      <c r="S342" s="175"/>
      <c r="AP342" s="80"/>
      <c r="AV342" s="216" t="str">
        <f>IFERROR(TP_DATA[[#This Row],[Top '[m']]]-TP_DATA[[#This Row],[Bottom '[m']]], "")</f>
        <v/>
      </c>
      <c r="AW342" s="194"/>
      <c r="AX342" s="195"/>
      <c r="AY342" s="222"/>
      <c r="BB342" s="96"/>
      <c r="BC342" s="96"/>
      <c r="BD342" s="175"/>
      <c r="CH342" s="216" t="str">
        <f>IFERROR(TOWER_DATA[[#This Row],[Top '[m']]]-TOWER_DATA[[#This Row],[Bottom '[m']]], "")</f>
        <v/>
      </c>
      <c r="CI342" s="201" t="str">
        <f>IFERROR(-(TOWER_DATA[[#This Row],[D, bottom '[m']]]-TOWER_DATA[[#This Row],[D, top '[m']]])/(TOWER_DATA[[#This Row],[Bottom '[m']]]-TOWER_DATA[[#This Row],[Top '[m']]]),"")</f>
        <v/>
      </c>
      <c r="CJ342" s="134" t="str">
        <f t="shared" si="13"/>
        <v/>
      </c>
      <c r="CK342" s="217" t="str">
        <f>IFERROR((TOWER_DATA[[#This Row],[D, bottom '[m']]]+TOWER_DATA[[#This Row],[D, top '[m']]])/(2*TOWER_DATA[[#This Row],[t '[mm']]]/1000),"")</f>
        <v/>
      </c>
      <c r="DO342" s="195"/>
      <c r="DP342" s="195"/>
      <c r="DQ342" s="175"/>
      <c r="DT342" s="96"/>
      <c r="DU342" s="96"/>
    </row>
    <row r="343" spans="5:125" ht="18" customHeight="1">
      <c r="E343" s="303"/>
      <c r="K343" s="216" t="str">
        <f>IFERROR(MP_DATA[[#This Row],[Top '[m']]]-MP_DATA[[#This Row],[Bottom '[m']]], "")</f>
        <v/>
      </c>
      <c r="L343" s="201" t="str">
        <f>IFERROR(-(MP_DATA[[#This Row],[D, bottom '[m']]]-MP_DATA[[#This Row],[D, top '[m']]])/(MP_DATA[[#This Row],[Bottom '[m']]]-MP_DATA[[#This Row],[Top '[m']]]),"")</f>
        <v/>
      </c>
      <c r="M343" s="134" t="str">
        <f t="shared" si="14"/>
        <v/>
      </c>
      <c r="N343" s="217" t="str">
        <f>IFERROR((MP_DATA[[#This Row],[D, bottom '[m']]]+MP_DATA[[#This Row],[D, top '[m']]])/(2*MP_DATA[[#This Row],[t '[mm']]]/1000),"")</f>
        <v/>
      </c>
      <c r="Q343" s="195"/>
      <c r="R343" s="195"/>
      <c r="S343" s="175"/>
      <c r="AP343" s="80"/>
      <c r="AV343" s="216" t="str">
        <f>IFERROR(TP_DATA[[#This Row],[Top '[m']]]-TP_DATA[[#This Row],[Bottom '[m']]], "")</f>
        <v/>
      </c>
      <c r="AW343" s="194"/>
      <c r="AX343" s="195"/>
      <c r="AY343" s="222"/>
      <c r="BB343" s="96"/>
      <c r="BC343" s="96"/>
      <c r="BD343" s="175"/>
      <c r="CH343" s="216" t="str">
        <f>IFERROR(TOWER_DATA[[#This Row],[Top '[m']]]-TOWER_DATA[[#This Row],[Bottom '[m']]], "")</f>
        <v/>
      </c>
      <c r="CI343" s="201" t="str">
        <f>IFERROR(-(TOWER_DATA[[#This Row],[D, bottom '[m']]]-TOWER_DATA[[#This Row],[D, top '[m']]])/(TOWER_DATA[[#This Row],[Bottom '[m']]]-TOWER_DATA[[#This Row],[Top '[m']]]),"")</f>
        <v/>
      </c>
      <c r="CJ343" s="134" t="str">
        <f t="shared" si="13"/>
        <v/>
      </c>
      <c r="CK343" s="217" t="str">
        <f>IFERROR((TOWER_DATA[[#This Row],[D, bottom '[m']]]+TOWER_DATA[[#This Row],[D, top '[m']]])/(2*TOWER_DATA[[#This Row],[t '[mm']]]/1000),"")</f>
        <v/>
      </c>
      <c r="DO343" s="195"/>
      <c r="DP343" s="195"/>
      <c r="DQ343" s="175"/>
      <c r="DT343" s="96"/>
      <c r="DU343" s="96"/>
    </row>
    <row r="344" spans="5:125" ht="18" customHeight="1">
      <c r="E344" s="303"/>
      <c r="K344" s="216" t="str">
        <f>IFERROR(MP_DATA[[#This Row],[Top '[m']]]-MP_DATA[[#This Row],[Bottom '[m']]], "")</f>
        <v/>
      </c>
      <c r="L344" s="201" t="str">
        <f>IFERROR(-(MP_DATA[[#This Row],[D, bottom '[m']]]-MP_DATA[[#This Row],[D, top '[m']]])/(MP_DATA[[#This Row],[Bottom '[m']]]-MP_DATA[[#This Row],[Top '[m']]]),"")</f>
        <v/>
      </c>
      <c r="M344" s="134" t="str">
        <f t="shared" si="14"/>
        <v/>
      </c>
      <c r="N344" s="217" t="str">
        <f>IFERROR((MP_DATA[[#This Row],[D, bottom '[m']]]+MP_DATA[[#This Row],[D, top '[m']]])/(2*MP_DATA[[#This Row],[t '[mm']]]/1000),"")</f>
        <v/>
      </c>
      <c r="Q344" s="195"/>
      <c r="R344" s="195"/>
      <c r="S344" s="175"/>
      <c r="AP344" s="80"/>
      <c r="AV344" s="216" t="str">
        <f>IFERROR(TP_DATA[[#This Row],[Top '[m']]]-TP_DATA[[#This Row],[Bottom '[m']]], "")</f>
        <v/>
      </c>
      <c r="AW344" s="194"/>
      <c r="AX344" s="195"/>
      <c r="AY344" s="222"/>
      <c r="BB344" s="96"/>
      <c r="BC344" s="96"/>
      <c r="BD344" s="175"/>
      <c r="CH344" s="216" t="str">
        <f>IFERROR(TOWER_DATA[[#This Row],[Top '[m']]]-TOWER_DATA[[#This Row],[Bottom '[m']]], "")</f>
        <v/>
      </c>
      <c r="CI344" s="201" t="str">
        <f>IFERROR(-(TOWER_DATA[[#This Row],[D, bottom '[m']]]-TOWER_DATA[[#This Row],[D, top '[m']]])/(TOWER_DATA[[#This Row],[Bottom '[m']]]-TOWER_DATA[[#This Row],[Top '[m']]]),"")</f>
        <v/>
      </c>
      <c r="CJ344" s="134" t="str">
        <f t="shared" si="13"/>
        <v/>
      </c>
      <c r="CK344" s="217" t="str">
        <f>IFERROR((TOWER_DATA[[#This Row],[D, bottom '[m']]]+TOWER_DATA[[#This Row],[D, top '[m']]])/(2*TOWER_DATA[[#This Row],[t '[mm']]]/1000),"")</f>
        <v/>
      </c>
      <c r="DO344" s="195"/>
      <c r="DP344" s="195"/>
      <c r="DQ344" s="175"/>
      <c r="DT344" s="96"/>
      <c r="DU344" s="96"/>
    </row>
    <row r="345" spans="5:125" ht="18" customHeight="1">
      <c r="E345" s="303"/>
      <c r="K345" s="216" t="str">
        <f>IFERROR(MP_DATA[[#This Row],[Top '[m']]]-MP_DATA[[#This Row],[Bottom '[m']]], "")</f>
        <v/>
      </c>
      <c r="L345" s="201" t="str">
        <f>IFERROR(-(MP_DATA[[#This Row],[D, bottom '[m']]]-MP_DATA[[#This Row],[D, top '[m']]])/(MP_DATA[[#This Row],[Bottom '[m']]]-MP_DATA[[#This Row],[Top '[m']]]),"")</f>
        <v/>
      </c>
      <c r="M345" s="134" t="str">
        <f t="shared" si="14"/>
        <v/>
      </c>
      <c r="N345" s="217" t="str">
        <f>IFERROR((MP_DATA[[#This Row],[D, bottom '[m']]]+MP_DATA[[#This Row],[D, top '[m']]])/(2*MP_DATA[[#This Row],[t '[mm']]]/1000),"")</f>
        <v/>
      </c>
      <c r="Q345" s="195"/>
      <c r="R345" s="195"/>
      <c r="S345" s="175"/>
      <c r="AP345" s="80"/>
      <c r="AV345" s="216" t="str">
        <f>IFERROR(TP_DATA[[#This Row],[Top '[m']]]-TP_DATA[[#This Row],[Bottom '[m']]], "")</f>
        <v/>
      </c>
      <c r="AW345" s="194"/>
      <c r="AX345" s="195"/>
      <c r="AY345" s="222"/>
      <c r="BB345" s="96"/>
      <c r="BC345" s="96"/>
      <c r="BD345" s="175"/>
      <c r="CH345" s="216" t="str">
        <f>IFERROR(TOWER_DATA[[#This Row],[Top '[m']]]-TOWER_DATA[[#This Row],[Bottom '[m']]], "")</f>
        <v/>
      </c>
      <c r="CI345" s="201" t="str">
        <f>IFERROR(-(TOWER_DATA[[#This Row],[D, bottom '[m']]]-TOWER_DATA[[#This Row],[D, top '[m']]])/(TOWER_DATA[[#This Row],[Bottom '[m']]]-TOWER_DATA[[#This Row],[Top '[m']]]),"")</f>
        <v/>
      </c>
      <c r="CJ345" s="134" t="str">
        <f t="shared" si="13"/>
        <v/>
      </c>
      <c r="CK345" s="217" t="str">
        <f>IFERROR((TOWER_DATA[[#This Row],[D, bottom '[m']]]+TOWER_DATA[[#This Row],[D, top '[m']]])/(2*TOWER_DATA[[#This Row],[t '[mm']]]/1000),"")</f>
        <v/>
      </c>
      <c r="DO345" s="195"/>
      <c r="DP345" s="195"/>
      <c r="DQ345" s="175"/>
      <c r="DT345" s="96"/>
      <c r="DU345" s="96"/>
    </row>
    <row r="346" spans="5:125" ht="18" customHeight="1">
      <c r="E346" s="303"/>
      <c r="K346" s="216" t="str">
        <f>IFERROR(MP_DATA[[#This Row],[Top '[m']]]-MP_DATA[[#This Row],[Bottom '[m']]], "")</f>
        <v/>
      </c>
      <c r="L346" s="201" t="str">
        <f>IFERROR(-(MP_DATA[[#This Row],[D, bottom '[m']]]-MP_DATA[[#This Row],[D, top '[m']]])/(MP_DATA[[#This Row],[Bottom '[m']]]-MP_DATA[[#This Row],[Top '[m']]]),"")</f>
        <v/>
      </c>
      <c r="M346" s="134" t="str">
        <f t="shared" si="14"/>
        <v/>
      </c>
      <c r="N346" s="217" t="str">
        <f>IFERROR((MP_DATA[[#This Row],[D, bottom '[m']]]+MP_DATA[[#This Row],[D, top '[m']]])/(2*MP_DATA[[#This Row],[t '[mm']]]/1000),"")</f>
        <v/>
      </c>
      <c r="Q346" s="195"/>
      <c r="R346" s="195"/>
      <c r="S346" s="175"/>
      <c r="AP346" s="80"/>
      <c r="AV346" s="216" t="str">
        <f>IFERROR(TP_DATA[[#This Row],[Top '[m']]]-TP_DATA[[#This Row],[Bottom '[m']]], "")</f>
        <v/>
      </c>
      <c r="AW346" s="194"/>
      <c r="AX346" s="195"/>
      <c r="AY346" s="222"/>
      <c r="BB346" s="96"/>
      <c r="BC346" s="96"/>
      <c r="BD346" s="175"/>
      <c r="CH346" s="216" t="str">
        <f>IFERROR(TOWER_DATA[[#This Row],[Top '[m']]]-TOWER_DATA[[#This Row],[Bottom '[m']]], "")</f>
        <v/>
      </c>
      <c r="CI346" s="201" t="str">
        <f>IFERROR(-(TOWER_DATA[[#This Row],[D, bottom '[m']]]-TOWER_DATA[[#This Row],[D, top '[m']]])/(TOWER_DATA[[#This Row],[Bottom '[m']]]-TOWER_DATA[[#This Row],[Top '[m']]]),"")</f>
        <v/>
      </c>
      <c r="CJ346" s="134" t="str">
        <f t="shared" si="13"/>
        <v/>
      </c>
      <c r="CK346" s="217" t="str">
        <f>IFERROR((TOWER_DATA[[#This Row],[D, bottom '[m']]]+TOWER_DATA[[#This Row],[D, top '[m']]])/(2*TOWER_DATA[[#This Row],[t '[mm']]]/1000),"")</f>
        <v/>
      </c>
      <c r="DO346" s="195"/>
      <c r="DP346" s="195"/>
      <c r="DQ346" s="175"/>
      <c r="DT346" s="96"/>
      <c r="DU346" s="96"/>
    </row>
    <row r="347" spans="5:125" ht="18" customHeight="1">
      <c r="E347" s="303"/>
      <c r="K347" s="216" t="str">
        <f>IFERROR(MP_DATA[[#This Row],[Top '[m']]]-MP_DATA[[#This Row],[Bottom '[m']]], "")</f>
        <v/>
      </c>
      <c r="L347" s="201" t="str">
        <f>IFERROR(-(MP_DATA[[#This Row],[D, bottom '[m']]]-MP_DATA[[#This Row],[D, top '[m']]])/(MP_DATA[[#This Row],[Bottom '[m']]]-MP_DATA[[#This Row],[Top '[m']]]),"")</f>
        <v/>
      </c>
      <c r="M347" s="134" t="str">
        <f t="shared" si="14"/>
        <v/>
      </c>
      <c r="N347" s="217" t="str">
        <f>IFERROR((MP_DATA[[#This Row],[D, bottom '[m']]]+MP_DATA[[#This Row],[D, top '[m']]])/(2*MP_DATA[[#This Row],[t '[mm']]]/1000),"")</f>
        <v/>
      </c>
      <c r="Q347" s="195"/>
      <c r="R347" s="195"/>
      <c r="S347" s="175"/>
      <c r="AP347" s="80"/>
      <c r="AV347" s="216" t="str">
        <f>IFERROR(TP_DATA[[#This Row],[Top '[m']]]-TP_DATA[[#This Row],[Bottom '[m']]], "")</f>
        <v/>
      </c>
      <c r="AW347" s="194"/>
      <c r="AX347" s="195"/>
      <c r="AY347" s="222"/>
      <c r="BB347" s="96"/>
      <c r="BC347" s="96"/>
      <c r="BD347" s="175"/>
      <c r="CH347" s="216" t="str">
        <f>IFERROR(TOWER_DATA[[#This Row],[Top '[m']]]-TOWER_DATA[[#This Row],[Bottom '[m']]], "")</f>
        <v/>
      </c>
      <c r="CI347" s="201" t="str">
        <f>IFERROR(-(TOWER_DATA[[#This Row],[D, bottom '[m']]]-TOWER_DATA[[#This Row],[D, top '[m']]])/(TOWER_DATA[[#This Row],[Bottom '[m']]]-TOWER_DATA[[#This Row],[Top '[m']]]),"")</f>
        <v/>
      </c>
      <c r="CJ347" s="134" t="str">
        <f t="shared" si="13"/>
        <v/>
      </c>
      <c r="CK347" s="217" t="str">
        <f>IFERROR((TOWER_DATA[[#This Row],[D, bottom '[m']]]+TOWER_DATA[[#This Row],[D, top '[m']]])/(2*TOWER_DATA[[#This Row],[t '[mm']]]/1000),"")</f>
        <v/>
      </c>
      <c r="DO347" s="195"/>
      <c r="DP347" s="195"/>
      <c r="DQ347" s="175"/>
      <c r="DT347" s="96"/>
      <c r="DU347" s="96"/>
    </row>
    <row r="348" spans="5:125" ht="18" customHeight="1">
      <c r="E348" s="303"/>
      <c r="K348" s="216" t="str">
        <f>IFERROR(MP_DATA[[#This Row],[Top '[m']]]-MP_DATA[[#This Row],[Bottom '[m']]], "")</f>
        <v/>
      </c>
      <c r="L348" s="201" t="str">
        <f>IFERROR(-(MP_DATA[[#This Row],[D, bottom '[m']]]-MP_DATA[[#This Row],[D, top '[m']]])/(MP_DATA[[#This Row],[Bottom '[m']]]-MP_DATA[[#This Row],[Top '[m']]]),"")</f>
        <v/>
      </c>
      <c r="M348" s="134" t="str">
        <f t="shared" si="14"/>
        <v/>
      </c>
      <c r="N348" s="217" t="str">
        <f>IFERROR((MP_DATA[[#This Row],[D, bottom '[m']]]+MP_DATA[[#This Row],[D, top '[m']]])/(2*MP_DATA[[#This Row],[t '[mm']]]/1000),"")</f>
        <v/>
      </c>
      <c r="Q348" s="195"/>
      <c r="R348" s="195"/>
      <c r="S348" s="175"/>
      <c r="AP348" s="80"/>
      <c r="AV348" s="216" t="str">
        <f>IFERROR(TP_DATA[[#This Row],[Top '[m']]]-TP_DATA[[#This Row],[Bottom '[m']]], "")</f>
        <v/>
      </c>
      <c r="AW348" s="194"/>
      <c r="AX348" s="195"/>
      <c r="AY348" s="222"/>
      <c r="BB348" s="96"/>
      <c r="BC348" s="96"/>
      <c r="BD348" s="175"/>
      <c r="CH348" s="216" t="str">
        <f>IFERROR(TOWER_DATA[[#This Row],[Top '[m']]]-TOWER_DATA[[#This Row],[Bottom '[m']]], "")</f>
        <v/>
      </c>
      <c r="CI348" s="201" t="str">
        <f>IFERROR(-(TOWER_DATA[[#This Row],[D, bottom '[m']]]-TOWER_DATA[[#This Row],[D, top '[m']]])/(TOWER_DATA[[#This Row],[Bottom '[m']]]-TOWER_DATA[[#This Row],[Top '[m']]]),"")</f>
        <v/>
      </c>
      <c r="CJ348" s="134" t="str">
        <f t="shared" si="13"/>
        <v/>
      </c>
      <c r="CK348" s="217" t="str">
        <f>IFERROR((TOWER_DATA[[#This Row],[D, bottom '[m']]]+TOWER_DATA[[#This Row],[D, top '[m']]])/(2*TOWER_DATA[[#This Row],[t '[mm']]]/1000),"")</f>
        <v/>
      </c>
      <c r="DO348" s="195"/>
      <c r="DP348" s="195"/>
      <c r="DQ348" s="175"/>
      <c r="DT348" s="96"/>
      <c r="DU348" s="96"/>
    </row>
    <row r="349" spans="5:125" ht="18" customHeight="1">
      <c r="E349" s="303"/>
      <c r="K349" s="216" t="str">
        <f>IFERROR(MP_DATA[[#This Row],[Top '[m']]]-MP_DATA[[#This Row],[Bottom '[m']]], "")</f>
        <v/>
      </c>
      <c r="L349" s="201" t="str">
        <f>IFERROR(-(MP_DATA[[#This Row],[D, bottom '[m']]]-MP_DATA[[#This Row],[D, top '[m']]])/(MP_DATA[[#This Row],[Bottom '[m']]]-MP_DATA[[#This Row],[Top '[m']]]),"")</f>
        <v/>
      </c>
      <c r="M349" s="134" t="str">
        <f t="shared" si="14"/>
        <v/>
      </c>
      <c r="N349" s="217" t="str">
        <f>IFERROR((MP_DATA[[#This Row],[D, bottom '[m']]]+MP_DATA[[#This Row],[D, top '[m']]])/(2*MP_DATA[[#This Row],[t '[mm']]]/1000),"")</f>
        <v/>
      </c>
      <c r="Q349" s="195"/>
      <c r="R349" s="195"/>
      <c r="S349" s="175"/>
      <c r="AP349" s="80"/>
      <c r="AV349" s="216" t="str">
        <f>IFERROR(TP_DATA[[#This Row],[Top '[m']]]-TP_DATA[[#This Row],[Bottom '[m']]], "")</f>
        <v/>
      </c>
      <c r="AW349" s="194"/>
      <c r="AX349" s="195"/>
      <c r="AY349" s="222"/>
      <c r="BB349" s="96"/>
      <c r="BC349" s="96"/>
      <c r="BD349" s="175"/>
      <c r="CH349" s="216" t="str">
        <f>IFERROR(TOWER_DATA[[#This Row],[Top '[m']]]-TOWER_DATA[[#This Row],[Bottom '[m']]], "")</f>
        <v/>
      </c>
      <c r="CI349" s="201" t="str">
        <f>IFERROR(-(TOWER_DATA[[#This Row],[D, bottom '[m']]]-TOWER_DATA[[#This Row],[D, top '[m']]])/(TOWER_DATA[[#This Row],[Bottom '[m']]]-TOWER_DATA[[#This Row],[Top '[m']]]),"")</f>
        <v/>
      </c>
      <c r="CJ349" s="134" t="str">
        <f t="shared" si="13"/>
        <v/>
      </c>
      <c r="CK349" s="217" t="str">
        <f>IFERROR((TOWER_DATA[[#This Row],[D, bottom '[m']]]+TOWER_DATA[[#This Row],[D, top '[m']]])/(2*TOWER_DATA[[#This Row],[t '[mm']]]/1000),"")</f>
        <v/>
      </c>
      <c r="DO349" s="195"/>
      <c r="DP349" s="195"/>
      <c r="DQ349" s="175"/>
      <c r="DT349" s="96"/>
      <c r="DU349" s="96"/>
    </row>
    <row r="350" spans="5:125" ht="18" customHeight="1">
      <c r="E350" s="303"/>
      <c r="K350" s="216" t="str">
        <f>IFERROR(MP_DATA[[#This Row],[Top '[m']]]-MP_DATA[[#This Row],[Bottom '[m']]], "")</f>
        <v/>
      </c>
      <c r="L350" s="201" t="str">
        <f>IFERROR(-(MP_DATA[[#This Row],[D, bottom '[m']]]-MP_DATA[[#This Row],[D, top '[m']]])/(MP_DATA[[#This Row],[Bottom '[m']]]-MP_DATA[[#This Row],[Top '[m']]]),"")</f>
        <v/>
      </c>
      <c r="M350" s="134" t="str">
        <f t="shared" si="14"/>
        <v/>
      </c>
      <c r="N350" s="217" t="str">
        <f>IFERROR((MP_DATA[[#This Row],[D, bottom '[m']]]+MP_DATA[[#This Row],[D, top '[m']]])/(2*MP_DATA[[#This Row],[t '[mm']]]/1000),"")</f>
        <v/>
      </c>
      <c r="Q350" s="195"/>
      <c r="R350" s="195"/>
      <c r="S350" s="175"/>
      <c r="AP350" s="80"/>
      <c r="AV350" s="216" t="str">
        <f>IFERROR(TP_DATA[[#This Row],[Top '[m']]]-TP_DATA[[#This Row],[Bottom '[m']]], "")</f>
        <v/>
      </c>
      <c r="AW350" s="194"/>
      <c r="AX350" s="195"/>
      <c r="AY350" s="222"/>
      <c r="BB350" s="96"/>
      <c r="BC350" s="96"/>
      <c r="BD350" s="175"/>
      <c r="CH350" s="216" t="str">
        <f>IFERROR(TOWER_DATA[[#This Row],[Top '[m']]]-TOWER_DATA[[#This Row],[Bottom '[m']]], "")</f>
        <v/>
      </c>
      <c r="CI350" s="201" t="str">
        <f>IFERROR(-(TOWER_DATA[[#This Row],[D, bottom '[m']]]-TOWER_DATA[[#This Row],[D, top '[m']]])/(TOWER_DATA[[#This Row],[Bottom '[m']]]-TOWER_DATA[[#This Row],[Top '[m']]]),"")</f>
        <v/>
      </c>
      <c r="CJ350" s="134" t="str">
        <f t="shared" si="13"/>
        <v/>
      </c>
      <c r="CK350" s="217" t="str">
        <f>IFERROR((TOWER_DATA[[#This Row],[D, bottom '[m']]]+TOWER_DATA[[#This Row],[D, top '[m']]])/(2*TOWER_DATA[[#This Row],[t '[mm']]]/1000),"")</f>
        <v/>
      </c>
      <c r="DO350" s="195"/>
      <c r="DP350" s="195"/>
      <c r="DQ350" s="175"/>
      <c r="DT350" s="96"/>
      <c r="DU350" s="96"/>
    </row>
    <row r="351" spans="5:125" ht="18" customHeight="1">
      <c r="E351" s="303"/>
      <c r="K351" s="216" t="str">
        <f>IFERROR(MP_DATA[[#This Row],[Top '[m']]]-MP_DATA[[#This Row],[Bottom '[m']]], "")</f>
        <v/>
      </c>
      <c r="L351" s="201" t="str">
        <f>IFERROR(-(MP_DATA[[#This Row],[D, bottom '[m']]]-MP_DATA[[#This Row],[D, top '[m']]])/(MP_DATA[[#This Row],[Bottom '[m']]]-MP_DATA[[#This Row],[Top '[m']]]),"")</f>
        <v/>
      </c>
      <c r="M351" s="134" t="str">
        <f t="shared" si="14"/>
        <v/>
      </c>
      <c r="N351" s="217" t="str">
        <f>IFERROR((MP_DATA[[#This Row],[D, bottom '[m']]]+MP_DATA[[#This Row],[D, top '[m']]])/(2*MP_DATA[[#This Row],[t '[mm']]]/1000),"")</f>
        <v/>
      </c>
      <c r="Q351" s="195"/>
      <c r="R351" s="195"/>
      <c r="S351" s="175"/>
      <c r="AP351" s="80"/>
      <c r="AV351" s="216" t="str">
        <f>IFERROR(TP_DATA[[#This Row],[Top '[m']]]-TP_DATA[[#This Row],[Bottom '[m']]], "")</f>
        <v/>
      </c>
      <c r="AW351" s="194"/>
      <c r="AX351" s="195"/>
      <c r="AY351" s="222"/>
      <c r="BB351" s="96"/>
      <c r="BC351" s="96"/>
      <c r="BD351" s="175"/>
      <c r="CH351" s="216" t="str">
        <f>IFERROR(TOWER_DATA[[#This Row],[Top '[m']]]-TOWER_DATA[[#This Row],[Bottom '[m']]], "")</f>
        <v/>
      </c>
      <c r="CI351" s="201" t="str">
        <f>IFERROR(-(TOWER_DATA[[#This Row],[D, bottom '[m']]]-TOWER_DATA[[#This Row],[D, top '[m']]])/(TOWER_DATA[[#This Row],[Bottom '[m']]]-TOWER_DATA[[#This Row],[Top '[m']]]),"")</f>
        <v/>
      </c>
      <c r="CJ351" s="134" t="str">
        <f t="shared" si="13"/>
        <v/>
      </c>
      <c r="CK351" s="217" t="str">
        <f>IFERROR((TOWER_DATA[[#This Row],[D, bottom '[m']]]+TOWER_DATA[[#This Row],[D, top '[m']]])/(2*TOWER_DATA[[#This Row],[t '[mm']]]/1000),"")</f>
        <v/>
      </c>
      <c r="DO351" s="195"/>
      <c r="DP351" s="195"/>
      <c r="DQ351" s="175"/>
      <c r="DT351" s="96"/>
      <c r="DU351" s="96"/>
    </row>
    <row r="352" spans="5:125" ht="18" customHeight="1">
      <c r="E352" s="303"/>
      <c r="K352" s="216" t="str">
        <f>IFERROR(MP_DATA[[#This Row],[Top '[m']]]-MP_DATA[[#This Row],[Bottom '[m']]], "")</f>
        <v/>
      </c>
      <c r="L352" s="201" t="str">
        <f>IFERROR(-(MP_DATA[[#This Row],[D, bottom '[m']]]-MP_DATA[[#This Row],[D, top '[m']]])/(MP_DATA[[#This Row],[Bottom '[m']]]-MP_DATA[[#This Row],[Top '[m']]]),"")</f>
        <v/>
      </c>
      <c r="M352" s="134" t="str">
        <f t="shared" si="14"/>
        <v/>
      </c>
      <c r="N352" s="217" t="str">
        <f>IFERROR((MP_DATA[[#This Row],[D, bottom '[m']]]+MP_DATA[[#This Row],[D, top '[m']]])/(2*MP_DATA[[#This Row],[t '[mm']]]/1000),"")</f>
        <v/>
      </c>
      <c r="Q352" s="195"/>
      <c r="R352" s="195"/>
      <c r="S352" s="175"/>
      <c r="AV352" s="216" t="str">
        <f>IFERROR(TP_DATA[[#This Row],[Top '[m']]]-TP_DATA[[#This Row],[Bottom '[m']]], "")</f>
        <v/>
      </c>
      <c r="AW352" s="194"/>
      <c r="AX352" s="195"/>
      <c r="AY352" s="222"/>
      <c r="BB352" s="96"/>
      <c r="BC352" s="96"/>
      <c r="BD352" s="175"/>
      <c r="CH352" s="216" t="str">
        <f>IFERROR(TOWER_DATA[[#This Row],[Top '[m']]]-TOWER_DATA[[#This Row],[Bottom '[m']]], "")</f>
        <v/>
      </c>
      <c r="CI352" s="201" t="str">
        <f>IFERROR(-(TOWER_DATA[[#This Row],[D, bottom '[m']]]-TOWER_DATA[[#This Row],[D, top '[m']]])/(TOWER_DATA[[#This Row],[Bottom '[m']]]-TOWER_DATA[[#This Row],[Top '[m']]]),"")</f>
        <v/>
      </c>
      <c r="CJ352" s="134" t="str">
        <f t="shared" si="13"/>
        <v/>
      </c>
      <c r="CK352" s="217" t="str">
        <f>IFERROR((TOWER_DATA[[#This Row],[D, bottom '[m']]]+TOWER_DATA[[#This Row],[D, top '[m']]])/(2*TOWER_DATA[[#This Row],[t '[mm']]]/1000),"")</f>
        <v/>
      </c>
      <c r="DO352" s="195"/>
      <c r="DP352" s="195"/>
      <c r="DQ352" s="175"/>
      <c r="DT352" s="96"/>
      <c r="DU352" s="96"/>
    </row>
    <row r="353" spans="5:125" ht="18" customHeight="1">
      <c r="E353" s="303"/>
      <c r="K353" s="216" t="str">
        <f>IFERROR(MP_DATA[[#This Row],[Top '[m']]]-MP_DATA[[#This Row],[Bottom '[m']]], "")</f>
        <v/>
      </c>
      <c r="L353" s="201" t="str">
        <f>IFERROR(-(MP_DATA[[#This Row],[D, bottom '[m']]]-MP_DATA[[#This Row],[D, top '[m']]])/(MP_DATA[[#This Row],[Bottom '[m']]]-MP_DATA[[#This Row],[Top '[m']]]),"")</f>
        <v/>
      </c>
      <c r="M353" s="134" t="str">
        <f t="shared" si="14"/>
        <v/>
      </c>
      <c r="N353" s="217" t="str">
        <f>IFERROR((MP_DATA[[#This Row],[D, bottom '[m']]]+MP_DATA[[#This Row],[D, top '[m']]])/(2*MP_DATA[[#This Row],[t '[mm']]]/1000),"")</f>
        <v/>
      </c>
      <c r="Q353" s="195"/>
      <c r="R353" s="195"/>
      <c r="S353" s="175"/>
      <c r="AV353" s="216" t="str">
        <f>IFERROR(TP_DATA[[#This Row],[Top '[m']]]-TP_DATA[[#This Row],[Bottom '[m']]], "")</f>
        <v/>
      </c>
      <c r="AW353" s="194"/>
      <c r="AX353" s="195"/>
      <c r="AY353" s="222"/>
      <c r="BB353" s="96"/>
      <c r="BC353" s="96"/>
      <c r="BD353" s="175"/>
      <c r="CH353" s="216" t="str">
        <f>IFERROR(TOWER_DATA[[#This Row],[Top '[m']]]-TOWER_DATA[[#This Row],[Bottom '[m']]], "")</f>
        <v/>
      </c>
      <c r="CI353" s="201" t="str">
        <f>IFERROR(-(TOWER_DATA[[#This Row],[D, bottom '[m']]]-TOWER_DATA[[#This Row],[D, top '[m']]])/(TOWER_DATA[[#This Row],[Bottom '[m']]]-TOWER_DATA[[#This Row],[Top '[m']]]),"")</f>
        <v/>
      </c>
      <c r="CJ353" s="134" t="str">
        <f t="shared" si="13"/>
        <v/>
      </c>
      <c r="CK353" s="217" t="str">
        <f>IFERROR((TOWER_DATA[[#This Row],[D, bottom '[m']]]+TOWER_DATA[[#This Row],[D, top '[m']]])/(2*TOWER_DATA[[#This Row],[t '[mm']]]/1000),"")</f>
        <v/>
      </c>
      <c r="DO353" s="195"/>
      <c r="DP353" s="195"/>
      <c r="DQ353" s="175"/>
      <c r="DT353" s="96"/>
      <c r="DU353" s="96"/>
    </row>
    <row r="354" spans="5:125" ht="18" customHeight="1">
      <c r="E354" s="303"/>
      <c r="K354" s="216" t="str">
        <f>IFERROR(MP_DATA[[#This Row],[Top '[m']]]-MP_DATA[[#This Row],[Bottom '[m']]], "")</f>
        <v/>
      </c>
      <c r="L354" s="201" t="str">
        <f>IFERROR(-(MP_DATA[[#This Row],[D, bottom '[m']]]-MP_DATA[[#This Row],[D, top '[m']]])/(MP_DATA[[#This Row],[Bottom '[m']]]-MP_DATA[[#This Row],[Top '[m']]]),"")</f>
        <v/>
      </c>
      <c r="M354" s="134" t="str">
        <f t="shared" si="14"/>
        <v/>
      </c>
      <c r="N354" s="217" t="str">
        <f>IFERROR((MP_DATA[[#This Row],[D, bottom '[m']]]+MP_DATA[[#This Row],[D, top '[m']]])/(2*MP_DATA[[#This Row],[t '[mm']]]/1000),"")</f>
        <v/>
      </c>
      <c r="Q354" s="195"/>
      <c r="R354" s="195"/>
      <c r="S354" s="175"/>
      <c r="AV354" s="216" t="str">
        <f>IFERROR(TP_DATA[[#This Row],[Top '[m']]]-TP_DATA[[#This Row],[Bottom '[m']]], "")</f>
        <v/>
      </c>
      <c r="AW354" s="194"/>
      <c r="AX354" s="195"/>
      <c r="AY354" s="222"/>
      <c r="BB354" s="96"/>
      <c r="BC354" s="96"/>
      <c r="BD354" s="175"/>
      <c r="CH354" s="216" t="str">
        <f>IFERROR(TOWER_DATA[[#This Row],[Top '[m']]]-TOWER_DATA[[#This Row],[Bottom '[m']]], "")</f>
        <v/>
      </c>
      <c r="CI354" s="201" t="str">
        <f>IFERROR(-(TOWER_DATA[[#This Row],[D, bottom '[m']]]-TOWER_DATA[[#This Row],[D, top '[m']]])/(TOWER_DATA[[#This Row],[Bottom '[m']]]-TOWER_DATA[[#This Row],[Top '[m']]]),"")</f>
        <v/>
      </c>
      <c r="CJ354" s="134" t="str">
        <f t="shared" si="13"/>
        <v/>
      </c>
      <c r="CK354" s="217" t="str">
        <f>IFERROR((TOWER_DATA[[#This Row],[D, bottom '[m']]]+TOWER_DATA[[#This Row],[D, top '[m']]])/(2*TOWER_DATA[[#This Row],[t '[mm']]]/1000),"")</f>
        <v/>
      </c>
      <c r="DO354" s="195"/>
      <c r="DP354" s="195"/>
      <c r="DQ354" s="175"/>
      <c r="DT354" s="96"/>
      <c r="DU354" s="96"/>
    </row>
    <row r="355" spans="5:125" ht="18" customHeight="1">
      <c r="E355" s="303"/>
      <c r="K355" s="216" t="str">
        <f>IFERROR(MP_DATA[[#This Row],[Top '[m']]]-MP_DATA[[#This Row],[Bottom '[m']]], "")</f>
        <v/>
      </c>
      <c r="L355" s="201" t="str">
        <f>IFERROR(-(MP_DATA[[#This Row],[D, bottom '[m']]]-MP_DATA[[#This Row],[D, top '[m']]])/(MP_DATA[[#This Row],[Bottom '[m']]]-MP_DATA[[#This Row],[Top '[m']]]),"")</f>
        <v/>
      </c>
      <c r="M355" s="134" t="str">
        <f t="shared" si="14"/>
        <v/>
      </c>
      <c r="N355" s="217" t="str">
        <f>IFERROR((MP_DATA[[#This Row],[D, bottom '[m']]]+MP_DATA[[#This Row],[D, top '[m']]])/(2*MP_DATA[[#This Row],[t '[mm']]]/1000),"")</f>
        <v/>
      </c>
      <c r="Q355" s="195"/>
      <c r="R355" s="195"/>
      <c r="S355" s="175"/>
      <c r="AV355" s="216" t="str">
        <f>IFERROR(TP_DATA[[#This Row],[Top '[m']]]-TP_DATA[[#This Row],[Bottom '[m']]], "")</f>
        <v/>
      </c>
      <c r="AW355" s="194"/>
      <c r="AX355" s="195"/>
      <c r="AY355" s="222"/>
      <c r="BB355" s="96"/>
      <c r="BC355" s="96"/>
      <c r="BD355" s="175"/>
      <c r="CH355" s="216" t="str">
        <f>IFERROR(TOWER_DATA[[#This Row],[Top '[m']]]-TOWER_DATA[[#This Row],[Bottom '[m']]], "")</f>
        <v/>
      </c>
      <c r="CI355" s="201" t="str">
        <f>IFERROR(-(TOWER_DATA[[#This Row],[D, bottom '[m']]]-TOWER_DATA[[#This Row],[D, top '[m']]])/(TOWER_DATA[[#This Row],[Bottom '[m']]]-TOWER_DATA[[#This Row],[Top '[m']]]),"")</f>
        <v/>
      </c>
      <c r="CJ355" s="134" t="str">
        <f t="shared" si="13"/>
        <v/>
      </c>
      <c r="CK355" s="217" t="str">
        <f>IFERROR((TOWER_DATA[[#This Row],[D, bottom '[m']]]+TOWER_DATA[[#This Row],[D, top '[m']]])/(2*TOWER_DATA[[#This Row],[t '[mm']]]/1000),"")</f>
        <v/>
      </c>
      <c r="DO355" s="195"/>
      <c r="DP355" s="195"/>
      <c r="DQ355" s="175"/>
      <c r="DT355" s="96"/>
      <c r="DU355" s="96"/>
    </row>
    <row r="356" spans="5:125" ht="18" customHeight="1">
      <c r="E356" s="303"/>
      <c r="K356" s="216" t="str">
        <f>IFERROR(MP_DATA[[#This Row],[Top '[m']]]-MP_DATA[[#This Row],[Bottom '[m']]], "")</f>
        <v/>
      </c>
      <c r="L356" s="201" t="str">
        <f>IFERROR(-(MP_DATA[[#This Row],[D, bottom '[m']]]-MP_DATA[[#This Row],[D, top '[m']]])/(MP_DATA[[#This Row],[Bottom '[m']]]-MP_DATA[[#This Row],[Top '[m']]]),"")</f>
        <v/>
      </c>
      <c r="M356" s="134" t="str">
        <f t="shared" si="14"/>
        <v/>
      </c>
      <c r="N356" s="217" t="str">
        <f>IFERROR((MP_DATA[[#This Row],[D, bottom '[m']]]+MP_DATA[[#This Row],[D, top '[m']]])/(2*MP_DATA[[#This Row],[t '[mm']]]/1000),"")</f>
        <v/>
      </c>
      <c r="Q356" s="195"/>
      <c r="R356" s="195"/>
      <c r="S356" s="175"/>
      <c r="AV356" s="216" t="str">
        <f>IFERROR(TP_DATA[[#This Row],[Top '[m']]]-TP_DATA[[#This Row],[Bottom '[m']]], "")</f>
        <v/>
      </c>
      <c r="AW356" s="194"/>
      <c r="AX356" s="195"/>
      <c r="AY356" s="222"/>
      <c r="BB356" s="96"/>
      <c r="BC356" s="96"/>
      <c r="BD356" s="175"/>
      <c r="CH356" s="216" t="str">
        <f>IFERROR(TOWER_DATA[[#This Row],[Top '[m']]]-TOWER_DATA[[#This Row],[Bottom '[m']]], "")</f>
        <v/>
      </c>
      <c r="CI356" s="201" t="str">
        <f>IFERROR(-(TOWER_DATA[[#This Row],[D, bottom '[m']]]-TOWER_DATA[[#This Row],[D, top '[m']]])/(TOWER_DATA[[#This Row],[Bottom '[m']]]-TOWER_DATA[[#This Row],[Top '[m']]]),"")</f>
        <v/>
      </c>
      <c r="CJ356" s="134" t="str">
        <f t="shared" si="13"/>
        <v/>
      </c>
      <c r="CK356" s="217" t="str">
        <f>IFERROR((TOWER_DATA[[#This Row],[D, bottom '[m']]]+TOWER_DATA[[#This Row],[D, top '[m']]])/(2*TOWER_DATA[[#This Row],[t '[mm']]]/1000),"")</f>
        <v/>
      </c>
      <c r="DO356" s="195"/>
      <c r="DP356" s="195"/>
      <c r="DQ356" s="175"/>
      <c r="DT356" s="96"/>
      <c r="DU356" s="96"/>
    </row>
    <row r="357" spans="5:125" ht="18" customHeight="1">
      <c r="E357" s="303"/>
      <c r="K357" s="216" t="str">
        <f>IFERROR(MP_DATA[[#This Row],[Top '[m']]]-MP_DATA[[#This Row],[Bottom '[m']]], "")</f>
        <v/>
      </c>
      <c r="L357" s="201" t="str">
        <f>IFERROR(-(MP_DATA[[#This Row],[D, bottom '[m']]]-MP_DATA[[#This Row],[D, top '[m']]])/(MP_DATA[[#This Row],[Bottom '[m']]]-MP_DATA[[#This Row],[Top '[m']]]),"")</f>
        <v/>
      </c>
      <c r="M357" s="134" t="str">
        <f t="shared" si="14"/>
        <v/>
      </c>
      <c r="N357" s="217" t="str">
        <f>IFERROR((MP_DATA[[#This Row],[D, bottom '[m']]]+MP_DATA[[#This Row],[D, top '[m']]])/(2*MP_DATA[[#This Row],[t '[mm']]]/1000),"")</f>
        <v/>
      </c>
      <c r="Q357" s="195"/>
      <c r="R357" s="195"/>
      <c r="S357" s="175"/>
      <c r="AV357" s="216" t="str">
        <f>IFERROR(TP_DATA[[#This Row],[Top '[m']]]-TP_DATA[[#This Row],[Bottom '[m']]], "")</f>
        <v/>
      </c>
      <c r="AW357" s="194"/>
      <c r="AX357" s="195"/>
      <c r="AY357" s="222"/>
      <c r="BB357" s="96"/>
      <c r="BC357" s="96"/>
      <c r="BD357" s="175"/>
      <c r="CH357" s="216" t="str">
        <f>IFERROR(TOWER_DATA[[#This Row],[Top '[m']]]-TOWER_DATA[[#This Row],[Bottom '[m']]], "")</f>
        <v/>
      </c>
      <c r="CI357" s="201" t="str">
        <f>IFERROR(-(TOWER_DATA[[#This Row],[D, bottom '[m']]]-TOWER_DATA[[#This Row],[D, top '[m']]])/(TOWER_DATA[[#This Row],[Bottom '[m']]]-TOWER_DATA[[#This Row],[Top '[m']]]),"")</f>
        <v/>
      </c>
      <c r="CJ357" s="134" t="str">
        <f t="shared" si="13"/>
        <v/>
      </c>
      <c r="CK357" s="217" t="str">
        <f>IFERROR((TOWER_DATA[[#This Row],[D, bottom '[m']]]+TOWER_DATA[[#This Row],[D, top '[m']]])/(2*TOWER_DATA[[#This Row],[t '[mm']]]/1000),"")</f>
        <v/>
      </c>
      <c r="DO357" s="195"/>
      <c r="DP357" s="195"/>
      <c r="DQ357" s="175"/>
      <c r="DT357" s="96"/>
      <c r="DU357" s="96"/>
    </row>
    <row r="358" spans="5:125" ht="18" customHeight="1">
      <c r="E358" s="303"/>
      <c r="K358" s="216" t="str">
        <f>IFERROR(MP_DATA[[#This Row],[Top '[m']]]-MP_DATA[[#This Row],[Bottom '[m']]], "")</f>
        <v/>
      </c>
      <c r="L358" s="201" t="str">
        <f>IFERROR(-(MP_DATA[[#This Row],[D, bottom '[m']]]-MP_DATA[[#This Row],[D, top '[m']]])/(MP_DATA[[#This Row],[Bottom '[m']]]-MP_DATA[[#This Row],[Top '[m']]]),"")</f>
        <v/>
      </c>
      <c r="M358" s="134" t="str">
        <f t="shared" si="14"/>
        <v/>
      </c>
      <c r="N358" s="217" t="str">
        <f>IFERROR((MP_DATA[[#This Row],[D, bottom '[m']]]+MP_DATA[[#This Row],[D, top '[m']]])/(2*MP_DATA[[#This Row],[t '[mm']]]/1000),"")</f>
        <v/>
      </c>
      <c r="Q358" s="195"/>
      <c r="R358" s="195"/>
      <c r="S358" s="175"/>
      <c r="AV358" s="216" t="str">
        <f>IFERROR(TP_DATA[[#This Row],[Top '[m']]]-TP_DATA[[#This Row],[Bottom '[m']]], "")</f>
        <v/>
      </c>
      <c r="AW358" s="194"/>
      <c r="AX358" s="195"/>
      <c r="AY358" s="222"/>
      <c r="BB358" s="96"/>
      <c r="BC358" s="96"/>
      <c r="BD358" s="175"/>
      <c r="CH358" s="216" t="str">
        <f>IFERROR(TOWER_DATA[[#This Row],[Top '[m']]]-TOWER_DATA[[#This Row],[Bottom '[m']]], "")</f>
        <v/>
      </c>
      <c r="CI358" s="201" t="str">
        <f>IFERROR(-(TOWER_DATA[[#This Row],[D, bottom '[m']]]-TOWER_DATA[[#This Row],[D, top '[m']]])/(TOWER_DATA[[#This Row],[Bottom '[m']]]-TOWER_DATA[[#This Row],[Top '[m']]]),"")</f>
        <v/>
      </c>
      <c r="CJ358" s="134" t="str">
        <f t="shared" si="13"/>
        <v/>
      </c>
      <c r="CK358" s="217" t="str">
        <f>IFERROR((TOWER_DATA[[#This Row],[D, bottom '[m']]]+TOWER_DATA[[#This Row],[D, top '[m']]])/(2*TOWER_DATA[[#This Row],[t '[mm']]]/1000),"")</f>
        <v/>
      </c>
      <c r="DO358" s="195"/>
      <c r="DP358" s="195"/>
      <c r="DQ358" s="175"/>
      <c r="DT358" s="96"/>
      <c r="DU358" s="96"/>
    </row>
    <row r="359" spans="5:125" ht="18" customHeight="1">
      <c r="E359" s="303"/>
      <c r="K359" s="216" t="str">
        <f>IFERROR(MP_DATA[[#This Row],[Top '[m']]]-MP_DATA[[#This Row],[Bottom '[m']]], "")</f>
        <v/>
      </c>
      <c r="L359" s="201" t="str">
        <f>IFERROR(-(MP_DATA[[#This Row],[D, bottom '[m']]]-MP_DATA[[#This Row],[D, top '[m']]])/(MP_DATA[[#This Row],[Bottom '[m']]]-MP_DATA[[#This Row],[Top '[m']]]),"")</f>
        <v/>
      </c>
      <c r="M359" s="134" t="str">
        <f t="shared" si="14"/>
        <v/>
      </c>
      <c r="N359" s="217" t="str">
        <f>IFERROR((MP_DATA[[#This Row],[D, bottom '[m']]]+MP_DATA[[#This Row],[D, top '[m']]])/(2*MP_DATA[[#This Row],[t '[mm']]]/1000),"")</f>
        <v/>
      </c>
      <c r="Q359" s="195"/>
      <c r="R359" s="195"/>
      <c r="S359" s="175"/>
      <c r="AV359" s="216" t="str">
        <f>IFERROR(TP_DATA[[#This Row],[Top '[m']]]-TP_DATA[[#This Row],[Bottom '[m']]], "")</f>
        <v/>
      </c>
      <c r="AW359" s="194"/>
      <c r="AX359" s="195"/>
      <c r="AY359" s="222"/>
      <c r="BB359" s="96"/>
      <c r="BC359" s="96"/>
      <c r="BD359" s="175"/>
      <c r="CH359" s="216" t="str">
        <f>IFERROR(TOWER_DATA[[#This Row],[Top '[m']]]-TOWER_DATA[[#This Row],[Bottom '[m']]], "")</f>
        <v/>
      </c>
      <c r="CI359" s="201" t="str">
        <f>IFERROR(-(TOWER_DATA[[#This Row],[D, bottom '[m']]]-TOWER_DATA[[#This Row],[D, top '[m']]])/(TOWER_DATA[[#This Row],[Bottom '[m']]]-TOWER_DATA[[#This Row],[Top '[m']]]),"")</f>
        <v/>
      </c>
      <c r="CJ359" s="134" t="str">
        <f t="shared" si="13"/>
        <v/>
      </c>
      <c r="CK359" s="217" t="str">
        <f>IFERROR((TOWER_DATA[[#This Row],[D, bottom '[m']]]+TOWER_DATA[[#This Row],[D, top '[m']]])/(2*TOWER_DATA[[#This Row],[t '[mm']]]/1000),"")</f>
        <v/>
      </c>
      <c r="DO359" s="195"/>
      <c r="DP359" s="195"/>
      <c r="DQ359" s="175"/>
      <c r="DT359" s="96"/>
      <c r="DU359" s="96"/>
    </row>
    <row r="360" spans="5:125" ht="18" customHeight="1">
      <c r="E360" s="303"/>
      <c r="K360" s="216" t="str">
        <f>IFERROR(MP_DATA[[#This Row],[Top '[m']]]-MP_DATA[[#This Row],[Bottom '[m']]], "")</f>
        <v/>
      </c>
      <c r="L360" s="201" t="str">
        <f>IFERROR(-(MP_DATA[[#This Row],[D, bottom '[m']]]-MP_DATA[[#This Row],[D, top '[m']]])/(MP_DATA[[#This Row],[Bottom '[m']]]-MP_DATA[[#This Row],[Top '[m']]]),"")</f>
        <v/>
      </c>
      <c r="M360" s="134" t="str">
        <f t="shared" si="14"/>
        <v/>
      </c>
      <c r="N360" s="217" t="str">
        <f>IFERROR((MP_DATA[[#This Row],[D, bottom '[m']]]+MP_DATA[[#This Row],[D, top '[m']]])/(2*MP_DATA[[#This Row],[t '[mm']]]/1000),"")</f>
        <v/>
      </c>
      <c r="Q360" s="195"/>
      <c r="R360" s="195"/>
      <c r="S360" s="175"/>
      <c r="AV360" s="216" t="str">
        <f>IFERROR(TP_DATA[[#This Row],[Top '[m']]]-TP_DATA[[#This Row],[Bottom '[m']]], "")</f>
        <v/>
      </c>
      <c r="AW360" s="194"/>
      <c r="AX360" s="195"/>
      <c r="AY360" s="222"/>
      <c r="BB360" s="96"/>
      <c r="BC360" s="96"/>
      <c r="BD360" s="175"/>
      <c r="CH360" s="216" t="str">
        <f>IFERROR(TOWER_DATA[[#This Row],[Top '[m']]]-TOWER_DATA[[#This Row],[Bottom '[m']]], "")</f>
        <v/>
      </c>
      <c r="CI360" s="201" t="str">
        <f>IFERROR(-(TOWER_DATA[[#This Row],[D, bottom '[m']]]-TOWER_DATA[[#This Row],[D, top '[m']]])/(TOWER_DATA[[#This Row],[Bottom '[m']]]-TOWER_DATA[[#This Row],[Top '[m']]]),"")</f>
        <v/>
      </c>
      <c r="CJ360" s="134" t="str">
        <f t="shared" si="13"/>
        <v/>
      </c>
      <c r="CK360" s="217" t="str">
        <f>IFERROR((TOWER_DATA[[#This Row],[D, bottom '[m']]]+TOWER_DATA[[#This Row],[D, top '[m']]])/(2*TOWER_DATA[[#This Row],[t '[mm']]]/1000),"")</f>
        <v/>
      </c>
      <c r="DO360" s="195"/>
      <c r="DP360" s="195"/>
      <c r="DQ360" s="175"/>
      <c r="DT360" s="96"/>
      <c r="DU360" s="96"/>
    </row>
    <row r="361" spans="5:125" ht="18" customHeight="1">
      <c r="E361" s="303"/>
      <c r="K361" s="216" t="str">
        <f>IFERROR(MP_DATA[[#This Row],[Top '[m']]]-MP_DATA[[#This Row],[Bottom '[m']]], "")</f>
        <v/>
      </c>
      <c r="L361" s="201" t="str">
        <f>IFERROR(-(MP_DATA[[#This Row],[D, bottom '[m']]]-MP_DATA[[#This Row],[D, top '[m']]])/(MP_DATA[[#This Row],[Bottom '[m']]]-MP_DATA[[#This Row],[Top '[m']]]),"")</f>
        <v/>
      </c>
      <c r="M361" s="134" t="str">
        <f t="shared" si="14"/>
        <v/>
      </c>
      <c r="N361" s="217" t="str">
        <f>IFERROR((MP_DATA[[#This Row],[D, bottom '[m']]]+MP_DATA[[#This Row],[D, top '[m']]])/(2*MP_DATA[[#This Row],[t '[mm']]]/1000),"")</f>
        <v/>
      </c>
      <c r="Q361" s="195"/>
      <c r="R361" s="195"/>
      <c r="S361" s="175"/>
      <c r="AV361" s="216" t="str">
        <f>IFERROR(TP_DATA[[#This Row],[Top '[m']]]-TP_DATA[[#This Row],[Bottom '[m']]], "")</f>
        <v/>
      </c>
      <c r="AW361" s="194"/>
      <c r="AX361" s="195"/>
      <c r="AY361" s="222"/>
      <c r="BB361" s="96"/>
      <c r="BC361" s="96"/>
      <c r="BD361" s="175"/>
      <c r="CH361" s="216" t="str">
        <f>IFERROR(TOWER_DATA[[#This Row],[Top '[m']]]-TOWER_DATA[[#This Row],[Bottom '[m']]], "")</f>
        <v/>
      </c>
      <c r="CI361" s="201" t="str">
        <f>IFERROR(-(TOWER_DATA[[#This Row],[D, bottom '[m']]]-TOWER_DATA[[#This Row],[D, top '[m']]])/(TOWER_DATA[[#This Row],[Bottom '[m']]]-TOWER_DATA[[#This Row],[Top '[m']]]),"")</f>
        <v/>
      </c>
      <c r="CJ361" s="134" t="str">
        <f t="shared" si="13"/>
        <v/>
      </c>
      <c r="CK361" s="217" t="str">
        <f>IFERROR((TOWER_DATA[[#This Row],[D, bottom '[m']]]+TOWER_DATA[[#This Row],[D, top '[m']]])/(2*TOWER_DATA[[#This Row],[t '[mm']]]/1000),"")</f>
        <v/>
      </c>
      <c r="DO361" s="195"/>
      <c r="DP361" s="195"/>
      <c r="DQ361" s="175"/>
      <c r="DT361" s="96"/>
      <c r="DU361" s="96"/>
    </row>
    <row r="362" spans="5:125" ht="18" customHeight="1">
      <c r="E362" s="303"/>
      <c r="K362" s="216" t="str">
        <f>IFERROR(MP_DATA[[#This Row],[Top '[m']]]-MP_DATA[[#This Row],[Bottom '[m']]], "")</f>
        <v/>
      </c>
      <c r="L362" s="201" t="str">
        <f>IFERROR(-(MP_DATA[[#This Row],[D, bottom '[m']]]-MP_DATA[[#This Row],[D, top '[m']]])/(MP_DATA[[#This Row],[Bottom '[m']]]-MP_DATA[[#This Row],[Top '[m']]]),"")</f>
        <v/>
      </c>
      <c r="M362" s="134" t="str">
        <f t="shared" si="14"/>
        <v/>
      </c>
      <c r="N362" s="217" t="str">
        <f>IFERROR((MP_DATA[[#This Row],[D, bottom '[m']]]+MP_DATA[[#This Row],[D, top '[m']]])/(2*MP_DATA[[#This Row],[t '[mm']]]/1000),"")</f>
        <v/>
      </c>
      <c r="Q362" s="195"/>
      <c r="R362" s="195"/>
      <c r="S362" s="175"/>
      <c r="AV362" s="216" t="str">
        <f>IFERROR(TP_DATA[[#This Row],[Top '[m']]]-TP_DATA[[#This Row],[Bottom '[m']]], "")</f>
        <v/>
      </c>
      <c r="AW362" s="194"/>
      <c r="AX362" s="195"/>
      <c r="AY362" s="222"/>
      <c r="BB362" s="96"/>
      <c r="BC362" s="96"/>
      <c r="BD362" s="175"/>
      <c r="CH362" s="216" t="str">
        <f>IFERROR(TOWER_DATA[[#This Row],[Top '[m']]]-TOWER_DATA[[#This Row],[Bottom '[m']]], "")</f>
        <v/>
      </c>
      <c r="CI362" s="201" t="str">
        <f>IFERROR(-(TOWER_DATA[[#This Row],[D, bottom '[m']]]-TOWER_DATA[[#This Row],[D, top '[m']]])/(TOWER_DATA[[#This Row],[Bottom '[m']]]-TOWER_DATA[[#This Row],[Top '[m']]]),"")</f>
        <v/>
      </c>
      <c r="CJ362" s="134" t="str">
        <f t="shared" si="13"/>
        <v/>
      </c>
      <c r="CK362" s="217" t="str">
        <f>IFERROR((TOWER_DATA[[#This Row],[D, bottom '[m']]]+TOWER_DATA[[#This Row],[D, top '[m']]])/(2*TOWER_DATA[[#This Row],[t '[mm']]]/1000),"")</f>
        <v/>
      </c>
      <c r="DO362" s="195"/>
      <c r="DP362" s="195"/>
      <c r="DQ362" s="175"/>
      <c r="DT362" s="96"/>
      <c r="DU362" s="96"/>
    </row>
    <row r="363" spans="5:125" ht="18" customHeight="1">
      <c r="E363" s="303"/>
      <c r="K363" s="216" t="str">
        <f>IFERROR(MP_DATA[[#This Row],[Top '[m']]]-MP_DATA[[#This Row],[Bottom '[m']]], "")</f>
        <v/>
      </c>
      <c r="L363" s="201" t="str">
        <f>IFERROR(-(MP_DATA[[#This Row],[D, bottom '[m']]]-MP_DATA[[#This Row],[D, top '[m']]])/(MP_DATA[[#This Row],[Bottom '[m']]]-MP_DATA[[#This Row],[Top '[m']]]),"")</f>
        <v/>
      </c>
      <c r="M363" s="134" t="str">
        <f t="shared" si="14"/>
        <v/>
      </c>
      <c r="N363" s="217" t="str">
        <f>IFERROR((MP_DATA[[#This Row],[D, bottom '[m']]]+MP_DATA[[#This Row],[D, top '[m']]])/(2*MP_DATA[[#This Row],[t '[mm']]]/1000),"")</f>
        <v/>
      </c>
      <c r="Q363" s="195"/>
      <c r="R363" s="195"/>
      <c r="S363" s="175"/>
      <c r="AV363" s="216" t="str">
        <f>IFERROR(TP_DATA[[#This Row],[Top '[m']]]-TP_DATA[[#This Row],[Bottom '[m']]], "")</f>
        <v/>
      </c>
      <c r="AW363" s="194"/>
      <c r="AX363" s="195"/>
      <c r="AY363" s="222"/>
      <c r="BB363" s="96"/>
      <c r="BC363" s="96"/>
      <c r="BD363" s="175"/>
      <c r="CH363" s="216" t="str">
        <f>IFERROR(TOWER_DATA[[#This Row],[Top '[m']]]-TOWER_DATA[[#This Row],[Bottom '[m']]], "")</f>
        <v/>
      </c>
      <c r="CI363" s="201" t="str">
        <f>IFERROR(-(TOWER_DATA[[#This Row],[D, bottom '[m']]]-TOWER_DATA[[#This Row],[D, top '[m']]])/(TOWER_DATA[[#This Row],[Bottom '[m']]]-TOWER_DATA[[#This Row],[Top '[m']]]),"")</f>
        <v/>
      </c>
      <c r="CJ363" s="134" t="str">
        <f t="shared" si="13"/>
        <v/>
      </c>
      <c r="CK363" s="217" t="str">
        <f>IFERROR((TOWER_DATA[[#This Row],[D, bottom '[m']]]+TOWER_DATA[[#This Row],[D, top '[m']]])/(2*TOWER_DATA[[#This Row],[t '[mm']]]/1000),"")</f>
        <v/>
      </c>
      <c r="DO363" s="195"/>
      <c r="DP363" s="195"/>
      <c r="DQ363" s="175"/>
      <c r="DT363" s="96"/>
      <c r="DU363" s="96"/>
    </row>
    <row r="364" spans="5:125" ht="18" customHeight="1">
      <c r="E364" s="303"/>
      <c r="K364" s="216" t="str">
        <f>IFERROR(MP_DATA[[#This Row],[Top '[m']]]-MP_DATA[[#This Row],[Bottom '[m']]], "")</f>
        <v/>
      </c>
      <c r="L364" s="201" t="str">
        <f>IFERROR(-(MP_DATA[[#This Row],[D, bottom '[m']]]-MP_DATA[[#This Row],[D, top '[m']]])/(MP_DATA[[#This Row],[Bottom '[m']]]-MP_DATA[[#This Row],[Top '[m']]]),"")</f>
        <v/>
      </c>
      <c r="M364" s="134" t="str">
        <f t="shared" si="14"/>
        <v/>
      </c>
      <c r="N364" s="217" t="str">
        <f>IFERROR((MP_DATA[[#This Row],[D, bottom '[m']]]+MP_DATA[[#This Row],[D, top '[m']]])/(2*MP_DATA[[#This Row],[t '[mm']]]/1000),"")</f>
        <v/>
      </c>
      <c r="Q364" s="195"/>
      <c r="R364" s="195"/>
      <c r="S364" s="175"/>
      <c r="AV364" s="216" t="str">
        <f>IFERROR(TP_DATA[[#This Row],[Top '[m']]]-TP_DATA[[#This Row],[Bottom '[m']]], "")</f>
        <v/>
      </c>
      <c r="AW364" s="194"/>
      <c r="AX364" s="195"/>
      <c r="AY364" s="222"/>
      <c r="BB364" s="96"/>
      <c r="BC364" s="96"/>
      <c r="BD364" s="175"/>
      <c r="CH364" s="216" t="str">
        <f>IFERROR(TOWER_DATA[[#This Row],[Top '[m']]]-TOWER_DATA[[#This Row],[Bottom '[m']]], "")</f>
        <v/>
      </c>
      <c r="CI364" s="201" t="str">
        <f>IFERROR(-(TOWER_DATA[[#This Row],[D, bottom '[m']]]-TOWER_DATA[[#This Row],[D, top '[m']]])/(TOWER_DATA[[#This Row],[Bottom '[m']]]-TOWER_DATA[[#This Row],[Top '[m']]]),"")</f>
        <v/>
      </c>
      <c r="CJ364" s="134" t="str">
        <f t="shared" si="13"/>
        <v/>
      </c>
      <c r="CK364" s="217" t="str">
        <f>IFERROR((TOWER_DATA[[#This Row],[D, bottom '[m']]]+TOWER_DATA[[#This Row],[D, top '[m']]])/(2*TOWER_DATA[[#This Row],[t '[mm']]]/1000),"")</f>
        <v/>
      </c>
      <c r="DO364" s="195"/>
      <c r="DP364" s="195"/>
      <c r="DQ364" s="175"/>
      <c r="DT364" s="96"/>
      <c r="DU364" s="96"/>
    </row>
    <row r="365" spans="5:125" ht="18" customHeight="1">
      <c r="E365" s="303"/>
      <c r="K365" s="216" t="str">
        <f>IFERROR(MP_DATA[[#This Row],[Top '[m']]]-MP_DATA[[#This Row],[Bottom '[m']]], "")</f>
        <v/>
      </c>
      <c r="L365" s="201" t="str">
        <f>IFERROR(-(MP_DATA[[#This Row],[D, bottom '[m']]]-MP_DATA[[#This Row],[D, top '[m']]])/(MP_DATA[[#This Row],[Bottom '[m']]]-MP_DATA[[#This Row],[Top '[m']]]),"")</f>
        <v/>
      </c>
      <c r="M365" s="134" t="str">
        <f t="shared" si="14"/>
        <v/>
      </c>
      <c r="N365" s="217" t="str">
        <f>IFERROR((MP_DATA[[#This Row],[D, bottom '[m']]]+MP_DATA[[#This Row],[D, top '[m']]])/(2*MP_DATA[[#This Row],[t '[mm']]]/1000),"")</f>
        <v/>
      </c>
      <c r="Q365" s="195"/>
      <c r="R365" s="195"/>
      <c r="S365" s="175"/>
      <c r="AV365" s="216" t="str">
        <f>IFERROR(TP_DATA[[#This Row],[Top '[m']]]-TP_DATA[[#This Row],[Bottom '[m']]], "")</f>
        <v/>
      </c>
      <c r="AW365" s="194"/>
      <c r="AX365" s="195"/>
      <c r="AY365" s="222"/>
      <c r="BB365" s="96"/>
      <c r="BC365" s="96"/>
      <c r="BD365" s="175"/>
      <c r="CH365" s="216" t="str">
        <f>IFERROR(TOWER_DATA[[#This Row],[Top '[m']]]-TOWER_DATA[[#This Row],[Bottom '[m']]], "")</f>
        <v/>
      </c>
      <c r="CI365" s="201" t="str">
        <f>IFERROR(-(TOWER_DATA[[#This Row],[D, bottom '[m']]]-TOWER_DATA[[#This Row],[D, top '[m']]])/(TOWER_DATA[[#This Row],[Bottom '[m']]]-TOWER_DATA[[#This Row],[Top '[m']]]),"")</f>
        <v/>
      </c>
      <c r="CJ365" s="134" t="str">
        <f t="shared" si="13"/>
        <v/>
      </c>
      <c r="CK365" s="217" t="str">
        <f>IFERROR((TOWER_DATA[[#This Row],[D, bottom '[m']]]+TOWER_DATA[[#This Row],[D, top '[m']]])/(2*TOWER_DATA[[#This Row],[t '[mm']]]/1000),"")</f>
        <v/>
      </c>
      <c r="DO365" s="195"/>
      <c r="DP365" s="195"/>
      <c r="DQ365" s="175"/>
      <c r="DT365" s="96"/>
      <c r="DU365" s="96"/>
    </row>
    <row r="366" spans="5:125" ht="18" customHeight="1">
      <c r="E366" s="303"/>
      <c r="K366" s="216" t="str">
        <f>IFERROR(MP_DATA[[#This Row],[Top '[m']]]-MP_DATA[[#This Row],[Bottom '[m']]], "")</f>
        <v/>
      </c>
      <c r="L366" s="201" t="str">
        <f>IFERROR(-(MP_DATA[[#This Row],[D, bottom '[m']]]-MP_DATA[[#This Row],[D, top '[m']]])/(MP_DATA[[#This Row],[Bottom '[m']]]-MP_DATA[[#This Row],[Top '[m']]]),"")</f>
        <v/>
      </c>
      <c r="M366" s="134" t="str">
        <f t="shared" si="14"/>
        <v/>
      </c>
      <c r="N366" s="217" t="str">
        <f>IFERROR((MP_DATA[[#This Row],[D, bottom '[m']]]+MP_DATA[[#This Row],[D, top '[m']]])/(2*MP_DATA[[#This Row],[t '[mm']]]/1000),"")</f>
        <v/>
      </c>
      <c r="Q366" s="195"/>
      <c r="R366" s="195"/>
      <c r="S366" s="175"/>
      <c r="AV366" s="216" t="str">
        <f>IFERROR(TP_DATA[[#This Row],[Top '[m']]]-TP_DATA[[#This Row],[Bottom '[m']]], "")</f>
        <v/>
      </c>
      <c r="AW366" s="194"/>
      <c r="AX366" s="195"/>
      <c r="AY366" s="222"/>
      <c r="BB366" s="96"/>
      <c r="BC366" s="96"/>
      <c r="BD366" s="175"/>
      <c r="CH366" s="216" t="str">
        <f>IFERROR(TOWER_DATA[[#This Row],[Top '[m']]]-TOWER_DATA[[#This Row],[Bottom '[m']]], "")</f>
        <v/>
      </c>
      <c r="CI366" s="201" t="str">
        <f>IFERROR(-(TOWER_DATA[[#This Row],[D, bottom '[m']]]-TOWER_DATA[[#This Row],[D, top '[m']]])/(TOWER_DATA[[#This Row],[Bottom '[m']]]-TOWER_DATA[[#This Row],[Top '[m']]]),"")</f>
        <v/>
      </c>
      <c r="CJ366" s="134" t="str">
        <f t="shared" si="13"/>
        <v/>
      </c>
      <c r="CK366" s="217" t="str">
        <f>IFERROR((TOWER_DATA[[#This Row],[D, bottom '[m']]]+TOWER_DATA[[#This Row],[D, top '[m']]])/(2*TOWER_DATA[[#This Row],[t '[mm']]]/1000),"")</f>
        <v/>
      </c>
      <c r="DO366" s="195"/>
      <c r="DP366" s="195"/>
      <c r="DQ366" s="175"/>
      <c r="DT366" s="96"/>
      <c r="DU366" s="96"/>
    </row>
    <row r="367" spans="5:125" ht="18" customHeight="1">
      <c r="E367" s="303"/>
      <c r="K367" s="216" t="str">
        <f>IFERROR(MP_DATA[[#This Row],[Top '[m']]]-MP_DATA[[#This Row],[Bottom '[m']]], "")</f>
        <v/>
      </c>
      <c r="L367" s="201" t="str">
        <f>IFERROR(-(MP_DATA[[#This Row],[D, bottom '[m']]]-MP_DATA[[#This Row],[D, top '[m']]])/(MP_DATA[[#This Row],[Bottom '[m']]]-MP_DATA[[#This Row],[Top '[m']]]),"")</f>
        <v/>
      </c>
      <c r="M367" s="134" t="str">
        <f t="shared" si="14"/>
        <v/>
      </c>
      <c r="N367" s="217" t="str">
        <f>IFERROR((MP_DATA[[#This Row],[D, bottom '[m']]]+MP_DATA[[#This Row],[D, top '[m']]])/(2*MP_DATA[[#This Row],[t '[mm']]]/1000),"")</f>
        <v/>
      </c>
      <c r="Q367" s="195"/>
      <c r="R367" s="195"/>
      <c r="S367" s="175"/>
      <c r="AV367" s="216" t="str">
        <f>IFERROR(TP_DATA[[#This Row],[Top '[m']]]-TP_DATA[[#This Row],[Bottom '[m']]], "")</f>
        <v/>
      </c>
      <c r="AW367" s="194"/>
      <c r="AX367" s="195"/>
      <c r="AY367" s="222"/>
      <c r="BB367" s="96"/>
      <c r="BC367" s="96"/>
      <c r="BD367" s="175"/>
      <c r="CH367" s="216" t="str">
        <f>IFERROR(TOWER_DATA[[#This Row],[Top '[m']]]-TOWER_DATA[[#This Row],[Bottom '[m']]], "")</f>
        <v/>
      </c>
      <c r="CI367" s="201" t="str">
        <f>IFERROR(-(TOWER_DATA[[#This Row],[D, bottom '[m']]]-TOWER_DATA[[#This Row],[D, top '[m']]])/(TOWER_DATA[[#This Row],[Bottom '[m']]]-TOWER_DATA[[#This Row],[Top '[m']]]),"")</f>
        <v/>
      </c>
      <c r="CJ367" s="134" t="str">
        <f t="shared" si="13"/>
        <v/>
      </c>
      <c r="CK367" s="217" t="str">
        <f>IFERROR((TOWER_DATA[[#This Row],[D, bottom '[m']]]+TOWER_DATA[[#This Row],[D, top '[m']]])/(2*TOWER_DATA[[#This Row],[t '[mm']]]/1000),"")</f>
        <v/>
      </c>
      <c r="DO367" s="195"/>
      <c r="DP367" s="195"/>
      <c r="DQ367" s="175"/>
      <c r="DT367" s="96"/>
      <c r="DU367" s="96"/>
    </row>
    <row r="368" spans="5:125" ht="18" customHeight="1">
      <c r="K368" s="216" t="str">
        <f>IFERROR(MP_DATA[[#This Row],[Top '[m']]]-MP_DATA[[#This Row],[Bottom '[m']]], "")</f>
        <v/>
      </c>
      <c r="L368" s="201" t="str">
        <f>IFERROR(-(MP_DATA[[#This Row],[D, bottom '[m']]]-MP_DATA[[#This Row],[D, top '[m']]])/(MP_DATA[[#This Row],[Bottom '[m']]]-MP_DATA[[#This Row],[Top '[m']]]),"")</f>
        <v/>
      </c>
      <c r="M368" s="134" t="str">
        <f t="shared" si="14"/>
        <v/>
      </c>
      <c r="N368" s="217" t="str">
        <f>IFERROR((MP_DATA[[#This Row],[D, bottom '[m']]]+MP_DATA[[#This Row],[D, top '[m']]])/(2*MP_DATA[[#This Row],[t '[mm']]]/1000),"")</f>
        <v/>
      </c>
      <c r="Q368" s="195"/>
      <c r="R368" s="195"/>
      <c r="S368" s="175"/>
      <c r="AV368" s="216" t="str">
        <f>IFERROR(TP_DATA[[#This Row],[Top '[m']]]-TP_DATA[[#This Row],[Bottom '[m']]], "")</f>
        <v/>
      </c>
      <c r="AW368" s="194"/>
      <c r="AX368" s="195"/>
      <c r="AY368" s="222"/>
      <c r="BB368" s="96"/>
      <c r="BC368" s="96"/>
      <c r="BD368" s="175"/>
      <c r="CH368" s="216" t="str">
        <f>IFERROR(TOWER_DATA[[#This Row],[Top '[m']]]-TOWER_DATA[[#This Row],[Bottom '[m']]], "")</f>
        <v/>
      </c>
      <c r="CI368" s="201" t="str">
        <f>IFERROR(-(TOWER_DATA[[#This Row],[D, bottom '[m']]]-TOWER_DATA[[#This Row],[D, top '[m']]])/(TOWER_DATA[[#This Row],[Bottom '[m']]]-TOWER_DATA[[#This Row],[Top '[m']]]),"")</f>
        <v/>
      </c>
      <c r="CJ368" s="134" t="str">
        <f t="shared" si="13"/>
        <v/>
      </c>
      <c r="CK368" s="217" t="str">
        <f>IFERROR((TOWER_DATA[[#This Row],[D, bottom '[m']]]+TOWER_DATA[[#This Row],[D, top '[m']]])/(2*TOWER_DATA[[#This Row],[t '[mm']]]/1000),"")</f>
        <v/>
      </c>
      <c r="DO368" s="195"/>
      <c r="DP368" s="195"/>
      <c r="DQ368" s="175"/>
      <c r="DT368" s="96"/>
      <c r="DU368" s="96"/>
    </row>
    <row r="369" spans="11:125" ht="18" customHeight="1">
      <c r="K369" s="216" t="str">
        <f>IFERROR(MP_DATA[[#This Row],[Top '[m']]]-MP_DATA[[#This Row],[Bottom '[m']]], "")</f>
        <v/>
      </c>
      <c r="L369" s="201" t="str">
        <f>IFERROR(-(MP_DATA[[#This Row],[D, bottom '[m']]]-MP_DATA[[#This Row],[D, top '[m']]])/(MP_DATA[[#This Row],[Bottom '[m']]]-MP_DATA[[#This Row],[Top '[m']]]),"")</f>
        <v/>
      </c>
      <c r="M369" s="134" t="str">
        <f t="shared" si="14"/>
        <v/>
      </c>
      <c r="N369" s="217" t="str">
        <f>IFERROR((MP_DATA[[#This Row],[D, bottom '[m']]]+MP_DATA[[#This Row],[D, top '[m']]])/(2*MP_DATA[[#This Row],[t '[mm']]]/1000),"")</f>
        <v/>
      </c>
      <c r="Q369" s="195"/>
      <c r="R369" s="195"/>
      <c r="S369" s="175"/>
      <c r="AV369" s="216" t="str">
        <f>IFERROR(TP_DATA[[#This Row],[Top '[m']]]-TP_DATA[[#This Row],[Bottom '[m']]], "")</f>
        <v/>
      </c>
      <c r="AW369" s="194"/>
      <c r="AX369" s="195"/>
      <c r="AY369" s="222"/>
      <c r="BB369" s="96"/>
      <c r="BC369" s="96"/>
      <c r="BD369" s="175"/>
      <c r="CH369" s="216" t="str">
        <f>IFERROR(TOWER_DATA[[#This Row],[Top '[m']]]-TOWER_DATA[[#This Row],[Bottom '[m']]], "")</f>
        <v/>
      </c>
      <c r="CI369" s="201"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7" t="str">
        <f>IFERROR((TOWER_DATA[[#This Row],[D, bottom '[m']]]+TOWER_DATA[[#This Row],[D, top '[m']]])/(2*TOWER_DATA[[#This Row],[t '[mm']]]/1000),"")</f>
        <v/>
      </c>
      <c r="DO369" s="195"/>
      <c r="DP369" s="195"/>
      <c r="DQ369" s="175"/>
      <c r="DT369" s="96"/>
      <c r="DU369" s="96"/>
    </row>
    <row r="370" spans="11:125" ht="18" customHeight="1">
      <c r="K370" s="216" t="str">
        <f>IFERROR(MP_DATA[[#This Row],[Top '[m']]]-MP_DATA[[#This Row],[Bottom '[m']]], "")</f>
        <v/>
      </c>
      <c r="L370" s="201"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7" t="str">
        <f>IFERROR((MP_DATA[[#This Row],[D, bottom '[m']]]+MP_DATA[[#This Row],[D, top '[m']]])/(2*MP_DATA[[#This Row],[t '[mm']]]/1000),"")</f>
        <v/>
      </c>
      <c r="Q370" s="195"/>
      <c r="R370" s="195"/>
      <c r="S370" s="175"/>
      <c r="AV370" s="216" t="str">
        <f>IFERROR(TP_DATA[[#This Row],[Top '[m']]]-TP_DATA[[#This Row],[Bottom '[m']]], "")</f>
        <v/>
      </c>
      <c r="AW370" s="194"/>
      <c r="AX370" s="195"/>
      <c r="AY370" s="222"/>
      <c r="BB370" s="96"/>
      <c r="BC370" s="96"/>
      <c r="BD370" s="175"/>
      <c r="CH370" s="216" t="str">
        <f>IFERROR(TOWER_DATA[[#This Row],[Top '[m']]]-TOWER_DATA[[#This Row],[Bottom '[m']]], "")</f>
        <v/>
      </c>
      <c r="CI370" s="201" t="str">
        <f>IFERROR(-(TOWER_DATA[[#This Row],[D, bottom '[m']]]-TOWER_DATA[[#This Row],[D, top '[m']]])/(TOWER_DATA[[#This Row],[Bottom '[m']]]-TOWER_DATA[[#This Row],[Top '[m']]]),"")</f>
        <v/>
      </c>
      <c r="CJ370" s="134" t="str">
        <f t="shared" si="15"/>
        <v/>
      </c>
      <c r="CK370" s="217" t="str">
        <f>IFERROR((TOWER_DATA[[#This Row],[D, bottom '[m']]]+TOWER_DATA[[#This Row],[D, top '[m']]])/(2*TOWER_DATA[[#This Row],[t '[mm']]]/1000),"")</f>
        <v/>
      </c>
      <c r="DO370" s="195"/>
      <c r="DP370" s="195"/>
      <c r="DQ370" s="175"/>
      <c r="DT370" s="96"/>
      <c r="DU370" s="96"/>
    </row>
    <row r="371" spans="11:125" ht="18" customHeight="1">
      <c r="K371" s="216" t="str">
        <f>IFERROR(MP_DATA[[#This Row],[Top '[m']]]-MP_DATA[[#This Row],[Bottom '[m']]], "")</f>
        <v/>
      </c>
      <c r="L371" s="201" t="str">
        <f>IFERROR(-(MP_DATA[[#This Row],[D, bottom '[m']]]-MP_DATA[[#This Row],[D, top '[m']]])/(MP_DATA[[#This Row],[Bottom '[m']]]-MP_DATA[[#This Row],[Top '[m']]]),"")</f>
        <v/>
      </c>
      <c r="M371" s="134" t="str">
        <f t="shared" si="16"/>
        <v/>
      </c>
      <c r="N371" s="217" t="str">
        <f>IFERROR((MP_DATA[[#This Row],[D, bottom '[m']]]+MP_DATA[[#This Row],[D, top '[m']]])/(2*MP_DATA[[#This Row],[t '[mm']]]/1000),"")</f>
        <v/>
      </c>
      <c r="Q371" s="195"/>
      <c r="R371" s="195"/>
      <c r="S371" s="175"/>
      <c r="AV371" s="216" t="str">
        <f>IFERROR(TP_DATA[[#This Row],[Top '[m']]]-TP_DATA[[#This Row],[Bottom '[m']]], "")</f>
        <v/>
      </c>
      <c r="AW371" s="194"/>
      <c r="AX371" s="195"/>
      <c r="AY371" s="222"/>
      <c r="BB371" s="96"/>
      <c r="BC371" s="96"/>
      <c r="BD371" s="175"/>
      <c r="CH371" s="216" t="str">
        <f>IFERROR(TOWER_DATA[[#This Row],[Top '[m']]]-TOWER_DATA[[#This Row],[Bottom '[m']]], "")</f>
        <v/>
      </c>
      <c r="CI371" s="201" t="str">
        <f>IFERROR(-(TOWER_DATA[[#This Row],[D, bottom '[m']]]-TOWER_DATA[[#This Row],[D, top '[m']]])/(TOWER_DATA[[#This Row],[Bottom '[m']]]-TOWER_DATA[[#This Row],[Top '[m']]]),"")</f>
        <v/>
      </c>
      <c r="CJ371" s="134" t="str">
        <f t="shared" si="15"/>
        <v/>
      </c>
      <c r="CK371" s="217" t="str">
        <f>IFERROR((TOWER_DATA[[#This Row],[D, bottom '[m']]]+TOWER_DATA[[#This Row],[D, top '[m']]])/(2*TOWER_DATA[[#This Row],[t '[mm']]]/1000),"")</f>
        <v/>
      </c>
      <c r="DO371" s="195"/>
      <c r="DP371" s="195"/>
      <c r="DQ371" s="175"/>
      <c r="DT371" s="96"/>
      <c r="DU371" s="96"/>
    </row>
    <row r="372" spans="11:125" ht="18" customHeight="1">
      <c r="K372" s="216" t="str">
        <f>IFERROR(MP_DATA[[#This Row],[Top '[m']]]-MP_DATA[[#This Row],[Bottom '[m']]], "")</f>
        <v/>
      </c>
      <c r="L372" s="201" t="str">
        <f>IFERROR(-(MP_DATA[[#This Row],[D, bottom '[m']]]-MP_DATA[[#This Row],[D, top '[m']]])/(MP_DATA[[#This Row],[Bottom '[m']]]-MP_DATA[[#This Row],[Top '[m']]]),"")</f>
        <v/>
      </c>
      <c r="M372" s="134" t="str">
        <f t="shared" si="16"/>
        <v/>
      </c>
      <c r="N372" s="217" t="str">
        <f>IFERROR((MP_DATA[[#This Row],[D, bottom '[m']]]+MP_DATA[[#This Row],[D, top '[m']]])/(2*MP_DATA[[#This Row],[t '[mm']]]/1000),"")</f>
        <v/>
      </c>
      <c r="Q372" s="195"/>
      <c r="R372" s="195"/>
      <c r="S372" s="175"/>
      <c r="AV372" s="216" t="str">
        <f>IFERROR(TP_DATA[[#This Row],[Top '[m']]]-TP_DATA[[#This Row],[Bottom '[m']]], "")</f>
        <v/>
      </c>
      <c r="AW372" s="194"/>
      <c r="AX372" s="195"/>
      <c r="AY372" s="222"/>
      <c r="BB372" s="96"/>
      <c r="BC372" s="96"/>
      <c r="BD372" s="175"/>
      <c r="CH372" s="216" t="str">
        <f>IFERROR(TOWER_DATA[[#This Row],[Top '[m']]]-TOWER_DATA[[#This Row],[Bottom '[m']]], "")</f>
        <v/>
      </c>
      <c r="CI372" s="201" t="str">
        <f>IFERROR(-(TOWER_DATA[[#This Row],[D, bottom '[m']]]-TOWER_DATA[[#This Row],[D, top '[m']]])/(TOWER_DATA[[#This Row],[Bottom '[m']]]-TOWER_DATA[[#This Row],[Top '[m']]]),"")</f>
        <v/>
      </c>
      <c r="CJ372" s="134" t="str">
        <f t="shared" si="15"/>
        <v/>
      </c>
      <c r="CK372" s="217" t="str">
        <f>IFERROR((TOWER_DATA[[#This Row],[D, bottom '[m']]]+TOWER_DATA[[#This Row],[D, top '[m']]])/(2*TOWER_DATA[[#This Row],[t '[mm']]]/1000),"")</f>
        <v/>
      </c>
      <c r="DO372" s="195"/>
      <c r="DP372" s="195"/>
      <c r="DQ372" s="175"/>
      <c r="DT372" s="96"/>
      <c r="DU372" s="96"/>
    </row>
    <row r="373" spans="11:125" ht="18" customHeight="1">
      <c r="K373" s="216" t="str">
        <f>IFERROR(MP_DATA[[#This Row],[Top '[m']]]-MP_DATA[[#This Row],[Bottom '[m']]], "")</f>
        <v/>
      </c>
      <c r="L373" s="201" t="str">
        <f>IFERROR(-(MP_DATA[[#This Row],[D, bottom '[m']]]-MP_DATA[[#This Row],[D, top '[m']]])/(MP_DATA[[#This Row],[Bottom '[m']]]-MP_DATA[[#This Row],[Top '[m']]]),"")</f>
        <v/>
      </c>
      <c r="M373" s="134" t="str">
        <f t="shared" si="16"/>
        <v/>
      </c>
      <c r="N373" s="217" t="str">
        <f>IFERROR((MP_DATA[[#This Row],[D, bottom '[m']]]+MP_DATA[[#This Row],[D, top '[m']]])/(2*MP_DATA[[#This Row],[t '[mm']]]/1000),"")</f>
        <v/>
      </c>
      <c r="Q373" s="195"/>
      <c r="R373" s="195"/>
      <c r="S373" s="175"/>
      <c r="AV373" s="216" t="str">
        <f>IFERROR(TP_DATA[[#This Row],[Top '[m']]]-TP_DATA[[#This Row],[Bottom '[m']]], "")</f>
        <v/>
      </c>
      <c r="AW373" s="194"/>
      <c r="AX373" s="195"/>
      <c r="AY373" s="222"/>
      <c r="BB373" s="96"/>
      <c r="BC373" s="96"/>
      <c r="BD373" s="175"/>
      <c r="CH373" s="216" t="str">
        <f>IFERROR(TOWER_DATA[[#This Row],[Top '[m']]]-TOWER_DATA[[#This Row],[Bottom '[m']]], "")</f>
        <v/>
      </c>
      <c r="CI373" s="201" t="str">
        <f>IFERROR(-(TOWER_DATA[[#This Row],[D, bottom '[m']]]-TOWER_DATA[[#This Row],[D, top '[m']]])/(TOWER_DATA[[#This Row],[Bottom '[m']]]-TOWER_DATA[[#This Row],[Top '[m']]]),"")</f>
        <v/>
      </c>
      <c r="CJ373" s="134" t="str">
        <f t="shared" si="15"/>
        <v/>
      </c>
      <c r="CK373" s="217" t="str">
        <f>IFERROR((TOWER_DATA[[#This Row],[D, bottom '[m']]]+TOWER_DATA[[#This Row],[D, top '[m']]])/(2*TOWER_DATA[[#This Row],[t '[mm']]]/1000),"")</f>
        <v/>
      </c>
      <c r="DO373" s="195"/>
      <c r="DP373" s="195"/>
      <c r="DQ373" s="175"/>
      <c r="DT373" s="96"/>
      <c r="DU373" s="96"/>
    </row>
    <row r="374" spans="11:125" ht="18" customHeight="1">
      <c r="K374" s="216" t="str">
        <f>IFERROR(MP_DATA[[#This Row],[Top '[m']]]-MP_DATA[[#This Row],[Bottom '[m']]], "")</f>
        <v/>
      </c>
      <c r="L374" s="201" t="str">
        <f>IFERROR(-(MP_DATA[[#This Row],[D, bottom '[m']]]-MP_DATA[[#This Row],[D, top '[m']]])/(MP_DATA[[#This Row],[Bottom '[m']]]-MP_DATA[[#This Row],[Top '[m']]]),"")</f>
        <v/>
      </c>
      <c r="M374" s="134" t="str">
        <f t="shared" si="16"/>
        <v/>
      </c>
      <c r="N374" s="217" t="str">
        <f>IFERROR((MP_DATA[[#This Row],[D, bottom '[m']]]+MP_DATA[[#This Row],[D, top '[m']]])/(2*MP_DATA[[#This Row],[t '[mm']]]/1000),"")</f>
        <v/>
      </c>
      <c r="Q374" s="195"/>
      <c r="R374" s="195"/>
      <c r="S374" s="175"/>
      <c r="AV374" s="216" t="str">
        <f>IFERROR(TP_DATA[[#This Row],[Top '[m']]]-TP_DATA[[#This Row],[Bottom '[m']]], "")</f>
        <v/>
      </c>
      <c r="AW374" s="194"/>
      <c r="AX374" s="195"/>
      <c r="AY374" s="222"/>
      <c r="BB374" s="96"/>
      <c r="BC374" s="96"/>
      <c r="BD374" s="175"/>
      <c r="CH374" s="216" t="str">
        <f>IFERROR(TOWER_DATA[[#This Row],[Top '[m']]]-TOWER_DATA[[#This Row],[Bottom '[m']]], "")</f>
        <v/>
      </c>
      <c r="CI374" s="201" t="str">
        <f>IFERROR(-(TOWER_DATA[[#This Row],[D, bottom '[m']]]-TOWER_DATA[[#This Row],[D, top '[m']]])/(TOWER_DATA[[#This Row],[Bottom '[m']]]-TOWER_DATA[[#This Row],[Top '[m']]]),"")</f>
        <v/>
      </c>
      <c r="CJ374" s="134" t="str">
        <f t="shared" si="15"/>
        <v/>
      </c>
      <c r="CK374" s="217" t="str">
        <f>IFERROR((TOWER_DATA[[#This Row],[D, bottom '[m']]]+TOWER_DATA[[#This Row],[D, top '[m']]])/(2*TOWER_DATA[[#This Row],[t '[mm']]]/1000),"")</f>
        <v/>
      </c>
      <c r="DO374" s="195"/>
      <c r="DP374" s="195"/>
      <c r="DQ374" s="175"/>
      <c r="DT374" s="96"/>
      <c r="DU374" s="96"/>
    </row>
    <row r="375" spans="11:125" ht="18" customHeight="1">
      <c r="K375" s="216" t="str">
        <f>IFERROR(MP_DATA[[#This Row],[Top '[m']]]-MP_DATA[[#This Row],[Bottom '[m']]], "")</f>
        <v/>
      </c>
      <c r="L375" s="201" t="str">
        <f>IFERROR(-(MP_DATA[[#This Row],[D, bottom '[m']]]-MP_DATA[[#This Row],[D, top '[m']]])/(MP_DATA[[#This Row],[Bottom '[m']]]-MP_DATA[[#This Row],[Top '[m']]]),"")</f>
        <v/>
      </c>
      <c r="M375" s="134" t="str">
        <f t="shared" si="16"/>
        <v/>
      </c>
      <c r="N375" s="217" t="str">
        <f>IFERROR((MP_DATA[[#This Row],[D, bottom '[m']]]+MP_DATA[[#This Row],[D, top '[m']]])/(2*MP_DATA[[#This Row],[t '[mm']]]/1000),"")</f>
        <v/>
      </c>
      <c r="Q375" s="195"/>
      <c r="R375" s="195"/>
      <c r="S375" s="175"/>
      <c r="AV375" s="216" t="str">
        <f>IFERROR(TP_DATA[[#This Row],[Top '[m']]]-TP_DATA[[#This Row],[Bottom '[m']]], "")</f>
        <v/>
      </c>
      <c r="AW375" s="194"/>
      <c r="AX375" s="195"/>
      <c r="AY375" s="222"/>
      <c r="BB375" s="96"/>
      <c r="BC375" s="96"/>
      <c r="BD375" s="175"/>
      <c r="CH375" s="216" t="str">
        <f>IFERROR(TOWER_DATA[[#This Row],[Top '[m']]]-TOWER_DATA[[#This Row],[Bottom '[m']]], "")</f>
        <v/>
      </c>
      <c r="CI375" s="201" t="str">
        <f>IFERROR(-(TOWER_DATA[[#This Row],[D, bottom '[m']]]-TOWER_DATA[[#This Row],[D, top '[m']]])/(TOWER_DATA[[#This Row],[Bottom '[m']]]-TOWER_DATA[[#This Row],[Top '[m']]]),"")</f>
        <v/>
      </c>
      <c r="CJ375" s="134" t="str">
        <f t="shared" si="15"/>
        <v/>
      </c>
      <c r="CK375" s="217" t="str">
        <f>IFERROR((TOWER_DATA[[#This Row],[D, bottom '[m']]]+TOWER_DATA[[#This Row],[D, top '[m']]])/(2*TOWER_DATA[[#This Row],[t '[mm']]]/1000),"")</f>
        <v/>
      </c>
      <c r="DO375" s="195"/>
      <c r="DP375" s="195"/>
      <c r="DQ375" s="175"/>
      <c r="DT375" s="96"/>
      <c r="DU375" s="96"/>
    </row>
    <row r="376" spans="11:125" ht="18" customHeight="1">
      <c r="K376" s="216" t="str">
        <f>IFERROR(MP_DATA[[#This Row],[Top '[m']]]-MP_DATA[[#This Row],[Bottom '[m']]], "")</f>
        <v/>
      </c>
      <c r="L376" s="201" t="str">
        <f>IFERROR(-(MP_DATA[[#This Row],[D, bottom '[m']]]-MP_DATA[[#This Row],[D, top '[m']]])/(MP_DATA[[#This Row],[Bottom '[m']]]-MP_DATA[[#This Row],[Top '[m']]]),"")</f>
        <v/>
      </c>
      <c r="M376" s="134" t="str">
        <f t="shared" si="16"/>
        <v/>
      </c>
      <c r="N376" s="217" t="str">
        <f>IFERROR((MP_DATA[[#This Row],[D, bottom '[m']]]+MP_DATA[[#This Row],[D, top '[m']]])/(2*MP_DATA[[#This Row],[t '[mm']]]/1000),"")</f>
        <v/>
      </c>
      <c r="Q376" s="195"/>
      <c r="R376" s="195"/>
      <c r="S376" s="175"/>
      <c r="AV376" s="216" t="str">
        <f>IFERROR(TP_DATA[[#This Row],[Top '[m']]]-TP_DATA[[#This Row],[Bottom '[m']]], "")</f>
        <v/>
      </c>
      <c r="AW376" s="194"/>
      <c r="AX376" s="195"/>
      <c r="AY376" s="222"/>
      <c r="BB376" s="96"/>
      <c r="BC376" s="96"/>
      <c r="BD376" s="175"/>
      <c r="CH376" s="216" t="str">
        <f>IFERROR(TOWER_DATA[[#This Row],[Top '[m']]]-TOWER_DATA[[#This Row],[Bottom '[m']]], "")</f>
        <v/>
      </c>
      <c r="CI376" s="201" t="str">
        <f>IFERROR(-(TOWER_DATA[[#This Row],[D, bottom '[m']]]-TOWER_DATA[[#This Row],[D, top '[m']]])/(TOWER_DATA[[#This Row],[Bottom '[m']]]-TOWER_DATA[[#This Row],[Top '[m']]]),"")</f>
        <v/>
      </c>
      <c r="CJ376" s="134" t="str">
        <f t="shared" si="15"/>
        <v/>
      </c>
      <c r="CK376" s="217" t="str">
        <f>IFERROR((TOWER_DATA[[#This Row],[D, bottom '[m']]]+TOWER_DATA[[#This Row],[D, top '[m']]])/(2*TOWER_DATA[[#This Row],[t '[mm']]]/1000),"")</f>
        <v/>
      </c>
      <c r="DO376" s="195"/>
      <c r="DP376" s="195"/>
      <c r="DQ376" s="175"/>
      <c r="DT376" s="96"/>
      <c r="DU376" s="96"/>
    </row>
    <row r="377" spans="11:125" ht="18" customHeight="1">
      <c r="K377" s="216" t="str">
        <f>IFERROR(MP_DATA[[#This Row],[Top '[m']]]-MP_DATA[[#This Row],[Bottom '[m']]], "")</f>
        <v/>
      </c>
      <c r="L377" s="201" t="str">
        <f>IFERROR(-(MP_DATA[[#This Row],[D, bottom '[m']]]-MP_DATA[[#This Row],[D, top '[m']]])/(MP_DATA[[#This Row],[Bottom '[m']]]-MP_DATA[[#This Row],[Top '[m']]]),"")</f>
        <v/>
      </c>
      <c r="M377" s="134" t="str">
        <f t="shared" si="16"/>
        <v/>
      </c>
      <c r="N377" s="217" t="str">
        <f>IFERROR((MP_DATA[[#This Row],[D, bottom '[m']]]+MP_DATA[[#This Row],[D, top '[m']]])/(2*MP_DATA[[#This Row],[t '[mm']]]/1000),"")</f>
        <v/>
      </c>
      <c r="Q377" s="195"/>
      <c r="R377" s="195"/>
      <c r="S377" s="175"/>
      <c r="AV377" s="216" t="str">
        <f>IFERROR(TP_DATA[[#This Row],[Top '[m']]]-TP_DATA[[#This Row],[Bottom '[m']]], "")</f>
        <v/>
      </c>
      <c r="AW377" s="194"/>
      <c r="AX377" s="195"/>
      <c r="AY377" s="222"/>
      <c r="BB377" s="96"/>
      <c r="BC377" s="96"/>
      <c r="BD377" s="175"/>
      <c r="CH377" s="216" t="str">
        <f>IFERROR(TOWER_DATA[[#This Row],[Top '[m']]]-TOWER_DATA[[#This Row],[Bottom '[m']]], "")</f>
        <v/>
      </c>
      <c r="CI377" s="201" t="str">
        <f>IFERROR(-(TOWER_DATA[[#This Row],[D, bottom '[m']]]-TOWER_DATA[[#This Row],[D, top '[m']]])/(TOWER_DATA[[#This Row],[Bottom '[m']]]-TOWER_DATA[[#This Row],[Top '[m']]]),"")</f>
        <v/>
      </c>
      <c r="CJ377" s="134" t="str">
        <f t="shared" si="15"/>
        <v/>
      </c>
      <c r="CK377" s="217" t="str">
        <f>IFERROR((TOWER_DATA[[#This Row],[D, bottom '[m']]]+TOWER_DATA[[#This Row],[D, top '[m']]])/(2*TOWER_DATA[[#This Row],[t '[mm']]]/1000),"")</f>
        <v/>
      </c>
      <c r="DO377" s="195"/>
      <c r="DP377" s="195"/>
      <c r="DQ377" s="175"/>
      <c r="DT377" s="96"/>
      <c r="DU377" s="96"/>
    </row>
    <row r="378" spans="11:125" ht="18" customHeight="1">
      <c r="K378" s="216" t="str">
        <f>IFERROR(MP_DATA[[#This Row],[Top '[m']]]-MP_DATA[[#This Row],[Bottom '[m']]], "")</f>
        <v/>
      </c>
      <c r="L378" s="201" t="str">
        <f>IFERROR(-(MP_DATA[[#This Row],[D, bottom '[m']]]-MP_DATA[[#This Row],[D, top '[m']]])/(MP_DATA[[#This Row],[Bottom '[m']]]-MP_DATA[[#This Row],[Top '[m']]]),"")</f>
        <v/>
      </c>
      <c r="M378" s="134" t="str">
        <f t="shared" si="16"/>
        <v/>
      </c>
      <c r="N378" s="217" t="str">
        <f>IFERROR((MP_DATA[[#This Row],[D, bottom '[m']]]+MP_DATA[[#This Row],[D, top '[m']]])/(2*MP_DATA[[#This Row],[t '[mm']]]/1000),"")</f>
        <v/>
      </c>
      <c r="Q378" s="195"/>
      <c r="R378" s="195"/>
      <c r="S378" s="175"/>
      <c r="AV378" s="216" t="str">
        <f>IFERROR(TP_DATA[[#This Row],[Top '[m']]]-TP_DATA[[#This Row],[Bottom '[m']]], "")</f>
        <v/>
      </c>
      <c r="AW378" s="194"/>
      <c r="AX378" s="195"/>
      <c r="AY378" s="222"/>
      <c r="BB378" s="96"/>
      <c r="BC378" s="96"/>
      <c r="BD378" s="175"/>
      <c r="CH378" s="216" t="str">
        <f>IFERROR(TOWER_DATA[[#This Row],[Top '[m']]]-TOWER_DATA[[#This Row],[Bottom '[m']]], "")</f>
        <v/>
      </c>
      <c r="CI378" s="201" t="str">
        <f>IFERROR(-(TOWER_DATA[[#This Row],[D, bottom '[m']]]-TOWER_DATA[[#This Row],[D, top '[m']]])/(TOWER_DATA[[#This Row],[Bottom '[m']]]-TOWER_DATA[[#This Row],[Top '[m']]]),"")</f>
        <v/>
      </c>
      <c r="CJ378" s="134" t="str">
        <f t="shared" si="15"/>
        <v/>
      </c>
      <c r="CK378" s="217" t="str">
        <f>IFERROR((TOWER_DATA[[#This Row],[D, bottom '[m']]]+TOWER_DATA[[#This Row],[D, top '[m']]])/(2*TOWER_DATA[[#This Row],[t '[mm']]]/1000),"")</f>
        <v/>
      </c>
      <c r="DO378" s="195"/>
      <c r="DP378" s="195"/>
      <c r="DQ378" s="175"/>
      <c r="DT378" s="96"/>
      <c r="DU378" s="96"/>
    </row>
    <row r="379" spans="11:125" ht="18" customHeight="1">
      <c r="K379" s="216" t="str">
        <f>IFERROR(MP_DATA[[#This Row],[Top '[m']]]-MP_DATA[[#This Row],[Bottom '[m']]], "")</f>
        <v/>
      </c>
      <c r="L379" s="201" t="str">
        <f>IFERROR(-(MP_DATA[[#This Row],[D, bottom '[m']]]-MP_DATA[[#This Row],[D, top '[m']]])/(MP_DATA[[#This Row],[Bottom '[m']]]-MP_DATA[[#This Row],[Top '[m']]]),"")</f>
        <v/>
      </c>
      <c r="M379" s="134" t="str">
        <f t="shared" si="16"/>
        <v/>
      </c>
      <c r="N379" s="217" t="str">
        <f>IFERROR((MP_DATA[[#This Row],[D, bottom '[m']]]+MP_DATA[[#This Row],[D, top '[m']]])/(2*MP_DATA[[#This Row],[t '[mm']]]/1000),"")</f>
        <v/>
      </c>
      <c r="Q379" s="195"/>
      <c r="R379" s="195"/>
      <c r="S379" s="175"/>
      <c r="AV379" s="216" t="str">
        <f>IFERROR(TP_DATA[[#This Row],[Top '[m']]]-TP_DATA[[#This Row],[Bottom '[m']]], "")</f>
        <v/>
      </c>
      <c r="AW379" s="194"/>
      <c r="AX379" s="195"/>
      <c r="AY379" s="222"/>
      <c r="BB379" s="96"/>
      <c r="BC379" s="96"/>
      <c r="BD379" s="175"/>
      <c r="CH379" s="216" t="str">
        <f>IFERROR(TOWER_DATA[[#This Row],[Top '[m']]]-TOWER_DATA[[#This Row],[Bottom '[m']]], "")</f>
        <v/>
      </c>
      <c r="CI379" s="201" t="str">
        <f>IFERROR(-(TOWER_DATA[[#This Row],[D, bottom '[m']]]-TOWER_DATA[[#This Row],[D, top '[m']]])/(TOWER_DATA[[#This Row],[Bottom '[m']]]-TOWER_DATA[[#This Row],[Top '[m']]]),"")</f>
        <v/>
      </c>
      <c r="CJ379" s="134" t="str">
        <f t="shared" si="15"/>
        <v/>
      </c>
      <c r="CK379" s="217" t="str">
        <f>IFERROR((TOWER_DATA[[#This Row],[D, bottom '[m']]]+TOWER_DATA[[#This Row],[D, top '[m']]])/(2*TOWER_DATA[[#This Row],[t '[mm']]]/1000),"")</f>
        <v/>
      </c>
      <c r="DO379" s="195"/>
      <c r="DP379" s="195"/>
      <c r="DQ379" s="175"/>
      <c r="DT379" s="96"/>
      <c r="DU379" s="96"/>
    </row>
    <row r="380" spans="11:125" ht="18" customHeight="1">
      <c r="K380" s="216" t="str">
        <f>IFERROR(MP_DATA[[#This Row],[Top '[m']]]-MP_DATA[[#This Row],[Bottom '[m']]], "")</f>
        <v/>
      </c>
      <c r="L380" s="201" t="str">
        <f>IFERROR(-(MP_DATA[[#This Row],[D, bottom '[m']]]-MP_DATA[[#This Row],[D, top '[m']]])/(MP_DATA[[#This Row],[Bottom '[m']]]-MP_DATA[[#This Row],[Top '[m']]]),"")</f>
        <v/>
      </c>
      <c r="M380" s="134" t="str">
        <f t="shared" si="16"/>
        <v/>
      </c>
      <c r="N380" s="217" t="str">
        <f>IFERROR((MP_DATA[[#This Row],[D, bottom '[m']]]+MP_DATA[[#This Row],[D, top '[m']]])/(2*MP_DATA[[#This Row],[t '[mm']]]/1000),"")</f>
        <v/>
      </c>
      <c r="Q380" s="195"/>
      <c r="R380" s="195"/>
      <c r="S380" s="175"/>
      <c r="AV380" s="216" t="str">
        <f>IFERROR(TP_DATA[[#This Row],[Top '[m']]]-TP_DATA[[#This Row],[Bottom '[m']]], "")</f>
        <v/>
      </c>
      <c r="AW380" s="194"/>
      <c r="AX380" s="195"/>
      <c r="AY380" s="222"/>
      <c r="BB380" s="96"/>
      <c r="BC380" s="96"/>
      <c r="BD380" s="175"/>
      <c r="CH380" s="216" t="str">
        <f>IFERROR(TOWER_DATA[[#This Row],[Top '[m']]]-TOWER_DATA[[#This Row],[Bottom '[m']]], "")</f>
        <v/>
      </c>
      <c r="CI380" s="201" t="str">
        <f>IFERROR(-(TOWER_DATA[[#This Row],[D, bottom '[m']]]-TOWER_DATA[[#This Row],[D, top '[m']]])/(TOWER_DATA[[#This Row],[Bottom '[m']]]-TOWER_DATA[[#This Row],[Top '[m']]]),"")</f>
        <v/>
      </c>
      <c r="CJ380" s="134" t="str">
        <f t="shared" si="15"/>
        <v/>
      </c>
      <c r="CK380" s="217" t="str">
        <f>IFERROR((TOWER_DATA[[#This Row],[D, bottom '[m']]]+TOWER_DATA[[#This Row],[D, top '[m']]])/(2*TOWER_DATA[[#This Row],[t '[mm']]]/1000),"")</f>
        <v/>
      </c>
      <c r="DO380" s="195"/>
      <c r="DP380" s="195"/>
      <c r="DQ380" s="175"/>
      <c r="DT380" s="96"/>
      <c r="DU380" s="96"/>
    </row>
    <row r="381" spans="11:125" ht="18" customHeight="1">
      <c r="K381" s="216" t="str">
        <f>IFERROR(MP_DATA[[#This Row],[Top '[m']]]-MP_DATA[[#This Row],[Bottom '[m']]], "")</f>
        <v/>
      </c>
      <c r="L381" s="201" t="str">
        <f>IFERROR(-(MP_DATA[[#This Row],[D, bottom '[m']]]-MP_DATA[[#This Row],[D, top '[m']]])/(MP_DATA[[#This Row],[Bottom '[m']]]-MP_DATA[[#This Row],[Top '[m']]]),"")</f>
        <v/>
      </c>
      <c r="M381" s="134" t="str">
        <f t="shared" si="16"/>
        <v/>
      </c>
      <c r="N381" s="217" t="str">
        <f>IFERROR((MP_DATA[[#This Row],[D, bottom '[m']]]+MP_DATA[[#This Row],[D, top '[m']]])/(2*MP_DATA[[#This Row],[t '[mm']]]/1000),"")</f>
        <v/>
      </c>
      <c r="Q381" s="195"/>
      <c r="R381" s="195"/>
      <c r="S381" s="175"/>
      <c r="AV381" s="216" t="str">
        <f>IFERROR(TP_DATA[[#This Row],[Top '[m']]]-TP_DATA[[#This Row],[Bottom '[m']]], "")</f>
        <v/>
      </c>
      <c r="AW381" s="194"/>
      <c r="AX381" s="195"/>
      <c r="AY381" s="222"/>
      <c r="BB381" s="96"/>
      <c r="BC381" s="96"/>
      <c r="BD381" s="175"/>
      <c r="CH381" s="216" t="str">
        <f>IFERROR(TOWER_DATA[[#This Row],[Top '[m']]]-TOWER_DATA[[#This Row],[Bottom '[m']]], "")</f>
        <v/>
      </c>
      <c r="CI381" s="201" t="str">
        <f>IFERROR(-(TOWER_DATA[[#This Row],[D, bottom '[m']]]-TOWER_DATA[[#This Row],[D, top '[m']]])/(TOWER_DATA[[#This Row],[Bottom '[m']]]-TOWER_DATA[[#This Row],[Top '[m']]]),"")</f>
        <v/>
      </c>
      <c r="CJ381" s="134" t="str">
        <f t="shared" si="15"/>
        <v/>
      </c>
      <c r="CK381" s="217" t="str">
        <f>IFERROR((TOWER_DATA[[#This Row],[D, bottom '[m']]]+TOWER_DATA[[#This Row],[D, top '[m']]])/(2*TOWER_DATA[[#This Row],[t '[mm']]]/1000),"")</f>
        <v/>
      </c>
      <c r="DO381" s="195"/>
      <c r="DP381" s="195"/>
      <c r="DQ381" s="175"/>
      <c r="DT381" s="96"/>
      <c r="DU381" s="96"/>
    </row>
    <row r="382" spans="11:125" ht="18" customHeight="1">
      <c r="K382" s="216" t="str">
        <f>IFERROR(MP_DATA[[#This Row],[Top '[m']]]-MP_DATA[[#This Row],[Bottom '[m']]], "")</f>
        <v/>
      </c>
      <c r="L382" s="201" t="str">
        <f>IFERROR(-(MP_DATA[[#This Row],[D, bottom '[m']]]-MP_DATA[[#This Row],[D, top '[m']]])/(MP_DATA[[#This Row],[Bottom '[m']]]-MP_DATA[[#This Row],[Top '[m']]]),"")</f>
        <v/>
      </c>
      <c r="M382" s="134" t="str">
        <f t="shared" si="16"/>
        <v/>
      </c>
      <c r="N382" s="217" t="str">
        <f>IFERROR((MP_DATA[[#This Row],[D, bottom '[m']]]+MP_DATA[[#This Row],[D, top '[m']]])/(2*MP_DATA[[#This Row],[t '[mm']]]/1000),"")</f>
        <v/>
      </c>
      <c r="Q382" s="195"/>
      <c r="R382" s="195"/>
      <c r="S382" s="175"/>
      <c r="AV382" s="216" t="str">
        <f>IFERROR(TP_DATA[[#This Row],[Top '[m']]]-TP_DATA[[#This Row],[Bottom '[m']]], "")</f>
        <v/>
      </c>
      <c r="AW382" s="194"/>
      <c r="AX382" s="195"/>
      <c r="AY382" s="222"/>
      <c r="BB382" s="96"/>
      <c r="BC382" s="96"/>
      <c r="BD382" s="175"/>
      <c r="CH382" s="216" t="str">
        <f>IFERROR(TOWER_DATA[[#This Row],[Top '[m']]]-TOWER_DATA[[#This Row],[Bottom '[m']]], "")</f>
        <v/>
      </c>
      <c r="CI382" s="201" t="str">
        <f>IFERROR(-(TOWER_DATA[[#This Row],[D, bottom '[m']]]-TOWER_DATA[[#This Row],[D, top '[m']]])/(TOWER_DATA[[#This Row],[Bottom '[m']]]-TOWER_DATA[[#This Row],[Top '[m']]]),"")</f>
        <v/>
      </c>
      <c r="CJ382" s="134" t="str">
        <f t="shared" si="15"/>
        <v/>
      </c>
      <c r="CK382" s="217" t="str">
        <f>IFERROR((TOWER_DATA[[#This Row],[D, bottom '[m']]]+TOWER_DATA[[#This Row],[D, top '[m']]])/(2*TOWER_DATA[[#This Row],[t '[mm']]]/1000),"")</f>
        <v/>
      </c>
      <c r="DO382" s="195"/>
      <c r="DP382" s="195"/>
      <c r="DQ382" s="175"/>
      <c r="DT382" s="96"/>
      <c r="DU382" s="96"/>
    </row>
    <row r="383" spans="11:125" ht="18" customHeight="1">
      <c r="K383" s="216" t="str">
        <f>IFERROR(MP_DATA[[#This Row],[Top '[m']]]-MP_DATA[[#This Row],[Bottom '[m']]], "")</f>
        <v/>
      </c>
      <c r="L383" s="201" t="str">
        <f>IFERROR(-(MP_DATA[[#This Row],[D, bottom '[m']]]-MP_DATA[[#This Row],[D, top '[m']]])/(MP_DATA[[#This Row],[Bottom '[m']]]-MP_DATA[[#This Row],[Top '[m']]]),"")</f>
        <v/>
      </c>
      <c r="M383" s="134" t="str">
        <f t="shared" si="16"/>
        <v/>
      </c>
      <c r="N383" s="217" t="str">
        <f>IFERROR((MP_DATA[[#This Row],[D, bottom '[m']]]+MP_DATA[[#This Row],[D, top '[m']]])/(2*MP_DATA[[#This Row],[t '[mm']]]/1000),"")</f>
        <v/>
      </c>
      <c r="Q383" s="195"/>
      <c r="R383" s="195"/>
      <c r="S383" s="175"/>
      <c r="AV383" s="216" t="str">
        <f>IFERROR(TP_DATA[[#This Row],[Top '[m']]]-TP_DATA[[#This Row],[Bottom '[m']]], "")</f>
        <v/>
      </c>
      <c r="AW383" s="194"/>
      <c r="AX383" s="195"/>
      <c r="AY383" s="222"/>
      <c r="BB383" s="96"/>
      <c r="BC383" s="96"/>
      <c r="BD383" s="175"/>
      <c r="CH383" s="216" t="str">
        <f>IFERROR(TOWER_DATA[[#This Row],[Top '[m']]]-TOWER_DATA[[#This Row],[Bottom '[m']]], "")</f>
        <v/>
      </c>
      <c r="CI383" s="201" t="str">
        <f>IFERROR(-(TOWER_DATA[[#This Row],[D, bottom '[m']]]-TOWER_DATA[[#This Row],[D, top '[m']]])/(TOWER_DATA[[#This Row],[Bottom '[m']]]-TOWER_DATA[[#This Row],[Top '[m']]]),"")</f>
        <v/>
      </c>
      <c r="CJ383" s="134" t="str">
        <f t="shared" si="15"/>
        <v/>
      </c>
      <c r="CK383" s="217" t="str">
        <f>IFERROR((TOWER_DATA[[#This Row],[D, bottom '[m']]]+TOWER_DATA[[#This Row],[D, top '[m']]])/(2*TOWER_DATA[[#This Row],[t '[mm']]]/1000),"")</f>
        <v/>
      </c>
      <c r="DO383" s="195"/>
      <c r="DP383" s="195"/>
      <c r="DQ383" s="175"/>
      <c r="DT383" s="96"/>
      <c r="DU383" s="96"/>
    </row>
    <row r="384" spans="11:125" ht="18" customHeight="1">
      <c r="K384" s="216" t="str">
        <f>IFERROR(MP_DATA[[#This Row],[Top '[m']]]-MP_DATA[[#This Row],[Bottom '[m']]], "")</f>
        <v/>
      </c>
      <c r="L384" s="201" t="str">
        <f>IFERROR(-(MP_DATA[[#This Row],[D, bottom '[m']]]-MP_DATA[[#This Row],[D, top '[m']]])/(MP_DATA[[#This Row],[Bottom '[m']]]-MP_DATA[[#This Row],[Top '[m']]]),"")</f>
        <v/>
      </c>
      <c r="M384" s="134" t="str">
        <f t="shared" si="16"/>
        <v/>
      </c>
      <c r="N384" s="217" t="str">
        <f>IFERROR((MP_DATA[[#This Row],[D, bottom '[m']]]+MP_DATA[[#This Row],[D, top '[m']]])/(2*MP_DATA[[#This Row],[t '[mm']]]/1000),"")</f>
        <v/>
      </c>
      <c r="Q384" s="195"/>
      <c r="R384" s="195"/>
      <c r="S384" s="175"/>
      <c r="AV384" s="216" t="str">
        <f>IFERROR(TP_DATA[[#This Row],[Top '[m']]]-TP_DATA[[#This Row],[Bottom '[m']]], "")</f>
        <v/>
      </c>
      <c r="AW384" s="194"/>
      <c r="AX384" s="195"/>
      <c r="AY384" s="222"/>
      <c r="BB384" s="96"/>
      <c r="BC384" s="96"/>
      <c r="BD384" s="175"/>
      <c r="CH384" s="216" t="str">
        <f>IFERROR(TOWER_DATA[[#This Row],[Top '[m']]]-TOWER_DATA[[#This Row],[Bottom '[m']]], "")</f>
        <v/>
      </c>
      <c r="CI384" s="201" t="str">
        <f>IFERROR(-(TOWER_DATA[[#This Row],[D, bottom '[m']]]-TOWER_DATA[[#This Row],[D, top '[m']]])/(TOWER_DATA[[#This Row],[Bottom '[m']]]-TOWER_DATA[[#This Row],[Top '[m']]]),"")</f>
        <v/>
      </c>
      <c r="CJ384" s="134" t="str">
        <f t="shared" si="15"/>
        <v/>
      </c>
      <c r="CK384" s="217" t="str">
        <f>IFERROR((TOWER_DATA[[#This Row],[D, bottom '[m']]]+TOWER_DATA[[#This Row],[D, top '[m']]])/(2*TOWER_DATA[[#This Row],[t '[mm']]]/1000),"")</f>
        <v/>
      </c>
      <c r="DO384" s="195"/>
      <c r="DP384" s="195"/>
      <c r="DQ384" s="175"/>
      <c r="DT384" s="96"/>
      <c r="DU384" s="96"/>
    </row>
    <row r="385" spans="11:125" ht="18" customHeight="1">
      <c r="K385" s="216" t="str">
        <f>IFERROR(MP_DATA[[#This Row],[Top '[m']]]-MP_DATA[[#This Row],[Bottom '[m']]], "")</f>
        <v/>
      </c>
      <c r="L385" s="201" t="str">
        <f>IFERROR(-(MP_DATA[[#This Row],[D, bottom '[m']]]-MP_DATA[[#This Row],[D, top '[m']]])/(MP_DATA[[#This Row],[Bottom '[m']]]-MP_DATA[[#This Row],[Top '[m']]]),"")</f>
        <v/>
      </c>
      <c r="M385" s="134" t="str">
        <f t="shared" si="16"/>
        <v/>
      </c>
      <c r="N385" s="217" t="str">
        <f>IFERROR((MP_DATA[[#This Row],[D, bottom '[m']]]+MP_DATA[[#This Row],[D, top '[m']]])/(2*MP_DATA[[#This Row],[t '[mm']]]/1000),"")</f>
        <v/>
      </c>
      <c r="Q385" s="195"/>
      <c r="R385" s="195"/>
      <c r="S385" s="175"/>
      <c r="AV385" s="216" t="str">
        <f>IFERROR(TP_DATA[[#This Row],[Top '[m']]]-TP_DATA[[#This Row],[Bottom '[m']]], "")</f>
        <v/>
      </c>
      <c r="AW385" s="194"/>
      <c r="AX385" s="195"/>
      <c r="AY385" s="222"/>
      <c r="BB385" s="96"/>
      <c r="BC385" s="96"/>
      <c r="BD385" s="175"/>
      <c r="CH385" s="216" t="str">
        <f>IFERROR(TOWER_DATA[[#This Row],[Top '[m']]]-TOWER_DATA[[#This Row],[Bottom '[m']]], "")</f>
        <v/>
      </c>
      <c r="CI385" s="201" t="str">
        <f>IFERROR(-(TOWER_DATA[[#This Row],[D, bottom '[m']]]-TOWER_DATA[[#This Row],[D, top '[m']]])/(TOWER_DATA[[#This Row],[Bottom '[m']]]-TOWER_DATA[[#This Row],[Top '[m']]]),"")</f>
        <v/>
      </c>
      <c r="CJ385" s="134" t="str">
        <f t="shared" si="15"/>
        <v/>
      </c>
      <c r="CK385" s="217" t="str">
        <f>IFERROR((TOWER_DATA[[#This Row],[D, bottom '[m']]]+TOWER_DATA[[#This Row],[D, top '[m']]])/(2*TOWER_DATA[[#This Row],[t '[mm']]]/1000),"")</f>
        <v/>
      </c>
      <c r="DO385" s="195"/>
      <c r="DP385" s="195"/>
      <c r="DQ385" s="175"/>
      <c r="DT385" s="96"/>
      <c r="DU385" s="96"/>
    </row>
    <row r="386" spans="11:125" ht="18" customHeight="1">
      <c r="K386" s="216" t="str">
        <f>IFERROR(MP_DATA[[#This Row],[Top '[m']]]-MP_DATA[[#This Row],[Bottom '[m']]], "")</f>
        <v/>
      </c>
      <c r="L386" s="201" t="str">
        <f>IFERROR(-(MP_DATA[[#This Row],[D, bottom '[m']]]-MP_DATA[[#This Row],[D, top '[m']]])/(MP_DATA[[#This Row],[Bottom '[m']]]-MP_DATA[[#This Row],[Top '[m']]]),"")</f>
        <v/>
      </c>
      <c r="M386" s="134" t="str">
        <f t="shared" si="16"/>
        <v/>
      </c>
      <c r="N386" s="217" t="str">
        <f>IFERROR((MP_DATA[[#This Row],[D, bottom '[m']]]+MP_DATA[[#This Row],[D, top '[m']]])/(2*MP_DATA[[#This Row],[t '[mm']]]/1000),"")</f>
        <v/>
      </c>
      <c r="Q386" s="195"/>
      <c r="R386" s="195"/>
      <c r="S386" s="175"/>
      <c r="AV386" s="216" t="str">
        <f>IFERROR(TP_DATA[[#This Row],[Top '[m']]]-TP_DATA[[#This Row],[Bottom '[m']]], "")</f>
        <v/>
      </c>
      <c r="AW386" s="194"/>
      <c r="AX386" s="195"/>
      <c r="AY386" s="222"/>
      <c r="BB386" s="96"/>
      <c r="BC386" s="96"/>
      <c r="BD386" s="175"/>
      <c r="CH386" s="216" t="str">
        <f>IFERROR(TOWER_DATA[[#This Row],[Top '[m']]]-TOWER_DATA[[#This Row],[Bottom '[m']]], "")</f>
        <v/>
      </c>
      <c r="CI386" s="201" t="str">
        <f>IFERROR(-(TOWER_DATA[[#This Row],[D, bottom '[m']]]-TOWER_DATA[[#This Row],[D, top '[m']]])/(TOWER_DATA[[#This Row],[Bottom '[m']]]-TOWER_DATA[[#This Row],[Top '[m']]]),"")</f>
        <v/>
      </c>
      <c r="CJ386" s="134" t="str">
        <f t="shared" si="15"/>
        <v/>
      </c>
      <c r="CK386" s="217" t="str">
        <f>IFERROR((TOWER_DATA[[#This Row],[D, bottom '[m']]]+TOWER_DATA[[#This Row],[D, top '[m']]])/(2*TOWER_DATA[[#This Row],[t '[mm']]]/1000),"")</f>
        <v/>
      </c>
      <c r="DO386" s="195"/>
      <c r="DP386" s="195"/>
      <c r="DQ386" s="175"/>
      <c r="DT386" s="96"/>
      <c r="DU386" s="96"/>
    </row>
    <row r="387" spans="11:125" ht="18" customHeight="1">
      <c r="K387" s="216" t="str">
        <f>IFERROR(MP_DATA[[#This Row],[Top '[m']]]-MP_DATA[[#This Row],[Bottom '[m']]], "")</f>
        <v/>
      </c>
      <c r="L387" s="201" t="str">
        <f>IFERROR(-(MP_DATA[[#This Row],[D, bottom '[m']]]-MP_DATA[[#This Row],[D, top '[m']]])/(MP_DATA[[#This Row],[Bottom '[m']]]-MP_DATA[[#This Row],[Top '[m']]]),"")</f>
        <v/>
      </c>
      <c r="M387" s="134" t="str">
        <f t="shared" si="16"/>
        <v/>
      </c>
      <c r="N387" s="217" t="str">
        <f>IFERROR((MP_DATA[[#This Row],[D, bottom '[m']]]+MP_DATA[[#This Row],[D, top '[m']]])/(2*MP_DATA[[#This Row],[t '[mm']]]/1000),"")</f>
        <v/>
      </c>
      <c r="Q387" s="195"/>
      <c r="R387" s="195"/>
      <c r="S387" s="175"/>
      <c r="AV387" s="216" t="str">
        <f>IFERROR(TP_DATA[[#This Row],[Top '[m']]]-TP_DATA[[#This Row],[Bottom '[m']]], "")</f>
        <v/>
      </c>
      <c r="AW387" s="194"/>
      <c r="AX387" s="195"/>
      <c r="AY387" s="222"/>
      <c r="BB387" s="96"/>
      <c r="BC387" s="96"/>
      <c r="BD387" s="175"/>
      <c r="CH387" s="216" t="str">
        <f>IFERROR(TOWER_DATA[[#This Row],[Top '[m']]]-TOWER_DATA[[#This Row],[Bottom '[m']]], "")</f>
        <v/>
      </c>
      <c r="CI387" s="201" t="str">
        <f>IFERROR(-(TOWER_DATA[[#This Row],[D, bottom '[m']]]-TOWER_DATA[[#This Row],[D, top '[m']]])/(TOWER_DATA[[#This Row],[Bottom '[m']]]-TOWER_DATA[[#This Row],[Top '[m']]]),"")</f>
        <v/>
      </c>
      <c r="CJ387" s="134" t="str">
        <f t="shared" si="15"/>
        <v/>
      </c>
      <c r="CK387" s="217" t="str">
        <f>IFERROR((TOWER_DATA[[#This Row],[D, bottom '[m']]]+TOWER_DATA[[#This Row],[D, top '[m']]])/(2*TOWER_DATA[[#This Row],[t '[mm']]]/1000),"")</f>
        <v/>
      </c>
      <c r="DO387" s="195"/>
      <c r="DP387" s="195"/>
      <c r="DQ387" s="175"/>
      <c r="DT387" s="96"/>
      <c r="DU387" s="96"/>
    </row>
    <row r="388" spans="11:125" ht="18" customHeight="1">
      <c r="K388" s="216" t="str">
        <f>IFERROR(MP_DATA[[#This Row],[Top '[m']]]-MP_DATA[[#This Row],[Bottom '[m']]], "")</f>
        <v/>
      </c>
      <c r="L388" s="201" t="str">
        <f>IFERROR(-(MP_DATA[[#This Row],[D, bottom '[m']]]-MP_DATA[[#This Row],[D, top '[m']]])/(MP_DATA[[#This Row],[Bottom '[m']]]-MP_DATA[[#This Row],[Top '[m']]]),"")</f>
        <v/>
      </c>
      <c r="M388" s="134" t="str">
        <f t="shared" si="16"/>
        <v/>
      </c>
      <c r="N388" s="217" t="str">
        <f>IFERROR((MP_DATA[[#This Row],[D, bottom '[m']]]+MP_DATA[[#This Row],[D, top '[m']]])/(2*MP_DATA[[#This Row],[t '[mm']]]/1000),"")</f>
        <v/>
      </c>
      <c r="Q388" s="195"/>
      <c r="R388" s="195"/>
      <c r="S388" s="175"/>
      <c r="AV388" s="216" t="str">
        <f>IFERROR(TP_DATA[[#This Row],[Top '[m']]]-TP_DATA[[#This Row],[Bottom '[m']]], "")</f>
        <v/>
      </c>
      <c r="AW388" s="194"/>
      <c r="AX388" s="195"/>
      <c r="AY388" s="222"/>
      <c r="BB388" s="96"/>
      <c r="BC388" s="96"/>
      <c r="BD388" s="175"/>
      <c r="CH388" s="216" t="str">
        <f>IFERROR(TOWER_DATA[[#This Row],[Top '[m']]]-TOWER_DATA[[#This Row],[Bottom '[m']]], "")</f>
        <v/>
      </c>
      <c r="CI388" s="201" t="str">
        <f>IFERROR(-(TOWER_DATA[[#This Row],[D, bottom '[m']]]-TOWER_DATA[[#This Row],[D, top '[m']]])/(TOWER_DATA[[#This Row],[Bottom '[m']]]-TOWER_DATA[[#This Row],[Top '[m']]]),"")</f>
        <v/>
      </c>
      <c r="CJ388" s="134" t="str">
        <f t="shared" si="15"/>
        <v/>
      </c>
      <c r="CK388" s="217" t="str">
        <f>IFERROR((TOWER_DATA[[#This Row],[D, bottom '[m']]]+TOWER_DATA[[#This Row],[D, top '[m']]])/(2*TOWER_DATA[[#This Row],[t '[mm']]]/1000),"")</f>
        <v/>
      </c>
      <c r="DO388" s="195"/>
      <c r="DP388" s="195"/>
      <c r="DQ388" s="175"/>
      <c r="DT388" s="96"/>
      <c r="DU388" s="96"/>
    </row>
    <row r="389" spans="11:125" ht="18" customHeight="1">
      <c r="K389" s="216" t="str">
        <f>IFERROR(MP_DATA[[#This Row],[Top '[m']]]-MP_DATA[[#This Row],[Bottom '[m']]], "")</f>
        <v/>
      </c>
      <c r="L389" s="201" t="str">
        <f>IFERROR(-(MP_DATA[[#This Row],[D, bottom '[m']]]-MP_DATA[[#This Row],[D, top '[m']]])/(MP_DATA[[#This Row],[Bottom '[m']]]-MP_DATA[[#This Row],[Top '[m']]]),"")</f>
        <v/>
      </c>
      <c r="M389" s="134" t="str">
        <f t="shared" si="16"/>
        <v/>
      </c>
      <c r="N389" s="217" t="str">
        <f>IFERROR((MP_DATA[[#This Row],[D, bottom '[m']]]+MP_DATA[[#This Row],[D, top '[m']]])/(2*MP_DATA[[#This Row],[t '[mm']]]/1000),"")</f>
        <v/>
      </c>
      <c r="Q389" s="195"/>
      <c r="R389" s="195"/>
      <c r="S389" s="175"/>
      <c r="AV389" s="216" t="str">
        <f>IFERROR(TP_DATA[[#This Row],[Top '[m']]]-TP_DATA[[#This Row],[Bottom '[m']]], "")</f>
        <v/>
      </c>
      <c r="AW389" s="194"/>
      <c r="AX389" s="195"/>
      <c r="AY389" s="222"/>
      <c r="BB389" s="96"/>
      <c r="BC389" s="96"/>
      <c r="BD389" s="175"/>
      <c r="CH389" s="216" t="str">
        <f>IFERROR(TOWER_DATA[[#This Row],[Top '[m']]]-TOWER_DATA[[#This Row],[Bottom '[m']]], "")</f>
        <v/>
      </c>
      <c r="CI389" s="201" t="str">
        <f>IFERROR(-(TOWER_DATA[[#This Row],[D, bottom '[m']]]-TOWER_DATA[[#This Row],[D, top '[m']]])/(TOWER_DATA[[#This Row],[Bottom '[m']]]-TOWER_DATA[[#This Row],[Top '[m']]]),"")</f>
        <v/>
      </c>
      <c r="CJ389" s="134" t="str">
        <f t="shared" si="15"/>
        <v/>
      </c>
      <c r="CK389" s="217" t="str">
        <f>IFERROR((TOWER_DATA[[#This Row],[D, bottom '[m']]]+TOWER_DATA[[#This Row],[D, top '[m']]])/(2*TOWER_DATA[[#This Row],[t '[mm']]]/1000),"")</f>
        <v/>
      </c>
      <c r="DO389" s="195"/>
      <c r="DP389" s="195"/>
      <c r="DQ389" s="175"/>
      <c r="DT389" s="96"/>
      <c r="DU389" s="96"/>
    </row>
    <row r="390" spans="11:125" ht="18" customHeight="1">
      <c r="K390" s="216" t="str">
        <f>IFERROR(MP_DATA[[#This Row],[Top '[m']]]-MP_DATA[[#This Row],[Bottom '[m']]], "")</f>
        <v/>
      </c>
      <c r="L390" s="201" t="str">
        <f>IFERROR(-(MP_DATA[[#This Row],[D, bottom '[m']]]-MP_DATA[[#This Row],[D, top '[m']]])/(MP_DATA[[#This Row],[Bottom '[m']]]-MP_DATA[[#This Row],[Top '[m']]]),"")</f>
        <v/>
      </c>
      <c r="M390" s="134" t="str">
        <f t="shared" si="16"/>
        <v/>
      </c>
      <c r="N390" s="217" t="str">
        <f>IFERROR((MP_DATA[[#This Row],[D, bottom '[m']]]+MP_DATA[[#This Row],[D, top '[m']]])/(2*MP_DATA[[#This Row],[t '[mm']]]/1000),"")</f>
        <v/>
      </c>
      <c r="Q390" s="195"/>
      <c r="R390" s="195"/>
      <c r="S390" s="175"/>
      <c r="AV390" s="216" t="str">
        <f>IFERROR(TP_DATA[[#This Row],[Top '[m']]]-TP_DATA[[#This Row],[Bottom '[m']]], "")</f>
        <v/>
      </c>
      <c r="AW390" s="194"/>
      <c r="AX390" s="195"/>
      <c r="AY390" s="222"/>
      <c r="BB390" s="96"/>
      <c r="BC390" s="96"/>
      <c r="BD390" s="175"/>
      <c r="CH390" s="216" t="str">
        <f>IFERROR(TOWER_DATA[[#This Row],[Top '[m']]]-TOWER_DATA[[#This Row],[Bottom '[m']]], "")</f>
        <v/>
      </c>
      <c r="CI390" s="201" t="str">
        <f>IFERROR(-(TOWER_DATA[[#This Row],[D, bottom '[m']]]-TOWER_DATA[[#This Row],[D, top '[m']]])/(TOWER_DATA[[#This Row],[Bottom '[m']]]-TOWER_DATA[[#This Row],[Top '[m']]]),"")</f>
        <v/>
      </c>
      <c r="CJ390" s="134" t="str">
        <f t="shared" si="15"/>
        <v/>
      </c>
      <c r="CK390" s="217" t="str">
        <f>IFERROR((TOWER_DATA[[#This Row],[D, bottom '[m']]]+TOWER_DATA[[#This Row],[D, top '[m']]])/(2*TOWER_DATA[[#This Row],[t '[mm']]]/1000),"")</f>
        <v/>
      </c>
      <c r="DO390" s="195"/>
      <c r="DP390" s="195"/>
      <c r="DQ390" s="175"/>
      <c r="DT390" s="96"/>
      <c r="DU390" s="96"/>
    </row>
    <row r="391" spans="11:125" ht="18" customHeight="1">
      <c r="K391" s="216" t="str">
        <f>IFERROR(MP_DATA[[#This Row],[Top '[m']]]-MP_DATA[[#This Row],[Bottom '[m']]], "")</f>
        <v/>
      </c>
      <c r="L391" s="201" t="str">
        <f>IFERROR(-(MP_DATA[[#This Row],[D, bottom '[m']]]-MP_DATA[[#This Row],[D, top '[m']]])/(MP_DATA[[#This Row],[Bottom '[m']]]-MP_DATA[[#This Row],[Top '[m']]]),"")</f>
        <v/>
      </c>
      <c r="M391" s="134" t="str">
        <f t="shared" si="16"/>
        <v/>
      </c>
      <c r="N391" s="217" t="str">
        <f>IFERROR((MP_DATA[[#This Row],[D, bottom '[m']]]+MP_DATA[[#This Row],[D, top '[m']]])/(2*MP_DATA[[#This Row],[t '[mm']]]/1000),"")</f>
        <v/>
      </c>
      <c r="Q391" s="195"/>
      <c r="R391" s="195"/>
      <c r="S391" s="175"/>
      <c r="AV391" s="216" t="str">
        <f>IFERROR(TP_DATA[[#This Row],[Top '[m']]]-TP_DATA[[#This Row],[Bottom '[m']]], "")</f>
        <v/>
      </c>
      <c r="AW391" s="194"/>
      <c r="AX391" s="195"/>
      <c r="AY391" s="222"/>
      <c r="BB391" s="96"/>
      <c r="BC391" s="96"/>
      <c r="BD391" s="175"/>
      <c r="CH391" s="216" t="str">
        <f>IFERROR(TOWER_DATA[[#This Row],[Top '[m']]]-TOWER_DATA[[#This Row],[Bottom '[m']]], "")</f>
        <v/>
      </c>
      <c r="CI391" s="201" t="str">
        <f>IFERROR(-(TOWER_DATA[[#This Row],[D, bottom '[m']]]-TOWER_DATA[[#This Row],[D, top '[m']]])/(TOWER_DATA[[#This Row],[Bottom '[m']]]-TOWER_DATA[[#This Row],[Top '[m']]]),"")</f>
        <v/>
      </c>
      <c r="CJ391" s="134" t="str">
        <f t="shared" si="15"/>
        <v/>
      </c>
      <c r="CK391" s="217" t="str">
        <f>IFERROR((TOWER_DATA[[#This Row],[D, bottom '[m']]]+TOWER_DATA[[#This Row],[D, top '[m']]])/(2*TOWER_DATA[[#This Row],[t '[mm']]]/1000),"")</f>
        <v/>
      </c>
      <c r="DO391" s="195"/>
      <c r="DP391" s="195"/>
      <c r="DQ391" s="175"/>
      <c r="DT391" s="96"/>
      <c r="DU391" s="96"/>
    </row>
    <row r="392" spans="11:125" ht="18" customHeight="1">
      <c r="K392" s="216" t="str">
        <f>IFERROR(MP_DATA[[#This Row],[Top '[m']]]-MP_DATA[[#This Row],[Bottom '[m']]], "")</f>
        <v/>
      </c>
      <c r="L392" s="201" t="str">
        <f>IFERROR(-(MP_DATA[[#This Row],[D, bottom '[m']]]-MP_DATA[[#This Row],[D, top '[m']]])/(MP_DATA[[#This Row],[Bottom '[m']]]-MP_DATA[[#This Row],[Top '[m']]]),"")</f>
        <v/>
      </c>
      <c r="M392" s="134" t="str">
        <f t="shared" si="16"/>
        <v/>
      </c>
      <c r="N392" s="217" t="str">
        <f>IFERROR((MP_DATA[[#This Row],[D, bottom '[m']]]+MP_DATA[[#This Row],[D, top '[m']]])/(2*MP_DATA[[#This Row],[t '[mm']]]/1000),"")</f>
        <v/>
      </c>
      <c r="Q392" s="195"/>
      <c r="R392" s="195"/>
      <c r="S392" s="175"/>
      <c r="AV392" s="216" t="str">
        <f>IFERROR(TP_DATA[[#This Row],[Top '[m']]]-TP_DATA[[#This Row],[Bottom '[m']]], "")</f>
        <v/>
      </c>
      <c r="AW392" s="194"/>
      <c r="AX392" s="195"/>
      <c r="AY392" s="222"/>
      <c r="BB392" s="96"/>
      <c r="BC392" s="96"/>
      <c r="BD392" s="175"/>
      <c r="CH392" s="216" t="str">
        <f>IFERROR(TOWER_DATA[[#This Row],[Top '[m']]]-TOWER_DATA[[#This Row],[Bottom '[m']]], "")</f>
        <v/>
      </c>
      <c r="CI392" s="201" t="str">
        <f>IFERROR(-(TOWER_DATA[[#This Row],[D, bottom '[m']]]-TOWER_DATA[[#This Row],[D, top '[m']]])/(TOWER_DATA[[#This Row],[Bottom '[m']]]-TOWER_DATA[[#This Row],[Top '[m']]]),"")</f>
        <v/>
      </c>
      <c r="CJ392" s="134" t="str">
        <f t="shared" si="15"/>
        <v/>
      </c>
      <c r="CK392" s="217" t="str">
        <f>IFERROR((TOWER_DATA[[#This Row],[D, bottom '[m']]]+TOWER_DATA[[#This Row],[D, top '[m']]])/(2*TOWER_DATA[[#This Row],[t '[mm']]]/1000),"")</f>
        <v/>
      </c>
      <c r="DO392" s="195"/>
      <c r="DP392" s="195"/>
      <c r="DQ392" s="175"/>
      <c r="DT392" s="96"/>
      <c r="DU392" s="96"/>
    </row>
    <row r="393" spans="11:125" ht="18" customHeight="1">
      <c r="K393" s="216" t="str">
        <f>IFERROR(MP_DATA[[#This Row],[Top '[m']]]-MP_DATA[[#This Row],[Bottom '[m']]], "")</f>
        <v/>
      </c>
      <c r="L393" s="201" t="str">
        <f>IFERROR(-(MP_DATA[[#This Row],[D, bottom '[m']]]-MP_DATA[[#This Row],[D, top '[m']]])/(MP_DATA[[#This Row],[Bottom '[m']]]-MP_DATA[[#This Row],[Top '[m']]]),"")</f>
        <v/>
      </c>
      <c r="M393" s="134" t="str">
        <f t="shared" si="16"/>
        <v/>
      </c>
      <c r="N393" s="217" t="str">
        <f>IFERROR((MP_DATA[[#This Row],[D, bottom '[m']]]+MP_DATA[[#This Row],[D, top '[m']]])/(2*MP_DATA[[#This Row],[t '[mm']]]/1000),"")</f>
        <v/>
      </c>
      <c r="Q393" s="195"/>
      <c r="R393" s="195"/>
      <c r="S393" s="175"/>
      <c r="AV393" s="216" t="str">
        <f>IFERROR(TP_DATA[[#This Row],[Top '[m']]]-TP_DATA[[#This Row],[Bottom '[m']]], "")</f>
        <v/>
      </c>
      <c r="AW393" s="194"/>
      <c r="AX393" s="195"/>
      <c r="AY393" s="222"/>
      <c r="BB393" s="96"/>
      <c r="BC393" s="96"/>
      <c r="BD393" s="175"/>
      <c r="CH393" s="216" t="str">
        <f>IFERROR(TOWER_DATA[[#This Row],[Top '[m']]]-TOWER_DATA[[#This Row],[Bottom '[m']]], "")</f>
        <v/>
      </c>
      <c r="CI393" s="201" t="str">
        <f>IFERROR(-(TOWER_DATA[[#This Row],[D, bottom '[m']]]-TOWER_DATA[[#This Row],[D, top '[m']]])/(TOWER_DATA[[#This Row],[Bottom '[m']]]-TOWER_DATA[[#This Row],[Top '[m']]]),"")</f>
        <v/>
      </c>
      <c r="CJ393" s="134" t="str">
        <f t="shared" si="15"/>
        <v/>
      </c>
      <c r="CK393" s="217" t="str">
        <f>IFERROR((TOWER_DATA[[#This Row],[D, bottom '[m']]]+TOWER_DATA[[#This Row],[D, top '[m']]])/(2*TOWER_DATA[[#This Row],[t '[mm']]]/1000),"")</f>
        <v/>
      </c>
      <c r="DO393" s="195"/>
      <c r="DP393" s="195"/>
      <c r="DQ393" s="175"/>
      <c r="DT393" s="96"/>
      <c r="DU393" s="96"/>
    </row>
    <row r="394" spans="11:125" ht="18" customHeight="1">
      <c r="K394" s="216" t="str">
        <f>IFERROR(MP_DATA[[#This Row],[Top '[m']]]-MP_DATA[[#This Row],[Bottom '[m']]], "")</f>
        <v/>
      </c>
      <c r="L394" s="201" t="str">
        <f>IFERROR(-(MP_DATA[[#This Row],[D, bottom '[m']]]-MP_DATA[[#This Row],[D, top '[m']]])/(MP_DATA[[#This Row],[Bottom '[m']]]-MP_DATA[[#This Row],[Top '[m']]]),"")</f>
        <v/>
      </c>
      <c r="M394" s="134" t="str">
        <f t="shared" si="16"/>
        <v/>
      </c>
      <c r="N394" s="217" t="str">
        <f>IFERROR((MP_DATA[[#This Row],[D, bottom '[m']]]+MP_DATA[[#This Row],[D, top '[m']]])/(2*MP_DATA[[#This Row],[t '[mm']]]/1000),"")</f>
        <v/>
      </c>
      <c r="Q394" s="195"/>
      <c r="R394" s="195"/>
      <c r="S394" s="175"/>
      <c r="AV394" s="216" t="str">
        <f>IFERROR(TP_DATA[[#This Row],[Top '[m']]]-TP_DATA[[#This Row],[Bottom '[m']]], "")</f>
        <v/>
      </c>
      <c r="AW394" s="194"/>
      <c r="AX394" s="195"/>
      <c r="AY394" s="222"/>
      <c r="BB394" s="96"/>
      <c r="BC394" s="96"/>
      <c r="BD394" s="175"/>
      <c r="CH394" s="216" t="str">
        <f>IFERROR(TOWER_DATA[[#This Row],[Top '[m']]]-TOWER_DATA[[#This Row],[Bottom '[m']]], "")</f>
        <v/>
      </c>
      <c r="CI394" s="201" t="str">
        <f>IFERROR(-(TOWER_DATA[[#This Row],[D, bottom '[m']]]-TOWER_DATA[[#This Row],[D, top '[m']]])/(TOWER_DATA[[#This Row],[Bottom '[m']]]-TOWER_DATA[[#This Row],[Top '[m']]]),"")</f>
        <v/>
      </c>
      <c r="CJ394" s="134" t="str">
        <f t="shared" si="15"/>
        <v/>
      </c>
      <c r="CK394" s="217" t="str">
        <f>IFERROR((TOWER_DATA[[#This Row],[D, bottom '[m']]]+TOWER_DATA[[#This Row],[D, top '[m']]])/(2*TOWER_DATA[[#This Row],[t '[mm']]]/1000),"")</f>
        <v/>
      </c>
      <c r="DO394" s="195"/>
      <c r="DP394" s="195"/>
      <c r="DQ394" s="175"/>
      <c r="DT394" s="96"/>
      <c r="DU394" s="96"/>
    </row>
    <row r="395" spans="11:125" ht="18" customHeight="1">
      <c r="K395" s="216" t="str">
        <f>IFERROR(MP_DATA[[#This Row],[Top '[m']]]-MP_DATA[[#This Row],[Bottom '[m']]], "")</f>
        <v/>
      </c>
      <c r="L395" s="201" t="str">
        <f>IFERROR(-(MP_DATA[[#This Row],[D, bottom '[m']]]-MP_DATA[[#This Row],[D, top '[m']]])/(MP_DATA[[#This Row],[Bottom '[m']]]-MP_DATA[[#This Row],[Top '[m']]]),"")</f>
        <v/>
      </c>
      <c r="M395" s="134" t="str">
        <f t="shared" si="16"/>
        <v/>
      </c>
      <c r="N395" s="217" t="str">
        <f>IFERROR((MP_DATA[[#This Row],[D, bottom '[m']]]+MP_DATA[[#This Row],[D, top '[m']]])/(2*MP_DATA[[#This Row],[t '[mm']]]/1000),"")</f>
        <v/>
      </c>
      <c r="Q395" s="195"/>
      <c r="R395" s="195"/>
      <c r="S395" s="175"/>
      <c r="AV395" s="216" t="str">
        <f>IFERROR(TP_DATA[[#This Row],[Top '[m']]]-TP_DATA[[#This Row],[Bottom '[m']]], "")</f>
        <v/>
      </c>
      <c r="AW395" s="194"/>
      <c r="AX395" s="195"/>
      <c r="AY395" s="222"/>
      <c r="BB395" s="96"/>
      <c r="BC395" s="96"/>
      <c r="BD395" s="175"/>
      <c r="CH395" s="216" t="str">
        <f>IFERROR(TOWER_DATA[[#This Row],[Top '[m']]]-TOWER_DATA[[#This Row],[Bottom '[m']]], "")</f>
        <v/>
      </c>
      <c r="CI395" s="201" t="str">
        <f>IFERROR(-(TOWER_DATA[[#This Row],[D, bottom '[m']]]-TOWER_DATA[[#This Row],[D, top '[m']]])/(TOWER_DATA[[#This Row],[Bottom '[m']]]-TOWER_DATA[[#This Row],[Top '[m']]]),"")</f>
        <v/>
      </c>
      <c r="CJ395" s="134" t="str">
        <f t="shared" si="15"/>
        <v/>
      </c>
      <c r="CK395" s="217" t="str">
        <f>IFERROR((TOWER_DATA[[#This Row],[D, bottom '[m']]]+TOWER_DATA[[#This Row],[D, top '[m']]])/(2*TOWER_DATA[[#This Row],[t '[mm']]]/1000),"")</f>
        <v/>
      </c>
      <c r="DO395" s="195"/>
      <c r="DP395" s="195"/>
      <c r="DQ395" s="175"/>
      <c r="DT395" s="96"/>
      <c r="DU395" s="96"/>
    </row>
    <row r="396" spans="11:125" ht="18" customHeight="1">
      <c r="K396" s="216" t="str">
        <f>IFERROR(MP_DATA[[#This Row],[Top '[m']]]-MP_DATA[[#This Row],[Bottom '[m']]], "")</f>
        <v/>
      </c>
      <c r="L396" s="201" t="str">
        <f>IFERROR(-(MP_DATA[[#This Row],[D, bottom '[m']]]-MP_DATA[[#This Row],[D, top '[m']]])/(MP_DATA[[#This Row],[Bottom '[m']]]-MP_DATA[[#This Row],[Top '[m']]]),"")</f>
        <v/>
      </c>
      <c r="M396" s="134" t="str">
        <f t="shared" si="16"/>
        <v/>
      </c>
      <c r="N396" s="217" t="str">
        <f>IFERROR((MP_DATA[[#This Row],[D, bottom '[m']]]+MP_DATA[[#This Row],[D, top '[m']]])/(2*MP_DATA[[#This Row],[t '[mm']]]/1000),"")</f>
        <v/>
      </c>
      <c r="Q396" s="195"/>
      <c r="R396" s="195"/>
      <c r="S396" s="175"/>
      <c r="AV396" s="216" t="str">
        <f>IFERROR(TP_DATA[[#This Row],[Top '[m']]]-TP_DATA[[#This Row],[Bottom '[m']]], "")</f>
        <v/>
      </c>
      <c r="AW396" s="194"/>
      <c r="AX396" s="195"/>
      <c r="AY396" s="222"/>
      <c r="BB396" s="96"/>
      <c r="BC396" s="96"/>
      <c r="BD396" s="175"/>
      <c r="CH396" s="216" t="str">
        <f>IFERROR(TOWER_DATA[[#This Row],[Top '[m']]]-TOWER_DATA[[#This Row],[Bottom '[m']]], "")</f>
        <v/>
      </c>
      <c r="CI396" s="201" t="str">
        <f>IFERROR(-(TOWER_DATA[[#This Row],[D, bottom '[m']]]-TOWER_DATA[[#This Row],[D, top '[m']]])/(TOWER_DATA[[#This Row],[Bottom '[m']]]-TOWER_DATA[[#This Row],[Top '[m']]]),"")</f>
        <v/>
      </c>
      <c r="CJ396" s="134" t="str">
        <f t="shared" si="15"/>
        <v/>
      </c>
      <c r="CK396" s="217" t="str">
        <f>IFERROR((TOWER_DATA[[#This Row],[D, bottom '[m']]]+TOWER_DATA[[#This Row],[D, top '[m']]])/(2*TOWER_DATA[[#This Row],[t '[mm']]]/1000),"")</f>
        <v/>
      </c>
      <c r="DO396" s="195"/>
      <c r="DP396" s="195"/>
      <c r="DQ396" s="175"/>
      <c r="DT396" s="96"/>
      <c r="DU396" s="96"/>
    </row>
    <row r="397" spans="11:125" ht="18" customHeight="1">
      <c r="K397" s="216" t="str">
        <f>IFERROR(MP_DATA[[#This Row],[Top '[m']]]-MP_DATA[[#This Row],[Bottom '[m']]], "")</f>
        <v/>
      </c>
      <c r="L397" s="201" t="str">
        <f>IFERROR(-(MP_DATA[[#This Row],[D, bottom '[m']]]-MP_DATA[[#This Row],[D, top '[m']]])/(MP_DATA[[#This Row],[Bottom '[m']]]-MP_DATA[[#This Row],[Top '[m']]]),"")</f>
        <v/>
      </c>
      <c r="M397" s="134" t="str">
        <f t="shared" si="16"/>
        <v/>
      </c>
      <c r="N397" s="217" t="str">
        <f>IFERROR((MP_DATA[[#This Row],[D, bottom '[m']]]+MP_DATA[[#This Row],[D, top '[m']]])/(2*MP_DATA[[#This Row],[t '[mm']]]/1000),"")</f>
        <v/>
      </c>
      <c r="Q397" s="195"/>
      <c r="R397" s="195"/>
      <c r="S397" s="175"/>
      <c r="AV397" s="216" t="str">
        <f>IFERROR(TP_DATA[[#This Row],[Top '[m']]]-TP_DATA[[#This Row],[Bottom '[m']]], "")</f>
        <v/>
      </c>
      <c r="AW397" s="194"/>
      <c r="AX397" s="195"/>
      <c r="AY397" s="222"/>
      <c r="BB397" s="96"/>
      <c r="BC397" s="96"/>
      <c r="BD397" s="175"/>
      <c r="CH397" s="216" t="str">
        <f>IFERROR(TOWER_DATA[[#This Row],[Top '[m']]]-TOWER_DATA[[#This Row],[Bottom '[m']]], "")</f>
        <v/>
      </c>
      <c r="CI397" s="201" t="str">
        <f>IFERROR(-(TOWER_DATA[[#This Row],[D, bottom '[m']]]-TOWER_DATA[[#This Row],[D, top '[m']]])/(TOWER_DATA[[#This Row],[Bottom '[m']]]-TOWER_DATA[[#This Row],[Top '[m']]]),"")</f>
        <v/>
      </c>
      <c r="CJ397" s="134" t="str">
        <f t="shared" si="15"/>
        <v/>
      </c>
      <c r="CK397" s="217" t="str">
        <f>IFERROR((TOWER_DATA[[#This Row],[D, bottom '[m']]]+TOWER_DATA[[#This Row],[D, top '[m']]])/(2*TOWER_DATA[[#This Row],[t '[mm']]]/1000),"")</f>
        <v/>
      </c>
      <c r="DO397" s="195"/>
      <c r="DP397" s="195"/>
      <c r="DQ397" s="175"/>
      <c r="DT397" s="96"/>
      <c r="DU397" s="96"/>
    </row>
    <row r="398" spans="11:125" ht="18" customHeight="1">
      <c r="K398" s="216" t="str">
        <f>IFERROR(MP_DATA[[#This Row],[Top '[m']]]-MP_DATA[[#This Row],[Bottom '[m']]], "")</f>
        <v/>
      </c>
      <c r="L398" s="201" t="str">
        <f>IFERROR(-(MP_DATA[[#This Row],[D, bottom '[m']]]-MP_DATA[[#This Row],[D, top '[m']]])/(MP_DATA[[#This Row],[Bottom '[m']]]-MP_DATA[[#This Row],[Top '[m']]]),"")</f>
        <v/>
      </c>
      <c r="M398" s="134" t="str">
        <f t="shared" si="16"/>
        <v/>
      </c>
      <c r="N398" s="217" t="str">
        <f>IFERROR((MP_DATA[[#This Row],[D, bottom '[m']]]+MP_DATA[[#This Row],[D, top '[m']]])/(2*MP_DATA[[#This Row],[t '[mm']]]/1000),"")</f>
        <v/>
      </c>
      <c r="Q398" s="195"/>
      <c r="R398" s="195"/>
      <c r="S398" s="175"/>
      <c r="AV398" s="216" t="str">
        <f>IFERROR(TP_DATA[[#This Row],[Top '[m']]]-TP_DATA[[#This Row],[Bottom '[m']]], "")</f>
        <v/>
      </c>
      <c r="AW398" s="194"/>
      <c r="AX398" s="195"/>
      <c r="AY398" s="222"/>
      <c r="BB398" s="96"/>
      <c r="BC398" s="96"/>
      <c r="BD398" s="175"/>
      <c r="CH398" s="216" t="str">
        <f>IFERROR(TOWER_DATA[[#This Row],[Top '[m']]]-TOWER_DATA[[#This Row],[Bottom '[m']]], "")</f>
        <v/>
      </c>
      <c r="CI398" s="201" t="str">
        <f>IFERROR(-(TOWER_DATA[[#This Row],[D, bottom '[m']]]-TOWER_DATA[[#This Row],[D, top '[m']]])/(TOWER_DATA[[#This Row],[Bottom '[m']]]-TOWER_DATA[[#This Row],[Top '[m']]]),"")</f>
        <v/>
      </c>
      <c r="CJ398" s="134" t="str">
        <f t="shared" si="15"/>
        <v/>
      </c>
      <c r="CK398" s="217" t="str">
        <f>IFERROR((TOWER_DATA[[#This Row],[D, bottom '[m']]]+TOWER_DATA[[#This Row],[D, top '[m']]])/(2*TOWER_DATA[[#This Row],[t '[mm']]]/1000),"")</f>
        <v/>
      </c>
      <c r="DO398" s="195"/>
      <c r="DP398" s="195"/>
      <c r="DQ398" s="175"/>
      <c r="DT398" s="96"/>
      <c r="DU398" s="96"/>
    </row>
    <row r="399" spans="11:125" ht="18" customHeight="1">
      <c r="K399" s="216" t="str">
        <f>IFERROR(MP_DATA[[#This Row],[Top '[m']]]-MP_DATA[[#This Row],[Bottom '[m']]], "")</f>
        <v/>
      </c>
      <c r="L399" s="201" t="str">
        <f>IFERROR(-(MP_DATA[[#This Row],[D, bottom '[m']]]-MP_DATA[[#This Row],[D, top '[m']]])/(MP_DATA[[#This Row],[Bottom '[m']]]-MP_DATA[[#This Row],[Top '[m']]]),"")</f>
        <v/>
      </c>
      <c r="M399" s="134" t="str">
        <f t="shared" si="16"/>
        <v/>
      </c>
      <c r="N399" s="217" t="str">
        <f>IFERROR((MP_DATA[[#This Row],[D, bottom '[m']]]+MP_DATA[[#This Row],[D, top '[m']]])/(2*MP_DATA[[#This Row],[t '[mm']]]/1000),"")</f>
        <v/>
      </c>
      <c r="Q399" s="195"/>
      <c r="R399" s="195"/>
      <c r="S399" s="175"/>
      <c r="AV399" s="216" t="str">
        <f>IFERROR(TP_DATA[[#This Row],[Top '[m']]]-TP_DATA[[#This Row],[Bottom '[m']]], "")</f>
        <v/>
      </c>
      <c r="AW399" s="194"/>
      <c r="AX399" s="195"/>
      <c r="AY399" s="222"/>
      <c r="BB399" s="96"/>
      <c r="BC399" s="96"/>
      <c r="BD399" s="175"/>
      <c r="CH399" s="216" t="str">
        <f>IFERROR(TOWER_DATA[[#This Row],[Top '[m']]]-TOWER_DATA[[#This Row],[Bottom '[m']]], "")</f>
        <v/>
      </c>
      <c r="CI399" s="201" t="str">
        <f>IFERROR(-(TOWER_DATA[[#This Row],[D, bottom '[m']]]-TOWER_DATA[[#This Row],[D, top '[m']]])/(TOWER_DATA[[#This Row],[Bottom '[m']]]-TOWER_DATA[[#This Row],[Top '[m']]]),"")</f>
        <v/>
      </c>
      <c r="CJ399" s="134" t="str">
        <f t="shared" si="15"/>
        <v/>
      </c>
      <c r="CK399" s="217" t="str">
        <f>IFERROR((TOWER_DATA[[#This Row],[D, bottom '[m']]]+TOWER_DATA[[#This Row],[D, top '[m']]])/(2*TOWER_DATA[[#This Row],[t '[mm']]]/1000),"")</f>
        <v/>
      </c>
      <c r="DO399" s="195"/>
      <c r="DP399" s="195"/>
      <c r="DQ399" s="175"/>
      <c r="DT399" s="96"/>
      <c r="DU399" s="96"/>
    </row>
    <row r="400" spans="11:125" ht="18" customHeight="1">
      <c r="K400" s="216" t="str">
        <f>IFERROR(MP_DATA[[#This Row],[Top '[m']]]-MP_DATA[[#This Row],[Bottom '[m']]], "")</f>
        <v/>
      </c>
      <c r="L400" s="201" t="str">
        <f>IFERROR(-(MP_DATA[[#This Row],[D, bottom '[m']]]-MP_DATA[[#This Row],[D, top '[m']]])/(MP_DATA[[#This Row],[Bottom '[m']]]-MP_DATA[[#This Row],[Top '[m']]]),"")</f>
        <v/>
      </c>
      <c r="M400" s="134" t="str">
        <f t="shared" si="16"/>
        <v/>
      </c>
      <c r="N400" s="217" t="str">
        <f>IFERROR((MP_DATA[[#This Row],[D, bottom '[m']]]+MP_DATA[[#This Row],[D, top '[m']]])/(2*MP_DATA[[#This Row],[t '[mm']]]/1000),"")</f>
        <v/>
      </c>
      <c r="Q400" s="195"/>
      <c r="R400" s="195"/>
      <c r="S400" s="175"/>
      <c r="AV400" s="216" t="str">
        <f>IFERROR(TP_DATA[[#This Row],[Top '[m']]]-TP_DATA[[#This Row],[Bottom '[m']]], "")</f>
        <v/>
      </c>
      <c r="AW400" s="194"/>
      <c r="AX400" s="195"/>
      <c r="AY400" s="222"/>
      <c r="BB400" s="96"/>
      <c r="BC400" s="96"/>
      <c r="BD400" s="175"/>
      <c r="CH400" s="216" t="str">
        <f>IFERROR(TOWER_DATA[[#This Row],[Top '[m']]]-TOWER_DATA[[#This Row],[Bottom '[m']]], "")</f>
        <v/>
      </c>
      <c r="CI400" s="201" t="str">
        <f>IFERROR(-(TOWER_DATA[[#This Row],[D, bottom '[m']]]-TOWER_DATA[[#This Row],[D, top '[m']]])/(TOWER_DATA[[#This Row],[Bottom '[m']]]-TOWER_DATA[[#This Row],[Top '[m']]]),"")</f>
        <v/>
      </c>
      <c r="CJ400" s="134" t="str">
        <f t="shared" si="15"/>
        <v/>
      </c>
      <c r="CK400" s="217" t="str">
        <f>IFERROR((TOWER_DATA[[#This Row],[D, bottom '[m']]]+TOWER_DATA[[#This Row],[D, top '[m']]])/(2*TOWER_DATA[[#This Row],[t '[mm']]]/1000),"")</f>
        <v/>
      </c>
      <c r="DO400" s="195"/>
      <c r="DP400" s="195"/>
      <c r="DQ400" s="175"/>
      <c r="DT400" s="96"/>
      <c r="DU400" s="96"/>
    </row>
    <row r="401" spans="11:125" ht="18" customHeight="1">
      <c r="K401" s="216" t="str">
        <f>IFERROR(MP_DATA[[#This Row],[Top '[m']]]-MP_DATA[[#This Row],[Bottom '[m']]], "")</f>
        <v/>
      </c>
      <c r="L401" s="201" t="str">
        <f>IFERROR(-(MP_DATA[[#This Row],[D, bottom '[m']]]-MP_DATA[[#This Row],[D, top '[m']]])/(MP_DATA[[#This Row],[Bottom '[m']]]-MP_DATA[[#This Row],[Top '[m']]]),"")</f>
        <v/>
      </c>
      <c r="M401" s="134" t="str">
        <f t="shared" si="16"/>
        <v/>
      </c>
      <c r="N401" s="217" t="str">
        <f>IFERROR((MP_DATA[[#This Row],[D, bottom '[m']]]+MP_DATA[[#This Row],[D, top '[m']]])/(2*MP_DATA[[#This Row],[t '[mm']]]/1000),"")</f>
        <v/>
      </c>
      <c r="Q401" s="195"/>
      <c r="R401" s="195"/>
      <c r="S401" s="175"/>
      <c r="AV401" s="216" t="str">
        <f>IFERROR(TP_DATA[[#This Row],[Top '[m']]]-TP_DATA[[#This Row],[Bottom '[m']]], "")</f>
        <v/>
      </c>
      <c r="AW401" s="194"/>
      <c r="AX401" s="195"/>
      <c r="AY401" s="222"/>
      <c r="BB401" s="96"/>
      <c r="BC401" s="96"/>
      <c r="BD401" s="175"/>
      <c r="CH401" s="216" t="str">
        <f>IFERROR(TOWER_DATA[[#This Row],[Top '[m']]]-TOWER_DATA[[#This Row],[Bottom '[m']]], "")</f>
        <v/>
      </c>
      <c r="CI401" s="201" t="str">
        <f>IFERROR(-(TOWER_DATA[[#This Row],[D, bottom '[m']]]-TOWER_DATA[[#This Row],[D, top '[m']]])/(TOWER_DATA[[#This Row],[Bottom '[m']]]-TOWER_DATA[[#This Row],[Top '[m']]]),"")</f>
        <v/>
      </c>
      <c r="CJ401" s="134" t="str">
        <f t="shared" si="15"/>
        <v/>
      </c>
      <c r="CK401" s="217" t="str">
        <f>IFERROR((TOWER_DATA[[#This Row],[D, bottom '[m']]]+TOWER_DATA[[#This Row],[D, top '[m']]])/(2*TOWER_DATA[[#This Row],[t '[mm']]]/1000),"")</f>
        <v/>
      </c>
      <c r="DO401" s="195"/>
      <c r="DP401" s="195"/>
      <c r="DQ401" s="175"/>
      <c r="DT401" s="96"/>
      <c r="DU401" s="96"/>
    </row>
    <row r="402" spans="11:125" ht="18" customHeight="1">
      <c r="K402" s="216" t="str">
        <f>IFERROR(MP_DATA[[#This Row],[Top '[m']]]-MP_DATA[[#This Row],[Bottom '[m']]], "")</f>
        <v/>
      </c>
      <c r="L402" s="201" t="str">
        <f>IFERROR(-(MP_DATA[[#This Row],[D, bottom '[m']]]-MP_DATA[[#This Row],[D, top '[m']]])/(MP_DATA[[#This Row],[Bottom '[m']]]-MP_DATA[[#This Row],[Top '[m']]]),"")</f>
        <v/>
      </c>
      <c r="M402" s="134" t="str">
        <f t="shared" si="16"/>
        <v/>
      </c>
      <c r="N402" s="217" t="str">
        <f>IFERROR((MP_DATA[[#This Row],[D, bottom '[m']]]+MP_DATA[[#This Row],[D, top '[m']]])/(2*MP_DATA[[#This Row],[t '[mm']]]/1000),"")</f>
        <v/>
      </c>
      <c r="Q402" s="195"/>
      <c r="R402" s="195"/>
      <c r="S402" s="175"/>
      <c r="AV402" s="216" t="str">
        <f>IFERROR(TP_DATA[[#This Row],[Top '[m']]]-TP_DATA[[#This Row],[Bottom '[m']]], "")</f>
        <v/>
      </c>
      <c r="AW402" s="194"/>
      <c r="AX402" s="195"/>
      <c r="AY402" s="222"/>
      <c r="BB402" s="96"/>
      <c r="BC402" s="96"/>
      <c r="BD402" s="175"/>
      <c r="CH402" s="216" t="str">
        <f>IFERROR(TOWER_DATA[[#This Row],[Top '[m']]]-TOWER_DATA[[#This Row],[Bottom '[m']]], "")</f>
        <v/>
      </c>
      <c r="CI402" s="201" t="str">
        <f>IFERROR(-(TOWER_DATA[[#This Row],[D, bottom '[m']]]-TOWER_DATA[[#This Row],[D, top '[m']]])/(TOWER_DATA[[#This Row],[Bottom '[m']]]-TOWER_DATA[[#This Row],[Top '[m']]]),"")</f>
        <v/>
      </c>
      <c r="CJ402" s="134" t="str">
        <f t="shared" si="15"/>
        <v/>
      </c>
      <c r="CK402" s="217" t="str">
        <f>IFERROR((TOWER_DATA[[#This Row],[D, bottom '[m']]]+TOWER_DATA[[#This Row],[D, top '[m']]])/(2*TOWER_DATA[[#This Row],[t '[mm']]]/1000),"")</f>
        <v/>
      </c>
      <c r="DO402" s="195"/>
      <c r="DP402" s="195"/>
      <c r="DQ402" s="175"/>
      <c r="DT402" s="96"/>
      <c r="DU402" s="96"/>
    </row>
    <row r="403" spans="11:125" ht="18" customHeight="1">
      <c r="K403" s="216" t="str">
        <f>IFERROR(MP_DATA[[#This Row],[Top '[m']]]-MP_DATA[[#This Row],[Bottom '[m']]], "")</f>
        <v/>
      </c>
      <c r="L403" s="201" t="str">
        <f>IFERROR(-(MP_DATA[[#This Row],[D, bottom '[m']]]-MP_DATA[[#This Row],[D, top '[m']]])/(MP_DATA[[#This Row],[Bottom '[m']]]-MP_DATA[[#This Row],[Top '[m']]]),"")</f>
        <v/>
      </c>
      <c r="M403" s="134" t="str">
        <f t="shared" si="16"/>
        <v/>
      </c>
      <c r="N403" s="217" t="str">
        <f>IFERROR((MP_DATA[[#This Row],[D, bottom '[m']]]+MP_DATA[[#This Row],[D, top '[m']]])/(2*MP_DATA[[#This Row],[t '[mm']]]/1000),"")</f>
        <v/>
      </c>
      <c r="Q403" s="195"/>
      <c r="R403" s="195"/>
      <c r="S403" s="175"/>
      <c r="AV403" s="216" t="str">
        <f>IFERROR(TP_DATA[[#This Row],[Top '[m']]]-TP_DATA[[#This Row],[Bottom '[m']]], "")</f>
        <v/>
      </c>
      <c r="AW403" s="194"/>
      <c r="AX403" s="195"/>
      <c r="AY403" s="222"/>
      <c r="BB403" s="96"/>
      <c r="BC403" s="96"/>
      <c r="BD403" s="175"/>
      <c r="CH403" s="216" t="str">
        <f>IFERROR(TOWER_DATA[[#This Row],[Top '[m']]]-TOWER_DATA[[#This Row],[Bottom '[m']]], "")</f>
        <v/>
      </c>
      <c r="CI403" s="201" t="str">
        <f>IFERROR(-(TOWER_DATA[[#This Row],[D, bottom '[m']]]-TOWER_DATA[[#This Row],[D, top '[m']]])/(TOWER_DATA[[#This Row],[Bottom '[m']]]-TOWER_DATA[[#This Row],[Top '[m']]]),"")</f>
        <v/>
      </c>
      <c r="CJ403" s="134" t="str">
        <f t="shared" si="15"/>
        <v/>
      </c>
      <c r="CK403" s="217" t="str">
        <f>IFERROR((TOWER_DATA[[#This Row],[D, bottom '[m']]]+TOWER_DATA[[#This Row],[D, top '[m']]])/(2*TOWER_DATA[[#This Row],[t '[mm']]]/1000),"")</f>
        <v/>
      </c>
      <c r="DO403" s="195"/>
      <c r="DP403" s="195"/>
      <c r="DQ403" s="175"/>
      <c r="DT403" s="96"/>
      <c r="DU403" s="96"/>
    </row>
    <row r="404" spans="11:125" ht="18" customHeight="1">
      <c r="K404" s="216" t="str">
        <f>IFERROR(MP_DATA[[#This Row],[Top '[m']]]-MP_DATA[[#This Row],[Bottom '[m']]], "")</f>
        <v/>
      </c>
      <c r="L404" s="201" t="str">
        <f>IFERROR(-(MP_DATA[[#This Row],[D, bottom '[m']]]-MP_DATA[[#This Row],[D, top '[m']]])/(MP_DATA[[#This Row],[Bottom '[m']]]-MP_DATA[[#This Row],[Top '[m']]]),"")</f>
        <v/>
      </c>
      <c r="M404" s="134" t="str">
        <f t="shared" si="16"/>
        <v/>
      </c>
      <c r="N404" s="217" t="str">
        <f>IFERROR((MP_DATA[[#This Row],[D, bottom '[m']]]+MP_DATA[[#This Row],[D, top '[m']]])/(2*MP_DATA[[#This Row],[t '[mm']]]/1000),"")</f>
        <v/>
      </c>
      <c r="Q404" s="195"/>
      <c r="R404" s="195"/>
      <c r="S404" s="175"/>
      <c r="AV404" s="216" t="str">
        <f>IFERROR(TP_DATA[[#This Row],[Top '[m']]]-TP_DATA[[#This Row],[Bottom '[m']]], "")</f>
        <v/>
      </c>
      <c r="AW404" s="194"/>
      <c r="AX404" s="195"/>
      <c r="AY404" s="222"/>
      <c r="BB404" s="96"/>
      <c r="BC404" s="96"/>
      <c r="BD404" s="175"/>
      <c r="CH404" s="216" t="str">
        <f>IFERROR(TOWER_DATA[[#This Row],[Top '[m']]]-TOWER_DATA[[#This Row],[Bottom '[m']]], "")</f>
        <v/>
      </c>
      <c r="CI404" s="201" t="str">
        <f>IFERROR(-(TOWER_DATA[[#This Row],[D, bottom '[m']]]-TOWER_DATA[[#This Row],[D, top '[m']]])/(TOWER_DATA[[#This Row],[Bottom '[m']]]-TOWER_DATA[[#This Row],[Top '[m']]]),"")</f>
        <v/>
      </c>
      <c r="CJ404" s="134" t="str">
        <f t="shared" si="15"/>
        <v/>
      </c>
      <c r="CK404" s="217" t="str">
        <f>IFERROR((TOWER_DATA[[#This Row],[D, bottom '[m']]]+TOWER_DATA[[#This Row],[D, top '[m']]])/(2*TOWER_DATA[[#This Row],[t '[mm']]]/1000),"")</f>
        <v/>
      </c>
      <c r="DO404" s="195"/>
      <c r="DP404" s="195"/>
      <c r="DQ404" s="175"/>
      <c r="DT404" s="96"/>
      <c r="DU404" s="96"/>
    </row>
    <row r="405" spans="11:125" ht="18" customHeight="1">
      <c r="K405" s="216" t="str">
        <f>IFERROR(MP_DATA[[#This Row],[Top '[m']]]-MP_DATA[[#This Row],[Bottom '[m']]], "")</f>
        <v/>
      </c>
      <c r="L405" s="201" t="str">
        <f>IFERROR(-(MP_DATA[[#This Row],[D, bottom '[m']]]-MP_DATA[[#This Row],[D, top '[m']]])/(MP_DATA[[#This Row],[Bottom '[m']]]-MP_DATA[[#This Row],[Top '[m']]]),"")</f>
        <v/>
      </c>
      <c r="M405" s="134" t="str">
        <f t="shared" si="16"/>
        <v/>
      </c>
      <c r="N405" s="217" t="str">
        <f>IFERROR((MP_DATA[[#This Row],[D, bottom '[m']]]+MP_DATA[[#This Row],[D, top '[m']]])/(2*MP_DATA[[#This Row],[t '[mm']]]/1000),"")</f>
        <v/>
      </c>
      <c r="Q405" s="195"/>
      <c r="R405" s="195"/>
      <c r="S405" s="175"/>
      <c r="AV405" s="216" t="str">
        <f>IFERROR(TP_DATA[[#This Row],[Top '[m']]]-TP_DATA[[#This Row],[Bottom '[m']]], "")</f>
        <v/>
      </c>
      <c r="AW405" s="194"/>
      <c r="AX405" s="195"/>
      <c r="AY405" s="222"/>
      <c r="BB405" s="96"/>
      <c r="BC405" s="96"/>
      <c r="BD405" s="175"/>
      <c r="CH405" s="216" t="str">
        <f>IFERROR(TOWER_DATA[[#This Row],[Top '[m']]]-TOWER_DATA[[#This Row],[Bottom '[m']]], "")</f>
        <v/>
      </c>
      <c r="CI405" s="201" t="str">
        <f>IFERROR(-(TOWER_DATA[[#This Row],[D, bottom '[m']]]-TOWER_DATA[[#This Row],[D, top '[m']]])/(TOWER_DATA[[#This Row],[Bottom '[m']]]-TOWER_DATA[[#This Row],[Top '[m']]]),"")</f>
        <v/>
      </c>
      <c r="CJ405" s="134" t="str">
        <f t="shared" si="15"/>
        <v/>
      </c>
      <c r="CK405" s="217" t="str">
        <f>IFERROR((TOWER_DATA[[#This Row],[D, bottom '[m']]]+TOWER_DATA[[#This Row],[D, top '[m']]])/(2*TOWER_DATA[[#This Row],[t '[mm']]]/1000),"")</f>
        <v/>
      </c>
      <c r="DO405" s="195"/>
      <c r="DP405" s="195"/>
      <c r="DQ405" s="175"/>
      <c r="DT405" s="96"/>
      <c r="DU405" s="96"/>
    </row>
    <row r="406" spans="11:125" ht="18" customHeight="1">
      <c r="K406" s="216" t="str">
        <f>IFERROR(MP_DATA[[#This Row],[Top '[m']]]-MP_DATA[[#This Row],[Bottom '[m']]], "")</f>
        <v/>
      </c>
      <c r="L406" s="201" t="str">
        <f>IFERROR(-(MP_DATA[[#This Row],[D, bottom '[m']]]-MP_DATA[[#This Row],[D, top '[m']]])/(MP_DATA[[#This Row],[Bottom '[m']]]-MP_DATA[[#This Row],[Top '[m']]]),"")</f>
        <v/>
      </c>
      <c r="M406" s="134" t="str">
        <f t="shared" si="16"/>
        <v/>
      </c>
      <c r="N406" s="217" t="str">
        <f>IFERROR((MP_DATA[[#This Row],[D, bottom '[m']]]+MP_DATA[[#This Row],[D, top '[m']]])/(2*MP_DATA[[#This Row],[t '[mm']]]/1000),"")</f>
        <v/>
      </c>
      <c r="Q406" s="195"/>
      <c r="R406" s="195"/>
      <c r="S406" s="175"/>
      <c r="AV406" s="216" t="str">
        <f>IFERROR(TP_DATA[[#This Row],[Top '[m']]]-TP_DATA[[#This Row],[Bottom '[m']]], "")</f>
        <v/>
      </c>
      <c r="AW406" s="194"/>
      <c r="AX406" s="195"/>
      <c r="AY406" s="222"/>
      <c r="BB406" s="96"/>
      <c r="BC406" s="96"/>
      <c r="BD406" s="175"/>
      <c r="CH406" s="216" t="str">
        <f>IFERROR(TOWER_DATA[[#This Row],[Top '[m']]]-TOWER_DATA[[#This Row],[Bottom '[m']]], "")</f>
        <v/>
      </c>
      <c r="CI406" s="201" t="str">
        <f>IFERROR(-(TOWER_DATA[[#This Row],[D, bottom '[m']]]-TOWER_DATA[[#This Row],[D, top '[m']]])/(TOWER_DATA[[#This Row],[Bottom '[m']]]-TOWER_DATA[[#This Row],[Top '[m']]]),"")</f>
        <v/>
      </c>
      <c r="CJ406" s="134" t="str">
        <f t="shared" si="15"/>
        <v/>
      </c>
      <c r="CK406" s="217" t="str">
        <f>IFERROR((TOWER_DATA[[#This Row],[D, bottom '[m']]]+TOWER_DATA[[#This Row],[D, top '[m']]])/(2*TOWER_DATA[[#This Row],[t '[mm']]]/1000),"")</f>
        <v/>
      </c>
      <c r="DO406" s="195"/>
      <c r="DP406" s="195"/>
      <c r="DQ406" s="175"/>
      <c r="DT406" s="96"/>
      <c r="DU406" s="96"/>
    </row>
    <row r="407" spans="11:125" ht="18" customHeight="1">
      <c r="K407" s="216" t="str">
        <f>IFERROR(MP_DATA[[#This Row],[Top '[m']]]-MP_DATA[[#This Row],[Bottom '[m']]], "")</f>
        <v/>
      </c>
      <c r="L407" s="201" t="str">
        <f>IFERROR(-(MP_DATA[[#This Row],[D, bottom '[m']]]-MP_DATA[[#This Row],[D, top '[m']]])/(MP_DATA[[#This Row],[Bottom '[m']]]-MP_DATA[[#This Row],[Top '[m']]]),"")</f>
        <v/>
      </c>
      <c r="M407" s="134" t="str">
        <f t="shared" si="16"/>
        <v/>
      </c>
      <c r="N407" s="217" t="str">
        <f>IFERROR((MP_DATA[[#This Row],[D, bottom '[m']]]+MP_DATA[[#This Row],[D, top '[m']]])/(2*MP_DATA[[#This Row],[t '[mm']]]/1000),"")</f>
        <v/>
      </c>
      <c r="Q407" s="195"/>
      <c r="R407" s="195"/>
      <c r="S407" s="175"/>
      <c r="AV407" s="216" t="str">
        <f>IFERROR(TP_DATA[[#This Row],[Top '[m']]]-TP_DATA[[#This Row],[Bottom '[m']]], "")</f>
        <v/>
      </c>
      <c r="AW407" s="194"/>
      <c r="AX407" s="195"/>
      <c r="AY407" s="222"/>
      <c r="BB407" s="96"/>
      <c r="BC407" s="96"/>
      <c r="BD407" s="175"/>
      <c r="CH407" s="216" t="str">
        <f>IFERROR(TOWER_DATA[[#This Row],[Top '[m']]]-TOWER_DATA[[#This Row],[Bottom '[m']]], "")</f>
        <v/>
      </c>
      <c r="CI407" s="201" t="str">
        <f>IFERROR(-(TOWER_DATA[[#This Row],[D, bottom '[m']]]-TOWER_DATA[[#This Row],[D, top '[m']]])/(TOWER_DATA[[#This Row],[Bottom '[m']]]-TOWER_DATA[[#This Row],[Top '[m']]]),"")</f>
        <v/>
      </c>
      <c r="CJ407" s="134" t="str">
        <f t="shared" si="15"/>
        <v/>
      </c>
      <c r="CK407" s="217" t="str">
        <f>IFERROR((TOWER_DATA[[#This Row],[D, bottom '[m']]]+TOWER_DATA[[#This Row],[D, top '[m']]])/(2*TOWER_DATA[[#This Row],[t '[mm']]]/1000),"")</f>
        <v/>
      </c>
      <c r="DO407" s="195"/>
      <c r="DP407" s="195"/>
      <c r="DQ407" s="175"/>
      <c r="DT407" s="96"/>
      <c r="DU407" s="96"/>
    </row>
    <row r="408" spans="11:125" ht="18" customHeight="1">
      <c r="K408" s="216" t="str">
        <f>IFERROR(MP_DATA[[#This Row],[Top '[m']]]-MP_DATA[[#This Row],[Bottom '[m']]], "")</f>
        <v/>
      </c>
      <c r="L408" s="201" t="str">
        <f>IFERROR(-(MP_DATA[[#This Row],[D, bottom '[m']]]-MP_DATA[[#This Row],[D, top '[m']]])/(MP_DATA[[#This Row],[Bottom '[m']]]-MP_DATA[[#This Row],[Top '[m']]]),"")</f>
        <v/>
      </c>
      <c r="M408" s="134" t="str">
        <f t="shared" si="16"/>
        <v/>
      </c>
      <c r="N408" s="217" t="str">
        <f>IFERROR((MP_DATA[[#This Row],[D, bottom '[m']]]+MP_DATA[[#This Row],[D, top '[m']]])/(2*MP_DATA[[#This Row],[t '[mm']]]/1000),"")</f>
        <v/>
      </c>
      <c r="Q408" s="195"/>
      <c r="R408" s="195"/>
      <c r="S408" s="175"/>
      <c r="AV408" s="216" t="str">
        <f>IFERROR(TP_DATA[[#This Row],[Top '[m']]]-TP_DATA[[#This Row],[Bottom '[m']]], "")</f>
        <v/>
      </c>
      <c r="AW408" s="194"/>
      <c r="AX408" s="195"/>
      <c r="AY408" s="222"/>
      <c r="BB408" s="96"/>
      <c r="BC408" s="96"/>
      <c r="BD408" s="175"/>
      <c r="CH408" s="216" t="str">
        <f>IFERROR(TOWER_DATA[[#This Row],[Top '[m']]]-TOWER_DATA[[#This Row],[Bottom '[m']]], "")</f>
        <v/>
      </c>
      <c r="CI408" s="201" t="str">
        <f>IFERROR(-(TOWER_DATA[[#This Row],[D, bottom '[m']]]-TOWER_DATA[[#This Row],[D, top '[m']]])/(TOWER_DATA[[#This Row],[Bottom '[m']]]-TOWER_DATA[[#This Row],[Top '[m']]]),"")</f>
        <v/>
      </c>
      <c r="CJ408" s="134" t="str">
        <f t="shared" si="15"/>
        <v/>
      </c>
      <c r="CK408" s="217" t="str">
        <f>IFERROR((TOWER_DATA[[#This Row],[D, bottom '[m']]]+TOWER_DATA[[#This Row],[D, top '[m']]])/(2*TOWER_DATA[[#This Row],[t '[mm']]]/1000),"")</f>
        <v/>
      </c>
      <c r="DO408" s="195"/>
      <c r="DP408" s="195"/>
      <c r="DQ408" s="175"/>
      <c r="DT408" s="96"/>
      <c r="DU408" s="96"/>
    </row>
    <row r="409" spans="11:125" ht="18" customHeight="1">
      <c r="K409" s="216" t="str">
        <f>IFERROR(MP_DATA[[#This Row],[Top '[m']]]-MP_DATA[[#This Row],[Bottom '[m']]], "")</f>
        <v/>
      </c>
      <c r="L409" s="201" t="str">
        <f>IFERROR(-(MP_DATA[[#This Row],[D, bottom '[m']]]-MP_DATA[[#This Row],[D, top '[m']]])/(MP_DATA[[#This Row],[Bottom '[m']]]-MP_DATA[[#This Row],[Top '[m']]]),"")</f>
        <v/>
      </c>
      <c r="M409" s="134" t="str">
        <f t="shared" si="16"/>
        <v/>
      </c>
      <c r="N409" s="217" t="str">
        <f>IFERROR((MP_DATA[[#This Row],[D, bottom '[m']]]+MP_DATA[[#This Row],[D, top '[m']]])/(2*MP_DATA[[#This Row],[t '[mm']]]/1000),"")</f>
        <v/>
      </c>
      <c r="Q409" s="195"/>
      <c r="R409" s="195"/>
      <c r="S409" s="175"/>
      <c r="AV409" s="216" t="str">
        <f>IFERROR(TP_DATA[[#This Row],[Top '[m']]]-TP_DATA[[#This Row],[Bottom '[m']]], "")</f>
        <v/>
      </c>
      <c r="AW409" s="194"/>
      <c r="AX409" s="195"/>
      <c r="AY409" s="222"/>
      <c r="BB409" s="96"/>
      <c r="BC409" s="96"/>
      <c r="BD409" s="175"/>
      <c r="CH409" s="216" t="str">
        <f>IFERROR(TOWER_DATA[[#This Row],[Top '[m']]]-TOWER_DATA[[#This Row],[Bottom '[m']]], "")</f>
        <v/>
      </c>
      <c r="CI409" s="201" t="str">
        <f>IFERROR(-(TOWER_DATA[[#This Row],[D, bottom '[m']]]-TOWER_DATA[[#This Row],[D, top '[m']]])/(TOWER_DATA[[#This Row],[Bottom '[m']]]-TOWER_DATA[[#This Row],[Top '[m']]]),"")</f>
        <v/>
      </c>
      <c r="CJ409" s="134" t="str">
        <f t="shared" si="15"/>
        <v/>
      </c>
      <c r="CK409" s="217" t="str">
        <f>IFERROR((TOWER_DATA[[#This Row],[D, bottom '[m']]]+TOWER_DATA[[#This Row],[D, top '[m']]])/(2*TOWER_DATA[[#This Row],[t '[mm']]]/1000),"")</f>
        <v/>
      </c>
      <c r="DO409" s="195"/>
      <c r="DP409" s="195"/>
      <c r="DQ409" s="175"/>
      <c r="DT409" s="96"/>
      <c r="DU409" s="96"/>
    </row>
    <row r="410" spans="11:125" ht="18" customHeight="1">
      <c r="K410" s="216" t="str">
        <f>IFERROR(MP_DATA[[#This Row],[Top '[m']]]-MP_DATA[[#This Row],[Bottom '[m']]], "")</f>
        <v/>
      </c>
      <c r="L410" s="201" t="str">
        <f>IFERROR(-(MP_DATA[[#This Row],[D, bottom '[m']]]-MP_DATA[[#This Row],[D, top '[m']]])/(MP_DATA[[#This Row],[Bottom '[m']]]-MP_DATA[[#This Row],[Top '[m']]]),"")</f>
        <v/>
      </c>
      <c r="M410" s="134" t="str">
        <f t="shared" si="16"/>
        <v/>
      </c>
      <c r="N410" s="217" t="str">
        <f>IFERROR((MP_DATA[[#This Row],[D, bottom '[m']]]+MP_DATA[[#This Row],[D, top '[m']]])/(2*MP_DATA[[#This Row],[t '[mm']]]/1000),"")</f>
        <v/>
      </c>
      <c r="Q410" s="195"/>
      <c r="R410" s="195"/>
      <c r="S410" s="175"/>
      <c r="AV410" s="216" t="str">
        <f>IFERROR(TP_DATA[[#This Row],[Top '[m']]]-TP_DATA[[#This Row],[Bottom '[m']]], "")</f>
        <v/>
      </c>
      <c r="AW410" s="194"/>
      <c r="AX410" s="195"/>
      <c r="AY410" s="222"/>
      <c r="BB410" s="96"/>
      <c r="BC410" s="96"/>
      <c r="BD410" s="175"/>
      <c r="CH410" s="216" t="str">
        <f>IFERROR(TOWER_DATA[[#This Row],[Top '[m']]]-TOWER_DATA[[#This Row],[Bottom '[m']]], "")</f>
        <v/>
      </c>
      <c r="CI410" s="201" t="str">
        <f>IFERROR(-(TOWER_DATA[[#This Row],[D, bottom '[m']]]-TOWER_DATA[[#This Row],[D, top '[m']]])/(TOWER_DATA[[#This Row],[Bottom '[m']]]-TOWER_DATA[[#This Row],[Top '[m']]]),"")</f>
        <v/>
      </c>
      <c r="CJ410" s="134" t="str">
        <f t="shared" si="15"/>
        <v/>
      </c>
      <c r="CK410" s="217" t="str">
        <f>IFERROR((TOWER_DATA[[#This Row],[D, bottom '[m']]]+TOWER_DATA[[#This Row],[D, top '[m']]])/(2*TOWER_DATA[[#This Row],[t '[mm']]]/1000),"")</f>
        <v/>
      </c>
      <c r="DO410" s="195"/>
      <c r="DP410" s="195"/>
      <c r="DQ410" s="175"/>
      <c r="DT410" s="96"/>
      <c r="DU410" s="96"/>
    </row>
    <row r="411" spans="11:125" ht="18" customHeight="1">
      <c r="K411" s="216" t="str">
        <f>IFERROR(MP_DATA[[#This Row],[Top '[m']]]-MP_DATA[[#This Row],[Bottom '[m']]], "")</f>
        <v/>
      </c>
      <c r="L411" s="201" t="str">
        <f>IFERROR(-(MP_DATA[[#This Row],[D, bottom '[m']]]-MP_DATA[[#This Row],[D, top '[m']]])/(MP_DATA[[#This Row],[Bottom '[m']]]-MP_DATA[[#This Row],[Top '[m']]]),"")</f>
        <v/>
      </c>
      <c r="M411" s="134" t="str">
        <f t="shared" si="16"/>
        <v/>
      </c>
      <c r="N411" s="217" t="str">
        <f>IFERROR((MP_DATA[[#This Row],[D, bottom '[m']]]+MP_DATA[[#This Row],[D, top '[m']]])/(2*MP_DATA[[#This Row],[t '[mm']]]/1000),"")</f>
        <v/>
      </c>
      <c r="Q411" s="195"/>
      <c r="R411" s="195"/>
      <c r="S411" s="175"/>
      <c r="AV411" s="216" t="str">
        <f>IFERROR(TP_DATA[[#This Row],[Top '[m']]]-TP_DATA[[#This Row],[Bottom '[m']]], "")</f>
        <v/>
      </c>
      <c r="AW411" s="194"/>
      <c r="AX411" s="195"/>
      <c r="AY411" s="222"/>
      <c r="BB411" s="96"/>
      <c r="BC411" s="96"/>
      <c r="BD411" s="175"/>
      <c r="CH411" s="216" t="str">
        <f>IFERROR(TOWER_DATA[[#This Row],[Top '[m']]]-TOWER_DATA[[#This Row],[Bottom '[m']]], "")</f>
        <v/>
      </c>
      <c r="CI411" s="201" t="str">
        <f>IFERROR(-(TOWER_DATA[[#This Row],[D, bottom '[m']]]-TOWER_DATA[[#This Row],[D, top '[m']]])/(TOWER_DATA[[#This Row],[Bottom '[m']]]-TOWER_DATA[[#This Row],[Top '[m']]]),"")</f>
        <v/>
      </c>
      <c r="CJ411" s="134" t="str">
        <f t="shared" si="15"/>
        <v/>
      </c>
      <c r="CK411" s="217" t="str">
        <f>IFERROR((TOWER_DATA[[#This Row],[D, bottom '[m']]]+TOWER_DATA[[#This Row],[D, top '[m']]])/(2*TOWER_DATA[[#This Row],[t '[mm']]]/1000),"")</f>
        <v/>
      </c>
      <c r="DO411" s="195"/>
      <c r="DP411" s="195"/>
      <c r="DQ411" s="175"/>
      <c r="DT411" s="96"/>
      <c r="DU411" s="96"/>
    </row>
    <row r="412" spans="11:125" ht="18" customHeight="1">
      <c r="K412" s="216" t="str">
        <f>IFERROR(MP_DATA[[#This Row],[Top '[m']]]-MP_DATA[[#This Row],[Bottom '[m']]], "")</f>
        <v/>
      </c>
      <c r="L412" s="201" t="str">
        <f>IFERROR(-(MP_DATA[[#This Row],[D, bottom '[m']]]-MP_DATA[[#This Row],[D, top '[m']]])/(MP_DATA[[#This Row],[Bottom '[m']]]-MP_DATA[[#This Row],[Top '[m']]]),"")</f>
        <v/>
      </c>
      <c r="M412" s="134" t="str">
        <f t="shared" si="16"/>
        <v/>
      </c>
      <c r="N412" s="217" t="str">
        <f>IFERROR((MP_DATA[[#This Row],[D, bottom '[m']]]+MP_DATA[[#This Row],[D, top '[m']]])/(2*MP_DATA[[#This Row],[t '[mm']]]/1000),"")</f>
        <v/>
      </c>
      <c r="Q412" s="195"/>
      <c r="R412" s="195"/>
      <c r="S412" s="175"/>
      <c r="AV412" s="216" t="str">
        <f>IFERROR(TP_DATA[[#This Row],[Top '[m']]]-TP_DATA[[#This Row],[Bottom '[m']]], "")</f>
        <v/>
      </c>
      <c r="AW412" s="194"/>
      <c r="AX412" s="195"/>
      <c r="AY412" s="222"/>
      <c r="BB412" s="96"/>
      <c r="BC412" s="96"/>
      <c r="BD412" s="175"/>
      <c r="CH412" s="216" t="str">
        <f>IFERROR(TOWER_DATA[[#This Row],[Top '[m']]]-TOWER_DATA[[#This Row],[Bottom '[m']]], "")</f>
        <v/>
      </c>
      <c r="CI412" s="201" t="str">
        <f>IFERROR(-(TOWER_DATA[[#This Row],[D, bottom '[m']]]-TOWER_DATA[[#This Row],[D, top '[m']]])/(TOWER_DATA[[#This Row],[Bottom '[m']]]-TOWER_DATA[[#This Row],[Top '[m']]]),"")</f>
        <v/>
      </c>
      <c r="CJ412" s="134" t="str">
        <f t="shared" si="15"/>
        <v/>
      </c>
      <c r="CK412" s="217" t="str">
        <f>IFERROR((TOWER_DATA[[#This Row],[D, bottom '[m']]]+TOWER_DATA[[#This Row],[D, top '[m']]])/(2*TOWER_DATA[[#This Row],[t '[mm']]]/1000),"")</f>
        <v/>
      </c>
      <c r="DO412" s="195"/>
      <c r="DP412" s="195"/>
      <c r="DQ412" s="175"/>
      <c r="DT412" s="96"/>
      <c r="DU412" s="96"/>
    </row>
    <row r="413" spans="11:125" ht="18" customHeight="1">
      <c r="K413" s="216" t="str">
        <f>IFERROR(MP_DATA[[#This Row],[Top '[m']]]-MP_DATA[[#This Row],[Bottom '[m']]], "")</f>
        <v/>
      </c>
      <c r="L413" s="201" t="str">
        <f>IFERROR(-(MP_DATA[[#This Row],[D, bottom '[m']]]-MP_DATA[[#This Row],[D, top '[m']]])/(MP_DATA[[#This Row],[Bottom '[m']]]-MP_DATA[[#This Row],[Top '[m']]]),"")</f>
        <v/>
      </c>
      <c r="M413" s="134" t="str">
        <f t="shared" si="16"/>
        <v/>
      </c>
      <c r="N413" s="217" t="str">
        <f>IFERROR((MP_DATA[[#This Row],[D, bottom '[m']]]+MP_DATA[[#This Row],[D, top '[m']]])/(2*MP_DATA[[#This Row],[t '[mm']]]/1000),"")</f>
        <v/>
      </c>
      <c r="Q413" s="195"/>
      <c r="R413" s="195"/>
      <c r="S413" s="175"/>
      <c r="AV413" s="216" t="str">
        <f>IFERROR(TP_DATA[[#This Row],[Top '[m']]]-TP_DATA[[#This Row],[Bottom '[m']]], "")</f>
        <v/>
      </c>
      <c r="AW413" s="194"/>
      <c r="AX413" s="195"/>
      <c r="AY413" s="222"/>
      <c r="BB413" s="96"/>
      <c r="BC413" s="96"/>
      <c r="BD413" s="175"/>
      <c r="CH413" s="216" t="str">
        <f>IFERROR(TOWER_DATA[[#This Row],[Top '[m']]]-TOWER_DATA[[#This Row],[Bottom '[m']]], "")</f>
        <v/>
      </c>
      <c r="CI413" s="201" t="str">
        <f>IFERROR(-(TOWER_DATA[[#This Row],[D, bottom '[m']]]-TOWER_DATA[[#This Row],[D, top '[m']]])/(TOWER_DATA[[#This Row],[Bottom '[m']]]-TOWER_DATA[[#This Row],[Top '[m']]]),"")</f>
        <v/>
      </c>
      <c r="CJ413" s="134" t="str">
        <f t="shared" si="15"/>
        <v/>
      </c>
      <c r="CK413" s="217" t="str">
        <f>IFERROR((TOWER_DATA[[#This Row],[D, bottom '[m']]]+TOWER_DATA[[#This Row],[D, top '[m']]])/(2*TOWER_DATA[[#This Row],[t '[mm']]]/1000),"")</f>
        <v/>
      </c>
      <c r="DO413" s="195"/>
      <c r="DP413" s="195"/>
      <c r="DQ413" s="175"/>
      <c r="DT413" s="96"/>
      <c r="DU413" s="96"/>
    </row>
    <row r="414" spans="11:125" ht="18" customHeight="1">
      <c r="K414" s="216" t="str">
        <f>IFERROR(MP_DATA[[#This Row],[Top '[m']]]-MP_DATA[[#This Row],[Bottom '[m']]], "")</f>
        <v/>
      </c>
      <c r="L414" s="201" t="str">
        <f>IFERROR(-(MP_DATA[[#This Row],[D, bottom '[m']]]-MP_DATA[[#This Row],[D, top '[m']]])/(MP_DATA[[#This Row],[Bottom '[m']]]-MP_DATA[[#This Row],[Top '[m']]]),"")</f>
        <v/>
      </c>
      <c r="M414" s="134" t="str">
        <f t="shared" si="16"/>
        <v/>
      </c>
      <c r="N414" s="217" t="str">
        <f>IFERROR((MP_DATA[[#This Row],[D, bottom '[m']]]+MP_DATA[[#This Row],[D, top '[m']]])/(2*MP_DATA[[#This Row],[t '[mm']]]/1000),"")</f>
        <v/>
      </c>
      <c r="Q414" s="195"/>
      <c r="R414" s="195"/>
      <c r="S414" s="175"/>
      <c r="AV414" s="216" t="str">
        <f>IFERROR(TP_DATA[[#This Row],[Top '[m']]]-TP_DATA[[#This Row],[Bottom '[m']]], "")</f>
        <v/>
      </c>
      <c r="AW414" s="194"/>
      <c r="AX414" s="195"/>
      <c r="AY414" s="222"/>
      <c r="BB414" s="96"/>
      <c r="BC414" s="96"/>
      <c r="BD414" s="175"/>
      <c r="CH414" s="216" t="str">
        <f>IFERROR(TOWER_DATA[[#This Row],[Top '[m']]]-TOWER_DATA[[#This Row],[Bottom '[m']]], "")</f>
        <v/>
      </c>
      <c r="CI414" s="201" t="str">
        <f>IFERROR(-(TOWER_DATA[[#This Row],[D, bottom '[m']]]-TOWER_DATA[[#This Row],[D, top '[m']]])/(TOWER_DATA[[#This Row],[Bottom '[m']]]-TOWER_DATA[[#This Row],[Top '[m']]]),"")</f>
        <v/>
      </c>
      <c r="CJ414" s="134" t="str">
        <f t="shared" si="15"/>
        <v/>
      </c>
      <c r="CK414" s="217" t="str">
        <f>IFERROR((TOWER_DATA[[#This Row],[D, bottom '[m']]]+TOWER_DATA[[#This Row],[D, top '[m']]])/(2*TOWER_DATA[[#This Row],[t '[mm']]]/1000),"")</f>
        <v/>
      </c>
      <c r="DO414" s="195"/>
      <c r="DP414" s="195"/>
      <c r="DQ414" s="175"/>
      <c r="DT414" s="96"/>
      <c r="DU414" s="96"/>
    </row>
    <row r="415" spans="11:125" ht="18" customHeight="1">
      <c r="K415" s="216" t="str">
        <f>IFERROR(MP_DATA[[#This Row],[Top '[m']]]-MP_DATA[[#This Row],[Bottom '[m']]], "")</f>
        <v/>
      </c>
      <c r="L415" s="201" t="str">
        <f>IFERROR(-(MP_DATA[[#This Row],[D, bottom '[m']]]-MP_DATA[[#This Row],[D, top '[m']]])/(MP_DATA[[#This Row],[Bottom '[m']]]-MP_DATA[[#This Row],[Top '[m']]]),"")</f>
        <v/>
      </c>
      <c r="M415" s="134" t="str">
        <f t="shared" si="16"/>
        <v/>
      </c>
      <c r="N415" s="217" t="str">
        <f>IFERROR((MP_DATA[[#This Row],[D, bottom '[m']]]+MP_DATA[[#This Row],[D, top '[m']]])/(2*MP_DATA[[#This Row],[t '[mm']]]/1000),"")</f>
        <v/>
      </c>
      <c r="Q415" s="195"/>
      <c r="R415" s="195"/>
      <c r="S415" s="175"/>
      <c r="AV415" s="216" t="str">
        <f>IFERROR(TP_DATA[[#This Row],[Top '[m']]]-TP_DATA[[#This Row],[Bottom '[m']]], "")</f>
        <v/>
      </c>
      <c r="AW415" s="194"/>
      <c r="AX415" s="195"/>
      <c r="AY415" s="222"/>
      <c r="BB415" s="96"/>
      <c r="BC415" s="96"/>
      <c r="BD415" s="175"/>
      <c r="CH415" s="216" t="str">
        <f>IFERROR(TOWER_DATA[[#This Row],[Top '[m']]]-TOWER_DATA[[#This Row],[Bottom '[m']]], "")</f>
        <v/>
      </c>
      <c r="CI415" s="201" t="str">
        <f>IFERROR(-(TOWER_DATA[[#This Row],[D, bottom '[m']]]-TOWER_DATA[[#This Row],[D, top '[m']]])/(TOWER_DATA[[#This Row],[Bottom '[m']]]-TOWER_DATA[[#This Row],[Top '[m']]]),"")</f>
        <v/>
      </c>
      <c r="CJ415" s="134" t="str">
        <f t="shared" si="15"/>
        <v/>
      </c>
      <c r="CK415" s="217" t="str">
        <f>IFERROR((TOWER_DATA[[#This Row],[D, bottom '[m']]]+TOWER_DATA[[#This Row],[D, top '[m']]])/(2*TOWER_DATA[[#This Row],[t '[mm']]]/1000),"")</f>
        <v/>
      </c>
      <c r="DO415" s="195"/>
      <c r="DP415" s="195"/>
      <c r="DQ415" s="175"/>
      <c r="DT415" s="96"/>
      <c r="DU415" s="96"/>
    </row>
    <row r="416" spans="11:125" ht="18" customHeight="1">
      <c r="K416" s="216" t="str">
        <f>IFERROR(MP_DATA[[#This Row],[Top '[m']]]-MP_DATA[[#This Row],[Bottom '[m']]], "")</f>
        <v/>
      </c>
      <c r="L416" s="201" t="str">
        <f>IFERROR(-(MP_DATA[[#This Row],[D, bottom '[m']]]-MP_DATA[[#This Row],[D, top '[m']]])/(MP_DATA[[#This Row],[Bottom '[m']]]-MP_DATA[[#This Row],[Top '[m']]]),"")</f>
        <v/>
      </c>
      <c r="M416" s="134" t="str">
        <f t="shared" si="16"/>
        <v/>
      </c>
      <c r="N416" s="217" t="str">
        <f>IFERROR((MP_DATA[[#This Row],[D, bottom '[m']]]+MP_DATA[[#This Row],[D, top '[m']]])/(2*MP_DATA[[#This Row],[t '[mm']]]/1000),"")</f>
        <v/>
      </c>
      <c r="Q416" s="195"/>
      <c r="R416" s="195"/>
      <c r="S416" s="175"/>
      <c r="AV416" s="216" t="str">
        <f>IFERROR(TP_DATA[[#This Row],[Top '[m']]]-TP_DATA[[#This Row],[Bottom '[m']]], "")</f>
        <v/>
      </c>
      <c r="AW416" s="194"/>
      <c r="AX416" s="195"/>
      <c r="AY416" s="222"/>
      <c r="BB416" s="96"/>
      <c r="BC416" s="96"/>
      <c r="BD416" s="175"/>
      <c r="CH416" s="216" t="str">
        <f>IFERROR(TOWER_DATA[[#This Row],[Top '[m']]]-TOWER_DATA[[#This Row],[Bottom '[m']]], "")</f>
        <v/>
      </c>
      <c r="CI416" s="201" t="str">
        <f>IFERROR(-(TOWER_DATA[[#This Row],[D, bottom '[m']]]-TOWER_DATA[[#This Row],[D, top '[m']]])/(TOWER_DATA[[#This Row],[Bottom '[m']]]-TOWER_DATA[[#This Row],[Top '[m']]]),"")</f>
        <v/>
      </c>
      <c r="CJ416" s="134" t="str">
        <f t="shared" si="15"/>
        <v/>
      </c>
      <c r="CK416" s="217" t="str">
        <f>IFERROR((TOWER_DATA[[#This Row],[D, bottom '[m']]]+TOWER_DATA[[#This Row],[D, top '[m']]])/(2*TOWER_DATA[[#This Row],[t '[mm']]]/1000),"")</f>
        <v/>
      </c>
      <c r="DO416" s="195"/>
      <c r="DP416" s="195"/>
      <c r="DQ416" s="175"/>
      <c r="DT416" s="96"/>
      <c r="DU416" s="96"/>
    </row>
    <row r="417" spans="11:125" ht="18" customHeight="1">
      <c r="K417" s="216" t="str">
        <f>IFERROR(MP_DATA[[#This Row],[Top '[m']]]-MP_DATA[[#This Row],[Bottom '[m']]], "")</f>
        <v/>
      </c>
      <c r="L417" s="201" t="str">
        <f>IFERROR(-(MP_DATA[[#This Row],[D, bottom '[m']]]-MP_DATA[[#This Row],[D, top '[m']]])/(MP_DATA[[#This Row],[Bottom '[m']]]-MP_DATA[[#This Row],[Top '[m']]]),"")</f>
        <v/>
      </c>
      <c r="M417" s="134" t="str">
        <f t="shared" si="16"/>
        <v/>
      </c>
      <c r="N417" s="217" t="str">
        <f>IFERROR((MP_DATA[[#This Row],[D, bottom '[m']]]+MP_DATA[[#This Row],[D, top '[m']]])/(2*MP_DATA[[#This Row],[t '[mm']]]/1000),"")</f>
        <v/>
      </c>
      <c r="Q417" s="195"/>
      <c r="R417" s="195"/>
      <c r="S417" s="175"/>
      <c r="AV417" s="216" t="str">
        <f>IFERROR(TP_DATA[[#This Row],[Top '[m']]]-TP_DATA[[#This Row],[Bottom '[m']]], "")</f>
        <v/>
      </c>
      <c r="AW417" s="194"/>
      <c r="AX417" s="195"/>
      <c r="AY417" s="222"/>
      <c r="BB417" s="96"/>
      <c r="BC417" s="96"/>
      <c r="BD417" s="175"/>
      <c r="CH417" s="216" t="str">
        <f>IFERROR(TOWER_DATA[[#This Row],[Top '[m']]]-TOWER_DATA[[#This Row],[Bottom '[m']]], "")</f>
        <v/>
      </c>
      <c r="CI417" s="201" t="str">
        <f>IFERROR(-(TOWER_DATA[[#This Row],[D, bottom '[m']]]-TOWER_DATA[[#This Row],[D, top '[m']]])/(TOWER_DATA[[#This Row],[Bottom '[m']]]-TOWER_DATA[[#This Row],[Top '[m']]]),"")</f>
        <v/>
      </c>
      <c r="CJ417" s="134" t="str">
        <f t="shared" si="15"/>
        <v/>
      </c>
      <c r="CK417" s="217" t="str">
        <f>IFERROR((TOWER_DATA[[#This Row],[D, bottom '[m']]]+TOWER_DATA[[#This Row],[D, top '[m']]])/(2*TOWER_DATA[[#This Row],[t '[mm']]]/1000),"")</f>
        <v/>
      </c>
      <c r="DO417" s="195"/>
      <c r="DP417" s="195"/>
      <c r="DQ417" s="175"/>
      <c r="DT417" s="96"/>
      <c r="DU417" s="96"/>
    </row>
    <row r="418" spans="11:125" ht="18" customHeight="1">
      <c r="K418" s="216" t="str">
        <f>IFERROR(MP_DATA[[#This Row],[Top '[m']]]-MP_DATA[[#This Row],[Bottom '[m']]], "")</f>
        <v/>
      </c>
      <c r="L418" s="201" t="str">
        <f>IFERROR(-(MP_DATA[[#This Row],[D, bottom '[m']]]-MP_DATA[[#This Row],[D, top '[m']]])/(MP_DATA[[#This Row],[Bottom '[m']]]-MP_DATA[[#This Row],[Top '[m']]]),"")</f>
        <v/>
      </c>
      <c r="M418" s="134" t="str">
        <f t="shared" si="16"/>
        <v/>
      </c>
      <c r="N418" s="217" t="str">
        <f>IFERROR((MP_DATA[[#This Row],[D, bottom '[m']]]+MP_DATA[[#This Row],[D, top '[m']]])/(2*MP_DATA[[#This Row],[t '[mm']]]/1000),"")</f>
        <v/>
      </c>
      <c r="Q418" s="195"/>
      <c r="R418" s="195"/>
      <c r="S418" s="175"/>
      <c r="AV418" s="216" t="str">
        <f>IFERROR(TP_DATA[[#This Row],[Top '[m']]]-TP_DATA[[#This Row],[Bottom '[m']]], "")</f>
        <v/>
      </c>
      <c r="AW418" s="194"/>
      <c r="AX418" s="195"/>
      <c r="AY418" s="222"/>
      <c r="BB418" s="96"/>
      <c r="BC418" s="96"/>
      <c r="BD418" s="175"/>
      <c r="CH418" s="216" t="str">
        <f>IFERROR(TOWER_DATA[[#This Row],[Top '[m']]]-TOWER_DATA[[#This Row],[Bottom '[m']]], "")</f>
        <v/>
      </c>
      <c r="CI418" s="201" t="str">
        <f>IFERROR(-(TOWER_DATA[[#This Row],[D, bottom '[m']]]-TOWER_DATA[[#This Row],[D, top '[m']]])/(TOWER_DATA[[#This Row],[Bottom '[m']]]-TOWER_DATA[[#This Row],[Top '[m']]]),"")</f>
        <v/>
      </c>
      <c r="CJ418" s="134" t="str">
        <f t="shared" si="15"/>
        <v/>
      </c>
      <c r="CK418" s="217" t="str">
        <f>IFERROR((TOWER_DATA[[#This Row],[D, bottom '[m']]]+TOWER_DATA[[#This Row],[D, top '[m']]])/(2*TOWER_DATA[[#This Row],[t '[mm']]]/1000),"")</f>
        <v/>
      </c>
      <c r="DO418" s="195"/>
      <c r="DP418" s="195"/>
      <c r="DQ418" s="175"/>
      <c r="DT418" s="96"/>
      <c r="DU418" s="96"/>
    </row>
    <row r="419" spans="11:125" ht="18" customHeight="1">
      <c r="K419" s="216" t="str">
        <f>IFERROR(MP_DATA[[#This Row],[Top '[m']]]-MP_DATA[[#This Row],[Bottom '[m']]], "")</f>
        <v/>
      </c>
      <c r="L419" s="201" t="str">
        <f>IFERROR(-(MP_DATA[[#This Row],[D, bottom '[m']]]-MP_DATA[[#This Row],[D, top '[m']]])/(MP_DATA[[#This Row],[Bottom '[m']]]-MP_DATA[[#This Row],[Top '[m']]]),"")</f>
        <v/>
      </c>
      <c r="M419" s="134" t="str">
        <f t="shared" si="16"/>
        <v/>
      </c>
      <c r="N419" s="217" t="str">
        <f>IFERROR((MP_DATA[[#This Row],[D, bottom '[m']]]+MP_DATA[[#This Row],[D, top '[m']]])/(2*MP_DATA[[#This Row],[t '[mm']]]/1000),"")</f>
        <v/>
      </c>
      <c r="Q419" s="195"/>
      <c r="R419" s="195"/>
      <c r="S419" s="175"/>
      <c r="AV419" s="216" t="str">
        <f>IFERROR(TP_DATA[[#This Row],[Top '[m']]]-TP_DATA[[#This Row],[Bottom '[m']]], "")</f>
        <v/>
      </c>
      <c r="AW419" s="194"/>
      <c r="AX419" s="195"/>
      <c r="AY419" s="222"/>
      <c r="BB419" s="96"/>
      <c r="BC419" s="96"/>
      <c r="BD419" s="175"/>
      <c r="CH419" s="216" t="str">
        <f>IFERROR(TOWER_DATA[[#This Row],[Top '[m']]]-TOWER_DATA[[#This Row],[Bottom '[m']]], "")</f>
        <v/>
      </c>
      <c r="CI419" s="201" t="str">
        <f>IFERROR(-(TOWER_DATA[[#This Row],[D, bottom '[m']]]-TOWER_DATA[[#This Row],[D, top '[m']]])/(TOWER_DATA[[#This Row],[Bottom '[m']]]-TOWER_DATA[[#This Row],[Top '[m']]]),"")</f>
        <v/>
      </c>
      <c r="CJ419" s="134" t="str">
        <f t="shared" si="15"/>
        <v/>
      </c>
      <c r="CK419" s="217" t="str">
        <f>IFERROR((TOWER_DATA[[#This Row],[D, bottom '[m']]]+TOWER_DATA[[#This Row],[D, top '[m']]])/(2*TOWER_DATA[[#This Row],[t '[mm']]]/1000),"")</f>
        <v/>
      </c>
      <c r="DO419" s="195"/>
      <c r="DP419" s="195"/>
      <c r="DQ419" s="175"/>
      <c r="DT419" s="96"/>
      <c r="DU419" s="96"/>
    </row>
    <row r="420" spans="11:125" ht="18" customHeight="1">
      <c r="K420" s="216" t="str">
        <f>IFERROR(MP_DATA[[#This Row],[Top '[m']]]-MP_DATA[[#This Row],[Bottom '[m']]], "")</f>
        <v/>
      </c>
      <c r="L420" s="201" t="str">
        <f>IFERROR(-(MP_DATA[[#This Row],[D, bottom '[m']]]-MP_DATA[[#This Row],[D, top '[m']]])/(MP_DATA[[#This Row],[Bottom '[m']]]-MP_DATA[[#This Row],[Top '[m']]]),"")</f>
        <v/>
      </c>
      <c r="M420" s="134" t="str">
        <f t="shared" si="16"/>
        <v/>
      </c>
      <c r="N420" s="217" t="str">
        <f>IFERROR((MP_DATA[[#This Row],[D, bottom '[m']]]+MP_DATA[[#This Row],[D, top '[m']]])/(2*MP_DATA[[#This Row],[t '[mm']]]/1000),"")</f>
        <v/>
      </c>
      <c r="Q420" s="195"/>
      <c r="R420" s="195"/>
      <c r="S420" s="175"/>
      <c r="AV420" s="216" t="str">
        <f>IFERROR(TP_DATA[[#This Row],[Top '[m']]]-TP_DATA[[#This Row],[Bottom '[m']]], "")</f>
        <v/>
      </c>
      <c r="AW420" s="194"/>
      <c r="AX420" s="195"/>
      <c r="AY420" s="222"/>
      <c r="BB420" s="96"/>
      <c r="BC420" s="96"/>
      <c r="BD420" s="175"/>
      <c r="CH420" s="216" t="str">
        <f>IFERROR(TOWER_DATA[[#This Row],[Top '[m']]]-TOWER_DATA[[#This Row],[Bottom '[m']]], "")</f>
        <v/>
      </c>
      <c r="CI420" s="201" t="str">
        <f>IFERROR(-(TOWER_DATA[[#This Row],[D, bottom '[m']]]-TOWER_DATA[[#This Row],[D, top '[m']]])/(TOWER_DATA[[#This Row],[Bottom '[m']]]-TOWER_DATA[[#This Row],[Top '[m']]]),"")</f>
        <v/>
      </c>
      <c r="CJ420" s="134" t="str">
        <f t="shared" si="15"/>
        <v/>
      </c>
      <c r="CK420" s="217" t="str">
        <f>IFERROR((TOWER_DATA[[#This Row],[D, bottom '[m']]]+TOWER_DATA[[#This Row],[D, top '[m']]])/(2*TOWER_DATA[[#This Row],[t '[mm']]]/1000),"")</f>
        <v/>
      </c>
      <c r="DO420" s="195"/>
      <c r="DP420" s="195"/>
      <c r="DQ420" s="175"/>
      <c r="DT420" s="96"/>
      <c r="DU420" s="96"/>
    </row>
    <row r="421" spans="11:125" ht="18" customHeight="1">
      <c r="K421" s="216" t="str">
        <f>IFERROR(MP_DATA[[#This Row],[Top '[m']]]-MP_DATA[[#This Row],[Bottom '[m']]], "")</f>
        <v/>
      </c>
      <c r="L421" s="201" t="str">
        <f>IFERROR(-(MP_DATA[[#This Row],[D, bottom '[m']]]-MP_DATA[[#This Row],[D, top '[m']]])/(MP_DATA[[#This Row],[Bottom '[m']]]-MP_DATA[[#This Row],[Top '[m']]]),"")</f>
        <v/>
      </c>
      <c r="M421" s="134" t="str">
        <f t="shared" si="16"/>
        <v/>
      </c>
      <c r="N421" s="217" t="str">
        <f>IFERROR((MP_DATA[[#This Row],[D, bottom '[m']]]+MP_DATA[[#This Row],[D, top '[m']]])/(2*MP_DATA[[#This Row],[t '[mm']]]/1000),"")</f>
        <v/>
      </c>
      <c r="Q421" s="195"/>
      <c r="R421" s="195"/>
      <c r="S421" s="175"/>
      <c r="AV421" s="216" t="str">
        <f>IFERROR(TP_DATA[[#This Row],[Top '[m']]]-TP_DATA[[#This Row],[Bottom '[m']]], "")</f>
        <v/>
      </c>
      <c r="AW421" s="194"/>
      <c r="AX421" s="195"/>
      <c r="AY421" s="222"/>
      <c r="BB421" s="96"/>
      <c r="BC421" s="96"/>
      <c r="BD421" s="175"/>
      <c r="CH421" s="216" t="str">
        <f>IFERROR(TOWER_DATA[[#This Row],[Top '[m']]]-TOWER_DATA[[#This Row],[Bottom '[m']]], "")</f>
        <v/>
      </c>
      <c r="CI421" s="201" t="str">
        <f>IFERROR(-(TOWER_DATA[[#This Row],[D, bottom '[m']]]-TOWER_DATA[[#This Row],[D, top '[m']]])/(TOWER_DATA[[#This Row],[Bottom '[m']]]-TOWER_DATA[[#This Row],[Top '[m']]]),"")</f>
        <v/>
      </c>
      <c r="CJ421" s="134" t="str">
        <f t="shared" si="15"/>
        <v/>
      </c>
      <c r="CK421" s="217" t="str">
        <f>IFERROR((TOWER_DATA[[#This Row],[D, bottom '[m']]]+TOWER_DATA[[#This Row],[D, top '[m']]])/(2*TOWER_DATA[[#This Row],[t '[mm']]]/1000),"")</f>
        <v/>
      </c>
      <c r="DO421" s="195"/>
      <c r="DP421" s="195"/>
      <c r="DQ421" s="175"/>
      <c r="DT421" s="96"/>
      <c r="DU421" s="96"/>
    </row>
    <row r="422" spans="11:125" ht="18" customHeight="1">
      <c r="K422" s="216" t="str">
        <f>IFERROR(MP_DATA[[#This Row],[Top '[m']]]-MP_DATA[[#This Row],[Bottom '[m']]], "")</f>
        <v/>
      </c>
      <c r="L422" s="201" t="str">
        <f>IFERROR(-(MP_DATA[[#This Row],[D, bottom '[m']]]-MP_DATA[[#This Row],[D, top '[m']]])/(MP_DATA[[#This Row],[Bottom '[m']]]-MP_DATA[[#This Row],[Top '[m']]]),"")</f>
        <v/>
      </c>
      <c r="M422" s="134" t="str">
        <f t="shared" si="16"/>
        <v/>
      </c>
      <c r="N422" s="217" t="str">
        <f>IFERROR((MP_DATA[[#This Row],[D, bottom '[m']]]+MP_DATA[[#This Row],[D, top '[m']]])/(2*MP_DATA[[#This Row],[t '[mm']]]/1000),"")</f>
        <v/>
      </c>
      <c r="Q422" s="195"/>
      <c r="R422" s="195"/>
      <c r="S422" s="175"/>
      <c r="AV422" s="216" t="str">
        <f>IFERROR(TP_DATA[[#This Row],[Top '[m']]]-TP_DATA[[#This Row],[Bottom '[m']]], "")</f>
        <v/>
      </c>
      <c r="AW422" s="194"/>
      <c r="AX422" s="195"/>
      <c r="AY422" s="222"/>
      <c r="BB422" s="96"/>
      <c r="BC422" s="96"/>
      <c r="BD422" s="175"/>
      <c r="CH422" s="216" t="str">
        <f>IFERROR(TOWER_DATA[[#This Row],[Top '[m']]]-TOWER_DATA[[#This Row],[Bottom '[m']]], "")</f>
        <v/>
      </c>
      <c r="CI422" s="201" t="str">
        <f>IFERROR(-(TOWER_DATA[[#This Row],[D, bottom '[m']]]-TOWER_DATA[[#This Row],[D, top '[m']]])/(TOWER_DATA[[#This Row],[Bottom '[m']]]-TOWER_DATA[[#This Row],[Top '[m']]]),"")</f>
        <v/>
      </c>
      <c r="CJ422" s="134" t="str">
        <f t="shared" si="15"/>
        <v/>
      </c>
      <c r="CK422" s="217" t="str">
        <f>IFERROR((TOWER_DATA[[#This Row],[D, bottom '[m']]]+TOWER_DATA[[#This Row],[D, top '[m']]])/(2*TOWER_DATA[[#This Row],[t '[mm']]]/1000),"")</f>
        <v/>
      </c>
      <c r="DO422" s="195"/>
      <c r="DP422" s="195"/>
      <c r="DQ422" s="175"/>
      <c r="DT422" s="96"/>
      <c r="DU422" s="96"/>
    </row>
    <row r="423" spans="11:125" ht="18" customHeight="1">
      <c r="K423" s="216" t="str">
        <f>IFERROR(MP_DATA[[#This Row],[Top '[m']]]-MP_DATA[[#This Row],[Bottom '[m']]], "")</f>
        <v/>
      </c>
      <c r="L423" s="201" t="str">
        <f>IFERROR(-(MP_DATA[[#This Row],[D, bottom '[m']]]-MP_DATA[[#This Row],[D, top '[m']]])/(MP_DATA[[#This Row],[Bottom '[m']]]-MP_DATA[[#This Row],[Top '[m']]]),"")</f>
        <v/>
      </c>
      <c r="M423" s="134" t="str">
        <f t="shared" si="16"/>
        <v/>
      </c>
      <c r="N423" s="217" t="str">
        <f>IFERROR((MP_DATA[[#This Row],[D, bottom '[m']]]+MP_DATA[[#This Row],[D, top '[m']]])/(2*MP_DATA[[#This Row],[t '[mm']]]/1000),"")</f>
        <v/>
      </c>
      <c r="Q423" s="195"/>
      <c r="R423" s="195"/>
      <c r="S423" s="175"/>
      <c r="AV423" s="216" t="str">
        <f>IFERROR(TP_DATA[[#This Row],[Top '[m']]]-TP_DATA[[#This Row],[Bottom '[m']]], "")</f>
        <v/>
      </c>
      <c r="AW423" s="194"/>
      <c r="AX423" s="195"/>
      <c r="AY423" s="222"/>
      <c r="BB423" s="96"/>
      <c r="BC423" s="96"/>
      <c r="BD423" s="175"/>
      <c r="CH423" s="216" t="str">
        <f>IFERROR(TOWER_DATA[[#This Row],[Top '[m']]]-TOWER_DATA[[#This Row],[Bottom '[m']]], "")</f>
        <v/>
      </c>
      <c r="CI423" s="201" t="str">
        <f>IFERROR(-(TOWER_DATA[[#This Row],[D, bottom '[m']]]-TOWER_DATA[[#This Row],[D, top '[m']]])/(TOWER_DATA[[#This Row],[Bottom '[m']]]-TOWER_DATA[[#This Row],[Top '[m']]]),"")</f>
        <v/>
      </c>
      <c r="CJ423" s="134" t="str">
        <f t="shared" si="15"/>
        <v/>
      </c>
      <c r="CK423" s="217" t="str">
        <f>IFERROR((TOWER_DATA[[#This Row],[D, bottom '[m']]]+TOWER_DATA[[#This Row],[D, top '[m']]])/(2*TOWER_DATA[[#This Row],[t '[mm']]]/1000),"")</f>
        <v/>
      </c>
      <c r="DO423" s="195"/>
      <c r="DP423" s="195"/>
      <c r="DQ423" s="175"/>
      <c r="DT423" s="96"/>
      <c r="DU423" s="96"/>
    </row>
    <row r="424" spans="11:125" ht="18" customHeight="1">
      <c r="K424" s="216" t="str">
        <f>IFERROR(MP_DATA[[#This Row],[Top '[m']]]-MP_DATA[[#This Row],[Bottom '[m']]], "")</f>
        <v/>
      </c>
      <c r="L424" s="201" t="str">
        <f>IFERROR(-(MP_DATA[[#This Row],[D, bottom '[m']]]-MP_DATA[[#This Row],[D, top '[m']]])/(MP_DATA[[#This Row],[Bottom '[m']]]-MP_DATA[[#This Row],[Top '[m']]]),"")</f>
        <v/>
      </c>
      <c r="M424" s="134" t="str">
        <f t="shared" si="16"/>
        <v/>
      </c>
      <c r="N424" s="217" t="str">
        <f>IFERROR((MP_DATA[[#This Row],[D, bottom '[m']]]+MP_DATA[[#This Row],[D, top '[m']]])/(2*MP_DATA[[#This Row],[t '[mm']]]/1000),"")</f>
        <v/>
      </c>
      <c r="Q424" s="195"/>
      <c r="R424" s="195"/>
      <c r="S424" s="175"/>
      <c r="AV424" s="216" t="str">
        <f>IFERROR(TP_DATA[[#This Row],[Top '[m']]]-TP_DATA[[#This Row],[Bottom '[m']]], "")</f>
        <v/>
      </c>
      <c r="AW424" s="194"/>
      <c r="AX424" s="195"/>
      <c r="AY424" s="222"/>
      <c r="BB424" s="96"/>
      <c r="BC424" s="96"/>
      <c r="BD424" s="175"/>
      <c r="CH424" s="216" t="str">
        <f>IFERROR(TOWER_DATA[[#This Row],[Top '[m']]]-TOWER_DATA[[#This Row],[Bottom '[m']]], "")</f>
        <v/>
      </c>
      <c r="CI424" s="201" t="str">
        <f>IFERROR(-(TOWER_DATA[[#This Row],[D, bottom '[m']]]-TOWER_DATA[[#This Row],[D, top '[m']]])/(TOWER_DATA[[#This Row],[Bottom '[m']]]-TOWER_DATA[[#This Row],[Top '[m']]]),"")</f>
        <v/>
      </c>
      <c r="CJ424" s="134" t="str">
        <f t="shared" si="15"/>
        <v/>
      </c>
      <c r="CK424" s="217" t="str">
        <f>IFERROR((TOWER_DATA[[#This Row],[D, bottom '[m']]]+TOWER_DATA[[#This Row],[D, top '[m']]])/(2*TOWER_DATA[[#This Row],[t '[mm']]]/1000),"")</f>
        <v/>
      </c>
      <c r="DO424" s="195"/>
      <c r="DP424" s="195"/>
      <c r="DQ424" s="175"/>
      <c r="DT424" s="96"/>
      <c r="DU424" s="96"/>
    </row>
    <row r="425" spans="11:125" ht="18" customHeight="1">
      <c r="K425" s="216" t="str">
        <f>IFERROR(MP_DATA[[#This Row],[Top '[m']]]-MP_DATA[[#This Row],[Bottom '[m']]], "")</f>
        <v/>
      </c>
      <c r="L425" s="201" t="str">
        <f>IFERROR(-(MP_DATA[[#This Row],[D, bottom '[m']]]-MP_DATA[[#This Row],[D, top '[m']]])/(MP_DATA[[#This Row],[Bottom '[m']]]-MP_DATA[[#This Row],[Top '[m']]]),"")</f>
        <v/>
      </c>
      <c r="M425" s="134" t="str">
        <f t="shared" si="16"/>
        <v/>
      </c>
      <c r="N425" s="217" t="str">
        <f>IFERROR((MP_DATA[[#This Row],[D, bottom '[m']]]+MP_DATA[[#This Row],[D, top '[m']]])/(2*MP_DATA[[#This Row],[t '[mm']]]/1000),"")</f>
        <v/>
      </c>
      <c r="Q425" s="195"/>
      <c r="R425" s="195"/>
      <c r="S425" s="175"/>
      <c r="AV425" s="216" t="str">
        <f>IFERROR(TP_DATA[[#This Row],[Top '[m']]]-TP_DATA[[#This Row],[Bottom '[m']]], "")</f>
        <v/>
      </c>
      <c r="AW425" s="194"/>
      <c r="AX425" s="195"/>
      <c r="AY425" s="222"/>
      <c r="BB425" s="96"/>
      <c r="BC425" s="96"/>
      <c r="BD425" s="175"/>
      <c r="CH425" s="216" t="str">
        <f>IFERROR(TOWER_DATA[[#This Row],[Top '[m']]]-TOWER_DATA[[#This Row],[Bottom '[m']]], "")</f>
        <v/>
      </c>
      <c r="CI425" s="201" t="str">
        <f>IFERROR(-(TOWER_DATA[[#This Row],[D, bottom '[m']]]-TOWER_DATA[[#This Row],[D, top '[m']]])/(TOWER_DATA[[#This Row],[Bottom '[m']]]-TOWER_DATA[[#This Row],[Top '[m']]]),"")</f>
        <v/>
      </c>
      <c r="CJ425" s="134" t="str">
        <f t="shared" si="15"/>
        <v/>
      </c>
      <c r="CK425" s="217" t="str">
        <f>IFERROR((TOWER_DATA[[#This Row],[D, bottom '[m']]]+TOWER_DATA[[#This Row],[D, top '[m']]])/(2*TOWER_DATA[[#This Row],[t '[mm']]]/1000),"")</f>
        <v/>
      </c>
      <c r="DO425" s="195"/>
      <c r="DP425" s="195"/>
      <c r="DQ425" s="175"/>
      <c r="DT425" s="96"/>
      <c r="DU425" s="96"/>
    </row>
    <row r="426" spans="11:125" ht="18" customHeight="1">
      <c r="K426" s="216" t="str">
        <f>IFERROR(MP_DATA[[#This Row],[Top '[m']]]-MP_DATA[[#This Row],[Bottom '[m']]], "")</f>
        <v/>
      </c>
      <c r="L426" s="201" t="str">
        <f>IFERROR(-(MP_DATA[[#This Row],[D, bottom '[m']]]-MP_DATA[[#This Row],[D, top '[m']]])/(MP_DATA[[#This Row],[Bottom '[m']]]-MP_DATA[[#This Row],[Top '[m']]]),"")</f>
        <v/>
      </c>
      <c r="M426" s="134" t="str">
        <f t="shared" si="16"/>
        <v/>
      </c>
      <c r="N426" s="217" t="str">
        <f>IFERROR((MP_DATA[[#This Row],[D, bottom '[m']]]+MP_DATA[[#This Row],[D, top '[m']]])/(2*MP_DATA[[#This Row],[t '[mm']]]/1000),"")</f>
        <v/>
      </c>
      <c r="Q426" s="195"/>
      <c r="R426" s="195"/>
      <c r="S426" s="175"/>
      <c r="AV426" s="216" t="str">
        <f>IFERROR(TP_DATA[[#This Row],[Top '[m']]]-TP_DATA[[#This Row],[Bottom '[m']]], "")</f>
        <v/>
      </c>
      <c r="AW426" s="194"/>
      <c r="AX426" s="195"/>
      <c r="AY426" s="222"/>
      <c r="BB426" s="96"/>
      <c r="BC426" s="96"/>
      <c r="BD426" s="175"/>
      <c r="CH426" s="216" t="str">
        <f>IFERROR(TOWER_DATA[[#This Row],[Top '[m']]]-TOWER_DATA[[#This Row],[Bottom '[m']]], "")</f>
        <v/>
      </c>
      <c r="CI426" s="201" t="str">
        <f>IFERROR(-(TOWER_DATA[[#This Row],[D, bottom '[m']]]-TOWER_DATA[[#This Row],[D, top '[m']]])/(TOWER_DATA[[#This Row],[Bottom '[m']]]-TOWER_DATA[[#This Row],[Top '[m']]]),"")</f>
        <v/>
      </c>
      <c r="CJ426" s="134" t="str">
        <f t="shared" si="15"/>
        <v/>
      </c>
      <c r="CK426" s="217" t="str">
        <f>IFERROR((TOWER_DATA[[#This Row],[D, bottom '[m']]]+TOWER_DATA[[#This Row],[D, top '[m']]])/(2*TOWER_DATA[[#This Row],[t '[mm']]]/1000),"")</f>
        <v/>
      </c>
      <c r="DO426" s="195"/>
      <c r="DP426" s="195"/>
      <c r="DQ426" s="175"/>
      <c r="DT426" s="96"/>
      <c r="DU426" s="96"/>
    </row>
    <row r="427" spans="11:125" ht="18" customHeight="1">
      <c r="K427" s="216" t="str">
        <f>IFERROR(MP_DATA[[#This Row],[Top '[m']]]-MP_DATA[[#This Row],[Bottom '[m']]], "")</f>
        <v/>
      </c>
      <c r="L427" s="201" t="str">
        <f>IFERROR(-(MP_DATA[[#This Row],[D, bottom '[m']]]-MP_DATA[[#This Row],[D, top '[m']]])/(MP_DATA[[#This Row],[Bottom '[m']]]-MP_DATA[[#This Row],[Top '[m']]]),"")</f>
        <v/>
      </c>
      <c r="M427" s="134" t="str">
        <f t="shared" si="16"/>
        <v/>
      </c>
      <c r="N427" s="217" t="str">
        <f>IFERROR((MP_DATA[[#This Row],[D, bottom '[m']]]+MP_DATA[[#This Row],[D, top '[m']]])/(2*MP_DATA[[#This Row],[t '[mm']]]/1000),"")</f>
        <v/>
      </c>
      <c r="Q427" s="195"/>
      <c r="R427" s="195"/>
      <c r="S427" s="175"/>
      <c r="AV427" s="216" t="str">
        <f>IFERROR(TP_DATA[[#This Row],[Top '[m']]]-TP_DATA[[#This Row],[Bottom '[m']]], "")</f>
        <v/>
      </c>
      <c r="AW427" s="194"/>
      <c r="AX427" s="195"/>
      <c r="AY427" s="222"/>
      <c r="BB427" s="96"/>
      <c r="BC427" s="96"/>
      <c r="BD427" s="175"/>
      <c r="CH427" s="216" t="str">
        <f>IFERROR(TOWER_DATA[[#This Row],[Top '[m']]]-TOWER_DATA[[#This Row],[Bottom '[m']]], "")</f>
        <v/>
      </c>
      <c r="CI427" s="201" t="str">
        <f>IFERROR(-(TOWER_DATA[[#This Row],[D, bottom '[m']]]-TOWER_DATA[[#This Row],[D, top '[m']]])/(TOWER_DATA[[#This Row],[Bottom '[m']]]-TOWER_DATA[[#This Row],[Top '[m']]]),"")</f>
        <v/>
      </c>
      <c r="CJ427" s="134" t="str">
        <f t="shared" si="15"/>
        <v/>
      </c>
      <c r="CK427" s="217" t="str">
        <f>IFERROR((TOWER_DATA[[#This Row],[D, bottom '[m']]]+TOWER_DATA[[#This Row],[D, top '[m']]])/(2*TOWER_DATA[[#This Row],[t '[mm']]]/1000),"")</f>
        <v/>
      </c>
      <c r="DO427" s="195"/>
      <c r="DP427" s="195"/>
      <c r="DQ427" s="175"/>
      <c r="DT427" s="96"/>
      <c r="DU427" s="96"/>
    </row>
    <row r="428" spans="11:125" ht="18" customHeight="1">
      <c r="K428" s="216" t="str">
        <f>IFERROR(MP_DATA[[#This Row],[Top '[m']]]-MP_DATA[[#This Row],[Bottom '[m']]], "")</f>
        <v/>
      </c>
      <c r="L428" s="201" t="str">
        <f>IFERROR(-(MP_DATA[[#This Row],[D, bottom '[m']]]-MP_DATA[[#This Row],[D, top '[m']]])/(MP_DATA[[#This Row],[Bottom '[m']]]-MP_DATA[[#This Row],[Top '[m']]]),"")</f>
        <v/>
      </c>
      <c r="M428" s="134" t="str">
        <f t="shared" si="16"/>
        <v/>
      </c>
      <c r="N428" s="217" t="str">
        <f>IFERROR((MP_DATA[[#This Row],[D, bottom '[m']]]+MP_DATA[[#This Row],[D, top '[m']]])/(2*MP_DATA[[#This Row],[t '[mm']]]/1000),"")</f>
        <v/>
      </c>
      <c r="Q428" s="195"/>
      <c r="R428" s="195"/>
      <c r="S428" s="175"/>
      <c r="AV428" s="216" t="str">
        <f>IFERROR(TP_DATA[[#This Row],[Top '[m']]]-TP_DATA[[#This Row],[Bottom '[m']]], "")</f>
        <v/>
      </c>
      <c r="AW428" s="194"/>
      <c r="AX428" s="195"/>
      <c r="AY428" s="222"/>
      <c r="BB428" s="96"/>
      <c r="BC428" s="96"/>
      <c r="BD428" s="175"/>
      <c r="CH428" s="216" t="str">
        <f>IFERROR(TOWER_DATA[[#This Row],[Top '[m']]]-TOWER_DATA[[#This Row],[Bottom '[m']]], "")</f>
        <v/>
      </c>
      <c r="CI428" s="201" t="str">
        <f>IFERROR(-(TOWER_DATA[[#This Row],[D, bottom '[m']]]-TOWER_DATA[[#This Row],[D, top '[m']]])/(TOWER_DATA[[#This Row],[Bottom '[m']]]-TOWER_DATA[[#This Row],[Top '[m']]]),"")</f>
        <v/>
      </c>
      <c r="CJ428" s="134" t="str">
        <f t="shared" si="15"/>
        <v/>
      </c>
      <c r="CK428" s="217" t="str">
        <f>IFERROR((TOWER_DATA[[#This Row],[D, bottom '[m']]]+TOWER_DATA[[#This Row],[D, top '[m']]])/(2*TOWER_DATA[[#This Row],[t '[mm']]]/1000),"")</f>
        <v/>
      </c>
      <c r="DO428" s="195"/>
      <c r="DP428" s="195"/>
      <c r="DQ428" s="175"/>
      <c r="DT428" s="96"/>
      <c r="DU428" s="96"/>
    </row>
    <row r="429" spans="11:125" ht="18" customHeight="1">
      <c r="K429" s="216" t="str">
        <f>IFERROR(MP_DATA[[#This Row],[Top '[m']]]-MP_DATA[[#This Row],[Bottom '[m']]], "")</f>
        <v/>
      </c>
      <c r="L429" s="201" t="str">
        <f>IFERROR(-(MP_DATA[[#This Row],[D, bottom '[m']]]-MP_DATA[[#This Row],[D, top '[m']]])/(MP_DATA[[#This Row],[Bottom '[m']]]-MP_DATA[[#This Row],[Top '[m']]]),"")</f>
        <v/>
      </c>
      <c r="M429" s="134" t="str">
        <f t="shared" si="16"/>
        <v/>
      </c>
      <c r="N429" s="217" t="str">
        <f>IFERROR((MP_DATA[[#This Row],[D, bottom '[m']]]+MP_DATA[[#This Row],[D, top '[m']]])/(2*MP_DATA[[#This Row],[t '[mm']]]/1000),"")</f>
        <v/>
      </c>
      <c r="Q429" s="195"/>
      <c r="R429" s="195"/>
      <c r="S429" s="175"/>
      <c r="AV429" s="216" t="str">
        <f>IFERROR(TP_DATA[[#This Row],[Top '[m']]]-TP_DATA[[#This Row],[Bottom '[m']]], "")</f>
        <v/>
      </c>
      <c r="AW429" s="194"/>
      <c r="AX429" s="195"/>
      <c r="AY429" s="222"/>
      <c r="BB429" s="96"/>
      <c r="BC429" s="96"/>
      <c r="BD429" s="175"/>
      <c r="CH429" s="216" t="str">
        <f>IFERROR(TOWER_DATA[[#This Row],[Top '[m']]]-TOWER_DATA[[#This Row],[Bottom '[m']]], "")</f>
        <v/>
      </c>
      <c r="CI429" s="201" t="str">
        <f>IFERROR(-(TOWER_DATA[[#This Row],[D, bottom '[m']]]-TOWER_DATA[[#This Row],[D, top '[m']]])/(TOWER_DATA[[#This Row],[Bottom '[m']]]-TOWER_DATA[[#This Row],[Top '[m']]]),"")</f>
        <v/>
      </c>
      <c r="CJ429" s="134" t="str">
        <f t="shared" si="15"/>
        <v/>
      </c>
      <c r="CK429" s="217" t="str">
        <f>IFERROR((TOWER_DATA[[#This Row],[D, bottom '[m']]]+TOWER_DATA[[#This Row],[D, top '[m']]])/(2*TOWER_DATA[[#This Row],[t '[mm']]]/1000),"")</f>
        <v/>
      </c>
      <c r="DO429" s="195"/>
      <c r="DP429" s="195"/>
      <c r="DQ429" s="175"/>
      <c r="DT429" s="96"/>
      <c r="DU429" s="96"/>
    </row>
    <row r="430" spans="11:125" ht="18" customHeight="1">
      <c r="K430" s="216" t="str">
        <f>IFERROR(MP_DATA[[#This Row],[Top '[m']]]-MP_DATA[[#This Row],[Bottom '[m']]], "")</f>
        <v/>
      </c>
      <c r="L430" s="201" t="str">
        <f>IFERROR(-(MP_DATA[[#This Row],[D, bottom '[m']]]-MP_DATA[[#This Row],[D, top '[m']]])/(MP_DATA[[#This Row],[Bottom '[m']]]-MP_DATA[[#This Row],[Top '[m']]]),"")</f>
        <v/>
      </c>
      <c r="M430" s="134" t="str">
        <f t="shared" si="16"/>
        <v/>
      </c>
      <c r="N430" s="217" t="str">
        <f>IFERROR((MP_DATA[[#This Row],[D, bottom '[m']]]+MP_DATA[[#This Row],[D, top '[m']]])/(2*MP_DATA[[#This Row],[t '[mm']]]/1000),"")</f>
        <v/>
      </c>
      <c r="Q430" s="195"/>
      <c r="R430" s="195"/>
      <c r="S430" s="175"/>
      <c r="AV430" s="216" t="str">
        <f>IFERROR(TP_DATA[[#This Row],[Top '[m']]]-TP_DATA[[#This Row],[Bottom '[m']]], "")</f>
        <v/>
      </c>
      <c r="AW430" s="194"/>
      <c r="AX430" s="195"/>
      <c r="AY430" s="222"/>
      <c r="BB430" s="96"/>
      <c r="BC430" s="96"/>
      <c r="BD430" s="175"/>
      <c r="CH430" s="216" t="str">
        <f>IFERROR(TOWER_DATA[[#This Row],[Top '[m']]]-TOWER_DATA[[#This Row],[Bottom '[m']]], "")</f>
        <v/>
      </c>
      <c r="CI430" s="201" t="str">
        <f>IFERROR(-(TOWER_DATA[[#This Row],[D, bottom '[m']]]-TOWER_DATA[[#This Row],[D, top '[m']]])/(TOWER_DATA[[#This Row],[Bottom '[m']]]-TOWER_DATA[[#This Row],[Top '[m']]]),"")</f>
        <v/>
      </c>
      <c r="CJ430" s="134" t="str">
        <f t="shared" si="15"/>
        <v/>
      </c>
      <c r="CK430" s="217" t="str">
        <f>IFERROR((TOWER_DATA[[#This Row],[D, bottom '[m']]]+TOWER_DATA[[#This Row],[D, top '[m']]])/(2*TOWER_DATA[[#This Row],[t '[mm']]]/1000),"")</f>
        <v/>
      </c>
      <c r="DO430" s="195"/>
      <c r="DP430" s="195"/>
      <c r="DQ430" s="175"/>
      <c r="DT430" s="96"/>
      <c r="DU430" s="96"/>
    </row>
    <row r="431" spans="11:125" ht="18" customHeight="1">
      <c r="K431" s="216" t="str">
        <f>IFERROR(MP_DATA[[#This Row],[Top '[m']]]-MP_DATA[[#This Row],[Bottom '[m']]], "")</f>
        <v/>
      </c>
      <c r="L431" s="201" t="str">
        <f>IFERROR(-(MP_DATA[[#This Row],[D, bottom '[m']]]-MP_DATA[[#This Row],[D, top '[m']]])/(MP_DATA[[#This Row],[Bottom '[m']]]-MP_DATA[[#This Row],[Top '[m']]]),"")</f>
        <v/>
      </c>
      <c r="M431" s="134" t="str">
        <f t="shared" si="16"/>
        <v/>
      </c>
      <c r="N431" s="217" t="str">
        <f>IFERROR((MP_DATA[[#This Row],[D, bottom '[m']]]+MP_DATA[[#This Row],[D, top '[m']]])/(2*MP_DATA[[#This Row],[t '[mm']]]/1000),"")</f>
        <v/>
      </c>
      <c r="Q431" s="195"/>
      <c r="R431" s="195"/>
      <c r="S431" s="175"/>
      <c r="AV431" s="216" t="str">
        <f>IFERROR(TP_DATA[[#This Row],[Top '[m']]]-TP_DATA[[#This Row],[Bottom '[m']]], "")</f>
        <v/>
      </c>
      <c r="AW431" s="194"/>
      <c r="AX431" s="195"/>
      <c r="AY431" s="222"/>
      <c r="BB431" s="96"/>
      <c r="BC431" s="96"/>
      <c r="BD431" s="175"/>
      <c r="CH431" s="216" t="str">
        <f>IFERROR(TOWER_DATA[[#This Row],[Top '[m']]]-TOWER_DATA[[#This Row],[Bottom '[m']]], "")</f>
        <v/>
      </c>
      <c r="CI431" s="201" t="str">
        <f>IFERROR(-(TOWER_DATA[[#This Row],[D, bottom '[m']]]-TOWER_DATA[[#This Row],[D, top '[m']]])/(TOWER_DATA[[#This Row],[Bottom '[m']]]-TOWER_DATA[[#This Row],[Top '[m']]]),"")</f>
        <v/>
      </c>
      <c r="CJ431" s="134" t="str">
        <f t="shared" si="15"/>
        <v/>
      </c>
      <c r="CK431" s="217" t="str">
        <f>IFERROR((TOWER_DATA[[#This Row],[D, bottom '[m']]]+TOWER_DATA[[#This Row],[D, top '[m']]])/(2*TOWER_DATA[[#This Row],[t '[mm']]]/1000),"")</f>
        <v/>
      </c>
      <c r="DO431" s="195"/>
      <c r="DP431" s="195"/>
      <c r="DQ431" s="175"/>
      <c r="DT431" s="96"/>
      <c r="DU431" s="96"/>
    </row>
    <row r="432" spans="11:125" ht="18" customHeight="1">
      <c r="K432" s="216" t="str">
        <f>IFERROR(MP_DATA[[#This Row],[Top '[m']]]-MP_DATA[[#This Row],[Bottom '[m']]], "")</f>
        <v/>
      </c>
      <c r="L432" s="201" t="str">
        <f>IFERROR(-(MP_DATA[[#This Row],[D, bottom '[m']]]-MP_DATA[[#This Row],[D, top '[m']]])/(MP_DATA[[#This Row],[Bottom '[m']]]-MP_DATA[[#This Row],[Top '[m']]]),"")</f>
        <v/>
      </c>
      <c r="M432" s="134" t="str">
        <f t="shared" si="16"/>
        <v/>
      </c>
      <c r="N432" s="217" t="str">
        <f>IFERROR((MP_DATA[[#This Row],[D, bottom '[m']]]+MP_DATA[[#This Row],[D, top '[m']]])/(2*MP_DATA[[#This Row],[t '[mm']]]/1000),"")</f>
        <v/>
      </c>
      <c r="Q432" s="195"/>
      <c r="R432" s="195"/>
      <c r="S432" s="175"/>
      <c r="AV432" s="216" t="str">
        <f>IFERROR(TP_DATA[[#This Row],[Top '[m']]]-TP_DATA[[#This Row],[Bottom '[m']]], "")</f>
        <v/>
      </c>
      <c r="AW432" s="194"/>
      <c r="AX432" s="195"/>
      <c r="AY432" s="222"/>
      <c r="BB432" s="96"/>
      <c r="BC432" s="96"/>
      <c r="BD432" s="175"/>
      <c r="CH432" s="216" t="str">
        <f>IFERROR(TOWER_DATA[[#This Row],[Top '[m']]]-TOWER_DATA[[#This Row],[Bottom '[m']]], "")</f>
        <v/>
      </c>
      <c r="CI432" s="201" t="str">
        <f>IFERROR(-(TOWER_DATA[[#This Row],[D, bottom '[m']]]-TOWER_DATA[[#This Row],[D, top '[m']]])/(TOWER_DATA[[#This Row],[Bottom '[m']]]-TOWER_DATA[[#This Row],[Top '[m']]]),"")</f>
        <v/>
      </c>
      <c r="CJ432" s="134" t="str">
        <f t="shared" si="15"/>
        <v/>
      </c>
      <c r="CK432" s="217" t="str">
        <f>IFERROR((TOWER_DATA[[#This Row],[D, bottom '[m']]]+TOWER_DATA[[#This Row],[D, top '[m']]])/(2*TOWER_DATA[[#This Row],[t '[mm']]]/1000),"")</f>
        <v/>
      </c>
      <c r="DO432" s="195"/>
      <c r="DP432" s="195"/>
      <c r="DQ432" s="175"/>
      <c r="DT432" s="96"/>
      <c r="DU432" s="96"/>
    </row>
    <row r="433" spans="11:125" ht="18" customHeight="1">
      <c r="K433" s="216" t="str">
        <f>IFERROR(MP_DATA[[#This Row],[Top '[m']]]-MP_DATA[[#This Row],[Bottom '[m']]], "")</f>
        <v/>
      </c>
      <c r="L433" s="201" t="str">
        <f>IFERROR(-(MP_DATA[[#This Row],[D, bottom '[m']]]-MP_DATA[[#This Row],[D, top '[m']]])/(MP_DATA[[#This Row],[Bottom '[m']]]-MP_DATA[[#This Row],[Top '[m']]]),"")</f>
        <v/>
      </c>
      <c r="M433" s="134" t="str">
        <f t="shared" si="16"/>
        <v/>
      </c>
      <c r="N433" s="217" t="str">
        <f>IFERROR((MP_DATA[[#This Row],[D, bottom '[m']]]+MP_DATA[[#This Row],[D, top '[m']]])/(2*MP_DATA[[#This Row],[t '[mm']]]/1000),"")</f>
        <v/>
      </c>
      <c r="Q433" s="195"/>
      <c r="R433" s="195"/>
      <c r="S433" s="175"/>
      <c r="AV433" s="216" t="str">
        <f>IFERROR(TP_DATA[[#This Row],[Top '[m']]]-TP_DATA[[#This Row],[Bottom '[m']]], "")</f>
        <v/>
      </c>
      <c r="AW433" s="194"/>
      <c r="AX433" s="195"/>
      <c r="AY433" s="222"/>
      <c r="BB433" s="96"/>
      <c r="BC433" s="96"/>
      <c r="BD433" s="175"/>
      <c r="CH433" s="216" t="str">
        <f>IFERROR(TOWER_DATA[[#This Row],[Top '[m']]]-TOWER_DATA[[#This Row],[Bottom '[m']]], "")</f>
        <v/>
      </c>
      <c r="CI433" s="201"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7" t="str">
        <f>IFERROR((TOWER_DATA[[#This Row],[D, bottom '[m']]]+TOWER_DATA[[#This Row],[D, top '[m']]])/(2*TOWER_DATA[[#This Row],[t '[mm']]]/1000),"")</f>
        <v/>
      </c>
      <c r="DO433" s="195"/>
      <c r="DP433" s="195"/>
      <c r="DQ433" s="175"/>
      <c r="DT433" s="96"/>
      <c r="DU433" s="96"/>
    </row>
    <row r="434" spans="11:125" ht="18" customHeight="1">
      <c r="K434" s="216" t="str">
        <f>IFERROR(MP_DATA[[#This Row],[Top '[m']]]-MP_DATA[[#This Row],[Bottom '[m']]], "")</f>
        <v/>
      </c>
      <c r="L434" s="201"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7" t="str">
        <f>IFERROR((MP_DATA[[#This Row],[D, bottom '[m']]]+MP_DATA[[#This Row],[D, top '[m']]])/(2*MP_DATA[[#This Row],[t '[mm']]]/1000),"")</f>
        <v/>
      </c>
      <c r="Q434" s="195"/>
      <c r="R434" s="195"/>
      <c r="S434" s="175"/>
      <c r="AV434" s="216" t="str">
        <f>IFERROR(TP_DATA[[#This Row],[Top '[m']]]-TP_DATA[[#This Row],[Bottom '[m']]], "")</f>
        <v/>
      </c>
      <c r="AW434" s="194"/>
      <c r="AX434" s="195"/>
      <c r="AY434" s="222"/>
      <c r="BB434" s="96"/>
      <c r="BC434" s="96"/>
      <c r="BD434" s="175"/>
      <c r="CH434" s="216" t="str">
        <f>IFERROR(TOWER_DATA[[#This Row],[Top '[m']]]-TOWER_DATA[[#This Row],[Bottom '[m']]], "")</f>
        <v/>
      </c>
      <c r="CI434" s="201" t="str">
        <f>IFERROR(-(TOWER_DATA[[#This Row],[D, bottom '[m']]]-TOWER_DATA[[#This Row],[D, top '[m']]])/(TOWER_DATA[[#This Row],[Bottom '[m']]]-TOWER_DATA[[#This Row],[Top '[m']]]),"")</f>
        <v/>
      </c>
      <c r="CJ434" s="134" t="str">
        <f t="shared" si="17"/>
        <v/>
      </c>
      <c r="CK434" s="217" t="str">
        <f>IFERROR((TOWER_DATA[[#This Row],[D, bottom '[m']]]+TOWER_DATA[[#This Row],[D, top '[m']]])/(2*TOWER_DATA[[#This Row],[t '[mm']]]/1000),"")</f>
        <v/>
      </c>
      <c r="DO434" s="195"/>
      <c r="DP434" s="195"/>
      <c r="DQ434" s="175"/>
      <c r="DT434" s="96"/>
      <c r="DU434" s="96"/>
    </row>
    <row r="435" spans="11:125" ht="18" customHeight="1">
      <c r="K435" s="216" t="str">
        <f>IFERROR(MP_DATA[[#This Row],[Top '[m']]]-MP_DATA[[#This Row],[Bottom '[m']]], "")</f>
        <v/>
      </c>
      <c r="L435" s="201" t="str">
        <f>IFERROR(-(MP_DATA[[#This Row],[D, bottom '[m']]]-MP_DATA[[#This Row],[D, top '[m']]])/(MP_DATA[[#This Row],[Bottom '[m']]]-MP_DATA[[#This Row],[Top '[m']]]),"")</f>
        <v/>
      </c>
      <c r="M435" s="134" t="str">
        <f t="shared" si="18"/>
        <v/>
      </c>
      <c r="N435" s="217" t="str">
        <f>IFERROR((MP_DATA[[#This Row],[D, bottom '[m']]]+MP_DATA[[#This Row],[D, top '[m']]])/(2*MP_DATA[[#This Row],[t '[mm']]]/1000),"")</f>
        <v/>
      </c>
      <c r="Q435" s="195"/>
      <c r="R435" s="195"/>
      <c r="S435" s="175"/>
      <c r="AV435" s="216" t="str">
        <f>IFERROR(TP_DATA[[#This Row],[Top '[m']]]-TP_DATA[[#This Row],[Bottom '[m']]], "")</f>
        <v/>
      </c>
      <c r="AW435" s="194"/>
      <c r="AX435" s="195"/>
      <c r="AY435" s="222"/>
      <c r="BB435" s="96"/>
      <c r="BC435" s="96"/>
      <c r="BD435" s="175"/>
      <c r="CH435" s="216" t="str">
        <f>IFERROR(TOWER_DATA[[#This Row],[Top '[m']]]-TOWER_DATA[[#This Row],[Bottom '[m']]], "")</f>
        <v/>
      </c>
      <c r="CI435" s="201" t="str">
        <f>IFERROR(-(TOWER_DATA[[#This Row],[D, bottom '[m']]]-TOWER_DATA[[#This Row],[D, top '[m']]])/(TOWER_DATA[[#This Row],[Bottom '[m']]]-TOWER_DATA[[#This Row],[Top '[m']]]),"")</f>
        <v/>
      </c>
      <c r="CJ435" s="134" t="str">
        <f t="shared" si="17"/>
        <v/>
      </c>
      <c r="CK435" s="217" t="str">
        <f>IFERROR((TOWER_DATA[[#This Row],[D, bottom '[m']]]+TOWER_DATA[[#This Row],[D, top '[m']]])/(2*TOWER_DATA[[#This Row],[t '[mm']]]/1000),"")</f>
        <v/>
      </c>
      <c r="DO435" s="195"/>
      <c r="DP435" s="195"/>
      <c r="DQ435" s="175"/>
      <c r="DT435" s="96"/>
      <c r="DU435" s="96"/>
    </row>
    <row r="436" spans="11:125" ht="18" customHeight="1">
      <c r="K436" s="216" t="str">
        <f>IFERROR(MP_DATA[[#This Row],[Top '[m']]]-MP_DATA[[#This Row],[Bottom '[m']]], "")</f>
        <v/>
      </c>
      <c r="L436" s="201" t="str">
        <f>IFERROR(-(MP_DATA[[#This Row],[D, bottom '[m']]]-MP_DATA[[#This Row],[D, top '[m']]])/(MP_DATA[[#This Row],[Bottom '[m']]]-MP_DATA[[#This Row],[Top '[m']]]),"")</f>
        <v/>
      </c>
      <c r="M436" s="134" t="str">
        <f t="shared" si="18"/>
        <v/>
      </c>
      <c r="N436" s="217" t="str">
        <f>IFERROR((MP_DATA[[#This Row],[D, bottom '[m']]]+MP_DATA[[#This Row],[D, top '[m']]])/(2*MP_DATA[[#This Row],[t '[mm']]]/1000),"")</f>
        <v/>
      </c>
      <c r="Q436" s="195"/>
      <c r="R436" s="195"/>
      <c r="S436" s="175"/>
      <c r="AV436" s="216" t="str">
        <f>IFERROR(TP_DATA[[#This Row],[Top '[m']]]-TP_DATA[[#This Row],[Bottom '[m']]], "")</f>
        <v/>
      </c>
      <c r="AW436" s="194"/>
      <c r="AX436" s="195"/>
      <c r="AY436" s="222"/>
      <c r="BB436" s="96"/>
      <c r="BC436" s="96"/>
      <c r="BD436" s="175"/>
      <c r="CH436" s="216" t="str">
        <f>IFERROR(TOWER_DATA[[#This Row],[Top '[m']]]-TOWER_DATA[[#This Row],[Bottom '[m']]], "")</f>
        <v/>
      </c>
      <c r="CI436" s="201" t="str">
        <f>IFERROR(-(TOWER_DATA[[#This Row],[D, bottom '[m']]]-TOWER_DATA[[#This Row],[D, top '[m']]])/(TOWER_DATA[[#This Row],[Bottom '[m']]]-TOWER_DATA[[#This Row],[Top '[m']]]),"")</f>
        <v/>
      </c>
      <c r="CJ436" s="134" t="str">
        <f t="shared" si="17"/>
        <v/>
      </c>
      <c r="CK436" s="217" t="str">
        <f>IFERROR((TOWER_DATA[[#This Row],[D, bottom '[m']]]+TOWER_DATA[[#This Row],[D, top '[m']]])/(2*TOWER_DATA[[#This Row],[t '[mm']]]/1000),"")</f>
        <v/>
      </c>
      <c r="DO436" s="195"/>
      <c r="DP436" s="195"/>
      <c r="DQ436" s="175"/>
      <c r="DT436" s="96"/>
      <c r="DU436" s="96"/>
    </row>
    <row r="437" spans="11:125" ht="18" customHeight="1">
      <c r="K437" s="216" t="str">
        <f>IFERROR(MP_DATA[[#This Row],[Top '[m']]]-MP_DATA[[#This Row],[Bottom '[m']]], "")</f>
        <v/>
      </c>
      <c r="L437" s="201" t="str">
        <f>IFERROR(-(MP_DATA[[#This Row],[D, bottom '[m']]]-MP_DATA[[#This Row],[D, top '[m']]])/(MP_DATA[[#This Row],[Bottom '[m']]]-MP_DATA[[#This Row],[Top '[m']]]),"")</f>
        <v/>
      </c>
      <c r="M437" s="134" t="str">
        <f t="shared" si="18"/>
        <v/>
      </c>
      <c r="N437" s="217" t="str">
        <f>IFERROR((MP_DATA[[#This Row],[D, bottom '[m']]]+MP_DATA[[#This Row],[D, top '[m']]])/(2*MP_DATA[[#This Row],[t '[mm']]]/1000),"")</f>
        <v/>
      </c>
      <c r="Q437" s="195"/>
      <c r="R437" s="195"/>
      <c r="S437" s="175"/>
      <c r="AV437" s="216" t="str">
        <f>IFERROR(TP_DATA[[#This Row],[Top '[m']]]-TP_DATA[[#This Row],[Bottom '[m']]], "")</f>
        <v/>
      </c>
      <c r="AW437" s="194"/>
      <c r="AX437" s="195"/>
      <c r="AY437" s="222"/>
      <c r="BB437" s="96"/>
      <c r="BC437" s="96"/>
      <c r="BD437" s="175"/>
      <c r="CH437" s="216" t="str">
        <f>IFERROR(TOWER_DATA[[#This Row],[Top '[m']]]-TOWER_DATA[[#This Row],[Bottom '[m']]], "")</f>
        <v/>
      </c>
      <c r="CI437" s="201" t="str">
        <f>IFERROR(-(TOWER_DATA[[#This Row],[D, bottom '[m']]]-TOWER_DATA[[#This Row],[D, top '[m']]])/(TOWER_DATA[[#This Row],[Bottom '[m']]]-TOWER_DATA[[#This Row],[Top '[m']]]),"")</f>
        <v/>
      </c>
      <c r="CJ437" s="134" t="str">
        <f t="shared" si="17"/>
        <v/>
      </c>
      <c r="CK437" s="217" t="str">
        <f>IFERROR((TOWER_DATA[[#This Row],[D, bottom '[m']]]+TOWER_DATA[[#This Row],[D, top '[m']]])/(2*TOWER_DATA[[#This Row],[t '[mm']]]/1000),"")</f>
        <v/>
      </c>
      <c r="DO437" s="195"/>
      <c r="DP437" s="195"/>
      <c r="DQ437" s="175"/>
      <c r="DT437" s="96"/>
      <c r="DU437" s="96"/>
    </row>
    <row r="438" spans="11:125" ht="18" customHeight="1">
      <c r="K438" s="216" t="str">
        <f>IFERROR(MP_DATA[[#This Row],[Top '[m']]]-MP_DATA[[#This Row],[Bottom '[m']]], "")</f>
        <v/>
      </c>
      <c r="L438" s="201" t="str">
        <f>IFERROR(-(MP_DATA[[#This Row],[D, bottom '[m']]]-MP_DATA[[#This Row],[D, top '[m']]])/(MP_DATA[[#This Row],[Bottom '[m']]]-MP_DATA[[#This Row],[Top '[m']]]),"")</f>
        <v/>
      </c>
      <c r="M438" s="134" t="str">
        <f t="shared" si="18"/>
        <v/>
      </c>
      <c r="N438" s="217" t="str">
        <f>IFERROR((MP_DATA[[#This Row],[D, bottom '[m']]]+MP_DATA[[#This Row],[D, top '[m']]])/(2*MP_DATA[[#This Row],[t '[mm']]]/1000),"")</f>
        <v/>
      </c>
      <c r="Q438" s="195"/>
      <c r="R438" s="195"/>
      <c r="S438" s="175"/>
      <c r="AV438" s="216" t="str">
        <f>IFERROR(TP_DATA[[#This Row],[Top '[m']]]-TP_DATA[[#This Row],[Bottom '[m']]], "")</f>
        <v/>
      </c>
      <c r="AW438" s="194"/>
      <c r="AX438" s="195"/>
      <c r="AY438" s="222"/>
      <c r="BB438" s="96"/>
      <c r="BC438" s="96"/>
      <c r="BD438" s="175"/>
      <c r="CH438" s="216" t="str">
        <f>IFERROR(TOWER_DATA[[#This Row],[Top '[m']]]-TOWER_DATA[[#This Row],[Bottom '[m']]], "")</f>
        <v/>
      </c>
      <c r="CI438" s="201" t="str">
        <f>IFERROR(-(TOWER_DATA[[#This Row],[D, bottom '[m']]]-TOWER_DATA[[#This Row],[D, top '[m']]])/(TOWER_DATA[[#This Row],[Bottom '[m']]]-TOWER_DATA[[#This Row],[Top '[m']]]),"")</f>
        <v/>
      </c>
      <c r="CJ438" s="134" t="str">
        <f t="shared" si="17"/>
        <v/>
      </c>
      <c r="CK438" s="217" t="str">
        <f>IFERROR((TOWER_DATA[[#This Row],[D, bottom '[m']]]+TOWER_DATA[[#This Row],[D, top '[m']]])/(2*TOWER_DATA[[#This Row],[t '[mm']]]/1000),"")</f>
        <v/>
      </c>
      <c r="DO438" s="195"/>
      <c r="DP438" s="195"/>
      <c r="DQ438" s="175"/>
      <c r="DT438" s="96"/>
      <c r="DU438" s="96"/>
    </row>
    <row r="439" spans="11:125" ht="18" customHeight="1">
      <c r="K439" s="216" t="str">
        <f>IFERROR(MP_DATA[[#This Row],[Top '[m']]]-MP_DATA[[#This Row],[Bottom '[m']]], "")</f>
        <v/>
      </c>
      <c r="L439" s="201" t="str">
        <f>IFERROR(-(MP_DATA[[#This Row],[D, bottom '[m']]]-MP_DATA[[#This Row],[D, top '[m']]])/(MP_DATA[[#This Row],[Bottom '[m']]]-MP_DATA[[#This Row],[Top '[m']]]),"")</f>
        <v/>
      </c>
      <c r="M439" s="134" t="str">
        <f t="shared" si="18"/>
        <v/>
      </c>
      <c r="N439" s="217" t="str">
        <f>IFERROR((MP_DATA[[#This Row],[D, bottom '[m']]]+MP_DATA[[#This Row],[D, top '[m']]])/(2*MP_DATA[[#This Row],[t '[mm']]]/1000),"")</f>
        <v/>
      </c>
      <c r="Q439" s="195"/>
      <c r="R439" s="195"/>
      <c r="S439" s="175"/>
      <c r="AV439" s="216" t="str">
        <f>IFERROR(TP_DATA[[#This Row],[Top '[m']]]-TP_DATA[[#This Row],[Bottom '[m']]], "")</f>
        <v/>
      </c>
      <c r="AW439" s="194"/>
      <c r="AX439" s="195"/>
      <c r="AY439" s="222"/>
      <c r="BB439" s="96"/>
      <c r="BC439" s="96"/>
      <c r="BD439" s="175"/>
      <c r="CH439" s="216" t="str">
        <f>IFERROR(TOWER_DATA[[#This Row],[Top '[m']]]-TOWER_DATA[[#This Row],[Bottom '[m']]], "")</f>
        <v/>
      </c>
      <c r="CI439" s="201" t="str">
        <f>IFERROR(-(TOWER_DATA[[#This Row],[D, bottom '[m']]]-TOWER_DATA[[#This Row],[D, top '[m']]])/(TOWER_DATA[[#This Row],[Bottom '[m']]]-TOWER_DATA[[#This Row],[Top '[m']]]),"")</f>
        <v/>
      </c>
      <c r="CJ439" s="134" t="str">
        <f t="shared" si="17"/>
        <v/>
      </c>
      <c r="CK439" s="217" t="str">
        <f>IFERROR((TOWER_DATA[[#This Row],[D, bottom '[m']]]+TOWER_DATA[[#This Row],[D, top '[m']]])/(2*TOWER_DATA[[#This Row],[t '[mm']]]/1000),"")</f>
        <v/>
      </c>
      <c r="DO439" s="195"/>
      <c r="DP439" s="195"/>
      <c r="DQ439" s="175"/>
      <c r="DT439" s="96"/>
      <c r="DU439" s="96"/>
    </row>
    <row r="440" spans="11:125" ht="18" customHeight="1">
      <c r="K440" s="216" t="str">
        <f>IFERROR(MP_DATA[[#This Row],[Top '[m']]]-MP_DATA[[#This Row],[Bottom '[m']]], "")</f>
        <v/>
      </c>
      <c r="L440" s="201" t="str">
        <f>IFERROR(-(MP_DATA[[#This Row],[D, bottom '[m']]]-MP_DATA[[#This Row],[D, top '[m']]])/(MP_DATA[[#This Row],[Bottom '[m']]]-MP_DATA[[#This Row],[Top '[m']]]),"")</f>
        <v/>
      </c>
      <c r="M440" s="134" t="str">
        <f t="shared" si="18"/>
        <v/>
      </c>
      <c r="N440" s="217" t="str">
        <f>IFERROR((MP_DATA[[#This Row],[D, bottom '[m']]]+MP_DATA[[#This Row],[D, top '[m']]])/(2*MP_DATA[[#This Row],[t '[mm']]]/1000),"")</f>
        <v/>
      </c>
      <c r="Q440" s="195"/>
      <c r="R440" s="195"/>
      <c r="S440" s="175"/>
      <c r="AV440" s="216" t="str">
        <f>IFERROR(TP_DATA[[#This Row],[Top '[m']]]-TP_DATA[[#This Row],[Bottom '[m']]], "")</f>
        <v/>
      </c>
      <c r="AW440" s="194"/>
      <c r="AX440" s="195"/>
      <c r="AY440" s="222"/>
      <c r="BB440" s="96"/>
      <c r="BC440" s="96"/>
      <c r="BD440" s="175"/>
      <c r="CH440" s="216" t="str">
        <f>IFERROR(TOWER_DATA[[#This Row],[Top '[m']]]-TOWER_DATA[[#This Row],[Bottom '[m']]], "")</f>
        <v/>
      </c>
      <c r="CI440" s="201" t="str">
        <f>IFERROR(-(TOWER_DATA[[#This Row],[D, bottom '[m']]]-TOWER_DATA[[#This Row],[D, top '[m']]])/(TOWER_DATA[[#This Row],[Bottom '[m']]]-TOWER_DATA[[#This Row],[Top '[m']]]),"")</f>
        <v/>
      </c>
      <c r="CJ440" s="134" t="str">
        <f t="shared" si="17"/>
        <v/>
      </c>
      <c r="CK440" s="217" t="str">
        <f>IFERROR((TOWER_DATA[[#This Row],[D, bottom '[m']]]+TOWER_DATA[[#This Row],[D, top '[m']]])/(2*TOWER_DATA[[#This Row],[t '[mm']]]/1000),"")</f>
        <v/>
      </c>
      <c r="DO440" s="195"/>
      <c r="DP440" s="195"/>
      <c r="DQ440" s="175"/>
      <c r="DT440" s="96"/>
      <c r="DU440" s="96"/>
    </row>
    <row r="441" spans="11:125" ht="18" customHeight="1">
      <c r="K441" s="216" t="str">
        <f>IFERROR(MP_DATA[[#This Row],[Top '[m']]]-MP_DATA[[#This Row],[Bottom '[m']]], "")</f>
        <v/>
      </c>
      <c r="L441" s="201" t="str">
        <f>IFERROR(-(MP_DATA[[#This Row],[D, bottom '[m']]]-MP_DATA[[#This Row],[D, top '[m']]])/(MP_DATA[[#This Row],[Bottom '[m']]]-MP_DATA[[#This Row],[Top '[m']]]),"")</f>
        <v/>
      </c>
      <c r="M441" s="134" t="str">
        <f t="shared" si="18"/>
        <v/>
      </c>
      <c r="N441" s="217" t="str">
        <f>IFERROR((MP_DATA[[#This Row],[D, bottom '[m']]]+MP_DATA[[#This Row],[D, top '[m']]])/(2*MP_DATA[[#This Row],[t '[mm']]]/1000),"")</f>
        <v/>
      </c>
      <c r="Q441" s="195"/>
      <c r="R441" s="195"/>
      <c r="S441" s="175"/>
      <c r="AV441" s="216" t="str">
        <f>IFERROR(TP_DATA[[#This Row],[Top '[m']]]-TP_DATA[[#This Row],[Bottom '[m']]], "")</f>
        <v/>
      </c>
      <c r="AW441" s="194"/>
      <c r="AX441" s="195"/>
      <c r="AY441" s="222"/>
      <c r="BB441" s="96"/>
      <c r="BC441" s="96"/>
      <c r="BD441" s="175"/>
      <c r="CH441" s="216" t="str">
        <f>IFERROR(TOWER_DATA[[#This Row],[Top '[m']]]-TOWER_DATA[[#This Row],[Bottom '[m']]], "")</f>
        <v/>
      </c>
      <c r="CI441" s="201" t="str">
        <f>IFERROR(-(TOWER_DATA[[#This Row],[D, bottom '[m']]]-TOWER_DATA[[#This Row],[D, top '[m']]])/(TOWER_DATA[[#This Row],[Bottom '[m']]]-TOWER_DATA[[#This Row],[Top '[m']]]),"")</f>
        <v/>
      </c>
      <c r="CJ441" s="134" t="str">
        <f t="shared" si="17"/>
        <v/>
      </c>
      <c r="CK441" s="217" t="str">
        <f>IFERROR((TOWER_DATA[[#This Row],[D, bottom '[m']]]+TOWER_DATA[[#This Row],[D, top '[m']]])/(2*TOWER_DATA[[#This Row],[t '[mm']]]/1000),"")</f>
        <v/>
      </c>
      <c r="DO441" s="195"/>
      <c r="DP441" s="195"/>
      <c r="DQ441" s="175"/>
      <c r="DT441" s="96"/>
      <c r="DU441" s="96"/>
    </row>
    <row r="442" spans="11:125" ht="18" customHeight="1">
      <c r="K442" s="216" t="str">
        <f>IFERROR(MP_DATA[[#This Row],[Top '[m']]]-MP_DATA[[#This Row],[Bottom '[m']]], "")</f>
        <v/>
      </c>
      <c r="L442" s="201" t="str">
        <f>IFERROR(-(MP_DATA[[#This Row],[D, bottom '[m']]]-MP_DATA[[#This Row],[D, top '[m']]])/(MP_DATA[[#This Row],[Bottom '[m']]]-MP_DATA[[#This Row],[Top '[m']]]),"")</f>
        <v/>
      </c>
      <c r="M442" s="134" t="str">
        <f t="shared" si="18"/>
        <v/>
      </c>
      <c r="N442" s="217" t="str">
        <f>IFERROR((MP_DATA[[#This Row],[D, bottom '[m']]]+MP_DATA[[#This Row],[D, top '[m']]])/(2*MP_DATA[[#This Row],[t '[mm']]]/1000),"")</f>
        <v/>
      </c>
      <c r="Q442" s="195"/>
      <c r="R442" s="195"/>
      <c r="S442" s="175"/>
      <c r="AV442" s="216" t="str">
        <f>IFERROR(TP_DATA[[#This Row],[Top '[m']]]-TP_DATA[[#This Row],[Bottom '[m']]], "")</f>
        <v/>
      </c>
      <c r="AW442" s="194"/>
      <c r="AX442" s="195"/>
      <c r="AY442" s="222"/>
      <c r="BB442" s="96"/>
      <c r="BC442" s="96"/>
      <c r="BD442" s="175"/>
      <c r="CH442" s="216" t="str">
        <f>IFERROR(TOWER_DATA[[#This Row],[Top '[m']]]-TOWER_DATA[[#This Row],[Bottom '[m']]], "")</f>
        <v/>
      </c>
      <c r="CI442" s="201" t="str">
        <f>IFERROR(-(TOWER_DATA[[#This Row],[D, bottom '[m']]]-TOWER_DATA[[#This Row],[D, top '[m']]])/(TOWER_DATA[[#This Row],[Bottom '[m']]]-TOWER_DATA[[#This Row],[Top '[m']]]),"")</f>
        <v/>
      </c>
      <c r="CJ442" s="134" t="str">
        <f t="shared" si="17"/>
        <v/>
      </c>
      <c r="CK442" s="217" t="str">
        <f>IFERROR((TOWER_DATA[[#This Row],[D, bottom '[m']]]+TOWER_DATA[[#This Row],[D, top '[m']]])/(2*TOWER_DATA[[#This Row],[t '[mm']]]/1000),"")</f>
        <v/>
      </c>
      <c r="DO442" s="195"/>
      <c r="DP442" s="195"/>
      <c r="DQ442" s="175"/>
      <c r="DT442" s="96"/>
      <c r="DU442" s="96"/>
    </row>
    <row r="443" spans="11:125" ht="18" customHeight="1">
      <c r="K443" s="216" t="str">
        <f>IFERROR(MP_DATA[[#This Row],[Top '[m']]]-MP_DATA[[#This Row],[Bottom '[m']]], "")</f>
        <v/>
      </c>
      <c r="L443" s="201" t="str">
        <f>IFERROR(-(MP_DATA[[#This Row],[D, bottom '[m']]]-MP_DATA[[#This Row],[D, top '[m']]])/(MP_DATA[[#This Row],[Bottom '[m']]]-MP_DATA[[#This Row],[Top '[m']]]),"")</f>
        <v/>
      </c>
      <c r="M443" s="134" t="str">
        <f t="shared" si="18"/>
        <v/>
      </c>
      <c r="N443" s="217" t="str">
        <f>IFERROR((MP_DATA[[#This Row],[D, bottom '[m']]]+MP_DATA[[#This Row],[D, top '[m']]])/(2*MP_DATA[[#This Row],[t '[mm']]]/1000),"")</f>
        <v/>
      </c>
      <c r="Q443" s="195"/>
      <c r="R443" s="195"/>
      <c r="S443" s="175"/>
      <c r="AV443" s="216" t="str">
        <f>IFERROR(TP_DATA[[#This Row],[Top '[m']]]-TP_DATA[[#This Row],[Bottom '[m']]], "")</f>
        <v/>
      </c>
      <c r="AW443" s="194"/>
      <c r="AX443" s="195"/>
      <c r="AY443" s="222"/>
      <c r="BB443" s="96"/>
      <c r="BC443" s="96"/>
      <c r="BD443" s="175"/>
      <c r="CH443" s="216" t="str">
        <f>IFERROR(TOWER_DATA[[#This Row],[Top '[m']]]-TOWER_DATA[[#This Row],[Bottom '[m']]], "")</f>
        <v/>
      </c>
      <c r="CI443" s="201" t="str">
        <f>IFERROR(-(TOWER_DATA[[#This Row],[D, bottom '[m']]]-TOWER_DATA[[#This Row],[D, top '[m']]])/(TOWER_DATA[[#This Row],[Bottom '[m']]]-TOWER_DATA[[#This Row],[Top '[m']]]),"")</f>
        <v/>
      </c>
      <c r="CJ443" s="134" t="str">
        <f t="shared" si="17"/>
        <v/>
      </c>
      <c r="CK443" s="217" t="str">
        <f>IFERROR((TOWER_DATA[[#This Row],[D, bottom '[m']]]+TOWER_DATA[[#This Row],[D, top '[m']]])/(2*TOWER_DATA[[#This Row],[t '[mm']]]/1000),"")</f>
        <v/>
      </c>
      <c r="DO443" s="195"/>
      <c r="DP443" s="195"/>
      <c r="DQ443" s="175"/>
      <c r="DT443" s="96"/>
      <c r="DU443" s="96"/>
    </row>
    <row r="444" spans="11:125" ht="18" customHeight="1">
      <c r="K444" s="216" t="str">
        <f>IFERROR(MP_DATA[[#This Row],[Top '[m']]]-MP_DATA[[#This Row],[Bottom '[m']]], "")</f>
        <v/>
      </c>
      <c r="L444" s="201" t="str">
        <f>IFERROR(-(MP_DATA[[#This Row],[D, bottom '[m']]]-MP_DATA[[#This Row],[D, top '[m']]])/(MP_DATA[[#This Row],[Bottom '[m']]]-MP_DATA[[#This Row],[Top '[m']]]),"")</f>
        <v/>
      </c>
      <c r="M444" s="134" t="str">
        <f t="shared" si="18"/>
        <v/>
      </c>
      <c r="N444" s="217" t="str">
        <f>IFERROR((MP_DATA[[#This Row],[D, bottom '[m']]]+MP_DATA[[#This Row],[D, top '[m']]])/(2*MP_DATA[[#This Row],[t '[mm']]]/1000),"")</f>
        <v/>
      </c>
      <c r="Q444" s="195"/>
      <c r="R444" s="195"/>
      <c r="S444" s="175"/>
      <c r="AV444" s="216" t="str">
        <f>IFERROR(TP_DATA[[#This Row],[Top '[m']]]-TP_DATA[[#This Row],[Bottom '[m']]], "")</f>
        <v/>
      </c>
      <c r="AW444" s="194"/>
      <c r="AX444" s="195"/>
      <c r="AY444" s="222"/>
      <c r="BB444" s="96"/>
      <c r="BC444" s="96"/>
      <c r="BD444" s="175"/>
      <c r="CH444" s="216" t="str">
        <f>IFERROR(TOWER_DATA[[#This Row],[Top '[m']]]-TOWER_DATA[[#This Row],[Bottom '[m']]], "")</f>
        <v/>
      </c>
      <c r="CI444" s="201" t="str">
        <f>IFERROR(-(TOWER_DATA[[#This Row],[D, bottom '[m']]]-TOWER_DATA[[#This Row],[D, top '[m']]])/(TOWER_DATA[[#This Row],[Bottom '[m']]]-TOWER_DATA[[#This Row],[Top '[m']]]),"")</f>
        <v/>
      </c>
      <c r="CJ444" s="134" t="str">
        <f t="shared" si="17"/>
        <v/>
      </c>
      <c r="CK444" s="217" t="str">
        <f>IFERROR((TOWER_DATA[[#This Row],[D, bottom '[m']]]+TOWER_DATA[[#This Row],[D, top '[m']]])/(2*TOWER_DATA[[#This Row],[t '[mm']]]/1000),"")</f>
        <v/>
      </c>
      <c r="DO444" s="195"/>
      <c r="DP444" s="195"/>
      <c r="DQ444" s="175"/>
      <c r="DT444" s="96"/>
      <c r="DU444" s="96"/>
    </row>
    <row r="445" spans="11:125" ht="18" customHeight="1">
      <c r="K445" s="216" t="str">
        <f>IFERROR(MP_DATA[[#This Row],[Top '[m']]]-MP_DATA[[#This Row],[Bottom '[m']]], "")</f>
        <v/>
      </c>
      <c r="L445" s="201" t="str">
        <f>IFERROR(-(MP_DATA[[#This Row],[D, bottom '[m']]]-MP_DATA[[#This Row],[D, top '[m']]])/(MP_DATA[[#This Row],[Bottom '[m']]]-MP_DATA[[#This Row],[Top '[m']]]),"")</f>
        <v/>
      </c>
      <c r="M445" s="134" t="str">
        <f t="shared" si="18"/>
        <v/>
      </c>
      <c r="N445" s="217" t="str">
        <f>IFERROR((MP_DATA[[#This Row],[D, bottom '[m']]]+MP_DATA[[#This Row],[D, top '[m']]])/(2*MP_DATA[[#This Row],[t '[mm']]]/1000),"")</f>
        <v/>
      </c>
      <c r="Q445" s="195"/>
      <c r="R445" s="195"/>
      <c r="S445" s="175"/>
      <c r="AV445" s="216" t="str">
        <f>IFERROR(TP_DATA[[#This Row],[Top '[m']]]-TP_DATA[[#This Row],[Bottom '[m']]], "")</f>
        <v/>
      </c>
      <c r="AW445" s="194"/>
      <c r="AX445" s="195"/>
      <c r="AY445" s="222"/>
      <c r="BB445" s="96"/>
      <c r="BC445" s="96"/>
      <c r="BD445" s="175"/>
      <c r="CH445" s="216" t="str">
        <f>IFERROR(TOWER_DATA[[#This Row],[Top '[m']]]-TOWER_DATA[[#This Row],[Bottom '[m']]], "")</f>
        <v/>
      </c>
      <c r="CI445" s="201" t="str">
        <f>IFERROR(-(TOWER_DATA[[#This Row],[D, bottom '[m']]]-TOWER_DATA[[#This Row],[D, top '[m']]])/(TOWER_DATA[[#This Row],[Bottom '[m']]]-TOWER_DATA[[#This Row],[Top '[m']]]),"")</f>
        <v/>
      </c>
      <c r="CJ445" s="134" t="str">
        <f t="shared" si="17"/>
        <v/>
      </c>
      <c r="CK445" s="217" t="str">
        <f>IFERROR((TOWER_DATA[[#This Row],[D, bottom '[m']]]+TOWER_DATA[[#This Row],[D, top '[m']]])/(2*TOWER_DATA[[#This Row],[t '[mm']]]/1000),"")</f>
        <v/>
      </c>
      <c r="DO445" s="195"/>
      <c r="DP445" s="195"/>
      <c r="DQ445" s="175"/>
      <c r="DT445" s="96"/>
      <c r="DU445" s="96"/>
    </row>
    <row r="446" spans="11:125" ht="18" customHeight="1">
      <c r="K446" s="216" t="str">
        <f>IFERROR(MP_DATA[[#This Row],[Top '[m']]]-MP_DATA[[#This Row],[Bottom '[m']]], "")</f>
        <v/>
      </c>
      <c r="L446" s="201" t="str">
        <f>IFERROR(-(MP_DATA[[#This Row],[D, bottom '[m']]]-MP_DATA[[#This Row],[D, top '[m']]])/(MP_DATA[[#This Row],[Bottom '[m']]]-MP_DATA[[#This Row],[Top '[m']]]),"")</f>
        <v/>
      </c>
      <c r="M446" s="134" t="str">
        <f t="shared" si="18"/>
        <v/>
      </c>
      <c r="N446" s="217" t="str">
        <f>IFERROR((MP_DATA[[#This Row],[D, bottom '[m']]]+MP_DATA[[#This Row],[D, top '[m']]])/(2*MP_DATA[[#This Row],[t '[mm']]]/1000),"")</f>
        <v/>
      </c>
      <c r="Q446" s="195"/>
      <c r="R446" s="195"/>
      <c r="S446" s="175"/>
      <c r="AV446" s="216" t="str">
        <f>IFERROR(TP_DATA[[#This Row],[Top '[m']]]-TP_DATA[[#This Row],[Bottom '[m']]], "")</f>
        <v/>
      </c>
      <c r="AW446" s="194"/>
      <c r="AX446" s="195"/>
      <c r="AY446" s="222"/>
      <c r="BB446" s="96"/>
      <c r="BC446" s="96"/>
      <c r="BD446" s="175"/>
      <c r="CH446" s="216" t="str">
        <f>IFERROR(TOWER_DATA[[#This Row],[Top '[m']]]-TOWER_DATA[[#This Row],[Bottom '[m']]], "")</f>
        <v/>
      </c>
      <c r="CI446" s="201" t="str">
        <f>IFERROR(-(TOWER_DATA[[#This Row],[D, bottom '[m']]]-TOWER_DATA[[#This Row],[D, top '[m']]])/(TOWER_DATA[[#This Row],[Bottom '[m']]]-TOWER_DATA[[#This Row],[Top '[m']]]),"")</f>
        <v/>
      </c>
      <c r="CJ446" s="134" t="str">
        <f t="shared" si="17"/>
        <v/>
      </c>
      <c r="CK446" s="217" t="str">
        <f>IFERROR((TOWER_DATA[[#This Row],[D, bottom '[m']]]+TOWER_DATA[[#This Row],[D, top '[m']]])/(2*TOWER_DATA[[#This Row],[t '[mm']]]/1000),"")</f>
        <v/>
      </c>
      <c r="DO446" s="195"/>
      <c r="DP446" s="195"/>
      <c r="DQ446" s="175"/>
      <c r="DT446" s="96"/>
      <c r="DU446" s="96"/>
    </row>
    <row r="447" spans="11:125" ht="18" customHeight="1">
      <c r="K447" s="216" t="str">
        <f>IFERROR(MP_DATA[[#This Row],[Top '[m']]]-MP_DATA[[#This Row],[Bottom '[m']]], "")</f>
        <v/>
      </c>
      <c r="L447" s="201" t="str">
        <f>IFERROR(-(MP_DATA[[#This Row],[D, bottom '[m']]]-MP_DATA[[#This Row],[D, top '[m']]])/(MP_DATA[[#This Row],[Bottom '[m']]]-MP_DATA[[#This Row],[Top '[m']]]),"")</f>
        <v/>
      </c>
      <c r="M447" s="134" t="str">
        <f t="shared" si="18"/>
        <v/>
      </c>
      <c r="N447" s="217" t="str">
        <f>IFERROR((MP_DATA[[#This Row],[D, bottom '[m']]]+MP_DATA[[#This Row],[D, top '[m']]])/(2*MP_DATA[[#This Row],[t '[mm']]]/1000),"")</f>
        <v/>
      </c>
      <c r="Q447" s="195"/>
      <c r="R447" s="195"/>
      <c r="S447" s="175"/>
      <c r="AV447" s="216" t="str">
        <f>IFERROR(TP_DATA[[#This Row],[Top '[m']]]-TP_DATA[[#This Row],[Bottom '[m']]], "")</f>
        <v/>
      </c>
      <c r="AW447" s="194"/>
      <c r="AX447" s="195"/>
      <c r="AY447" s="222"/>
      <c r="BB447" s="96"/>
      <c r="BC447" s="96"/>
      <c r="BD447" s="175"/>
      <c r="CH447" s="216" t="str">
        <f>IFERROR(TOWER_DATA[[#This Row],[Top '[m']]]-TOWER_DATA[[#This Row],[Bottom '[m']]], "")</f>
        <v/>
      </c>
      <c r="CI447" s="201" t="str">
        <f>IFERROR(-(TOWER_DATA[[#This Row],[D, bottom '[m']]]-TOWER_DATA[[#This Row],[D, top '[m']]])/(TOWER_DATA[[#This Row],[Bottom '[m']]]-TOWER_DATA[[#This Row],[Top '[m']]]),"")</f>
        <v/>
      </c>
      <c r="CJ447" s="134" t="str">
        <f t="shared" si="17"/>
        <v/>
      </c>
      <c r="CK447" s="217" t="str">
        <f>IFERROR((TOWER_DATA[[#This Row],[D, bottom '[m']]]+TOWER_DATA[[#This Row],[D, top '[m']]])/(2*TOWER_DATA[[#This Row],[t '[mm']]]/1000),"")</f>
        <v/>
      </c>
      <c r="DO447" s="195"/>
      <c r="DP447" s="195"/>
      <c r="DQ447" s="175"/>
      <c r="DT447" s="96"/>
      <c r="DU447" s="96"/>
    </row>
    <row r="448" spans="11:125" ht="18" customHeight="1">
      <c r="K448" s="216" t="str">
        <f>IFERROR(MP_DATA[[#This Row],[Top '[m']]]-MP_DATA[[#This Row],[Bottom '[m']]], "")</f>
        <v/>
      </c>
      <c r="L448" s="201" t="str">
        <f>IFERROR(-(MP_DATA[[#This Row],[D, bottom '[m']]]-MP_DATA[[#This Row],[D, top '[m']]])/(MP_DATA[[#This Row],[Bottom '[m']]]-MP_DATA[[#This Row],[Top '[m']]]),"")</f>
        <v/>
      </c>
      <c r="M448" s="134" t="str">
        <f t="shared" si="18"/>
        <v/>
      </c>
      <c r="N448" s="217" t="str">
        <f>IFERROR((MP_DATA[[#This Row],[D, bottom '[m']]]+MP_DATA[[#This Row],[D, top '[m']]])/(2*MP_DATA[[#This Row],[t '[mm']]]/1000),"")</f>
        <v/>
      </c>
      <c r="Q448" s="195"/>
      <c r="R448" s="195"/>
      <c r="S448" s="175"/>
      <c r="AV448" s="216" t="str">
        <f>IFERROR(TP_DATA[[#This Row],[Top '[m']]]-TP_DATA[[#This Row],[Bottom '[m']]], "")</f>
        <v/>
      </c>
      <c r="AW448" s="194"/>
      <c r="AX448" s="195"/>
      <c r="AY448" s="222"/>
      <c r="BB448" s="96"/>
      <c r="BC448" s="96"/>
      <c r="BD448" s="175"/>
      <c r="CH448" s="216" t="str">
        <f>IFERROR(TOWER_DATA[[#This Row],[Top '[m']]]-TOWER_DATA[[#This Row],[Bottom '[m']]], "")</f>
        <v/>
      </c>
      <c r="CI448" s="201" t="str">
        <f>IFERROR(-(TOWER_DATA[[#This Row],[D, bottom '[m']]]-TOWER_DATA[[#This Row],[D, top '[m']]])/(TOWER_DATA[[#This Row],[Bottom '[m']]]-TOWER_DATA[[#This Row],[Top '[m']]]),"")</f>
        <v/>
      </c>
      <c r="CJ448" s="134" t="str">
        <f t="shared" si="17"/>
        <v/>
      </c>
      <c r="CK448" s="217" t="str">
        <f>IFERROR((TOWER_DATA[[#This Row],[D, bottom '[m']]]+TOWER_DATA[[#This Row],[D, top '[m']]])/(2*TOWER_DATA[[#This Row],[t '[mm']]]/1000),"")</f>
        <v/>
      </c>
      <c r="DO448" s="195"/>
      <c r="DP448" s="195"/>
      <c r="DQ448" s="175"/>
      <c r="DT448" s="96"/>
      <c r="DU448" s="96"/>
    </row>
    <row r="449" spans="11:125" ht="18" customHeight="1">
      <c r="K449" s="216" t="str">
        <f>IFERROR(MP_DATA[[#This Row],[Top '[m']]]-MP_DATA[[#This Row],[Bottom '[m']]], "")</f>
        <v/>
      </c>
      <c r="L449" s="201" t="str">
        <f>IFERROR(-(MP_DATA[[#This Row],[D, bottom '[m']]]-MP_DATA[[#This Row],[D, top '[m']]])/(MP_DATA[[#This Row],[Bottom '[m']]]-MP_DATA[[#This Row],[Top '[m']]]),"")</f>
        <v/>
      </c>
      <c r="M449" s="134" t="str">
        <f t="shared" si="18"/>
        <v/>
      </c>
      <c r="N449" s="217" t="str">
        <f>IFERROR((MP_DATA[[#This Row],[D, bottom '[m']]]+MP_DATA[[#This Row],[D, top '[m']]])/(2*MP_DATA[[#This Row],[t '[mm']]]/1000),"")</f>
        <v/>
      </c>
      <c r="Q449" s="195"/>
      <c r="R449" s="195"/>
      <c r="S449" s="175"/>
      <c r="AV449" s="216" t="str">
        <f>IFERROR(TP_DATA[[#This Row],[Top '[m']]]-TP_DATA[[#This Row],[Bottom '[m']]], "")</f>
        <v/>
      </c>
      <c r="AW449" s="194"/>
      <c r="AX449" s="195"/>
      <c r="AY449" s="222"/>
      <c r="BB449" s="96"/>
      <c r="BC449" s="96"/>
      <c r="BD449" s="175"/>
      <c r="CH449" s="216" t="str">
        <f>IFERROR(TOWER_DATA[[#This Row],[Top '[m']]]-TOWER_DATA[[#This Row],[Bottom '[m']]], "")</f>
        <v/>
      </c>
      <c r="CI449" s="201" t="str">
        <f>IFERROR(-(TOWER_DATA[[#This Row],[D, bottom '[m']]]-TOWER_DATA[[#This Row],[D, top '[m']]])/(TOWER_DATA[[#This Row],[Bottom '[m']]]-TOWER_DATA[[#This Row],[Top '[m']]]),"")</f>
        <v/>
      </c>
      <c r="CJ449" s="134" t="str">
        <f t="shared" si="17"/>
        <v/>
      </c>
      <c r="CK449" s="217" t="str">
        <f>IFERROR((TOWER_DATA[[#This Row],[D, bottom '[m']]]+TOWER_DATA[[#This Row],[D, top '[m']]])/(2*TOWER_DATA[[#This Row],[t '[mm']]]/1000),"")</f>
        <v/>
      </c>
      <c r="DO449" s="195"/>
      <c r="DP449" s="195"/>
      <c r="DQ449" s="175"/>
      <c r="DT449" s="96"/>
      <c r="DU449" s="96"/>
    </row>
    <row r="450" spans="11:125" ht="18" customHeight="1">
      <c r="K450" s="216" t="str">
        <f>IFERROR(MP_DATA[[#This Row],[Top '[m']]]-MP_DATA[[#This Row],[Bottom '[m']]], "")</f>
        <v/>
      </c>
      <c r="L450" s="201" t="str">
        <f>IFERROR(-(MP_DATA[[#This Row],[D, bottom '[m']]]-MP_DATA[[#This Row],[D, top '[m']]])/(MP_DATA[[#This Row],[Bottom '[m']]]-MP_DATA[[#This Row],[Top '[m']]]),"")</f>
        <v/>
      </c>
      <c r="M450" s="134" t="str">
        <f t="shared" si="18"/>
        <v/>
      </c>
      <c r="N450" s="217" t="str">
        <f>IFERROR((MP_DATA[[#This Row],[D, bottom '[m']]]+MP_DATA[[#This Row],[D, top '[m']]])/(2*MP_DATA[[#This Row],[t '[mm']]]/1000),"")</f>
        <v/>
      </c>
      <c r="Q450" s="195"/>
      <c r="R450" s="195"/>
      <c r="S450" s="175"/>
      <c r="AV450" s="216" t="str">
        <f>IFERROR(TP_DATA[[#This Row],[Top '[m']]]-TP_DATA[[#This Row],[Bottom '[m']]], "")</f>
        <v/>
      </c>
      <c r="AW450" s="194"/>
      <c r="AX450" s="195"/>
      <c r="AY450" s="222"/>
      <c r="BB450" s="96"/>
      <c r="BC450" s="96"/>
      <c r="BD450" s="175"/>
      <c r="CH450" s="216" t="str">
        <f>IFERROR(TOWER_DATA[[#This Row],[Top '[m']]]-TOWER_DATA[[#This Row],[Bottom '[m']]], "")</f>
        <v/>
      </c>
      <c r="CI450" s="201" t="str">
        <f>IFERROR(-(TOWER_DATA[[#This Row],[D, bottom '[m']]]-TOWER_DATA[[#This Row],[D, top '[m']]])/(TOWER_DATA[[#This Row],[Bottom '[m']]]-TOWER_DATA[[#This Row],[Top '[m']]]),"")</f>
        <v/>
      </c>
      <c r="CJ450" s="134" t="str">
        <f t="shared" si="17"/>
        <v/>
      </c>
      <c r="CK450" s="217" t="str">
        <f>IFERROR((TOWER_DATA[[#This Row],[D, bottom '[m']]]+TOWER_DATA[[#This Row],[D, top '[m']]])/(2*TOWER_DATA[[#This Row],[t '[mm']]]/1000),"")</f>
        <v/>
      </c>
      <c r="DO450" s="195"/>
      <c r="DP450" s="195"/>
      <c r="DQ450" s="175"/>
      <c r="DT450" s="96"/>
      <c r="DU450" s="96"/>
    </row>
    <row r="451" spans="11:125" ht="18" customHeight="1">
      <c r="K451" s="216" t="str">
        <f>IFERROR(MP_DATA[[#This Row],[Top '[m']]]-MP_DATA[[#This Row],[Bottom '[m']]], "")</f>
        <v/>
      </c>
      <c r="L451" s="201" t="str">
        <f>IFERROR(-(MP_DATA[[#This Row],[D, bottom '[m']]]-MP_DATA[[#This Row],[D, top '[m']]])/(MP_DATA[[#This Row],[Bottom '[m']]]-MP_DATA[[#This Row],[Top '[m']]]),"")</f>
        <v/>
      </c>
      <c r="M451" s="134" t="str">
        <f t="shared" si="18"/>
        <v/>
      </c>
      <c r="N451" s="217" t="str">
        <f>IFERROR((MP_DATA[[#This Row],[D, bottom '[m']]]+MP_DATA[[#This Row],[D, top '[m']]])/(2*MP_DATA[[#This Row],[t '[mm']]]/1000),"")</f>
        <v/>
      </c>
      <c r="Q451" s="195"/>
      <c r="R451" s="195"/>
      <c r="S451" s="175"/>
      <c r="AV451" s="216" t="str">
        <f>IFERROR(TP_DATA[[#This Row],[Top '[m']]]-TP_DATA[[#This Row],[Bottom '[m']]], "")</f>
        <v/>
      </c>
      <c r="AW451" s="194"/>
      <c r="AX451" s="195"/>
      <c r="AY451" s="222"/>
      <c r="BB451" s="96"/>
      <c r="BC451" s="96"/>
      <c r="BD451" s="175"/>
      <c r="CH451" s="216" t="str">
        <f>IFERROR(TOWER_DATA[[#This Row],[Top '[m']]]-TOWER_DATA[[#This Row],[Bottom '[m']]], "")</f>
        <v/>
      </c>
      <c r="CI451" s="201" t="str">
        <f>IFERROR(-(TOWER_DATA[[#This Row],[D, bottom '[m']]]-TOWER_DATA[[#This Row],[D, top '[m']]])/(TOWER_DATA[[#This Row],[Bottom '[m']]]-TOWER_DATA[[#This Row],[Top '[m']]]),"")</f>
        <v/>
      </c>
      <c r="CJ451" s="134" t="str">
        <f t="shared" si="17"/>
        <v/>
      </c>
      <c r="CK451" s="217" t="str">
        <f>IFERROR((TOWER_DATA[[#This Row],[D, bottom '[m']]]+TOWER_DATA[[#This Row],[D, top '[m']]])/(2*TOWER_DATA[[#This Row],[t '[mm']]]/1000),"")</f>
        <v/>
      </c>
      <c r="DO451" s="195"/>
      <c r="DP451" s="195"/>
      <c r="DQ451" s="175"/>
      <c r="DT451" s="96"/>
      <c r="DU451" s="96"/>
    </row>
    <row r="452" spans="11:125" ht="18" customHeight="1">
      <c r="K452" s="216" t="str">
        <f>IFERROR(MP_DATA[[#This Row],[Top '[m']]]-MP_DATA[[#This Row],[Bottom '[m']]], "")</f>
        <v/>
      </c>
      <c r="L452" s="201" t="str">
        <f>IFERROR(-(MP_DATA[[#This Row],[D, bottom '[m']]]-MP_DATA[[#This Row],[D, top '[m']]])/(MP_DATA[[#This Row],[Bottom '[m']]]-MP_DATA[[#This Row],[Top '[m']]]),"")</f>
        <v/>
      </c>
      <c r="M452" s="134" t="str">
        <f t="shared" si="18"/>
        <v/>
      </c>
      <c r="N452" s="217" t="str">
        <f>IFERROR((MP_DATA[[#This Row],[D, bottom '[m']]]+MP_DATA[[#This Row],[D, top '[m']]])/(2*MP_DATA[[#This Row],[t '[mm']]]/1000),"")</f>
        <v/>
      </c>
      <c r="Q452" s="195"/>
      <c r="R452" s="195"/>
      <c r="S452" s="175"/>
      <c r="AV452" s="216" t="str">
        <f>IFERROR(TP_DATA[[#This Row],[Top '[m']]]-TP_DATA[[#This Row],[Bottom '[m']]], "")</f>
        <v/>
      </c>
      <c r="AW452" s="194"/>
      <c r="AX452" s="195"/>
      <c r="AY452" s="222"/>
      <c r="BB452" s="96"/>
      <c r="BC452" s="96"/>
      <c r="BD452" s="175"/>
      <c r="CH452" s="216" t="str">
        <f>IFERROR(TOWER_DATA[[#This Row],[Top '[m']]]-TOWER_DATA[[#This Row],[Bottom '[m']]], "")</f>
        <v/>
      </c>
      <c r="CI452" s="201" t="str">
        <f>IFERROR(-(TOWER_DATA[[#This Row],[D, bottom '[m']]]-TOWER_DATA[[#This Row],[D, top '[m']]])/(TOWER_DATA[[#This Row],[Bottom '[m']]]-TOWER_DATA[[#This Row],[Top '[m']]]),"")</f>
        <v/>
      </c>
      <c r="CJ452" s="134" t="str">
        <f t="shared" si="17"/>
        <v/>
      </c>
      <c r="CK452" s="217" t="str">
        <f>IFERROR((TOWER_DATA[[#This Row],[D, bottom '[m']]]+TOWER_DATA[[#This Row],[D, top '[m']]])/(2*TOWER_DATA[[#This Row],[t '[mm']]]/1000),"")</f>
        <v/>
      </c>
      <c r="DO452" s="195"/>
      <c r="DP452" s="195"/>
      <c r="DQ452" s="175"/>
      <c r="DT452" s="96"/>
      <c r="DU452" s="96"/>
    </row>
    <row r="453" spans="11:125" ht="18" customHeight="1">
      <c r="K453" s="216" t="str">
        <f>IFERROR(MP_DATA[[#This Row],[Top '[m']]]-MP_DATA[[#This Row],[Bottom '[m']]], "")</f>
        <v/>
      </c>
      <c r="L453" s="201" t="str">
        <f>IFERROR(-(MP_DATA[[#This Row],[D, bottom '[m']]]-MP_DATA[[#This Row],[D, top '[m']]])/(MP_DATA[[#This Row],[Bottom '[m']]]-MP_DATA[[#This Row],[Top '[m']]]),"")</f>
        <v/>
      </c>
      <c r="M453" s="134" t="str">
        <f t="shared" si="18"/>
        <v/>
      </c>
      <c r="N453" s="217" t="str">
        <f>IFERROR((MP_DATA[[#This Row],[D, bottom '[m']]]+MP_DATA[[#This Row],[D, top '[m']]])/(2*MP_DATA[[#This Row],[t '[mm']]]/1000),"")</f>
        <v/>
      </c>
      <c r="Q453" s="195"/>
      <c r="R453" s="195"/>
      <c r="S453" s="175"/>
      <c r="AV453" s="216" t="str">
        <f>IFERROR(TP_DATA[[#This Row],[Top '[m']]]-TP_DATA[[#This Row],[Bottom '[m']]], "")</f>
        <v/>
      </c>
      <c r="AW453" s="194"/>
      <c r="AX453" s="195"/>
      <c r="AY453" s="222"/>
      <c r="BB453" s="96"/>
      <c r="BC453" s="96"/>
      <c r="BD453" s="175"/>
      <c r="CH453" s="216" t="str">
        <f>IFERROR(TOWER_DATA[[#This Row],[Top '[m']]]-TOWER_DATA[[#This Row],[Bottom '[m']]], "")</f>
        <v/>
      </c>
      <c r="CI453" s="201" t="str">
        <f>IFERROR(-(TOWER_DATA[[#This Row],[D, bottom '[m']]]-TOWER_DATA[[#This Row],[D, top '[m']]])/(TOWER_DATA[[#This Row],[Bottom '[m']]]-TOWER_DATA[[#This Row],[Top '[m']]]),"")</f>
        <v/>
      </c>
      <c r="CJ453" s="134" t="str">
        <f t="shared" si="17"/>
        <v/>
      </c>
      <c r="CK453" s="217" t="str">
        <f>IFERROR((TOWER_DATA[[#This Row],[D, bottom '[m']]]+TOWER_DATA[[#This Row],[D, top '[m']]])/(2*TOWER_DATA[[#This Row],[t '[mm']]]/1000),"")</f>
        <v/>
      </c>
      <c r="DO453" s="195"/>
      <c r="DP453" s="195"/>
      <c r="DQ453" s="175"/>
      <c r="DT453" s="96"/>
      <c r="DU453" s="96"/>
    </row>
    <row r="454" spans="11:125" ht="18" customHeight="1">
      <c r="K454" s="216" t="str">
        <f>IFERROR(MP_DATA[[#This Row],[Top '[m']]]-MP_DATA[[#This Row],[Bottom '[m']]], "")</f>
        <v/>
      </c>
      <c r="L454" s="201" t="str">
        <f>IFERROR(-(MP_DATA[[#This Row],[D, bottom '[m']]]-MP_DATA[[#This Row],[D, top '[m']]])/(MP_DATA[[#This Row],[Bottom '[m']]]-MP_DATA[[#This Row],[Top '[m']]]),"")</f>
        <v/>
      </c>
      <c r="M454" s="134" t="str">
        <f t="shared" si="18"/>
        <v/>
      </c>
      <c r="N454" s="217" t="str">
        <f>IFERROR((MP_DATA[[#This Row],[D, bottom '[m']]]+MP_DATA[[#This Row],[D, top '[m']]])/(2*MP_DATA[[#This Row],[t '[mm']]]/1000),"")</f>
        <v/>
      </c>
      <c r="Q454" s="195"/>
      <c r="R454" s="195"/>
      <c r="S454" s="175"/>
      <c r="AV454" s="216" t="str">
        <f>IFERROR(TP_DATA[[#This Row],[Top '[m']]]-TP_DATA[[#This Row],[Bottom '[m']]], "")</f>
        <v/>
      </c>
      <c r="AW454" s="194"/>
      <c r="AX454" s="195"/>
      <c r="AY454" s="222"/>
      <c r="BB454" s="96"/>
      <c r="BC454" s="96"/>
      <c r="BD454" s="175"/>
      <c r="CH454" s="216" t="str">
        <f>IFERROR(TOWER_DATA[[#This Row],[Top '[m']]]-TOWER_DATA[[#This Row],[Bottom '[m']]], "")</f>
        <v/>
      </c>
      <c r="CI454" s="201" t="str">
        <f>IFERROR(-(TOWER_DATA[[#This Row],[D, bottom '[m']]]-TOWER_DATA[[#This Row],[D, top '[m']]])/(TOWER_DATA[[#This Row],[Bottom '[m']]]-TOWER_DATA[[#This Row],[Top '[m']]]),"")</f>
        <v/>
      </c>
      <c r="CJ454" s="134" t="str">
        <f t="shared" si="17"/>
        <v/>
      </c>
      <c r="CK454" s="217" t="str">
        <f>IFERROR((TOWER_DATA[[#This Row],[D, bottom '[m']]]+TOWER_DATA[[#This Row],[D, top '[m']]])/(2*TOWER_DATA[[#This Row],[t '[mm']]]/1000),"")</f>
        <v/>
      </c>
      <c r="DO454" s="195"/>
      <c r="DP454" s="195"/>
      <c r="DQ454" s="175"/>
      <c r="DT454" s="96"/>
      <c r="DU454" s="96"/>
    </row>
    <row r="455" spans="11:125" ht="18" customHeight="1">
      <c r="K455" s="216" t="str">
        <f>IFERROR(MP_DATA[[#This Row],[Top '[m']]]-MP_DATA[[#This Row],[Bottom '[m']]], "")</f>
        <v/>
      </c>
      <c r="L455" s="201" t="str">
        <f>IFERROR(-(MP_DATA[[#This Row],[D, bottom '[m']]]-MP_DATA[[#This Row],[D, top '[m']]])/(MP_DATA[[#This Row],[Bottom '[m']]]-MP_DATA[[#This Row],[Top '[m']]]),"")</f>
        <v/>
      </c>
      <c r="M455" s="134" t="str">
        <f t="shared" si="18"/>
        <v/>
      </c>
      <c r="N455" s="217" t="str">
        <f>IFERROR((MP_DATA[[#This Row],[D, bottom '[m']]]+MP_DATA[[#This Row],[D, top '[m']]])/(2*MP_DATA[[#This Row],[t '[mm']]]/1000),"")</f>
        <v/>
      </c>
      <c r="Q455" s="195"/>
      <c r="R455" s="195"/>
      <c r="S455" s="175"/>
      <c r="AV455" s="216" t="str">
        <f>IFERROR(TP_DATA[[#This Row],[Top '[m']]]-TP_DATA[[#This Row],[Bottom '[m']]], "")</f>
        <v/>
      </c>
      <c r="AW455" s="194"/>
      <c r="AX455" s="195"/>
      <c r="AY455" s="222"/>
      <c r="BB455" s="96"/>
      <c r="BC455" s="96"/>
      <c r="BD455" s="175"/>
      <c r="CH455" s="216" t="str">
        <f>IFERROR(TOWER_DATA[[#This Row],[Top '[m']]]-TOWER_DATA[[#This Row],[Bottom '[m']]], "")</f>
        <v/>
      </c>
      <c r="CI455" s="201" t="str">
        <f>IFERROR(-(TOWER_DATA[[#This Row],[D, bottom '[m']]]-TOWER_DATA[[#This Row],[D, top '[m']]])/(TOWER_DATA[[#This Row],[Bottom '[m']]]-TOWER_DATA[[#This Row],[Top '[m']]]),"")</f>
        <v/>
      </c>
      <c r="CJ455" s="134" t="str">
        <f t="shared" si="17"/>
        <v/>
      </c>
      <c r="CK455" s="217" t="str">
        <f>IFERROR((TOWER_DATA[[#This Row],[D, bottom '[m']]]+TOWER_DATA[[#This Row],[D, top '[m']]])/(2*TOWER_DATA[[#This Row],[t '[mm']]]/1000),"")</f>
        <v/>
      </c>
      <c r="DO455" s="195"/>
      <c r="DP455" s="195"/>
      <c r="DQ455" s="175"/>
      <c r="DT455" s="96"/>
      <c r="DU455" s="96"/>
    </row>
    <row r="456" spans="11:125" ht="18" customHeight="1">
      <c r="K456" s="216" t="str">
        <f>IFERROR(MP_DATA[[#This Row],[Top '[m']]]-MP_DATA[[#This Row],[Bottom '[m']]], "")</f>
        <v/>
      </c>
      <c r="L456" s="201" t="str">
        <f>IFERROR(-(MP_DATA[[#This Row],[D, bottom '[m']]]-MP_DATA[[#This Row],[D, top '[m']]])/(MP_DATA[[#This Row],[Bottom '[m']]]-MP_DATA[[#This Row],[Top '[m']]]),"")</f>
        <v/>
      </c>
      <c r="M456" s="134" t="str">
        <f t="shared" si="18"/>
        <v/>
      </c>
      <c r="N456" s="217" t="str">
        <f>IFERROR((MP_DATA[[#This Row],[D, bottom '[m']]]+MP_DATA[[#This Row],[D, top '[m']]])/(2*MP_DATA[[#This Row],[t '[mm']]]/1000),"")</f>
        <v/>
      </c>
      <c r="Q456" s="195"/>
      <c r="R456" s="195"/>
      <c r="S456" s="175"/>
      <c r="AV456" s="216" t="str">
        <f>IFERROR(TP_DATA[[#This Row],[Top '[m']]]-TP_DATA[[#This Row],[Bottom '[m']]], "")</f>
        <v/>
      </c>
      <c r="AW456" s="194"/>
      <c r="AX456" s="195"/>
      <c r="AY456" s="222"/>
      <c r="BB456" s="96"/>
      <c r="BC456" s="96"/>
      <c r="BD456" s="175"/>
      <c r="CH456" s="216" t="str">
        <f>IFERROR(TOWER_DATA[[#This Row],[Top '[m']]]-TOWER_DATA[[#This Row],[Bottom '[m']]], "")</f>
        <v/>
      </c>
      <c r="CI456" s="201" t="str">
        <f>IFERROR(-(TOWER_DATA[[#This Row],[D, bottom '[m']]]-TOWER_DATA[[#This Row],[D, top '[m']]])/(TOWER_DATA[[#This Row],[Bottom '[m']]]-TOWER_DATA[[#This Row],[Top '[m']]]),"")</f>
        <v/>
      </c>
      <c r="CJ456" s="134" t="str">
        <f t="shared" si="17"/>
        <v/>
      </c>
      <c r="CK456" s="217" t="str">
        <f>IFERROR((TOWER_DATA[[#This Row],[D, bottom '[m']]]+TOWER_DATA[[#This Row],[D, top '[m']]])/(2*TOWER_DATA[[#This Row],[t '[mm']]]/1000),"")</f>
        <v/>
      </c>
      <c r="DO456" s="195"/>
      <c r="DP456" s="195"/>
      <c r="DQ456" s="175"/>
      <c r="DT456" s="96"/>
      <c r="DU456" s="96"/>
    </row>
    <row r="457" spans="11:125" ht="18" customHeight="1">
      <c r="K457" s="216" t="str">
        <f>IFERROR(MP_DATA[[#This Row],[Top '[m']]]-MP_DATA[[#This Row],[Bottom '[m']]], "")</f>
        <v/>
      </c>
      <c r="L457" s="201" t="str">
        <f>IFERROR(-(MP_DATA[[#This Row],[D, bottom '[m']]]-MP_DATA[[#This Row],[D, top '[m']]])/(MP_DATA[[#This Row],[Bottom '[m']]]-MP_DATA[[#This Row],[Top '[m']]]),"")</f>
        <v/>
      </c>
      <c r="M457" s="134" t="str">
        <f t="shared" si="18"/>
        <v/>
      </c>
      <c r="N457" s="217" t="str">
        <f>IFERROR((MP_DATA[[#This Row],[D, bottom '[m']]]+MP_DATA[[#This Row],[D, top '[m']]])/(2*MP_DATA[[#This Row],[t '[mm']]]/1000),"")</f>
        <v/>
      </c>
      <c r="Q457" s="195"/>
      <c r="R457" s="195"/>
      <c r="S457" s="175"/>
      <c r="AV457" s="216" t="str">
        <f>IFERROR(TP_DATA[[#This Row],[Top '[m']]]-TP_DATA[[#This Row],[Bottom '[m']]], "")</f>
        <v/>
      </c>
      <c r="AW457" s="194"/>
      <c r="AX457" s="195"/>
      <c r="AY457" s="222"/>
      <c r="BB457" s="96"/>
      <c r="BC457" s="96"/>
      <c r="BD457" s="175"/>
      <c r="CH457" s="216" t="str">
        <f>IFERROR(TOWER_DATA[[#This Row],[Top '[m']]]-TOWER_DATA[[#This Row],[Bottom '[m']]], "")</f>
        <v/>
      </c>
      <c r="CI457" s="201" t="str">
        <f>IFERROR(-(TOWER_DATA[[#This Row],[D, bottom '[m']]]-TOWER_DATA[[#This Row],[D, top '[m']]])/(TOWER_DATA[[#This Row],[Bottom '[m']]]-TOWER_DATA[[#This Row],[Top '[m']]]),"")</f>
        <v/>
      </c>
      <c r="CJ457" s="134" t="str">
        <f t="shared" si="17"/>
        <v/>
      </c>
      <c r="CK457" s="217" t="str">
        <f>IFERROR((TOWER_DATA[[#This Row],[D, bottom '[m']]]+TOWER_DATA[[#This Row],[D, top '[m']]])/(2*TOWER_DATA[[#This Row],[t '[mm']]]/1000),"")</f>
        <v/>
      </c>
      <c r="DO457" s="195"/>
      <c r="DP457" s="195"/>
      <c r="DQ457" s="175"/>
      <c r="DT457" s="96"/>
      <c r="DU457" s="96"/>
    </row>
    <row r="458" spans="11:125" ht="18" customHeight="1">
      <c r="K458" s="216" t="str">
        <f>IFERROR(MP_DATA[[#This Row],[Top '[m']]]-MP_DATA[[#This Row],[Bottom '[m']]], "")</f>
        <v/>
      </c>
      <c r="L458" s="201" t="str">
        <f>IFERROR(-(MP_DATA[[#This Row],[D, bottom '[m']]]-MP_DATA[[#This Row],[D, top '[m']]])/(MP_DATA[[#This Row],[Bottom '[m']]]-MP_DATA[[#This Row],[Top '[m']]]),"")</f>
        <v/>
      </c>
      <c r="M458" s="134" t="str">
        <f t="shared" si="18"/>
        <v/>
      </c>
      <c r="N458" s="217" t="str">
        <f>IFERROR((MP_DATA[[#This Row],[D, bottom '[m']]]+MP_DATA[[#This Row],[D, top '[m']]])/(2*MP_DATA[[#This Row],[t '[mm']]]/1000),"")</f>
        <v/>
      </c>
      <c r="Q458" s="195"/>
      <c r="R458" s="195"/>
      <c r="S458" s="175"/>
      <c r="AV458" s="216" t="str">
        <f>IFERROR(TP_DATA[[#This Row],[Top '[m']]]-TP_DATA[[#This Row],[Bottom '[m']]], "")</f>
        <v/>
      </c>
      <c r="AW458" s="194"/>
      <c r="AX458" s="195"/>
      <c r="AY458" s="222"/>
      <c r="BB458" s="96"/>
      <c r="BC458" s="96"/>
      <c r="BD458" s="175"/>
      <c r="CH458" s="216" t="str">
        <f>IFERROR(TOWER_DATA[[#This Row],[Top '[m']]]-TOWER_DATA[[#This Row],[Bottom '[m']]], "")</f>
        <v/>
      </c>
      <c r="CI458" s="201" t="str">
        <f>IFERROR(-(TOWER_DATA[[#This Row],[D, bottom '[m']]]-TOWER_DATA[[#This Row],[D, top '[m']]])/(TOWER_DATA[[#This Row],[Bottom '[m']]]-TOWER_DATA[[#This Row],[Top '[m']]]),"")</f>
        <v/>
      </c>
      <c r="CJ458" s="134" t="str">
        <f t="shared" si="17"/>
        <v/>
      </c>
      <c r="CK458" s="217" t="str">
        <f>IFERROR((TOWER_DATA[[#This Row],[D, bottom '[m']]]+TOWER_DATA[[#This Row],[D, top '[m']]])/(2*TOWER_DATA[[#This Row],[t '[mm']]]/1000),"")</f>
        <v/>
      </c>
      <c r="DO458" s="195"/>
      <c r="DP458" s="195"/>
      <c r="DQ458" s="175"/>
      <c r="DT458" s="96"/>
      <c r="DU458" s="96"/>
    </row>
    <row r="459" spans="11:125" ht="18" customHeight="1">
      <c r="K459" s="216" t="str">
        <f>IFERROR(MP_DATA[[#This Row],[Top '[m']]]-MP_DATA[[#This Row],[Bottom '[m']]], "")</f>
        <v/>
      </c>
      <c r="L459" s="201" t="str">
        <f>IFERROR(-(MP_DATA[[#This Row],[D, bottom '[m']]]-MP_DATA[[#This Row],[D, top '[m']]])/(MP_DATA[[#This Row],[Bottom '[m']]]-MP_DATA[[#This Row],[Top '[m']]]),"")</f>
        <v/>
      </c>
      <c r="M459" s="134" t="str">
        <f t="shared" si="18"/>
        <v/>
      </c>
      <c r="N459" s="217" t="str">
        <f>IFERROR((MP_DATA[[#This Row],[D, bottom '[m']]]+MP_DATA[[#This Row],[D, top '[m']]])/(2*MP_DATA[[#This Row],[t '[mm']]]/1000),"")</f>
        <v/>
      </c>
      <c r="Q459" s="195"/>
      <c r="R459" s="195"/>
      <c r="S459" s="175"/>
      <c r="AV459" s="216" t="str">
        <f>IFERROR(TP_DATA[[#This Row],[Top '[m']]]-TP_DATA[[#This Row],[Bottom '[m']]], "")</f>
        <v/>
      </c>
      <c r="AW459" s="194"/>
      <c r="AX459" s="195"/>
      <c r="AY459" s="222"/>
      <c r="BB459" s="96"/>
      <c r="BC459" s="96"/>
      <c r="BD459" s="175"/>
      <c r="CH459" s="216" t="str">
        <f>IFERROR(TOWER_DATA[[#This Row],[Top '[m']]]-TOWER_DATA[[#This Row],[Bottom '[m']]], "")</f>
        <v/>
      </c>
      <c r="CI459" s="201" t="str">
        <f>IFERROR(-(TOWER_DATA[[#This Row],[D, bottom '[m']]]-TOWER_DATA[[#This Row],[D, top '[m']]])/(TOWER_DATA[[#This Row],[Bottom '[m']]]-TOWER_DATA[[#This Row],[Top '[m']]]),"")</f>
        <v/>
      </c>
      <c r="CJ459" s="134" t="str">
        <f t="shared" si="17"/>
        <v/>
      </c>
      <c r="CK459" s="217" t="str">
        <f>IFERROR((TOWER_DATA[[#This Row],[D, bottom '[m']]]+TOWER_DATA[[#This Row],[D, top '[m']]])/(2*TOWER_DATA[[#This Row],[t '[mm']]]/1000),"")</f>
        <v/>
      </c>
      <c r="DO459" s="195"/>
      <c r="DP459" s="195"/>
      <c r="DQ459" s="175"/>
      <c r="DT459" s="96"/>
      <c r="DU459" s="96"/>
    </row>
    <row r="460" spans="11:125" ht="18" customHeight="1">
      <c r="K460" s="216" t="str">
        <f>IFERROR(MP_DATA[[#This Row],[Top '[m']]]-MP_DATA[[#This Row],[Bottom '[m']]], "")</f>
        <v/>
      </c>
      <c r="L460" s="201" t="str">
        <f>IFERROR(-(MP_DATA[[#This Row],[D, bottom '[m']]]-MP_DATA[[#This Row],[D, top '[m']]])/(MP_DATA[[#This Row],[Bottom '[m']]]-MP_DATA[[#This Row],[Top '[m']]]),"")</f>
        <v/>
      </c>
      <c r="M460" s="134" t="str">
        <f t="shared" si="18"/>
        <v/>
      </c>
      <c r="N460" s="217" t="str">
        <f>IFERROR((MP_DATA[[#This Row],[D, bottom '[m']]]+MP_DATA[[#This Row],[D, top '[m']]])/(2*MP_DATA[[#This Row],[t '[mm']]]/1000),"")</f>
        <v/>
      </c>
      <c r="Q460" s="195"/>
      <c r="R460" s="195"/>
      <c r="S460" s="175"/>
      <c r="AV460" s="216" t="str">
        <f>IFERROR(TP_DATA[[#This Row],[Top '[m']]]-TP_DATA[[#This Row],[Bottom '[m']]], "")</f>
        <v/>
      </c>
      <c r="AW460" s="194"/>
      <c r="AX460" s="195"/>
      <c r="AY460" s="222"/>
      <c r="BB460" s="96"/>
      <c r="BC460" s="96"/>
      <c r="BD460" s="175"/>
      <c r="CH460" s="216" t="str">
        <f>IFERROR(TOWER_DATA[[#This Row],[Top '[m']]]-TOWER_DATA[[#This Row],[Bottom '[m']]], "")</f>
        <v/>
      </c>
      <c r="CI460" s="201" t="str">
        <f>IFERROR(-(TOWER_DATA[[#This Row],[D, bottom '[m']]]-TOWER_DATA[[#This Row],[D, top '[m']]])/(TOWER_DATA[[#This Row],[Bottom '[m']]]-TOWER_DATA[[#This Row],[Top '[m']]]),"")</f>
        <v/>
      </c>
      <c r="CJ460" s="134" t="str">
        <f t="shared" si="17"/>
        <v/>
      </c>
      <c r="CK460" s="217" t="str">
        <f>IFERROR((TOWER_DATA[[#This Row],[D, bottom '[m']]]+TOWER_DATA[[#This Row],[D, top '[m']]])/(2*TOWER_DATA[[#This Row],[t '[mm']]]/1000),"")</f>
        <v/>
      </c>
      <c r="DO460" s="195"/>
      <c r="DP460" s="195"/>
      <c r="DQ460" s="175"/>
      <c r="DT460" s="96"/>
      <c r="DU460" s="96"/>
    </row>
    <row r="461" spans="11:125" ht="18" customHeight="1">
      <c r="K461" s="216" t="str">
        <f>IFERROR(MP_DATA[[#This Row],[Top '[m']]]-MP_DATA[[#This Row],[Bottom '[m']]], "")</f>
        <v/>
      </c>
      <c r="L461" s="201" t="str">
        <f>IFERROR(-(MP_DATA[[#This Row],[D, bottom '[m']]]-MP_DATA[[#This Row],[D, top '[m']]])/(MP_DATA[[#This Row],[Bottom '[m']]]-MP_DATA[[#This Row],[Top '[m']]]),"")</f>
        <v/>
      </c>
      <c r="M461" s="134" t="str">
        <f t="shared" si="18"/>
        <v/>
      </c>
      <c r="N461" s="217" t="str">
        <f>IFERROR((MP_DATA[[#This Row],[D, bottom '[m']]]+MP_DATA[[#This Row],[D, top '[m']]])/(2*MP_DATA[[#This Row],[t '[mm']]]/1000),"")</f>
        <v/>
      </c>
      <c r="Q461" s="195"/>
      <c r="R461" s="195"/>
      <c r="S461" s="175"/>
      <c r="AV461" s="216" t="str">
        <f>IFERROR(TP_DATA[[#This Row],[Top '[m']]]-TP_DATA[[#This Row],[Bottom '[m']]], "")</f>
        <v/>
      </c>
      <c r="AW461" s="194"/>
      <c r="AX461" s="195"/>
      <c r="AY461" s="222"/>
      <c r="BB461" s="96"/>
      <c r="BC461" s="96"/>
      <c r="BD461" s="175"/>
      <c r="CH461" s="216" t="str">
        <f>IFERROR(TOWER_DATA[[#This Row],[Top '[m']]]-TOWER_DATA[[#This Row],[Bottom '[m']]], "")</f>
        <v/>
      </c>
      <c r="CI461" s="201" t="str">
        <f>IFERROR(-(TOWER_DATA[[#This Row],[D, bottom '[m']]]-TOWER_DATA[[#This Row],[D, top '[m']]])/(TOWER_DATA[[#This Row],[Bottom '[m']]]-TOWER_DATA[[#This Row],[Top '[m']]]),"")</f>
        <v/>
      </c>
      <c r="CJ461" s="134" t="str">
        <f t="shared" si="17"/>
        <v/>
      </c>
      <c r="CK461" s="217" t="str">
        <f>IFERROR((TOWER_DATA[[#This Row],[D, bottom '[m']]]+TOWER_DATA[[#This Row],[D, top '[m']]])/(2*TOWER_DATA[[#This Row],[t '[mm']]]/1000),"")</f>
        <v/>
      </c>
      <c r="DO461" s="195"/>
      <c r="DP461" s="195"/>
      <c r="DQ461" s="175"/>
      <c r="DT461" s="96"/>
      <c r="DU461" s="96"/>
    </row>
    <row r="462" spans="11:125" ht="18" customHeight="1">
      <c r="K462" s="216" t="str">
        <f>IFERROR(MP_DATA[[#This Row],[Top '[m']]]-MP_DATA[[#This Row],[Bottom '[m']]], "")</f>
        <v/>
      </c>
      <c r="L462" s="201" t="str">
        <f>IFERROR(-(MP_DATA[[#This Row],[D, bottom '[m']]]-MP_DATA[[#This Row],[D, top '[m']]])/(MP_DATA[[#This Row],[Bottom '[m']]]-MP_DATA[[#This Row],[Top '[m']]]),"")</f>
        <v/>
      </c>
      <c r="M462" s="134" t="str">
        <f t="shared" si="18"/>
        <v/>
      </c>
      <c r="N462" s="217" t="str">
        <f>IFERROR((MP_DATA[[#This Row],[D, bottom '[m']]]+MP_DATA[[#This Row],[D, top '[m']]])/(2*MP_DATA[[#This Row],[t '[mm']]]/1000),"")</f>
        <v/>
      </c>
      <c r="Q462" s="195"/>
      <c r="R462" s="195"/>
      <c r="S462" s="175"/>
      <c r="AV462" s="216" t="str">
        <f>IFERROR(TP_DATA[[#This Row],[Top '[m']]]-TP_DATA[[#This Row],[Bottom '[m']]], "")</f>
        <v/>
      </c>
      <c r="AW462" s="194"/>
      <c r="AX462" s="195"/>
      <c r="AY462" s="222"/>
      <c r="BB462" s="96"/>
      <c r="BC462" s="96"/>
      <c r="BD462" s="175"/>
      <c r="CH462" s="216" t="str">
        <f>IFERROR(TOWER_DATA[[#This Row],[Top '[m']]]-TOWER_DATA[[#This Row],[Bottom '[m']]], "")</f>
        <v/>
      </c>
      <c r="CI462" s="201" t="str">
        <f>IFERROR(-(TOWER_DATA[[#This Row],[D, bottom '[m']]]-TOWER_DATA[[#This Row],[D, top '[m']]])/(TOWER_DATA[[#This Row],[Bottom '[m']]]-TOWER_DATA[[#This Row],[Top '[m']]]),"")</f>
        <v/>
      </c>
      <c r="CJ462" s="134" t="str">
        <f t="shared" si="17"/>
        <v/>
      </c>
      <c r="CK462" s="217" t="str">
        <f>IFERROR((TOWER_DATA[[#This Row],[D, bottom '[m']]]+TOWER_DATA[[#This Row],[D, top '[m']]])/(2*TOWER_DATA[[#This Row],[t '[mm']]]/1000),"")</f>
        <v/>
      </c>
      <c r="DO462" s="195"/>
      <c r="DP462" s="195"/>
      <c r="DQ462" s="175"/>
      <c r="DT462" s="96"/>
      <c r="DU462" s="96"/>
    </row>
    <row r="463" spans="11:125" ht="18" customHeight="1">
      <c r="K463" s="216" t="str">
        <f>IFERROR(MP_DATA[[#This Row],[Top '[m']]]-MP_DATA[[#This Row],[Bottom '[m']]], "")</f>
        <v/>
      </c>
      <c r="L463" s="201" t="str">
        <f>IFERROR(-(MP_DATA[[#This Row],[D, bottom '[m']]]-MP_DATA[[#This Row],[D, top '[m']]])/(MP_DATA[[#This Row],[Bottom '[m']]]-MP_DATA[[#This Row],[Top '[m']]]),"")</f>
        <v/>
      </c>
      <c r="M463" s="134" t="str">
        <f t="shared" si="18"/>
        <v/>
      </c>
      <c r="N463" s="217" t="str">
        <f>IFERROR((MP_DATA[[#This Row],[D, bottom '[m']]]+MP_DATA[[#This Row],[D, top '[m']]])/(2*MP_DATA[[#This Row],[t '[mm']]]/1000),"")</f>
        <v/>
      </c>
      <c r="Q463" s="195"/>
      <c r="R463" s="195"/>
      <c r="S463" s="175"/>
      <c r="AV463" s="216" t="str">
        <f>IFERROR(TP_DATA[[#This Row],[Top '[m']]]-TP_DATA[[#This Row],[Bottom '[m']]], "")</f>
        <v/>
      </c>
      <c r="AW463" s="194"/>
      <c r="AX463" s="195"/>
      <c r="AY463" s="222"/>
      <c r="BB463" s="96"/>
      <c r="BC463" s="96"/>
      <c r="BD463" s="175"/>
      <c r="CH463" s="216" t="str">
        <f>IFERROR(TOWER_DATA[[#This Row],[Top '[m']]]-TOWER_DATA[[#This Row],[Bottom '[m']]], "")</f>
        <v/>
      </c>
      <c r="CI463" s="201" t="str">
        <f>IFERROR(-(TOWER_DATA[[#This Row],[D, bottom '[m']]]-TOWER_DATA[[#This Row],[D, top '[m']]])/(TOWER_DATA[[#This Row],[Bottom '[m']]]-TOWER_DATA[[#This Row],[Top '[m']]]),"")</f>
        <v/>
      </c>
      <c r="CJ463" s="134" t="str">
        <f t="shared" si="17"/>
        <v/>
      </c>
      <c r="CK463" s="217" t="str">
        <f>IFERROR((TOWER_DATA[[#This Row],[D, bottom '[m']]]+TOWER_DATA[[#This Row],[D, top '[m']]])/(2*TOWER_DATA[[#This Row],[t '[mm']]]/1000),"")</f>
        <v/>
      </c>
      <c r="DO463" s="195"/>
      <c r="DP463" s="195"/>
      <c r="DQ463" s="175"/>
      <c r="DT463" s="96"/>
      <c r="DU463" s="96"/>
    </row>
    <row r="464" spans="11:125" ht="18" customHeight="1">
      <c r="K464" s="216" t="str">
        <f>IFERROR(MP_DATA[[#This Row],[Top '[m']]]-MP_DATA[[#This Row],[Bottom '[m']]], "")</f>
        <v/>
      </c>
      <c r="L464" s="201" t="str">
        <f>IFERROR(-(MP_DATA[[#This Row],[D, bottom '[m']]]-MP_DATA[[#This Row],[D, top '[m']]])/(MP_DATA[[#This Row],[Bottom '[m']]]-MP_DATA[[#This Row],[Top '[m']]]),"")</f>
        <v/>
      </c>
      <c r="M464" s="134" t="str">
        <f t="shared" si="18"/>
        <v/>
      </c>
      <c r="N464" s="217" t="str">
        <f>IFERROR((MP_DATA[[#This Row],[D, bottom '[m']]]+MP_DATA[[#This Row],[D, top '[m']]])/(2*MP_DATA[[#This Row],[t '[mm']]]/1000),"")</f>
        <v/>
      </c>
      <c r="Q464" s="195"/>
      <c r="R464" s="195"/>
      <c r="S464" s="175"/>
      <c r="AV464" s="216" t="str">
        <f>IFERROR(TP_DATA[[#This Row],[Top '[m']]]-TP_DATA[[#This Row],[Bottom '[m']]], "")</f>
        <v/>
      </c>
      <c r="AW464" s="194"/>
      <c r="AX464" s="195"/>
      <c r="AY464" s="222"/>
      <c r="BB464" s="96"/>
      <c r="BC464" s="96"/>
      <c r="BD464" s="175"/>
      <c r="CH464" s="216" t="str">
        <f>IFERROR(TOWER_DATA[[#This Row],[Top '[m']]]-TOWER_DATA[[#This Row],[Bottom '[m']]], "")</f>
        <v/>
      </c>
      <c r="CI464" s="201" t="str">
        <f>IFERROR(-(TOWER_DATA[[#This Row],[D, bottom '[m']]]-TOWER_DATA[[#This Row],[D, top '[m']]])/(TOWER_DATA[[#This Row],[Bottom '[m']]]-TOWER_DATA[[#This Row],[Top '[m']]]),"")</f>
        <v/>
      </c>
      <c r="CJ464" s="134" t="str">
        <f t="shared" si="17"/>
        <v/>
      </c>
      <c r="CK464" s="217" t="str">
        <f>IFERROR((TOWER_DATA[[#This Row],[D, bottom '[m']]]+TOWER_DATA[[#This Row],[D, top '[m']]])/(2*TOWER_DATA[[#This Row],[t '[mm']]]/1000),"")</f>
        <v/>
      </c>
      <c r="DO464" s="195"/>
      <c r="DP464" s="195"/>
      <c r="DQ464" s="175"/>
      <c r="DT464" s="96"/>
      <c r="DU464" s="96"/>
    </row>
    <row r="465" spans="11:125" ht="18" customHeight="1">
      <c r="K465" s="216" t="str">
        <f>IFERROR(MP_DATA[[#This Row],[Top '[m']]]-MP_DATA[[#This Row],[Bottom '[m']]], "")</f>
        <v/>
      </c>
      <c r="L465" s="201" t="str">
        <f>IFERROR(-(MP_DATA[[#This Row],[D, bottom '[m']]]-MP_DATA[[#This Row],[D, top '[m']]])/(MP_DATA[[#This Row],[Bottom '[m']]]-MP_DATA[[#This Row],[Top '[m']]]),"")</f>
        <v/>
      </c>
      <c r="M465" s="134" t="str">
        <f t="shared" si="18"/>
        <v/>
      </c>
      <c r="N465" s="217" t="str">
        <f>IFERROR((MP_DATA[[#This Row],[D, bottom '[m']]]+MP_DATA[[#This Row],[D, top '[m']]])/(2*MP_DATA[[#This Row],[t '[mm']]]/1000),"")</f>
        <v/>
      </c>
      <c r="Q465" s="195"/>
      <c r="R465" s="195"/>
      <c r="S465" s="175"/>
      <c r="AV465" s="216" t="str">
        <f>IFERROR(TP_DATA[[#This Row],[Top '[m']]]-TP_DATA[[#This Row],[Bottom '[m']]], "")</f>
        <v/>
      </c>
      <c r="AW465" s="194"/>
      <c r="AX465" s="195"/>
      <c r="AY465" s="222"/>
      <c r="BB465" s="96"/>
      <c r="BC465" s="96"/>
      <c r="BD465" s="175"/>
      <c r="CH465" s="216" t="str">
        <f>IFERROR(TOWER_DATA[[#This Row],[Top '[m']]]-TOWER_DATA[[#This Row],[Bottom '[m']]], "")</f>
        <v/>
      </c>
      <c r="CI465" s="201" t="str">
        <f>IFERROR(-(TOWER_DATA[[#This Row],[D, bottom '[m']]]-TOWER_DATA[[#This Row],[D, top '[m']]])/(TOWER_DATA[[#This Row],[Bottom '[m']]]-TOWER_DATA[[#This Row],[Top '[m']]]),"")</f>
        <v/>
      </c>
      <c r="CJ465" s="134" t="str">
        <f t="shared" si="17"/>
        <v/>
      </c>
      <c r="CK465" s="217" t="str">
        <f>IFERROR((TOWER_DATA[[#This Row],[D, bottom '[m']]]+TOWER_DATA[[#This Row],[D, top '[m']]])/(2*TOWER_DATA[[#This Row],[t '[mm']]]/1000),"")</f>
        <v/>
      </c>
      <c r="DO465" s="195"/>
      <c r="DP465" s="195"/>
      <c r="DQ465" s="175"/>
      <c r="DT465" s="96"/>
      <c r="DU465" s="96"/>
    </row>
    <row r="466" spans="11:125" ht="18" customHeight="1">
      <c r="K466" s="216" t="str">
        <f>IFERROR(MP_DATA[[#This Row],[Top '[m']]]-MP_DATA[[#This Row],[Bottom '[m']]], "")</f>
        <v/>
      </c>
      <c r="L466" s="201" t="str">
        <f>IFERROR(-(MP_DATA[[#This Row],[D, bottom '[m']]]-MP_DATA[[#This Row],[D, top '[m']]])/(MP_DATA[[#This Row],[Bottom '[m']]]-MP_DATA[[#This Row],[Top '[m']]]),"")</f>
        <v/>
      </c>
      <c r="M466" s="134" t="str">
        <f t="shared" si="18"/>
        <v/>
      </c>
      <c r="N466" s="217" t="str">
        <f>IFERROR((MP_DATA[[#This Row],[D, bottom '[m']]]+MP_DATA[[#This Row],[D, top '[m']]])/(2*MP_DATA[[#This Row],[t '[mm']]]/1000),"")</f>
        <v/>
      </c>
      <c r="Q466" s="195"/>
      <c r="R466" s="195"/>
      <c r="S466" s="175"/>
      <c r="AV466" s="216" t="str">
        <f>IFERROR(TP_DATA[[#This Row],[Top '[m']]]-TP_DATA[[#This Row],[Bottom '[m']]], "")</f>
        <v/>
      </c>
      <c r="AW466" s="194"/>
      <c r="AX466" s="195"/>
      <c r="AY466" s="222"/>
      <c r="BB466" s="96"/>
      <c r="BC466" s="96"/>
      <c r="BD466" s="175"/>
      <c r="CH466" s="216" t="str">
        <f>IFERROR(TOWER_DATA[[#This Row],[Top '[m']]]-TOWER_DATA[[#This Row],[Bottom '[m']]], "")</f>
        <v/>
      </c>
      <c r="CI466" s="201" t="str">
        <f>IFERROR(-(TOWER_DATA[[#This Row],[D, bottom '[m']]]-TOWER_DATA[[#This Row],[D, top '[m']]])/(TOWER_DATA[[#This Row],[Bottom '[m']]]-TOWER_DATA[[#This Row],[Top '[m']]]),"")</f>
        <v/>
      </c>
      <c r="CJ466" s="134" t="str">
        <f t="shared" si="17"/>
        <v/>
      </c>
      <c r="CK466" s="217" t="str">
        <f>IFERROR((TOWER_DATA[[#This Row],[D, bottom '[m']]]+TOWER_DATA[[#This Row],[D, top '[m']]])/(2*TOWER_DATA[[#This Row],[t '[mm']]]/1000),"")</f>
        <v/>
      </c>
      <c r="DO466" s="195"/>
      <c r="DP466" s="195"/>
      <c r="DQ466" s="175"/>
      <c r="DT466" s="96"/>
      <c r="DU466" s="96"/>
    </row>
    <row r="467" spans="11:125" ht="18" customHeight="1">
      <c r="K467" s="216" t="str">
        <f>IFERROR(MP_DATA[[#This Row],[Top '[m']]]-MP_DATA[[#This Row],[Bottom '[m']]], "")</f>
        <v/>
      </c>
      <c r="L467" s="201" t="str">
        <f>IFERROR(-(MP_DATA[[#This Row],[D, bottom '[m']]]-MP_DATA[[#This Row],[D, top '[m']]])/(MP_DATA[[#This Row],[Bottom '[m']]]-MP_DATA[[#This Row],[Top '[m']]]),"")</f>
        <v/>
      </c>
      <c r="M467" s="134" t="str">
        <f t="shared" si="18"/>
        <v/>
      </c>
      <c r="N467" s="217" t="str">
        <f>IFERROR((MP_DATA[[#This Row],[D, bottom '[m']]]+MP_DATA[[#This Row],[D, top '[m']]])/(2*MP_DATA[[#This Row],[t '[mm']]]/1000),"")</f>
        <v/>
      </c>
      <c r="Q467" s="195"/>
      <c r="R467" s="195"/>
      <c r="S467" s="175"/>
      <c r="AV467" s="216" t="str">
        <f>IFERROR(TP_DATA[[#This Row],[Top '[m']]]-TP_DATA[[#This Row],[Bottom '[m']]], "")</f>
        <v/>
      </c>
      <c r="AW467" s="194"/>
      <c r="AX467" s="195"/>
      <c r="AY467" s="222"/>
      <c r="BB467" s="96"/>
      <c r="BC467" s="96"/>
      <c r="BD467" s="175"/>
      <c r="CH467" s="216" t="str">
        <f>IFERROR(TOWER_DATA[[#This Row],[Top '[m']]]-TOWER_DATA[[#This Row],[Bottom '[m']]], "")</f>
        <v/>
      </c>
      <c r="CI467" s="201" t="str">
        <f>IFERROR(-(TOWER_DATA[[#This Row],[D, bottom '[m']]]-TOWER_DATA[[#This Row],[D, top '[m']]])/(TOWER_DATA[[#This Row],[Bottom '[m']]]-TOWER_DATA[[#This Row],[Top '[m']]]),"")</f>
        <v/>
      </c>
      <c r="CJ467" s="134" t="str">
        <f t="shared" si="17"/>
        <v/>
      </c>
      <c r="CK467" s="217" t="str">
        <f>IFERROR((TOWER_DATA[[#This Row],[D, bottom '[m']]]+TOWER_DATA[[#This Row],[D, top '[m']]])/(2*TOWER_DATA[[#This Row],[t '[mm']]]/1000),"")</f>
        <v/>
      </c>
      <c r="DO467" s="195"/>
      <c r="DP467" s="195"/>
      <c r="DQ467" s="175"/>
      <c r="DT467" s="96"/>
      <c r="DU467" s="96"/>
    </row>
    <row r="468" spans="11:125" ht="18" customHeight="1">
      <c r="K468" s="216" t="str">
        <f>IFERROR(MP_DATA[[#This Row],[Top '[m']]]-MP_DATA[[#This Row],[Bottom '[m']]], "")</f>
        <v/>
      </c>
      <c r="L468" s="201" t="str">
        <f>IFERROR(-(MP_DATA[[#This Row],[D, bottom '[m']]]-MP_DATA[[#This Row],[D, top '[m']]])/(MP_DATA[[#This Row],[Bottom '[m']]]-MP_DATA[[#This Row],[Top '[m']]]),"")</f>
        <v/>
      </c>
      <c r="M468" s="134" t="str">
        <f t="shared" si="18"/>
        <v/>
      </c>
      <c r="N468" s="217" t="str">
        <f>IFERROR((MP_DATA[[#This Row],[D, bottom '[m']]]+MP_DATA[[#This Row],[D, top '[m']]])/(2*MP_DATA[[#This Row],[t '[mm']]]/1000),"")</f>
        <v/>
      </c>
      <c r="Q468" s="195"/>
      <c r="R468" s="195"/>
      <c r="S468" s="175"/>
      <c r="AV468" s="216" t="str">
        <f>IFERROR(TP_DATA[[#This Row],[Top '[m']]]-TP_DATA[[#This Row],[Bottom '[m']]], "")</f>
        <v/>
      </c>
      <c r="AW468" s="194"/>
      <c r="AX468" s="195"/>
      <c r="AY468" s="222"/>
      <c r="BB468" s="96"/>
      <c r="BC468" s="96"/>
      <c r="BD468" s="175"/>
      <c r="CH468" s="216" t="str">
        <f>IFERROR(TOWER_DATA[[#This Row],[Top '[m']]]-TOWER_DATA[[#This Row],[Bottom '[m']]], "")</f>
        <v/>
      </c>
      <c r="CI468" s="201" t="str">
        <f>IFERROR(-(TOWER_DATA[[#This Row],[D, bottom '[m']]]-TOWER_DATA[[#This Row],[D, top '[m']]])/(TOWER_DATA[[#This Row],[Bottom '[m']]]-TOWER_DATA[[#This Row],[Top '[m']]]),"")</f>
        <v/>
      </c>
      <c r="CJ468" s="134" t="str">
        <f t="shared" si="17"/>
        <v/>
      </c>
      <c r="CK468" s="217" t="str">
        <f>IFERROR((TOWER_DATA[[#This Row],[D, bottom '[m']]]+TOWER_DATA[[#This Row],[D, top '[m']]])/(2*TOWER_DATA[[#This Row],[t '[mm']]]/1000),"")</f>
        <v/>
      </c>
      <c r="DO468" s="195"/>
      <c r="DP468" s="195"/>
      <c r="DQ468" s="175"/>
      <c r="DT468" s="96"/>
      <c r="DU468" s="96"/>
    </row>
    <row r="469" spans="11:125" ht="18" customHeight="1">
      <c r="K469" s="216" t="str">
        <f>IFERROR(MP_DATA[[#This Row],[Top '[m']]]-MP_DATA[[#This Row],[Bottom '[m']]], "")</f>
        <v/>
      </c>
      <c r="L469" s="201" t="str">
        <f>IFERROR(-(MP_DATA[[#This Row],[D, bottom '[m']]]-MP_DATA[[#This Row],[D, top '[m']]])/(MP_DATA[[#This Row],[Bottom '[m']]]-MP_DATA[[#This Row],[Top '[m']]]),"")</f>
        <v/>
      </c>
      <c r="M469" s="134" t="str">
        <f t="shared" si="18"/>
        <v/>
      </c>
      <c r="N469" s="217" t="str">
        <f>IFERROR((MP_DATA[[#This Row],[D, bottom '[m']]]+MP_DATA[[#This Row],[D, top '[m']]])/(2*MP_DATA[[#This Row],[t '[mm']]]/1000),"")</f>
        <v/>
      </c>
      <c r="Q469" s="195"/>
      <c r="R469" s="195"/>
      <c r="S469" s="175"/>
      <c r="AV469" s="216" t="str">
        <f>IFERROR(TP_DATA[[#This Row],[Top '[m']]]-TP_DATA[[#This Row],[Bottom '[m']]], "")</f>
        <v/>
      </c>
      <c r="AW469" s="194"/>
      <c r="AX469" s="195"/>
      <c r="AY469" s="222"/>
      <c r="BB469" s="96"/>
      <c r="BC469" s="96"/>
      <c r="BD469" s="175"/>
      <c r="CH469" s="216" t="str">
        <f>IFERROR(TOWER_DATA[[#This Row],[Top '[m']]]-TOWER_DATA[[#This Row],[Bottom '[m']]], "")</f>
        <v/>
      </c>
      <c r="CI469" s="201" t="str">
        <f>IFERROR(-(TOWER_DATA[[#This Row],[D, bottom '[m']]]-TOWER_DATA[[#This Row],[D, top '[m']]])/(TOWER_DATA[[#This Row],[Bottom '[m']]]-TOWER_DATA[[#This Row],[Top '[m']]]),"")</f>
        <v/>
      </c>
      <c r="CJ469" s="134" t="str">
        <f t="shared" si="17"/>
        <v/>
      </c>
      <c r="CK469" s="217" t="str">
        <f>IFERROR((TOWER_DATA[[#This Row],[D, bottom '[m']]]+TOWER_DATA[[#This Row],[D, top '[m']]])/(2*TOWER_DATA[[#This Row],[t '[mm']]]/1000),"")</f>
        <v/>
      </c>
      <c r="DO469" s="195"/>
      <c r="DP469" s="195"/>
      <c r="DQ469" s="175"/>
      <c r="DT469" s="96"/>
      <c r="DU469" s="96"/>
    </row>
    <row r="470" spans="11:125" ht="18" customHeight="1">
      <c r="K470" s="216" t="str">
        <f>IFERROR(MP_DATA[[#This Row],[Top '[m']]]-MP_DATA[[#This Row],[Bottom '[m']]], "")</f>
        <v/>
      </c>
      <c r="L470" s="201" t="str">
        <f>IFERROR(-(MP_DATA[[#This Row],[D, bottom '[m']]]-MP_DATA[[#This Row],[D, top '[m']]])/(MP_DATA[[#This Row],[Bottom '[m']]]-MP_DATA[[#This Row],[Top '[m']]]),"")</f>
        <v/>
      </c>
      <c r="M470" s="134" t="str">
        <f t="shared" si="18"/>
        <v/>
      </c>
      <c r="N470" s="217" t="str">
        <f>IFERROR((MP_DATA[[#This Row],[D, bottom '[m']]]+MP_DATA[[#This Row],[D, top '[m']]])/(2*MP_DATA[[#This Row],[t '[mm']]]/1000),"")</f>
        <v/>
      </c>
      <c r="Q470" s="195"/>
      <c r="R470" s="195"/>
      <c r="S470" s="175"/>
      <c r="AV470" s="216" t="str">
        <f>IFERROR(TP_DATA[[#This Row],[Top '[m']]]-TP_DATA[[#This Row],[Bottom '[m']]], "")</f>
        <v/>
      </c>
      <c r="AW470" s="194"/>
      <c r="AX470" s="195"/>
      <c r="AY470" s="222"/>
      <c r="BB470" s="96"/>
      <c r="BC470" s="96"/>
      <c r="BD470" s="175"/>
      <c r="CH470" s="216" t="str">
        <f>IFERROR(TOWER_DATA[[#This Row],[Top '[m']]]-TOWER_DATA[[#This Row],[Bottom '[m']]], "")</f>
        <v/>
      </c>
      <c r="CI470" s="201" t="str">
        <f>IFERROR(-(TOWER_DATA[[#This Row],[D, bottom '[m']]]-TOWER_DATA[[#This Row],[D, top '[m']]])/(TOWER_DATA[[#This Row],[Bottom '[m']]]-TOWER_DATA[[#This Row],[Top '[m']]]),"")</f>
        <v/>
      </c>
      <c r="CJ470" s="134" t="str">
        <f t="shared" si="17"/>
        <v/>
      </c>
      <c r="CK470" s="217" t="str">
        <f>IFERROR((TOWER_DATA[[#This Row],[D, bottom '[m']]]+TOWER_DATA[[#This Row],[D, top '[m']]])/(2*TOWER_DATA[[#This Row],[t '[mm']]]/1000),"")</f>
        <v/>
      </c>
      <c r="DO470" s="195"/>
      <c r="DP470" s="195"/>
      <c r="DQ470" s="175"/>
      <c r="DT470" s="96"/>
      <c r="DU470" s="96"/>
    </row>
    <row r="471" spans="11:125" ht="18" customHeight="1">
      <c r="K471" s="216" t="str">
        <f>IFERROR(MP_DATA[[#This Row],[Top '[m']]]-MP_DATA[[#This Row],[Bottom '[m']]], "")</f>
        <v/>
      </c>
      <c r="L471" s="201" t="str">
        <f>IFERROR(-(MP_DATA[[#This Row],[D, bottom '[m']]]-MP_DATA[[#This Row],[D, top '[m']]])/(MP_DATA[[#This Row],[Bottom '[m']]]-MP_DATA[[#This Row],[Top '[m']]]),"")</f>
        <v/>
      </c>
      <c r="M471" s="134" t="str">
        <f t="shared" si="18"/>
        <v/>
      </c>
      <c r="N471" s="217" t="str">
        <f>IFERROR((MP_DATA[[#This Row],[D, bottom '[m']]]+MP_DATA[[#This Row],[D, top '[m']]])/(2*MP_DATA[[#This Row],[t '[mm']]]/1000),"")</f>
        <v/>
      </c>
      <c r="Q471" s="195"/>
      <c r="R471" s="195"/>
      <c r="S471" s="175"/>
      <c r="AV471" s="216" t="str">
        <f>IFERROR(TP_DATA[[#This Row],[Top '[m']]]-TP_DATA[[#This Row],[Bottom '[m']]], "")</f>
        <v/>
      </c>
      <c r="AW471" s="194"/>
      <c r="AX471" s="195"/>
      <c r="AY471" s="222"/>
      <c r="BB471" s="96"/>
      <c r="BC471" s="96"/>
      <c r="BD471" s="175"/>
      <c r="CH471" s="216" t="str">
        <f>IFERROR(TOWER_DATA[[#This Row],[Top '[m']]]-TOWER_DATA[[#This Row],[Bottom '[m']]], "")</f>
        <v/>
      </c>
      <c r="CI471" s="201" t="str">
        <f>IFERROR(-(TOWER_DATA[[#This Row],[D, bottom '[m']]]-TOWER_DATA[[#This Row],[D, top '[m']]])/(TOWER_DATA[[#This Row],[Bottom '[m']]]-TOWER_DATA[[#This Row],[Top '[m']]]),"")</f>
        <v/>
      </c>
      <c r="CJ471" s="134" t="str">
        <f t="shared" si="17"/>
        <v/>
      </c>
      <c r="CK471" s="217" t="str">
        <f>IFERROR((TOWER_DATA[[#This Row],[D, bottom '[m']]]+TOWER_DATA[[#This Row],[D, top '[m']]])/(2*TOWER_DATA[[#This Row],[t '[mm']]]/1000),"")</f>
        <v/>
      </c>
      <c r="DO471" s="195"/>
      <c r="DP471" s="195"/>
      <c r="DQ471" s="175"/>
      <c r="DT471" s="96"/>
      <c r="DU471" s="96"/>
    </row>
    <row r="472" spans="11:125" ht="18" customHeight="1">
      <c r="K472" s="216" t="str">
        <f>IFERROR(MP_DATA[[#This Row],[Top '[m']]]-MP_DATA[[#This Row],[Bottom '[m']]], "")</f>
        <v/>
      </c>
      <c r="L472" s="201" t="str">
        <f>IFERROR(-(MP_DATA[[#This Row],[D, bottom '[m']]]-MP_DATA[[#This Row],[D, top '[m']]])/(MP_DATA[[#This Row],[Bottom '[m']]]-MP_DATA[[#This Row],[Top '[m']]]),"")</f>
        <v/>
      </c>
      <c r="M472" s="134" t="str">
        <f t="shared" si="18"/>
        <v/>
      </c>
      <c r="N472" s="217" t="str">
        <f>IFERROR((MP_DATA[[#This Row],[D, bottom '[m']]]+MP_DATA[[#This Row],[D, top '[m']]])/(2*MP_DATA[[#This Row],[t '[mm']]]/1000),"")</f>
        <v/>
      </c>
      <c r="Q472" s="195"/>
      <c r="R472" s="195"/>
      <c r="S472" s="175"/>
      <c r="AV472" s="216" t="str">
        <f>IFERROR(TP_DATA[[#This Row],[Top '[m']]]-TP_DATA[[#This Row],[Bottom '[m']]], "")</f>
        <v/>
      </c>
      <c r="AW472" s="194"/>
      <c r="AX472" s="195"/>
      <c r="AY472" s="222"/>
      <c r="BB472" s="96"/>
      <c r="BC472" s="96"/>
      <c r="BD472" s="175"/>
      <c r="CH472" s="216" t="str">
        <f>IFERROR(TOWER_DATA[[#This Row],[Top '[m']]]-TOWER_DATA[[#This Row],[Bottom '[m']]], "")</f>
        <v/>
      </c>
      <c r="CI472" s="201" t="str">
        <f>IFERROR(-(TOWER_DATA[[#This Row],[D, bottom '[m']]]-TOWER_DATA[[#This Row],[D, top '[m']]])/(TOWER_DATA[[#This Row],[Bottom '[m']]]-TOWER_DATA[[#This Row],[Top '[m']]]),"")</f>
        <v/>
      </c>
      <c r="CJ472" s="134" t="str">
        <f t="shared" si="17"/>
        <v/>
      </c>
      <c r="CK472" s="217" t="str">
        <f>IFERROR((TOWER_DATA[[#This Row],[D, bottom '[m']]]+TOWER_DATA[[#This Row],[D, top '[m']]])/(2*TOWER_DATA[[#This Row],[t '[mm']]]/1000),"")</f>
        <v/>
      </c>
      <c r="DO472" s="195"/>
      <c r="DP472" s="195"/>
      <c r="DQ472" s="175"/>
      <c r="DT472" s="96"/>
      <c r="DU472" s="96"/>
    </row>
    <row r="473" spans="11:125" ht="18" customHeight="1">
      <c r="K473" s="216" t="str">
        <f>IFERROR(MP_DATA[[#This Row],[Top '[m']]]-MP_DATA[[#This Row],[Bottom '[m']]], "")</f>
        <v/>
      </c>
      <c r="L473" s="201" t="str">
        <f>IFERROR(-(MP_DATA[[#This Row],[D, bottom '[m']]]-MP_DATA[[#This Row],[D, top '[m']]])/(MP_DATA[[#This Row],[Bottom '[m']]]-MP_DATA[[#This Row],[Top '[m']]]),"")</f>
        <v/>
      </c>
      <c r="M473" s="134" t="str">
        <f t="shared" si="18"/>
        <v/>
      </c>
      <c r="N473" s="217" t="str">
        <f>IFERROR((MP_DATA[[#This Row],[D, bottom '[m']]]+MP_DATA[[#This Row],[D, top '[m']]])/(2*MP_DATA[[#This Row],[t '[mm']]]/1000),"")</f>
        <v/>
      </c>
      <c r="Q473" s="195"/>
      <c r="R473" s="195"/>
      <c r="S473" s="175"/>
      <c r="AV473" s="216" t="str">
        <f>IFERROR(TP_DATA[[#This Row],[Top '[m']]]-TP_DATA[[#This Row],[Bottom '[m']]], "")</f>
        <v/>
      </c>
      <c r="AW473" s="194"/>
      <c r="AX473" s="195"/>
      <c r="AY473" s="222"/>
      <c r="BB473" s="96"/>
      <c r="BC473" s="96"/>
      <c r="BD473" s="175"/>
      <c r="CH473" s="216" t="str">
        <f>IFERROR(TOWER_DATA[[#This Row],[Top '[m']]]-TOWER_DATA[[#This Row],[Bottom '[m']]], "")</f>
        <v/>
      </c>
      <c r="CI473" s="201" t="str">
        <f>IFERROR(-(TOWER_DATA[[#This Row],[D, bottom '[m']]]-TOWER_DATA[[#This Row],[D, top '[m']]])/(TOWER_DATA[[#This Row],[Bottom '[m']]]-TOWER_DATA[[#This Row],[Top '[m']]]),"")</f>
        <v/>
      </c>
      <c r="CJ473" s="134" t="str">
        <f t="shared" si="17"/>
        <v/>
      </c>
      <c r="CK473" s="217" t="str">
        <f>IFERROR((TOWER_DATA[[#This Row],[D, bottom '[m']]]+TOWER_DATA[[#This Row],[D, top '[m']]])/(2*TOWER_DATA[[#This Row],[t '[mm']]]/1000),"")</f>
        <v/>
      </c>
      <c r="DO473" s="195"/>
      <c r="DP473" s="195"/>
      <c r="DQ473" s="175"/>
      <c r="DT473" s="96"/>
      <c r="DU473" s="96"/>
    </row>
    <row r="474" spans="11:125" ht="18" customHeight="1">
      <c r="K474" s="216" t="str">
        <f>IFERROR(MP_DATA[[#This Row],[Top '[m']]]-MP_DATA[[#This Row],[Bottom '[m']]], "")</f>
        <v/>
      </c>
      <c r="L474" s="201" t="str">
        <f>IFERROR(-(MP_DATA[[#This Row],[D, bottom '[m']]]-MP_DATA[[#This Row],[D, top '[m']]])/(MP_DATA[[#This Row],[Bottom '[m']]]-MP_DATA[[#This Row],[Top '[m']]]),"")</f>
        <v/>
      </c>
      <c r="M474" s="134" t="str">
        <f t="shared" si="18"/>
        <v/>
      </c>
      <c r="N474" s="217" t="str">
        <f>IFERROR((MP_DATA[[#This Row],[D, bottom '[m']]]+MP_DATA[[#This Row],[D, top '[m']]])/(2*MP_DATA[[#This Row],[t '[mm']]]/1000),"")</f>
        <v/>
      </c>
      <c r="Q474" s="195"/>
      <c r="R474" s="195"/>
      <c r="S474" s="175"/>
      <c r="AV474" s="216" t="str">
        <f>IFERROR(TP_DATA[[#This Row],[Top '[m']]]-TP_DATA[[#This Row],[Bottom '[m']]], "")</f>
        <v/>
      </c>
      <c r="AW474" s="194"/>
      <c r="AX474" s="195"/>
      <c r="AY474" s="222"/>
      <c r="BB474" s="96"/>
      <c r="BC474" s="96"/>
      <c r="BD474" s="175"/>
      <c r="CH474" s="216" t="str">
        <f>IFERROR(TOWER_DATA[[#This Row],[Top '[m']]]-TOWER_DATA[[#This Row],[Bottom '[m']]], "")</f>
        <v/>
      </c>
      <c r="CI474" s="201" t="str">
        <f>IFERROR(-(TOWER_DATA[[#This Row],[D, bottom '[m']]]-TOWER_DATA[[#This Row],[D, top '[m']]])/(TOWER_DATA[[#This Row],[Bottom '[m']]]-TOWER_DATA[[#This Row],[Top '[m']]]),"")</f>
        <v/>
      </c>
      <c r="CJ474" s="134" t="str">
        <f t="shared" si="17"/>
        <v/>
      </c>
      <c r="CK474" s="217" t="str">
        <f>IFERROR((TOWER_DATA[[#This Row],[D, bottom '[m']]]+TOWER_DATA[[#This Row],[D, top '[m']]])/(2*TOWER_DATA[[#This Row],[t '[mm']]]/1000),"")</f>
        <v/>
      </c>
      <c r="DO474" s="195"/>
      <c r="DP474" s="195"/>
      <c r="DQ474" s="175"/>
      <c r="DT474" s="96"/>
      <c r="DU474" s="96"/>
    </row>
    <row r="475" spans="11:125" ht="18" customHeight="1">
      <c r="K475" s="216" t="str">
        <f>IFERROR(MP_DATA[[#This Row],[Top '[m']]]-MP_DATA[[#This Row],[Bottom '[m']]], "")</f>
        <v/>
      </c>
      <c r="L475" s="201" t="str">
        <f>IFERROR(-(MP_DATA[[#This Row],[D, bottom '[m']]]-MP_DATA[[#This Row],[D, top '[m']]])/(MP_DATA[[#This Row],[Bottom '[m']]]-MP_DATA[[#This Row],[Top '[m']]]),"")</f>
        <v/>
      </c>
      <c r="M475" s="134" t="str">
        <f t="shared" si="18"/>
        <v/>
      </c>
      <c r="N475" s="217" t="str">
        <f>IFERROR((MP_DATA[[#This Row],[D, bottom '[m']]]+MP_DATA[[#This Row],[D, top '[m']]])/(2*MP_DATA[[#This Row],[t '[mm']]]/1000),"")</f>
        <v/>
      </c>
      <c r="Q475" s="195"/>
      <c r="R475" s="195"/>
      <c r="S475" s="175"/>
      <c r="AV475" s="216" t="str">
        <f>IFERROR(TP_DATA[[#This Row],[Top '[m']]]-TP_DATA[[#This Row],[Bottom '[m']]], "")</f>
        <v/>
      </c>
      <c r="AW475" s="194"/>
      <c r="AX475" s="195"/>
      <c r="AY475" s="222"/>
      <c r="BB475" s="96"/>
      <c r="BC475" s="96"/>
      <c r="BD475" s="175"/>
      <c r="CH475" s="216" t="str">
        <f>IFERROR(TOWER_DATA[[#This Row],[Top '[m']]]-TOWER_DATA[[#This Row],[Bottom '[m']]], "")</f>
        <v/>
      </c>
      <c r="CI475" s="201" t="str">
        <f>IFERROR(-(TOWER_DATA[[#This Row],[D, bottom '[m']]]-TOWER_DATA[[#This Row],[D, top '[m']]])/(TOWER_DATA[[#This Row],[Bottom '[m']]]-TOWER_DATA[[#This Row],[Top '[m']]]),"")</f>
        <v/>
      </c>
      <c r="CJ475" s="134" t="str">
        <f t="shared" si="17"/>
        <v/>
      </c>
      <c r="CK475" s="217" t="str">
        <f>IFERROR((TOWER_DATA[[#This Row],[D, bottom '[m']]]+TOWER_DATA[[#This Row],[D, top '[m']]])/(2*TOWER_DATA[[#This Row],[t '[mm']]]/1000),"")</f>
        <v/>
      </c>
      <c r="DO475" s="195"/>
      <c r="DP475" s="195"/>
      <c r="DQ475" s="175"/>
      <c r="DT475" s="96"/>
      <c r="DU475" s="96"/>
    </row>
    <row r="476" spans="11:125" ht="18" customHeight="1">
      <c r="K476" s="216" t="str">
        <f>IFERROR(MP_DATA[[#This Row],[Top '[m']]]-MP_DATA[[#This Row],[Bottom '[m']]], "")</f>
        <v/>
      </c>
      <c r="L476" s="201" t="str">
        <f>IFERROR(-(MP_DATA[[#This Row],[D, bottom '[m']]]-MP_DATA[[#This Row],[D, top '[m']]])/(MP_DATA[[#This Row],[Bottom '[m']]]-MP_DATA[[#This Row],[Top '[m']]]),"")</f>
        <v/>
      </c>
      <c r="M476" s="134" t="str">
        <f t="shared" si="18"/>
        <v/>
      </c>
      <c r="N476" s="217" t="str">
        <f>IFERROR((MP_DATA[[#This Row],[D, bottom '[m']]]+MP_DATA[[#This Row],[D, top '[m']]])/(2*MP_DATA[[#This Row],[t '[mm']]]/1000),"")</f>
        <v/>
      </c>
      <c r="Q476" s="195"/>
      <c r="R476" s="195"/>
      <c r="S476" s="175"/>
      <c r="AV476" s="216" t="str">
        <f>IFERROR(TP_DATA[[#This Row],[Top '[m']]]-TP_DATA[[#This Row],[Bottom '[m']]], "")</f>
        <v/>
      </c>
      <c r="AW476" s="194"/>
      <c r="AX476" s="195"/>
      <c r="AY476" s="222"/>
      <c r="BB476" s="96"/>
      <c r="BC476" s="96"/>
      <c r="BD476" s="175"/>
      <c r="CH476" s="216" t="str">
        <f>IFERROR(TOWER_DATA[[#This Row],[Top '[m']]]-TOWER_DATA[[#This Row],[Bottom '[m']]], "")</f>
        <v/>
      </c>
      <c r="CI476" s="201" t="str">
        <f>IFERROR(-(TOWER_DATA[[#This Row],[D, bottom '[m']]]-TOWER_DATA[[#This Row],[D, top '[m']]])/(TOWER_DATA[[#This Row],[Bottom '[m']]]-TOWER_DATA[[#This Row],[Top '[m']]]),"")</f>
        <v/>
      </c>
      <c r="CJ476" s="134" t="str">
        <f t="shared" si="17"/>
        <v/>
      </c>
      <c r="CK476" s="217" t="str">
        <f>IFERROR((TOWER_DATA[[#This Row],[D, bottom '[m']]]+TOWER_DATA[[#This Row],[D, top '[m']]])/(2*TOWER_DATA[[#This Row],[t '[mm']]]/1000),"")</f>
        <v/>
      </c>
      <c r="DO476" s="195"/>
      <c r="DP476" s="195"/>
      <c r="DQ476" s="175"/>
      <c r="DT476" s="96"/>
      <c r="DU476" s="96"/>
    </row>
    <row r="477" spans="11:125" ht="18" customHeight="1">
      <c r="K477" s="216" t="str">
        <f>IFERROR(MP_DATA[[#This Row],[Top '[m']]]-MP_DATA[[#This Row],[Bottom '[m']]], "")</f>
        <v/>
      </c>
      <c r="L477" s="194"/>
      <c r="M477" s="134" t="str">
        <f t="shared" si="18"/>
        <v/>
      </c>
      <c r="N477" s="217" t="str">
        <f>IFERROR((MP_DATA[[#This Row],[D, bottom '[m']]]+MP_DATA[[#This Row],[D, top '[m']]])/(2*MP_DATA[[#This Row],[t '[mm']]]/1000),"")</f>
        <v/>
      </c>
      <c r="Q477" s="195"/>
      <c r="R477" s="195"/>
      <c r="S477" s="175"/>
      <c r="AV477" s="216" t="str">
        <f>IFERROR(TP_DATA[[#This Row],[Top '[m']]]-TP_DATA[[#This Row],[Bottom '[m']]], "")</f>
        <v/>
      </c>
      <c r="AW477" s="194"/>
      <c r="AX477" s="195"/>
      <c r="AY477" s="222"/>
      <c r="BB477" s="96"/>
      <c r="BC477" s="96"/>
      <c r="BD477" s="175"/>
      <c r="CH477" s="216" t="str">
        <f>IFERROR(TOWER_DATA[[#This Row],[Top '[m']]]-TOWER_DATA[[#This Row],[Bottom '[m']]], "")</f>
        <v/>
      </c>
      <c r="CI477" s="201" t="str">
        <f>IFERROR(-(TOWER_DATA[[#This Row],[D, bottom '[m']]]-TOWER_DATA[[#This Row],[D, top '[m']]])/(TOWER_DATA[[#This Row],[Bottom '[m']]]-TOWER_DATA[[#This Row],[Top '[m']]]),"")</f>
        <v/>
      </c>
      <c r="CJ477" s="134" t="str">
        <f t="shared" si="17"/>
        <v/>
      </c>
      <c r="CK477" s="217" t="str">
        <f>IFERROR((TOWER_DATA[[#This Row],[D, bottom '[m']]]+TOWER_DATA[[#This Row],[D, top '[m']]])/(2*TOWER_DATA[[#This Row],[t '[mm']]]/1000),"")</f>
        <v/>
      </c>
      <c r="DO477" s="195"/>
      <c r="DP477" s="195"/>
      <c r="DQ477" s="175"/>
      <c r="DT477" s="96"/>
      <c r="DU477" s="96"/>
    </row>
    <row r="478" spans="11:125" ht="18" customHeight="1">
      <c r="K478" s="216" t="str">
        <f>IFERROR(MP_DATA[[#This Row],[Top '[m']]]-MP_DATA[[#This Row],[Bottom '[m']]], "")</f>
        <v/>
      </c>
      <c r="L478" s="194"/>
      <c r="M478" s="134" t="str">
        <f t="shared" si="18"/>
        <v/>
      </c>
      <c r="N478" s="217" t="str">
        <f>IFERROR((MP_DATA[[#This Row],[D, bottom '[m']]]+MP_DATA[[#This Row],[D, top '[m']]])/(2*MP_DATA[[#This Row],[t '[mm']]]/1000),"")</f>
        <v/>
      </c>
      <c r="Q478" s="195"/>
      <c r="R478" s="195"/>
      <c r="S478" s="175"/>
      <c r="AV478" s="216" t="str">
        <f>IFERROR(TP_DATA[[#This Row],[Top '[m']]]-TP_DATA[[#This Row],[Bottom '[m']]], "")</f>
        <v/>
      </c>
      <c r="AW478" s="194"/>
      <c r="AX478" s="195"/>
      <c r="AY478" s="222"/>
      <c r="BB478" s="96"/>
      <c r="BC478" s="96"/>
      <c r="BD478" s="175"/>
      <c r="CH478" s="216" t="str">
        <f>IFERROR(TOWER_DATA[[#This Row],[Top '[m']]]-TOWER_DATA[[#This Row],[Bottom '[m']]], "")</f>
        <v/>
      </c>
      <c r="CI478" s="201" t="str">
        <f>IFERROR(-(TOWER_DATA[[#This Row],[D, bottom '[m']]]-TOWER_DATA[[#This Row],[D, top '[m']]])/(TOWER_DATA[[#This Row],[Bottom '[m']]]-TOWER_DATA[[#This Row],[Top '[m']]]),"")</f>
        <v/>
      </c>
      <c r="CJ478" s="134" t="str">
        <f t="shared" si="17"/>
        <v/>
      </c>
      <c r="CK478" s="217" t="str">
        <f>IFERROR((TOWER_DATA[[#This Row],[D, bottom '[m']]]+TOWER_DATA[[#This Row],[D, top '[m']]])/(2*TOWER_DATA[[#This Row],[t '[mm']]]/1000),"")</f>
        <v/>
      </c>
      <c r="DO478" s="195"/>
      <c r="DP478" s="195"/>
      <c r="DQ478" s="175"/>
      <c r="DT478" s="96"/>
      <c r="DU478" s="96"/>
    </row>
    <row r="479" spans="11:125" ht="18" customHeight="1">
      <c r="K479" s="216" t="str">
        <f>IFERROR(MP_DATA[[#This Row],[Top '[m']]]-MP_DATA[[#This Row],[Bottom '[m']]], "")</f>
        <v/>
      </c>
      <c r="L479" s="194"/>
      <c r="M479" s="134" t="str">
        <f t="shared" si="18"/>
        <v/>
      </c>
      <c r="N479" s="217" t="str">
        <f>IFERROR((MP_DATA[[#This Row],[D, bottom '[m']]]+MP_DATA[[#This Row],[D, top '[m']]])/(2*MP_DATA[[#This Row],[t '[mm']]]/1000),"")</f>
        <v/>
      </c>
      <c r="Q479" s="195"/>
      <c r="R479" s="195"/>
      <c r="S479" s="175"/>
      <c r="AV479" s="216" t="str">
        <f>IFERROR(TP_DATA[[#This Row],[Top '[m']]]-TP_DATA[[#This Row],[Bottom '[m']]], "")</f>
        <v/>
      </c>
      <c r="AW479" s="194"/>
      <c r="AX479" s="195"/>
      <c r="AY479" s="222"/>
      <c r="BB479" s="96"/>
      <c r="BC479" s="96"/>
      <c r="BD479" s="175"/>
      <c r="CH479" s="216" t="str">
        <f>IFERROR(TOWER_DATA[[#This Row],[Top '[m']]]-TOWER_DATA[[#This Row],[Bottom '[m']]], "")</f>
        <v/>
      </c>
      <c r="CI479" s="201" t="str">
        <f>IFERROR(-(TOWER_DATA[[#This Row],[D, bottom '[m']]]-TOWER_DATA[[#This Row],[D, top '[m']]])/(TOWER_DATA[[#This Row],[Bottom '[m']]]-TOWER_DATA[[#This Row],[Top '[m']]]),"")</f>
        <v/>
      </c>
      <c r="CJ479" s="134" t="str">
        <f t="shared" si="17"/>
        <v/>
      </c>
      <c r="CK479" s="217" t="str">
        <f>IFERROR((TOWER_DATA[[#This Row],[D, bottom '[m']]]+TOWER_DATA[[#This Row],[D, top '[m']]])/(2*TOWER_DATA[[#This Row],[t '[mm']]]/1000),"")</f>
        <v/>
      </c>
      <c r="DO479" s="195"/>
      <c r="DP479" s="195"/>
      <c r="DQ479" s="175"/>
      <c r="DT479" s="96"/>
      <c r="DU479" s="96"/>
    </row>
    <row r="480" spans="11:125" ht="18" customHeight="1">
      <c r="K480" s="216" t="str">
        <f>IFERROR(MP_DATA[[#This Row],[Top '[m']]]-MP_DATA[[#This Row],[Bottom '[m']]], "")</f>
        <v/>
      </c>
      <c r="L480" s="194"/>
      <c r="M480" s="134" t="str">
        <f t="shared" si="18"/>
        <v/>
      </c>
      <c r="N480" s="217" t="str">
        <f>IFERROR((MP_DATA[[#This Row],[D, bottom '[m']]]+MP_DATA[[#This Row],[D, top '[m']]])/(2*MP_DATA[[#This Row],[t '[mm']]]/1000),"")</f>
        <v/>
      </c>
      <c r="Q480" s="195"/>
      <c r="R480" s="195"/>
      <c r="S480" s="175"/>
      <c r="AV480" s="216" t="str">
        <f>IFERROR(TP_DATA[[#This Row],[Top '[m']]]-TP_DATA[[#This Row],[Bottom '[m']]], "")</f>
        <v/>
      </c>
      <c r="AW480" s="194"/>
      <c r="AX480" s="195"/>
      <c r="AY480" s="222"/>
      <c r="BB480" s="96"/>
      <c r="BC480" s="96"/>
      <c r="BD480" s="175"/>
      <c r="CH480" s="216" t="str">
        <f>IFERROR(TOWER_DATA[[#This Row],[Top '[m']]]-TOWER_DATA[[#This Row],[Bottom '[m']]], "")</f>
        <v/>
      </c>
      <c r="CI480" s="201" t="str">
        <f>IFERROR(-(TOWER_DATA[[#This Row],[D, bottom '[m']]]-TOWER_DATA[[#This Row],[D, top '[m']]])/(TOWER_DATA[[#This Row],[Bottom '[m']]]-TOWER_DATA[[#This Row],[Top '[m']]]),"")</f>
        <v/>
      </c>
      <c r="CJ480" s="134" t="str">
        <f t="shared" si="17"/>
        <v/>
      </c>
      <c r="CK480" s="217" t="str">
        <f>IFERROR((TOWER_DATA[[#This Row],[D, bottom '[m']]]+TOWER_DATA[[#This Row],[D, top '[m']]])/(2*TOWER_DATA[[#This Row],[t '[mm']]]/1000),"")</f>
        <v/>
      </c>
      <c r="DO480" s="195"/>
      <c r="DP480" s="195"/>
      <c r="DQ480" s="175"/>
      <c r="DT480" s="96"/>
      <c r="DU480" s="96"/>
    </row>
    <row r="481" spans="11:125" ht="18" customHeight="1">
      <c r="K481" s="216" t="str">
        <f>IFERROR(MP_DATA[[#This Row],[Top '[m']]]-MP_DATA[[#This Row],[Bottom '[m']]], "")</f>
        <v/>
      </c>
      <c r="L481" s="194"/>
      <c r="M481" s="134" t="str">
        <f t="shared" si="18"/>
        <v/>
      </c>
      <c r="N481" s="217" t="str">
        <f>IFERROR((MP_DATA[[#This Row],[D, bottom '[m']]]+MP_DATA[[#This Row],[D, top '[m']]])/(2*MP_DATA[[#This Row],[t '[mm']]]/1000),"")</f>
        <v/>
      </c>
      <c r="Q481" s="195"/>
      <c r="R481" s="195"/>
      <c r="S481" s="175"/>
      <c r="AV481" s="216" t="str">
        <f>IFERROR(TP_DATA[[#This Row],[Top '[m']]]-TP_DATA[[#This Row],[Bottom '[m']]], "")</f>
        <v/>
      </c>
      <c r="AW481" s="194"/>
      <c r="AX481" s="195"/>
      <c r="AY481" s="222"/>
      <c r="BB481" s="96"/>
      <c r="BC481" s="96"/>
      <c r="BD481" s="175"/>
      <c r="CH481" s="216" t="str">
        <f>IFERROR(TOWER_DATA[[#This Row],[Top '[m']]]-TOWER_DATA[[#This Row],[Bottom '[m']]], "")</f>
        <v/>
      </c>
      <c r="CI481" s="201" t="str">
        <f>IFERROR(-(TOWER_DATA[[#This Row],[D, bottom '[m']]]-TOWER_DATA[[#This Row],[D, top '[m']]])/(TOWER_DATA[[#This Row],[Bottom '[m']]]-TOWER_DATA[[#This Row],[Top '[m']]]),"")</f>
        <v/>
      </c>
      <c r="CJ481" s="134" t="str">
        <f t="shared" si="17"/>
        <v/>
      </c>
      <c r="CK481" s="217" t="str">
        <f>IFERROR((TOWER_DATA[[#This Row],[D, bottom '[m']]]+TOWER_DATA[[#This Row],[D, top '[m']]])/(2*TOWER_DATA[[#This Row],[t '[mm']]]/1000),"")</f>
        <v/>
      </c>
      <c r="DO481" s="195"/>
      <c r="DP481" s="195"/>
      <c r="DQ481" s="175"/>
      <c r="DT481" s="96"/>
      <c r="DU481" s="96"/>
    </row>
    <row r="482" spans="11:125" ht="18" customHeight="1">
      <c r="K482" s="216" t="str">
        <f>IFERROR(MP_DATA[[#This Row],[Top '[m']]]-MP_DATA[[#This Row],[Bottom '[m']]], "")</f>
        <v/>
      </c>
      <c r="L482" s="194"/>
      <c r="M482" s="134" t="str">
        <f t="shared" si="18"/>
        <v/>
      </c>
      <c r="N482" s="217" t="str">
        <f>IFERROR((MP_DATA[[#This Row],[D, bottom '[m']]]+MP_DATA[[#This Row],[D, top '[m']]])/(2*MP_DATA[[#This Row],[t '[mm']]]/1000),"")</f>
        <v/>
      </c>
      <c r="Q482" s="195"/>
      <c r="R482" s="195"/>
      <c r="S482" s="175"/>
      <c r="AV482" s="216" t="str">
        <f>IFERROR(TP_DATA[[#This Row],[Top '[m']]]-TP_DATA[[#This Row],[Bottom '[m']]], "")</f>
        <v/>
      </c>
      <c r="AW482" s="194"/>
      <c r="AX482" s="195"/>
      <c r="AY482" s="222"/>
      <c r="BB482" s="96"/>
      <c r="BC482" s="96"/>
      <c r="BD482" s="175"/>
      <c r="CH482" s="216" t="str">
        <f>IFERROR(TOWER_DATA[[#This Row],[Top '[m']]]-TOWER_DATA[[#This Row],[Bottom '[m']]], "")</f>
        <v/>
      </c>
      <c r="CI482" s="201" t="str">
        <f>IFERROR(-(TOWER_DATA[[#This Row],[D, bottom '[m']]]-TOWER_DATA[[#This Row],[D, top '[m']]])/(TOWER_DATA[[#This Row],[Bottom '[m']]]-TOWER_DATA[[#This Row],[Top '[m']]]),"")</f>
        <v/>
      </c>
      <c r="CJ482" s="134" t="str">
        <f t="shared" si="17"/>
        <v/>
      </c>
      <c r="CK482" s="217" t="str">
        <f>IFERROR((TOWER_DATA[[#This Row],[D, bottom '[m']]]+TOWER_DATA[[#This Row],[D, top '[m']]])/(2*TOWER_DATA[[#This Row],[t '[mm']]]/1000),"")</f>
        <v/>
      </c>
      <c r="DO482" s="195"/>
      <c r="DP482" s="195"/>
      <c r="DQ482" s="175"/>
      <c r="DT482" s="96"/>
      <c r="DU482" s="96"/>
    </row>
    <row r="483" spans="11:125" ht="18" customHeight="1">
      <c r="K483" s="216" t="str">
        <f>IFERROR(MP_DATA[[#This Row],[Top '[m']]]-MP_DATA[[#This Row],[Bottom '[m']]], "")</f>
        <v/>
      </c>
      <c r="L483" s="194"/>
      <c r="M483" s="134" t="str">
        <f t="shared" si="18"/>
        <v/>
      </c>
      <c r="N483" s="217" t="str">
        <f>IFERROR((MP_DATA[[#This Row],[D, bottom '[m']]]+MP_DATA[[#This Row],[D, top '[m']]])/(2*MP_DATA[[#This Row],[t '[mm']]]/1000),"")</f>
        <v/>
      </c>
      <c r="Q483" s="195"/>
      <c r="R483" s="195"/>
      <c r="S483" s="175"/>
      <c r="AV483" s="216" t="str">
        <f>IFERROR(TP_DATA[[#This Row],[Top '[m']]]-TP_DATA[[#This Row],[Bottom '[m']]], "")</f>
        <v/>
      </c>
      <c r="AW483" s="194"/>
      <c r="AX483" s="195"/>
      <c r="AY483" s="222"/>
      <c r="BB483" s="96"/>
      <c r="BC483" s="96"/>
      <c r="BD483" s="175"/>
      <c r="CH483" s="216" t="str">
        <f>IFERROR(TOWER_DATA[[#This Row],[Top '[m']]]-TOWER_DATA[[#This Row],[Bottom '[m']]], "")</f>
        <v/>
      </c>
      <c r="CI483" s="201" t="str">
        <f>IFERROR(-(TOWER_DATA[[#This Row],[D, bottom '[m']]]-TOWER_DATA[[#This Row],[D, top '[m']]])/(TOWER_DATA[[#This Row],[Bottom '[m']]]-TOWER_DATA[[#This Row],[Top '[m']]]),"")</f>
        <v/>
      </c>
      <c r="CJ483" s="134" t="str">
        <f t="shared" si="17"/>
        <v/>
      </c>
      <c r="CK483" s="217" t="str">
        <f>IFERROR((TOWER_DATA[[#This Row],[D, bottom '[m']]]+TOWER_DATA[[#This Row],[D, top '[m']]])/(2*TOWER_DATA[[#This Row],[t '[mm']]]/1000),"")</f>
        <v/>
      </c>
      <c r="DO483" s="195"/>
      <c r="DP483" s="195"/>
      <c r="DQ483" s="175"/>
      <c r="DT483" s="96"/>
      <c r="DU483" s="96"/>
    </row>
    <row r="484" spans="11:125" ht="18" customHeight="1">
      <c r="K484" s="216" t="str">
        <f>IFERROR(MP_DATA[[#This Row],[Top '[m']]]-MP_DATA[[#This Row],[Bottom '[m']]], "")</f>
        <v/>
      </c>
      <c r="L484" s="194"/>
      <c r="M484" s="134" t="str">
        <f t="shared" si="18"/>
        <v/>
      </c>
      <c r="N484" s="217" t="str">
        <f>IFERROR((MP_DATA[[#This Row],[D, bottom '[m']]]+MP_DATA[[#This Row],[D, top '[m']]])/(2*MP_DATA[[#This Row],[t '[mm']]]/1000),"")</f>
        <v/>
      </c>
      <c r="Q484" s="195"/>
      <c r="R484" s="195"/>
      <c r="S484" s="175"/>
      <c r="AV484" s="216" t="str">
        <f>IFERROR(TP_DATA[[#This Row],[Top '[m']]]-TP_DATA[[#This Row],[Bottom '[m']]], "")</f>
        <v/>
      </c>
      <c r="AW484" s="194"/>
      <c r="AX484" s="195"/>
      <c r="AY484" s="222"/>
      <c r="BB484" s="96"/>
      <c r="BC484" s="96"/>
      <c r="BD484" s="175"/>
      <c r="CH484" s="216" t="str">
        <f>IFERROR(TOWER_DATA[[#This Row],[Top '[m']]]-TOWER_DATA[[#This Row],[Bottom '[m']]], "")</f>
        <v/>
      </c>
      <c r="CI484" s="201" t="str">
        <f>IFERROR(-(TOWER_DATA[[#This Row],[D, bottom '[m']]]-TOWER_DATA[[#This Row],[D, top '[m']]])/(TOWER_DATA[[#This Row],[Bottom '[m']]]-TOWER_DATA[[#This Row],[Top '[m']]]),"")</f>
        <v/>
      </c>
      <c r="CJ484" s="134" t="str">
        <f t="shared" si="17"/>
        <v/>
      </c>
      <c r="CK484" s="217" t="str">
        <f>IFERROR((TOWER_DATA[[#This Row],[D, bottom '[m']]]+TOWER_DATA[[#This Row],[D, top '[m']]])/(2*TOWER_DATA[[#This Row],[t '[mm']]]/1000),"")</f>
        <v/>
      </c>
      <c r="DO484" s="195"/>
      <c r="DP484" s="195"/>
      <c r="DQ484" s="175"/>
      <c r="DT484" s="96"/>
      <c r="DU484" s="96"/>
    </row>
    <row r="485" spans="11:125" ht="18" customHeight="1">
      <c r="K485" s="216" t="str">
        <f>IFERROR(MP_DATA[[#This Row],[Top '[m']]]-MP_DATA[[#This Row],[Bottom '[m']]], "")</f>
        <v/>
      </c>
      <c r="L485" s="194"/>
      <c r="M485" s="134" t="str">
        <f t="shared" si="18"/>
        <v/>
      </c>
      <c r="N485" s="217" t="str">
        <f>IFERROR((MP_DATA[[#This Row],[D, bottom '[m']]]+MP_DATA[[#This Row],[D, top '[m']]])/(2*MP_DATA[[#This Row],[t '[mm']]]/1000),"")</f>
        <v/>
      </c>
      <c r="Q485" s="195"/>
      <c r="R485" s="195"/>
      <c r="S485" s="175"/>
      <c r="AV485" s="216" t="str">
        <f>IFERROR(TP_DATA[[#This Row],[Top '[m']]]-TP_DATA[[#This Row],[Bottom '[m']]], "")</f>
        <v/>
      </c>
      <c r="AW485" s="194"/>
      <c r="AX485" s="195"/>
      <c r="AY485" s="222"/>
      <c r="BB485" s="96"/>
      <c r="BC485" s="96"/>
      <c r="BD485" s="175"/>
      <c r="CH485" s="216" t="str">
        <f>IFERROR(TOWER_DATA[[#This Row],[Top '[m']]]-TOWER_DATA[[#This Row],[Bottom '[m']]], "")</f>
        <v/>
      </c>
      <c r="CI485" s="201" t="str">
        <f>IFERROR(-(TOWER_DATA[[#This Row],[D, bottom '[m']]]-TOWER_DATA[[#This Row],[D, top '[m']]])/(TOWER_DATA[[#This Row],[Bottom '[m']]]-TOWER_DATA[[#This Row],[Top '[m']]]),"")</f>
        <v/>
      </c>
      <c r="CJ485" s="134" t="str">
        <f t="shared" si="17"/>
        <v/>
      </c>
      <c r="CK485" s="217" t="str">
        <f>IFERROR((TOWER_DATA[[#This Row],[D, bottom '[m']]]+TOWER_DATA[[#This Row],[D, top '[m']]])/(2*TOWER_DATA[[#This Row],[t '[mm']]]/1000),"")</f>
        <v/>
      </c>
      <c r="DO485" s="195"/>
      <c r="DP485" s="195"/>
      <c r="DQ485" s="175"/>
      <c r="DT485" s="96"/>
      <c r="DU485" s="96"/>
    </row>
    <row r="486" spans="11:125" ht="18" customHeight="1">
      <c r="K486" s="216" t="str">
        <f>IFERROR(MP_DATA[[#This Row],[Top '[m']]]-MP_DATA[[#This Row],[Bottom '[m']]], "")</f>
        <v/>
      </c>
      <c r="L486" s="194"/>
      <c r="M486" s="134" t="str">
        <f t="shared" si="18"/>
        <v/>
      </c>
      <c r="N486" s="217" t="str">
        <f>IFERROR((MP_DATA[[#This Row],[D, bottom '[m']]]+MP_DATA[[#This Row],[D, top '[m']]])/(2*MP_DATA[[#This Row],[t '[mm']]]/1000),"")</f>
        <v/>
      </c>
      <c r="Q486" s="195"/>
      <c r="R486" s="195"/>
      <c r="S486" s="175"/>
      <c r="AV486" s="216" t="str">
        <f>IFERROR(TP_DATA[[#This Row],[Top '[m']]]-TP_DATA[[#This Row],[Bottom '[m']]], "")</f>
        <v/>
      </c>
      <c r="AW486" s="194"/>
      <c r="AX486" s="195"/>
      <c r="AY486" s="222"/>
      <c r="BB486" s="96"/>
      <c r="BC486" s="96"/>
      <c r="BD486" s="175"/>
      <c r="CH486" s="216" t="str">
        <f>IFERROR(TOWER_DATA[[#This Row],[Top '[m']]]-TOWER_DATA[[#This Row],[Bottom '[m']]], "")</f>
        <v/>
      </c>
      <c r="CI486" s="201" t="str">
        <f>IFERROR(-(TOWER_DATA[[#This Row],[D, bottom '[m']]]-TOWER_DATA[[#This Row],[D, top '[m']]])/(TOWER_DATA[[#This Row],[Bottom '[m']]]-TOWER_DATA[[#This Row],[Top '[m']]]),"")</f>
        <v/>
      </c>
      <c r="CJ486" s="134" t="str">
        <f t="shared" si="17"/>
        <v/>
      </c>
      <c r="CK486" s="217" t="str">
        <f>IFERROR((TOWER_DATA[[#This Row],[D, bottom '[m']]]+TOWER_DATA[[#This Row],[D, top '[m']]])/(2*TOWER_DATA[[#This Row],[t '[mm']]]/1000),"")</f>
        <v/>
      </c>
      <c r="DO486" s="195"/>
      <c r="DP486" s="195"/>
      <c r="DQ486" s="175"/>
      <c r="DT486" s="96"/>
      <c r="DU486" s="96"/>
    </row>
    <row r="487" spans="11:125" ht="18" customHeight="1">
      <c r="K487" s="216" t="str">
        <f>IFERROR(MP_DATA[[#This Row],[Top '[m']]]-MP_DATA[[#This Row],[Bottom '[m']]], "")</f>
        <v/>
      </c>
      <c r="L487" s="194"/>
      <c r="M487" s="134" t="str">
        <f t="shared" si="18"/>
        <v/>
      </c>
      <c r="N487" s="217" t="str">
        <f>IFERROR((MP_DATA[[#This Row],[D, bottom '[m']]]+MP_DATA[[#This Row],[D, top '[m']]])/(2*MP_DATA[[#This Row],[t '[mm']]]/1000),"")</f>
        <v/>
      </c>
      <c r="Q487" s="195"/>
      <c r="R487" s="195"/>
      <c r="S487" s="175"/>
      <c r="AV487" s="216" t="str">
        <f>IFERROR(TP_DATA[[#This Row],[Top '[m']]]-TP_DATA[[#This Row],[Bottom '[m']]], "")</f>
        <v/>
      </c>
      <c r="AW487" s="194"/>
      <c r="AX487" s="195"/>
      <c r="AY487" s="222"/>
      <c r="BB487" s="96"/>
      <c r="BC487" s="96"/>
      <c r="BD487" s="175"/>
      <c r="CH487" s="216" t="str">
        <f>IFERROR(TOWER_DATA[[#This Row],[Top '[m']]]-TOWER_DATA[[#This Row],[Bottom '[m']]], "")</f>
        <v/>
      </c>
      <c r="CI487" s="201" t="str">
        <f>IFERROR(-(TOWER_DATA[[#This Row],[D, bottom '[m']]]-TOWER_DATA[[#This Row],[D, top '[m']]])/(TOWER_DATA[[#This Row],[Bottom '[m']]]-TOWER_DATA[[#This Row],[Top '[m']]]),"")</f>
        <v/>
      </c>
      <c r="CJ487" s="134" t="str">
        <f t="shared" si="17"/>
        <v/>
      </c>
      <c r="CK487" s="217" t="str">
        <f>IFERROR((TOWER_DATA[[#This Row],[D, bottom '[m']]]+TOWER_DATA[[#This Row],[D, top '[m']]])/(2*TOWER_DATA[[#This Row],[t '[mm']]]/1000),"")</f>
        <v/>
      </c>
      <c r="DO487" s="195"/>
      <c r="DP487" s="195"/>
      <c r="DQ487" s="175"/>
      <c r="DT487" s="96"/>
      <c r="DU487" s="96"/>
    </row>
    <row r="488" spans="11:125" ht="18" customHeight="1">
      <c r="K488" s="216" t="str">
        <f>IFERROR(MP_DATA[[#This Row],[Top '[m']]]-MP_DATA[[#This Row],[Bottom '[m']]], "")</f>
        <v/>
      </c>
      <c r="L488" s="194"/>
      <c r="M488" s="134" t="str">
        <f t="shared" si="18"/>
        <v/>
      </c>
      <c r="N488" s="217" t="str">
        <f>IFERROR((MP_DATA[[#This Row],[D, bottom '[m']]]+MP_DATA[[#This Row],[D, top '[m']]])/(2*MP_DATA[[#This Row],[t '[mm']]]/1000),"")</f>
        <v/>
      </c>
      <c r="Q488" s="195"/>
      <c r="R488" s="195"/>
      <c r="S488" s="175"/>
      <c r="AV488" s="216" t="str">
        <f>IFERROR(TP_DATA[[#This Row],[Top '[m']]]-TP_DATA[[#This Row],[Bottom '[m']]], "")</f>
        <v/>
      </c>
      <c r="AW488" s="194"/>
      <c r="AX488" s="195"/>
      <c r="AY488" s="222"/>
      <c r="BB488" s="96"/>
      <c r="BC488" s="96"/>
      <c r="BD488" s="175"/>
      <c r="CH488" s="216" t="str">
        <f>IFERROR(TOWER_DATA[[#This Row],[Top '[m']]]-TOWER_DATA[[#This Row],[Bottom '[m']]], "")</f>
        <v/>
      </c>
      <c r="CI488" s="201" t="str">
        <f>IFERROR(-(TOWER_DATA[[#This Row],[D, bottom '[m']]]-TOWER_DATA[[#This Row],[D, top '[m']]])/(TOWER_DATA[[#This Row],[Bottom '[m']]]-TOWER_DATA[[#This Row],[Top '[m']]]),"")</f>
        <v/>
      </c>
      <c r="CJ488" s="134" t="str">
        <f t="shared" si="17"/>
        <v/>
      </c>
      <c r="CK488" s="217" t="str">
        <f>IFERROR((TOWER_DATA[[#This Row],[D, bottom '[m']]]+TOWER_DATA[[#This Row],[D, top '[m']]])/(2*TOWER_DATA[[#This Row],[t '[mm']]]/1000),"")</f>
        <v/>
      </c>
      <c r="DO488" s="195"/>
      <c r="DP488" s="195"/>
      <c r="DQ488" s="175"/>
      <c r="DT488" s="96"/>
      <c r="DU488" s="96"/>
    </row>
    <row r="489" spans="11:125" ht="18" customHeight="1">
      <c r="K489" s="216" t="str">
        <f>IFERROR(MP_DATA[[#This Row],[Top '[m']]]-MP_DATA[[#This Row],[Bottom '[m']]], "")</f>
        <v/>
      </c>
      <c r="L489" s="194"/>
      <c r="M489" s="134" t="str">
        <f t="shared" si="18"/>
        <v/>
      </c>
      <c r="N489" s="217" t="str">
        <f>IFERROR((MP_DATA[[#This Row],[D, bottom '[m']]]+MP_DATA[[#This Row],[D, top '[m']]])/(2*MP_DATA[[#This Row],[t '[mm']]]/1000),"")</f>
        <v/>
      </c>
      <c r="Q489" s="195"/>
      <c r="R489" s="195"/>
      <c r="S489" s="175"/>
      <c r="AV489" s="216" t="str">
        <f>IFERROR(TP_DATA[[#This Row],[Top '[m']]]-TP_DATA[[#This Row],[Bottom '[m']]], "")</f>
        <v/>
      </c>
      <c r="AW489" s="194"/>
      <c r="AX489" s="195"/>
      <c r="AY489" s="222"/>
      <c r="BB489" s="96"/>
      <c r="BC489" s="96"/>
      <c r="BD489" s="175"/>
      <c r="CH489" s="216" t="str">
        <f>IFERROR(TOWER_DATA[[#This Row],[Top '[m']]]-TOWER_DATA[[#This Row],[Bottom '[m']]], "")</f>
        <v/>
      </c>
      <c r="CI489" s="201" t="str">
        <f>IFERROR(-(TOWER_DATA[[#This Row],[D, bottom '[m']]]-TOWER_DATA[[#This Row],[D, top '[m']]])/(TOWER_DATA[[#This Row],[Bottom '[m']]]-TOWER_DATA[[#This Row],[Top '[m']]]),"")</f>
        <v/>
      </c>
      <c r="CJ489" s="134" t="str">
        <f t="shared" si="17"/>
        <v/>
      </c>
      <c r="CK489" s="217" t="str">
        <f>IFERROR((TOWER_DATA[[#This Row],[D, bottom '[m']]]+TOWER_DATA[[#This Row],[D, top '[m']]])/(2*TOWER_DATA[[#This Row],[t '[mm']]]/1000),"")</f>
        <v/>
      </c>
      <c r="DO489" s="195"/>
      <c r="DP489" s="195"/>
      <c r="DQ489" s="175"/>
      <c r="DT489" s="96"/>
      <c r="DU489" s="96"/>
    </row>
    <row r="490" spans="11:125" ht="18" customHeight="1">
      <c r="K490" s="218" t="str">
        <f>IFERROR(MP_DATA[[#This Row],[Top '[m']]]-MP_DATA[[#This Row],[Bottom '[m']]], "")</f>
        <v/>
      </c>
      <c r="L490" s="221"/>
      <c r="M490" s="219" t="str">
        <f t="shared" si="18"/>
        <v/>
      </c>
      <c r="N490" s="220" t="str">
        <f>IFERROR((MP_DATA[[#This Row],[D, bottom '[m']]]+MP_DATA[[#This Row],[D, top '[m']]])/(2*MP_DATA[[#This Row],[t '[mm']]]/1000),"")</f>
        <v/>
      </c>
      <c r="Q490" s="195"/>
      <c r="R490" s="195"/>
      <c r="S490" s="175"/>
      <c r="AV490" s="216" t="str">
        <f>IFERROR(TP_DATA[[#This Row],[Top '[m']]]-TP_DATA[[#This Row],[Bottom '[m']]], "")</f>
        <v/>
      </c>
      <c r="AW490" s="194"/>
      <c r="AX490" s="195"/>
      <c r="AY490" s="222"/>
      <c r="BB490" s="96"/>
      <c r="BC490" s="96"/>
      <c r="BD490" s="175"/>
      <c r="CH490" s="216" t="str">
        <f>IFERROR(TOWER_DATA[[#This Row],[Top '[m']]]-TOWER_DATA[[#This Row],[Bottom '[m']]], "")</f>
        <v/>
      </c>
      <c r="CI490" s="201" t="str">
        <f>IFERROR(-(TOWER_DATA[[#This Row],[D, bottom '[m']]]-TOWER_DATA[[#This Row],[D, top '[m']]])/(TOWER_DATA[[#This Row],[Bottom '[m']]]-TOWER_DATA[[#This Row],[Top '[m']]]),"")</f>
        <v/>
      </c>
      <c r="CJ490" s="134" t="str">
        <f t="shared" si="17"/>
        <v/>
      </c>
      <c r="CK490" s="217"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8"/>
        <v/>
      </c>
      <c r="N491" s="204" t="str">
        <f>IFERROR((MP_DATA[[#This Row],[D, bottom '[m']]]+MP_DATA[[#This Row],[D, top '[m']]])/(2*MP_DATA[[#This Row],[t '[mm']]]/1000),"")</f>
        <v/>
      </c>
      <c r="Q491" s="195"/>
      <c r="R491" s="195"/>
      <c r="S491" s="175"/>
      <c r="AV491" s="216" t="str">
        <f>IFERROR(TP_DATA[[#This Row],[Top '[m']]]-TP_DATA[[#This Row],[Bottom '[m']]], "")</f>
        <v/>
      </c>
      <c r="AW491" s="194"/>
      <c r="AX491" s="195"/>
      <c r="AY491" s="222"/>
      <c r="BB491" s="96"/>
      <c r="BC491" s="96"/>
      <c r="BD491" s="175"/>
      <c r="CH491" s="216" t="str">
        <f>IFERROR(TOWER_DATA[[#This Row],[Top '[m']]]-TOWER_DATA[[#This Row],[Bottom '[m']]], "")</f>
        <v/>
      </c>
      <c r="CI491" s="201" t="str">
        <f>IFERROR(-(TOWER_DATA[[#This Row],[D, bottom '[m']]]-TOWER_DATA[[#This Row],[D, top '[m']]])/(TOWER_DATA[[#This Row],[Bottom '[m']]]-TOWER_DATA[[#This Row],[Top '[m']]]),"")</f>
        <v/>
      </c>
      <c r="CJ491" s="134" t="str">
        <f t="shared" si="17"/>
        <v/>
      </c>
      <c r="CK491" s="217"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8"/>
        <v/>
      </c>
      <c r="N492" s="204" t="str">
        <f>IFERROR((MP_DATA[[#This Row],[D, bottom '[m']]]+MP_DATA[[#This Row],[D, top '[m']]])/(2*MP_DATA[[#This Row],[t '[mm']]]/1000),"")</f>
        <v/>
      </c>
      <c r="Q492" s="195"/>
      <c r="R492" s="195"/>
      <c r="S492" s="175"/>
      <c r="AV492" s="216" t="str">
        <f>IFERROR(TP_DATA[[#This Row],[Top '[m']]]-TP_DATA[[#This Row],[Bottom '[m']]], "")</f>
        <v/>
      </c>
      <c r="AW492" s="194"/>
      <c r="AX492" s="195"/>
      <c r="AY492" s="222"/>
      <c r="BB492" s="96"/>
      <c r="BC492" s="96"/>
      <c r="BD492" s="175"/>
      <c r="CH492" s="216" t="str">
        <f>IFERROR(TOWER_DATA[[#This Row],[Top '[m']]]-TOWER_DATA[[#This Row],[Bottom '[m']]], "")</f>
        <v/>
      </c>
      <c r="CI492" s="201" t="str">
        <f>IFERROR(-(TOWER_DATA[[#This Row],[D, bottom '[m']]]-TOWER_DATA[[#This Row],[D, top '[m']]])/(TOWER_DATA[[#This Row],[Bottom '[m']]]-TOWER_DATA[[#This Row],[Top '[m']]]),"")</f>
        <v/>
      </c>
      <c r="CJ492" s="134" t="str">
        <f t="shared" si="17"/>
        <v/>
      </c>
      <c r="CK492" s="217"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8"/>
        <v/>
      </c>
      <c r="N493" s="204" t="str">
        <f>IFERROR((MP_DATA[[#This Row],[D, bottom '[m']]]+MP_DATA[[#This Row],[D, top '[m']]])/(2*MP_DATA[[#This Row],[t '[mm']]]/1000),"")</f>
        <v/>
      </c>
      <c r="Q493" s="195"/>
      <c r="R493" s="195"/>
      <c r="S493" s="175"/>
      <c r="AV493" s="216" t="str">
        <f>IFERROR(TP_DATA[[#This Row],[Top '[m']]]-TP_DATA[[#This Row],[Bottom '[m']]], "")</f>
        <v/>
      </c>
      <c r="AW493" s="194"/>
      <c r="AX493" s="195"/>
      <c r="AY493" s="222"/>
      <c r="BB493" s="96"/>
      <c r="BC493" s="96"/>
      <c r="BD493" s="175"/>
      <c r="CH493" s="216" t="str">
        <f>IFERROR(TOWER_DATA[[#This Row],[Top '[m']]]-TOWER_DATA[[#This Row],[Bottom '[m']]], "")</f>
        <v/>
      </c>
      <c r="CI493" s="201" t="str">
        <f>IFERROR(-(TOWER_DATA[[#This Row],[D, bottom '[m']]]-TOWER_DATA[[#This Row],[D, top '[m']]])/(TOWER_DATA[[#This Row],[Bottom '[m']]]-TOWER_DATA[[#This Row],[Top '[m']]]),"")</f>
        <v/>
      </c>
      <c r="CJ493" s="134" t="str">
        <f t="shared" si="17"/>
        <v/>
      </c>
      <c r="CK493" s="217"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8"/>
        <v/>
      </c>
      <c r="N494" s="204" t="str">
        <f>IFERROR((MP_DATA[[#This Row],[D, bottom '[m']]]+MP_DATA[[#This Row],[D, top '[m']]])/(2*MP_DATA[[#This Row],[t '[mm']]]/1000),"")</f>
        <v/>
      </c>
      <c r="Q494" s="195"/>
      <c r="R494" s="195"/>
      <c r="S494" s="175"/>
      <c r="AV494" s="216" t="str">
        <f>IFERROR(TP_DATA[[#This Row],[Top '[m']]]-TP_DATA[[#This Row],[Bottom '[m']]], "")</f>
        <v/>
      </c>
      <c r="AW494" s="194"/>
      <c r="AX494" s="195"/>
      <c r="AY494" s="222"/>
      <c r="BB494" s="96"/>
      <c r="BC494" s="96"/>
      <c r="BD494" s="175"/>
      <c r="CH494" s="216" t="str">
        <f>IFERROR(TOWER_DATA[[#This Row],[Top '[m']]]-TOWER_DATA[[#This Row],[Bottom '[m']]], "")</f>
        <v/>
      </c>
      <c r="CI494" s="201" t="str">
        <f>IFERROR(-(TOWER_DATA[[#This Row],[D, bottom '[m']]]-TOWER_DATA[[#This Row],[D, top '[m']]])/(TOWER_DATA[[#This Row],[Bottom '[m']]]-TOWER_DATA[[#This Row],[Top '[m']]]),"")</f>
        <v/>
      </c>
      <c r="CJ494" s="134" t="str">
        <f t="shared" si="17"/>
        <v/>
      </c>
      <c r="CK494" s="217"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8"/>
        <v/>
      </c>
      <c r="N495" s="204" t="str">
        <f>IFERROR((MP_DATA[[#This Row],[D, bottom '[m']]]+MP_DATA[[#This Row],[D, top '[m']]])/(2*MP_DATA[[#This Row],[t '[mm']]]/1000),"")</f>
        <v/>
      </c>
      <c r="Q495" s="195"/>
      <c r="R495" s="195"/>
      <c r="S495" s="175"/>
      <c r="AV495" s="216" t="str">
        <f>IFERROR(TP_DATA[[#This Row],[Top '[m']]]-TP_DATA[[#This Row],[Bottom '[m']]], "")</f>
        <v/>
      </c>
      <c r="AW495" s="194"/>
      <c r="AX495" s="195"/>
      <c r="AY495" s="222"/>
      <c r="BB495" s="96"/>
      <c r="BC495" s="96"/>
      <c r="BD495" s="175"/>
      <c r="CH495" s="216" t="str">
        <f>IFERROR(TOWER_DATA[[#This Row],[Top '[m']]]-TOWER_DATA[[#This Row],[Bottom '[m']]], "")</f>
        <v/>
      </c>
      <c r="CI495" s="201" t="str">
        <f>IFERROR(-(TOWER_DATA[[#This Row],[D, bottom '[m']]]-TOWER_DATA[[#This Row],[D, top '[m']]])/(TOWER_DATA[[#This Row],[Bottom '[m']]]-TOWER_DATA[[#This Row],[Top '[m']]]),"")</f>
        <v/>
      </c>
      <c r="CJ495" s="134" t="str">
        <f t="shared" si="17"/>
        <v/>
      </c>
      <c r="CK495" s="217"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8"/>
        <v/>
      </c>
      <c r="N496" s="204" t="str">
        <f>IFERROR((MP_DATA[[#This Row],[D, bottom '[m']]]+MP_DATA[[#This Row],[D, top '[m']]])/(2*MP_DATA[[#This Row],[t '[mm']]]/1000),"")</f>
        <v/>
      </c>
      <c r="Q496" s="195"/>
      <c r="R496" s="195"/>
      <c r="S496" s="175"/>
      <c r="AV496" s="216" t="str">
        <f>IFERROR(TP_DATA[[#This Row],[Top '[m']]]-TP_DATA[[#This Row],[Bottom '[m']]], "")</f>
        <v/>
      </c>
      <c r="AW496" s="194"/>
      <c r="AX496" s="195"/>
      <c r="AY496" s="222"/>
      <c r="BB496" s="96"/>
      <c r="BC496" s="96"/>
      <c r="BD496" s="175"/>
      <c r="CH496" s="216" t="str">
        <f>IFERROR(TOWER_DATA[[#This Row],[Top '[m']]]-TOWER_DATA[[#This Row],[Bottom '[m']]], "")</f>
        <v/>
      </c>
      <c r="CI496" s="201" t="str">
        <f>IFERROR(-(TOWER_DATA[[#This Row],[D, bottom '[m']]]-TOWER_DATA[[#This Row],[D, top '[m']]])/(TOWER_DATA[[#This Row],[Bottom '[m']]]-TOWER_DATA[[#This Row],[Top '[m']]]),"")</f>
        <v/>
      </c>
      <c r="CJ496" s="134" t="str">
        <f t="shared" si="17"/>
        <v/>
      </c>
      <c r="CK496" s="217"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8"/>
        <v/>
      </c>
      <c r="N497" s="204" t="str">
        <f>IFERROR((MP_DATA[[#This Row],[D, bottom '[m']]]+MP_DATA[[#This Row],[D, top '[m']]])/(2*MP_DATA[[#This Row],[t '[mm']]]/1000),"")</f>
        <v/>
      </c>
      <c r="Q497" s="195"/>
      <c r="R497" s="195"/>
      <c r="S497" s="175"/>
      <c r="AV497" s="216" t="str">
        <f>IFERROR(TP_DATA[[#This Row],[Top '[m']]]-TP_DATA[[#This Row],[Bottom '[m']]], "")</f>
        <v/>
      </c>
      <c r="AW497" s="194"/>
      <c r="AX497" s="195"/>
      <c r="AY497" s="222"/>
      <c r="BB497" s="96"/>
      <c r="BC497" s="96"/>
      <c r="BD497" s="175"/>
      <c r="CH497" s="216" t="str">
        <f>IFERROR(TOWER_DATA[[#This Row],[Top '[m']]]-TOWER_DATA[[#This Row],[Bottom '[m']]], "")</f>
        <v/>
      </c>
      <c r="CI497" s="201"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7"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20">IF(7850/1000*(1/3)*PI()*ABS(F498-G498)*((H498/2)^2+(H498/2)*(I498/2)+(I498/2)^2-(H498/2-J498/1000)^2-(H498/2-J498/1000)*(I498/2-J498/1000)-(I498/2-J498/1000)^2)=0,"",7850/1000*(1/3)*PI()*ABS(F498-G498)*((H498/2)^2+(H498/2)*(I498/2)+(I498/2)^2-(H498/2-J498/1000)^2-(H498/2-J498/1000)*(I498/2-J498/1000)-(I498/2-J498/1000)^2))</f>
        <v/>
      </c>
      <c r="N498" s="204" t="str">
        <f>IFERROR((MP_DATA[[#This Row],[D, bottom '[m']]]+MP_DATA[[#This Row],[D, top '[m']]])/(2*MP_DATA[[#This Row],[t '[mm']]]/1000),"")</f>
        <v/>
      </c>
      <c r="Q498" s="195"/>
      <c r="R498" s="195"/>
      <c r="S498" s="175"/>
      <c r="AV498" s="216" t="str">
        <f>IFERROR(TP_DATA[[#This Row],[Top '[m']]]-TP_DATA[[#This Row],[Bottom '[m']]], "")</f>
        <v/>
      </c>
      <c r="AW498" s="194"/>
      <c r="AX498" s="195"/>
      <c r="AY498" s="222"/>
      <c r="BB498" s="96"/>
      <c r="BC498" s="96"/>
      <c r="BD498" s="175"/>
      <c r="CH498" s="216" t="str">
        <f>IFERROR(TOWER_DATA[[#This Row],[Top '[m']]]-TOWER_DATA[[#This Row],[Bottom '[m']]], "")</f>
        <v/>
      </c>
      <c r="CI498" s="201" t="str">
        <f>IFERROR(-(TOWER_DATA[[#This Row],[D, bottom '[m']]]-TOWER_DATA[[#This Row],[D, top '[m']]])/(TOWER_DATA[[#This Row],[Bottom '[m']]]-TOWER_DATA[[#This Row],[Top '[m']]]),"")</f>
        <v/>
      </c>
      <c r="CJ498" s="134" t="str">
        <f t="shared" si="19"/>
        <v/>
      </c>
      <c r="CK498" s="217"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20"/>
        <v/>
      </c>
      <c r="N499" s="204" t="str">
        <f>IFERROR((MP_DATA[[#This Row],[D, bottom '[m']]]+MP_DATA[[#This Row],[D, top '[m']]])/(2*MP_DATA[[#This Row],[t '[mm']]]/1000),"")</f>
        <v/>
      </c>
      <c r="Q499" s="195"/>
      <c r="R499" s="195"/>
      <c r="S499" s="175"/>
      <c r="AV499" s="216" t="str">
        <f>IFERROR(TP_DATA[[#This Row],[Top '[m']]]-TP_DATA[[#This Row],[Bottom '[m']]], "")</f>
        <v/>
      </c>
      <c r="AW499" s="194"/>
      <c r="AX499" s="195"/>
      <c r="AY499" s="222"/>
      <c r="BB499" s="96"/>
      <c r="BC499" s="96"/>
      <c r="BD499" s="175"/>
      <c r="CH499" s="216" t="str">
        <f>IFERROR(TOWER_DATA[[#This Row],[Top '[m']]]-TOWER_DATA[[#This Row],[Bottom '[m']]], "")</f>
        <v/>
      </c>
      <c r="CI499" s="201" t="str">
        <f>IFERROR(-(TOWER_DATA[[#This Row],[D, bottom '[m']]]-TOWER_DATA[[#This Row],[D, top '[m']]])/(TOWER_DATA[[#This Row],[Bottom '[m']]]-TOWER_DATA[[#This Row],[Top '[m']]]),"")</f>
        <v/>
      </c>
      <c r="CJ499" s="134" t="str">
        <f t="shared" si="19"/>
        <v/>
      </c>
      <c r="CK499" s="217"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20"/>
        <v/>
      </c>
      <c r="N500" s="204" t="str">
        <f>IFERROR((MP_DATA[[#This Row],[D, bottom '[m']]]+MP_DATA[[#This Row],[D, top '[m']]])/(2*MP_DATA[[#This Row],[t '[mm']]]/1000),"")</f>
        <v/>
      </c>
      <c r="Q500" s="195"/>
      <c r="R500" s="195"/>
      <c r="S500" s="175"/>
      <c r="AV500" s="216" t="str">
        <f>IFERROR(TP_DATA[[#This Row],[Top '[m']]]-TP_DATA[[#This Row],[Bottom '[m']]], "")</f>
        <v/>
      </c>
      <c r="AW500" s="194"/>
      <c r="AX500" s="195"/>
      <c r="AY500" s="222"/>
      <c r="BB500" s="96"/>
      <c r="BC500" s="96"/>
      <c r="BD500" s="175"/>
      <c r="CH500" s="216" t="str">
        <f>IFERROR(TOWER_DATA[[#This Row],[Top '[m']]]-TOWER_DATA[[#This Row],[Bottom '[m']]], "")</f>
        <v/>
      </c>
      <c r="CI500" s="201" t="str">
        <f>IFERROR(-(TOWER_DATA[[#This Row],[D, bottom '[m']]]-TOWER_DATA[[#This Row],[D, top '[m']]])/(TOWER_DATA[[#This Row],[Bottom '[m']]]-TOWER_DATA[[#This Row],[Top '[m']]]),"")</f>
        <v/>
      </c>
      <c r="CJ500" s="134" t="str">
        <f t="shared" si="19"/>
        <v/>
      </c>
      <c r="CK500" s="217"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20"/>
        <v/>
      </c>
      <c r="N501" s="204" t="str">
        <f>IFERROR((MP_DATA[[#This Row],[D, bottom '[m']]]+MP_DATA[[#This Row],[D, top '[m']]])/(2*MP_DATA[[#This Row],[t '[mm']]]/1000),"")</f>
        <v/>
      </c>
      <c r="Q501" s="195"/>
      <c r="R501" s="195"/>
      <c r="S501" s="175"/>
      <c r="AV501" s="216" t="str">
        <f>IFERROR(TP_DATA[[#This Row],[Top '[m']]]-TP_DATA[[#This Row],[Bottom '[m']]], "")</f>
        <v/>
      </c>
      <c r="AW501" s="194"/>
      <c r="AX501" s="195"/>
      <c r="AY501" s="222"/>
      <c r="BB501" s="96"/>
      <c r="BC501" s="96"/>
      <c r="BD501" s="175"/>
      <c r="CH501" s="216" t="str">
        <f>IFERROR(TOWER_DATA[[#This Row],[Top '[m']]]-TOWER_DATA[[#This Row],[Bottom '[m']]], "")</f>
        <v/>
      </c>
      <c r="CI501" s="201" t="str">
        <f>IFERROR(-(TOWER_DATA[[#This Row],[D, bottom '[m']]]-TOWER_DATA[[#This Row],[D, top '[m']]])/(TOWER_DATA[[#This Row],[Bottom '[m']]]-TOWER_DATA[[#This Row],[Top '[m']]]),"")</f>
        <v/>
      </c>
      <c r="CJ501" s="134" t="str">
        <f t="shared" si="19"/>
        <v/>
      </c>
      <c r="CK501" s="217"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20"/>
        <v/>
      </c>
      <c r="N502" s="204" t="str">
        <f>IFERROR((MP_DATA[[#This Row],[D, bottom '[m']]]+MP_DATA[[#This Row],[D, top '[m']]])/(2*MP_DATA[[#This Row],[t '[mm']]]/1000),"")</f>
        <v/>
      </c>
      <c r="Q502" s="195"/>
      <c r="R502" s="195"/>
      <c r="S502" s="175"/>
      <c r="AV502" s="216" t="str">
        <f>IFERROR(TP_DATA[[#This Row],[Top '[m']]]-TP_DATA[[#This Row],[Bottom '[m']]], "")</f>
        <v/>
      </c>
      <c r="AW502" s="194"/>
      <c r="AX502" s="195"/>
      <c r="AY502" s="222"/>
      <c r="BB502" s="96"/>
      <c r="BC502" s="96"/>
      <c r="BD502" s="175"/>
      <c r="CH502" s="216" t="str">
        <f>IFERROR(TOWER_DATA[[#This Row],[Top '[m']]]-TOWER_DATA[[#This Row],[Bottom '[m']]], "")</f>
        <v/>
      </c>
      <c r="CI502" s="201" t="str">
        <f>IFERROR(-(TOWER_DATA[[#This Row],[D, bottom '[m']]]-TOWER_DATA[[#This Row],[D, top '[m']]])/(TOWER_DATA[[#This Row],[Bottom '[m']]]-TOWER_DATA[[#This Row],[Top '[m']]]),"")</f>
        <v/>
      </c>
      <c r="CJ502" s="134" t="str">
        <f t="shared" si="19"/>
        <v/>
      </c>
      <c r="CK502" s="217"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20"/>
        <v/>
      </c>
      <c r="N503" s="204" t="str">
        <f>IFERROR((MP_DATA[[#This Row],[D, bottom '[m']]]+MP_DATA[[#This Row],[D, top '[m']]])/(2*MP_DATA[[#This Row],[t '[mm']]]/1000),"")</f>
        <v/>
      </c>
      <c r="Q503" s="195"/>
      <c r="R503" s="195"/>
      <c r="S503" s="175"/>
      <c r="AV503" s="216" t="str">
        <f>IFERROR(TP_DATA[[#This Row],[Top '[m']]]-TP_DATA[[#This Row],[Bottom '[m']]], "")</f>
        <v/>
      </c>
      <c r="AW503" s="194"/>
      <c r="AX503" s="195"/>
      <c r="AY503" s="222"/>
      <c r="BB503" s="96"/>
      <c r="BC503" s="96"/>
      <c r="BD503" s="175"/>
      <c r="CH503" s="216" t="str">
        <f>IFERROR(TOWER_DATA[[#This Row],[Top '[m']]]-TOWER_DATA[[#This Row],[Bottom '[m']]], "")</f>
        <v/>
      </c>
      <c r="CI503" s="201" t="str">
        <f>IFERROR(-(TOWER_DATA[[#This Row],[D, bottom '[m']]]-TOWER_DATA[[#This Row],[D, top '[m']]])/(TOWER_DATA[[#This Row],[Bottom '[m']]]-TOWER_DATA[[#This Row],[Top '[m']]]),"")</f>
        <v/>
      </c>
      <c r="CJ503" s="134" t="str">
        <f t="shared" si="19"/>
        <v/>
      </c>
      <c r="CK503" s="217"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20"/>
        <v/>
      </c>
      <c r="N504" s="204" t="str">
        <f>IFERROR((MP_DATA[[#This Row],[D, bottom '[m']]]+MP_DATA[[#This Row],[D, top '[m']]])/(2*MP_DATA[[#This Row],[t '[mm']]]/1000),"")</f>
        <v/>
      </c>
      <c r="Q504" s="195"/>
      <c r="R504" s="195"/>
      <c r="S504" s="175"/>
      <c r="AV504" s="216" t="str">
        <f>IFERROR(TP_DATA[[#This Row],[Top '[m']]]-TP_DATA[[#This Row],[Bottom '[m']]], "")</f>
        <v/>
      </c>
      <c r="AW504" s="194"/>
      <c r="AX504" s="195"/>
      <c r="AY504" s="222"/>
      <c r="BB504" s="96"/>
      <c r="BC504" s="96"/>
      <c r="BD504" s="175"/>
      <c r="CH504" s="216" t="str">
        <f>IFERROR(TOWER_DATA[[#This Row],[Top '[m']]]-TOWER_DATA[[#This Row],[Bottom '[m']]], "")</f>
        <v/>
      </c>
      <c r="CI504" s="201" t="str">
        <f>IFERROR(-(TOWER_DATA[[#This Row],[D, bottom '[m']]]-TOWER_DATA[[#This Row],[D, top '[m']]])/(TOWER_DATA[[#This Row],[Bottom '[m']]]-TOWER_DATA[[#This Row],[Top '[m']]]),"")</f>
        <v/>
      </c>
      <c r="CJ504" s="134" t="str">
        <f t="shared" si="19"/>
        <v/>
      </c>
      <c r="CK504" s="217"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20"/>
        <v/>
      </c>
      <c r="N505" s="204" t="str">
        <f>IFERROR((MP_DATA[[#This Row],[D, bottom '[m']]]+MP_DATA[[#This Row],[D, top '[m']]])/(2*MP_DATA[[#This Row],[t '[mm']]]/1000),"")</f>
        <v/>
      </c>
      <c r="Q505" s="195"/>
      <c r="R505" s="195"/>
      <c r="S505" s="175"/>
      <c r="AV505" s="216" t="str">
        <f>IFERROR(TP_DATA[[#This Row],[Top '[m']]]-TP_DATA[[#This Row],[Bottom '[m']]], "")</f>
        <v/>
      </c>
      <c r="AW505" s="194"/>
      <c r="AX505" s="195"/>
      <c r="AY505" s="222"/>
      <c r="BB505" s="96"/>
      <c r="BC505" s="96"/>
      <c r="BD505" s="175"/>
      <c r="CH505" s="216" t="str">
        <f>IFERROR(TOWER_DATA[[#This Row],[Top '[m']]]-TOWER_DATA[[#This Row],[Bottom '[m']]], "")</f>
        <v/>
      </c>
      <c r="CI505" s="201" t="str">
        <f>IFERROR(-(TOWER_DATA[[#This Row],[D, bottom '[m']]]-TOWER_DATA[[#This Row],[D, top '[m']]])/(TOWER_DATA[[#This Row],[Bottom '[m']]]-TOWER_DATA[[#This Row],[Top '[m']]]),"")</f>
        <v/>
      </c>
      <c r="CJ505" s="134" t="str">
        <f t="shared" si="19"/>
        <v/>
      </c>
      <c r="CK505" s="217"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20"/>
        <v/>
      </c>
      <c r="N506" s="204" t="str">
        <f>IFERROR((MP_DATA[[#This Row],[D, bottom '[m']]]+MP_DATA[[#This Row],[D, top '[m']]])/(2*MP_DATA[[#This Row],[t '[mm']]]/1000),"")</f>
        <v/>
      </c>
      <c r="Q506" s="195"/>
      <c r="R506" s="195"/>
      <c r="S506" s="175"/>
      <c r="AV506" s="216" t="str">
        <f>IFERROR(TP_DATA[[#This Row],[Top '[m']]]-TP_DATA[[#This Row],[Bottom '[m']]], "")</f>
        <v/>
      </c>
      <c r="AW506" s="194"/>
      <c r="AX506" s="195"/>
      <c r="AY506" s="222"/>
      <c r="BB506" s="96"/>
      <c r="BC506" s="96"/>
      <c r="BD506" s="175"/>
      <c r="CH506" s="216" t="str">
        <f>IFERROR(TOWER_DATA[[#This Row],[Top '[m']]]-TOWER_DATA[[#This Row],[Bottom '[m']]], "")</f>
        <v/>
      </c>
      <c r="CI506" s="201" t="str">
        <f>IFERROR(-(TOWER_DATA[[#This Row],[D, bottom '[m']]]-TOWER_DATA[[#This Row],[D, top '[m']]])/(TOWER_DATA[[#This Row],[Bottom '[m']]]-TOWER_DATA[[#This Row],[Top '[m']]]),"")</f>
        <v/>
      </c>
      <c r="CJ506" s="134" t="str">
        <f t="shared" si="19"/>
        <v/>
      </c>
      <c r="CK506" s="217"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20"/>
        <v/>
      </c>
      <c r="N507" s="204" t="str">
        <f>IFERROR((MP_DATA[[#This Row],[D, bottom '[m']]]+MP_DATA[[#This Row],[D, top '[m']]])/(2*MP_DATA[[#This Row],[t '[mm']]]/1000),"")</f>
        <v/>
      </c>
      <c r="Q507" s="195"/>
      <c r="R507" s="195"/>
      <c r="S507" s="175"/>
      <c r="AV507" s="216" t="str">
        <f>IFERROR(TP_DATA[[#This Row],[Top '[m']]]-TP_DATA[[#This Row],[Bottom '[m']]], "")</f>
        <v/>
      </c>
      <c r="AW507" s="194"/>
      <c r="AX507" s="195"/>
      <c r="AY507" s="222"/>
      <c r="BB507" s="96"/>
      <c r="BC507" s="96"/>
      <c r="BD507" s="175"/>
      <c r="CH507" s="216" t="str">
        <f>IFERROR(TOWER_DATA[[#This Row],[Top '[m']]]-TOWER_DATA[[#This Row],[Bottom '[m']]], "")</f>
        <v/>
      </c>
      <c r="CI507" s="201" t="str">
        <f>IFERROR(-(TOWER_DATA[[#This Row],[D, bottom '[m']]]-TOWER_DATA[[#This Row],[D, top '[m']]])/(TOWER_DATA[[#This Row],[Bottom '[m']]]-TOWER_DATA[[#This Row],[Top '[m']]]),"")</f>
        <v/>
      </c>
      <c r="CJ507" s="134" t="str">
        <f t="shared" si="19"/>
        <v/>
      </c>
      <c r="CK507" s="217"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20"/>
        <v/>
      </c>
      <c r="N508" s="204" t="str">
        <f>IFERROR((MP_DATA[[#This Row],[D, bottom '[m']]]+MP_DATA[[#This Row],[D, top '[m']]])/(2*MP_DATA[[#This Row],[t '[mm']]]/1000),"")</f>
        <v/>
      </c>
      <c r="Q508" s="195"/>
      <c r="R508" s="195"/>
      <c r="S508" s="175"/>
      <c r="AV508" s="216" t="str">
        <f>IFERROR(TP_DATA[[#This Row],[Top '[m']]]-TP_DATA[[#This Row],[Bottom '[m']]], "")</f>
        <v/>
      </c>
      <c r="AW508" s="194"/>
      <c r="AX508" s="195"/>
      <c r="AY508" s="222"/>
      <c r="BB508" s="96"/>
      <c r="BC508" s="96"/>
      <c r="BD508" s="175"/>
      <c r="CH508" s="216" t="str">
        <f>IFERROR(TOWER_DATA[[#This Row],[Top '[m']]]-TOWER_DATA[[#This Row],[Bottom '[m']]], "")</f>
        <v/>
      </c>
      <c r="CI508" s="201" t="str">
        <f>IFERROR(-(TOWER_DATA[[#This Row],[D, bottom '[m']]]-TOWER_DATA[[#This Row],[D, top '[m']]])/(TOWER_DATA[[#This Row],[Bottom '[m']]]-TOWER_DATA[[#This Row],[Top '[m']]]),"")</f>
        <v/>
      </c>
      <c r="CJ508" s="134" t="str">
        <f t="shared" si="19"/>
        <v/>
      </c>
      <c r="CK508" s="217"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20"/>
        <v/>
      </c>
      <c r="N509" s="204" t="str">
        <f>IFERROR((MP_DATA[[#This Row],[D, bottom '[m']]]+MP_DATA[[#This Row],[D, top '[m']]])/(2*MP_DATA[[#This Row],[t '[mm']]]/1000),"")</f>
        <v/>
      </c>
      <c r="Q509" s="195"/>
      <c r="R509" s="195"/>
      <c r="S509" s="175"/>
      <c r="AV509" s="216" t="str">
        <f>IFERROR(TP_DATA[[#This Row],[Top '[m']]]-TP_DATA[[#This Row],[Bottom '[m']]], "")</f>
        <v/>
      </c>
      <c r="AW509" s="194"/>
      <c r="AX509" s="195"/>
      <c r="AY509" s="222"/>
      <c r="BB509" s="96"/>
      <c r="BC509" s="96"/>
      <c r="BD509" s="175"/>
      <c r="CH509" s="216" t="str">
        <f>IFERROR(TOWER_DATA[[#This Row],[Top '[m']]]-TOWER_DATA[[#This Row],[Bottom '[m']]], "")</f>
        <v/>
      </c>
      <c r="CI509" s="201" t="str">
        <f>IFERROR(-(TOWER_DATA[[#This Row],[D, bottom '[m']]]-TOWER_DATA[[#This Row],[D, top '[m']]])/(TOWER_DATA[[#This Row],[Bottom '[m']]]-TOWER_DATA[[#This Row],[Top '[m']]]),"")</f>
        <v/>
      </c>
      <c r="CJ509" s="134" t="str">
        <f t="shared" si="19"/>
        <v/>
      </c>
      <c r="CK509" s="217"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20"/>
        <v/>
      </c>
      <c r="N510" s="204" t="str">
        <f>IFERROR((MP_DATA[[#This Row],[D, bottom '[m']]]+MP_DATA[[#This Row],[D, top '[m']]])/(2*MP_DATA[[#This Row],[t '[mm']]]/1000),"")</f>
        <v/>
      </c>
      <c r="Q510" s="195"/>
      <c r="R510" s="195"/>
      <c r="S510" s="175"/>
      <c r="AV510" s="216" t="str">
        <f>IFERROR(TP_DATA[[#This Row],[Top '[m']]]-TP_DATA[[#This Row],[Bottom '[m']]], "")</f>
        <v/>
      </c>
      <c r="AW510" s="194"/>
      <c r="AX510" s="195"/>
      <c r="AY510" s="222"/>
      <c r="BB510" s="96"/>
      <c r="BC510" s="96"/>
      <c r="BD510" s="175"/>
      <c r="CH510" s="216" t="str">
        <f>IFERROR(TOWER_DATA[[#This Row],[Top '[m']]]-TOWER_DATA[[#This Row],[Bottom '[m']]], "")</f>
        <v/>
      </c>
      <c r="CI510" s="201" t="str">
        <f>IFERROR(-(TOWER_DATA[[#This Row],[D, bottom '[m']]]-TOWER_DATA[[#This Row],[D, top '[m']]])/(TOWER_DATA[[#This Row],[Bottom '[m']]]-TOWER_DATA[[#This Row],[Top '[m']]]),"")</f>
        <v/>
      </c>
      <c r="CJ510" s="134" t="str">
        <f t="shared" si="19"/>
        <v/>
      </c>
      <c r="CK510" s="217"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20"/>
        <v/>
      </c>
      <c r="N511" s="204" t="str">
        <f>IFERROR((MP_DATA[[#This Row],[D, bottom '[m']]]+MP_DATA[[#This Row],[D, top '[m']]])/(2*MP_DATA[[#This Row],[t '[mm']]]/1000),"")</f>
        <v/>
      </c>
      <c r="Q511" s="195"/>
      <c r="R511" s="195"/>
      <c r="S511" s="175"/>
      <c r="AV511" s="216" t="str">
        <f>IFERROR(TP_DATA[[#This Row],[Top '[m']]]-TP_DATA[[#This Row],[Bottom '[m']]], "")</f>
        <v/>
      </c>
      <c r="AW511" s="194"/>
      <c r="AX511" s="195"/>
      <c r="AY511" s="222"/>
      <c r="BB511" s="96"/>
      <c r="BC511" s="96"/>
      <c r="BD511" s="175"/>
      <c r="CH511" s="216" t="str">
        <f>IFERROR(TOWER_DATA[[#This Row],[Top '[m']]]-TOWER_DATA[[#This Row],[Bottom '[m']]], "")</f>
        <v/>
      </c>
      <c r="CI511" s="201" t="str">
        <f>IFERROR(-(TOWER_DATA[[#This Row],[D, bottom '[m']]]-TOWER_DATA[[#This Row],[D, top '[m']]])/(TOWER_DATA[[#This Row],[Bottom '[m']]]-TOWER_DATA[[#This Row],[Top '[m']]]),"")</f>
        <v/>
      </c>
      <c r="CJ511" s="134" t="str">
        <f t="shared" si="19"/>
        <v/>
      </c>
      <c r="CK511" s="217"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20"/>
        <v/>
      </c>
      <c r="N512" s="204" t="str">
        <f>IFERROR((MP_DATA[[#This Row],[D, bottom '[m']]]+MP_DATA[[#This Row],[D, top '[m']]])/(2*MP_DATA[[#This Row],[t '[mm']]]/1000),"")</f>
        <v/>
      </c>
      <c r="Q512" s="195"/>
      <c r="R512" s="195"/>
      <c r="S512" s="175"/>
      <c r="AV512" s="216" t="str">
        <f>IFERROR(TP_DATA[[#This Row],[Top '[m']]]-TP_DATA[[#This Row],[Bottom '[m']]], "")</f>
        <v/>
      </c>
      <c r="AW512" s="194"/>
      <c r="AX512" s="195"/>
      <c r="AY512" s="222"/>
      <c r="BB512" s="96"/>
      <c r="BC512" s="96"/>
      <c r="BD512" s="175"/>
      <c r="CH512" s="216" t="str">
        <f>IFERROR(TOWER_DATA[[#This Row],[Top '[m']]]-TOWER_DATA[[#This Row],[Bottom '[m']]], "")</f>
        <v/>
      </c>
      <c r="CI512" s="201" t="str">
        <f>IFERROR(-(TOWER_DATA[[#This Row],[D, bottom '[m']]]-TOWER_DATA[[#This Row],[D, top '[m']]])/(TOWER_DATA[[#This Row],[Bottom '[m']]]-TOWER_DATA[[#This Row],[Top '[m']]]),"")</f>
        <v/>
      </c>
      <c r="CJ512" s="134" t="str">
        <f t="shared" si="19"/>
        <v/>
      </c>
      <c r="CK512" s="217"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20"/>
        <v/>
      </c>
      <c r="N513" s="204" t="str">
        <f>IFERROR((MP_DATA[[#This Row],[D, bottom '[m']]]+MP_DATA[[#This Row],[D, top '[m']]])/(2*MP_DATA[[#This Row],[t '[mm']]]/1000),"")</f>
        <v/>
      </c>
      <c r="Q513" s="195"/>
      <c r="R513" s="195"/>
      <c r="S513" s="175"/>
      <c r="AV513" s="216" t="str">
        <f>IFERROR(TP_DATA[[#This Row],[Top '[m']]]-TP_DATA[[#This Row],[Bottom '[m']]], "")</f>
        <v/>
      </c>
      <c r="AW513" s="194"/>
      <c r="AX513" s="195"/>
      <c r="AY513" s="222"/>
      <c r="BB513" s="96"/>
      <c r="BC513" s="96"/>
      <c r="BD513" s="175"/>
      <c r="CH513" s="216" t="str">
        <f>IFERROR(TOWER_DATA[[#This Row],[Top '[m']]]-TOWER_DATA[[#This Row],[Bottom '[m']]], "")</f>
        <v/>
      </c>
      <c r="CI513" s="201" t="str">
        <f>IFERROR(-(TOWER_DATA[[#This Row],[D, bottom '[m']]]-TOWER_DATA[[#This Row],[D, top '[m']]])/(TOWER_DATA[[#This Row],[Bottom '[m']]]-TOWER_DATA[[#This Row],[Top '[m']]]),"")</f>
        <v/>
      </c>
      <c r="CJ513" s="134" t="str">
        <f t="shared" si="19"/>
        <v/>
      </c>
      <c r="CK513" s="217"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20"/>
        <v/>
      </c>
      <c r="N514" s="204" t="str">
        <f>IFERROR((MP_DATA[[#This Row],[D, bottom '[m']]]+MP_DATA[[#This Row],[D, top '[m']]])/(2*MP_DATA[[#This Row],[t '[mm']]]/1000),"")</f>
        <v/>
      </c>
      <c r="Q514" s="195"/>
      <c r="R514" s="195"/>
      <c r="S514" s="175"/>
      <c r="AV514" s="216" t="str">
        <f>IFERROR(TP_DATA[[#This Row],[Top '[m']]]-TP_DATA[[#This Row],[Bottom '[m']]], "")</f>
        <v/>
      </c>
      <c r="AW514" s="194"/>
      <c r="AX514" s="195"/>
      <c r="AY514" s="222"/>
      <c r="BB514" s="96"/>
      <c r="BC514" s="96"/>
      <c r="BD514" s="175"/>
      <c r="CH514" s="216" t="str">
        <f>IFERROR(TOWER_DATA[[#This Row],[Top '[m']]]-TOWER_DATA[[#This Row],[Bottom '[m']]], "")</f>
        <v/>
      </c>
      <c r="CI514" s="201" t="str">
        <f>IFERROR(-(TOWER_DATA[[#This Row],[D, bottom '[m']]]-TOWER_DATA[[#This Row],[D, top '[m']]])/(TOWER_DATA[[#This Row],[Bottom '[m']]]-TOWER_DATA[[#This Row],[Top '[m']]]),"")</f>
        <v/>
      </c>
      <c r="CJ514" s="134" t="str">
        <f t="shared" si="19"/>
        <v/>
      </c>
      <c r="CK514" s="217"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20"/>
        <v/>
      </c>
      <c r="N515" s="204" t="str">
        <f>IFERROR((MP_DATA[[#This Row],[D, bottom '[m']]]+MP_DATA[[#This Row],[D, top '[m']]])/(2*MP_DATA[[#This Row],[t '[mm']]]/1000),"")</f>
        <v/>
      </c>
      <c r="Q515" s="195"/>
      <c r="R515" s="195"/>
      <c r="S515" s="175"/>
      <c r="AV515" s="216" t="str">
        <f>IFERROR(TP_DATA[[#This Row],[Top '[m']]]-TP_DATA[[#This Row],[Bottom '[m']]], "")</f>
        <v/>
      </c>
      <c r="AW515" s="194"/>
      <c r="AX515" s="195"/>
      <c r="AY515" s="222"/>
      <c r="BB515" s="96"/>
      <c r="BC515" s="96"/>
      <c r="BD515" s="175"/>
      <c r="CH515" s="216" t="str">
        <f>IFERROR(TOWER_DATA[[#This Row],[Top '[m']]]-TOWER_DATA[[#This Row],[Bottom '[m']]], "")</f>
        <v/>
      </c>
      <c r="CI515" s="201" t="str">
        <f>IFERROR(-(TOWER_DATA[[#This Row],[D, bottom '[m']]]-TOWER_DATA[[#This Row],[D, top '[m']]])/(TOWER_DATA[[#This Row],[Bottom '[m']]]-TOWER_DATA[[#This Row],[Top '[m']]]),"")</f>
        <v/>
      </c>
      <c r="CJ515" s="134" t="str">
        <f t="shared" si="19"/>
        <v/>
      </c>
      <c r="CK515" s="217"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20"/>
        <v/>
      </c>
      <c r="N516" s="204" t="str">
        <f>IFERROR((MP_DATA[[#This Row],[D, bottom '[m']]]+MP_DATA[[#This Row],[D, top '[m']]])/(2*MP_DATA[[#This Row],[t '[mm']]]/1000),"")</f>
        <v/>
      </c>
      <c r="Q516" s="195"/>
      <c r="R516" s="195"/>
      <c r="S516" s="175"/>
      <c r="AV516" s="216" t="str">
        <f>IFERROR(TP_DATA[[#This Row],[Top '[m']]]-TP_DATA[[#This Row],[Bottom '[m']]], "")</f>
        <v/>
      </c>
      <c r="AW516" s="194"/>
      <c r="AX516" s="195"/>
      <c r="AY516" s="222"/>
      <c r="BB516" s="96"/>
      <c r="BC516" s="96"/>
      <c r="BD516" s="175"/>
      <c r="CH516" s="216" t="str">
        <f>IFERROR(TOWER_DATA[[#This Row],[Top '[m']]]-TOWER_DATA[[#This Row],[Bottom '[m']]], "")</f>
        <v/>
      </c>
      <c r="CI516" s="201" t="str">
        <f>IFERROR(-(TOWER_DATA[[#This Row],[D, bottom '[m']]]-TOWER_DATA[[#This Row],[D, top '[m']]])/(TOWER_DATA[[#This Row],[Bottom '[m']]]-TOWER_DATA[[#This Row],[Top '[m']]]),"")</f>
        <v/>
      </c>
      <c r="CJ516" s="134" t="str">
        <f t="shared" si="19"/>
        <v/>
      </c>
      <c r="CK516" s="217"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20"/>
        <v/>
      </c>
      <c r="N517" s="204" t="str">
        <f>IFERROR((MP_DATA[[#This Row],[D, bottom '[m']]]+MP_DATA[[#This Row],[D, top '[m']]])/(2*MP_DATA[[#This Row],[t '[mm']]]/1000),"")</f>
        <v/>
      </c>
      <c r="Q517" s="195"/>
      <c r="R517" s="195"/>
      <c r="S517" s="175"/>
      <c r="AV517" s="216" t="str">
        <f>IFERROR(TP_DATA[[#This Row],[Top '[m']]]-TP_DATA[[#This Row],[Bottom '[m']]], "")</f>
        <v/>
      </c>
      <c r="AW517" s="194"/>
      <c r="AX517" s="195"/>
      <c r="AY517" s="222"/>
      <c r="BB517" s="96"/>
      <c r="BC517" s="96"/>
      <c r="BD517" s="175"/>
      <c r="CH517" s="216" t="str">
        <f>IFERROR(TOWER_DATA[[#This Row],[Top '[m']]]-TOWER_DATA[[#This Row],[Bottom '[m']]], "")</f>
        <v/>
      </c>
      <c r="CI517" s="201" t="str">
        <f>IFERROR(-(TOWER_DATA[[#This Row],[D, bottom '[m']]]-TOWER_DATA[[#This Row],[D, top '[m']]])/(TOWER_DATA[[#This Row],[Bottom '[m']]]-TOWER_DATA[[#This Row],[Top '[m']]]),"")</f>
        <v/>
      </c>
      <c r="CJ517" s="134" t="str">
        <f t="shared" si="19"/>
        <v/>
      </c>
      <c r="CK517" s="217"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20"/>
        <v/>
      </c>
      <c r="N518" s="204" t="str">
        <f>IFERROR((MP_DATA[[#This Row],[D, bottom '[m']]]+MP_DATA[[#This Row],[D, top '[m']]])/(2*MP_DATA[[#This Row],[t '[mm']]]/1000),"")</f>
        <v/>
      </c>
      <c r="Q518" s="195"/>
      <c r="R518" s="195"/>
      <c r="S518" s="175"/>
      <c r="AV518" s="216" t="str">
        <f>IFERROR(TP_DATA[[#This Row],[Top '[m']]]-TP_DATA[[#This Row],[Bottom '[m']]], "")</f>
        <v/>
      </c>
      <c r="AW518" s="194"/>
      <c r="AX518" s="195"/>
      <c r="AY518" s="222"/>
      <c r="BB518" s="96"/>
      <c r="BC518" s="96"/>
      <c r="BD518" s="175"/>
      <c r="CH518" s="216" t="str">
        <f>IFERROR(TOWER_DATA[[#This Row],[Top '[m']]]-TOWER_DATA[[#This Row],[Bottom '[m']]], "")</f>
        <v/>
      </c>
      <c r="CI518" s="201" t="str">
        <f>IFERROR(-(TOWER_DATA[[#This Row],[D, bottom '[m']]]-TOWER_DATA[[#This Row],[D, top '[m']]])/(TOWER_DATA[[#This Row],[Bottom '[m']]]-TOWER_DATA[[#This Row],[Top '[m']]]),"")</f>
        <v/>
      </c>
      <c r="CJ518" s="134" t="str">
        <f t="shared" si="19"/>
        <v/>
      </c>
      <c r="CK518" s="217"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20"/>
        <v/>
      </c>
      <c r="N519" s="204" t="str">
        <f>IFERROR((MP_DATA[[#This Row],[D, bottom '[m']]]+MP_DATA[[#This Row],[D, top '[m']]])/(2*MP_DATA[[#This Row],[t '[mm']]]/1000),"")</f>
        <v/>
      </c>
      <c r="Q519" s="195"/>
      <c r="R519" s="195"/>
      <c r="S519" s="175"/>
      <c r="AV519" s="216" t="str">
        <f>IFERROR(TP_DATA[[#This Row],[Top '[m']]]-TP_DATA[[#This Row],[Bottom '[m']]], "")</f>
        <v/>
      </c>
      <c r="AW519" s="194"/>
      <c r="AX519" s="195"/>
      <c r="AY519" s="222"/>
      <c r="BB519" s="96"/>
      <c r="BC519" s="96"/>
      <c r="BD519" s="175"/>
      <c r="CH519" s="216" t="str">
        <f>IFERROR(TOWER_DATA[[#This Row],[Top '[m']]]-TOWER_DATA[[#This Row],[Bottom '[m']]], "")</f>
        <v/>
      </c>
      <c r="CI519" s="201" t="str">
        <f>IFERROR(-(TOWER_DATA[[#This Row],[D, bottom '[m']]]-TOWER_DATA[[#This Row],[D, top '[m']]])/(TOWER_DATA[[#This Row],[Bottom '[m']]]-TOWER_DATA[[#This Row],[Top '[m']]]),"")</f>
        <v/>
      </c>
      <c r="CJ519" s="134" t="str">
        <f t="shared" si="19"/>
        <v/>
      </c>
      <c r="CK519" s="217"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20"/>
        <v/>
      </c>
      <c r="N520" s="204" t="str">
        <f>IFERROR((MP_DATA[[#This Row],[D, bottom '[m']]]+MP_DATA[[#This Row],[D, top '[m']]])/(2*MP_DATA[[#This Row],[t '[mm']]]/1000),"")</f>
        <v/>
      </c>
      <c r="Q520" s="195"/>
      <c r="R520" s="195"/>
      <c r="S520" s="175"/>
      <c r="AV520" s="216" t="str">
        <f>IFERROR(TP_DATA[[#This Row],[Top '[m']]]-TP_DATA[[#This Row],[Bottom '[m']]], "")</f>
        <v/>
      </c>
      <c r="AW520" s="194"/>
      <c r="AX520" s="195"/>
      <c r="AY520" s="222"/>
      <c r="BB520" s="96"/>
      <c r="BC520" s="96"/>
      <c r="BD520" s="175"/>
      <c r="CH520" s="216" t="str">
        <f>IFERROR(TOWER_DATA[[#This Row],[Top '[m']]]-TOWER_DATA[[#This Row],[Bottom '[m']]], "")</f>
        <v/>
      </c>
      <c r="CI520" s="201" t="str">
        <f>IFERROR(-(TOWER_DATA[[#This Row],[D, bottom '[m']]]-TOWER_DATA[[#This Row],[D, top '[m']]])/(TOWER_DATA[[#This Row],[Bottom '[m']]]-TOWER_DATA[[#This Row],[Top '[m']]]),"")</f>
        <v/>
      </c>
      <c r="CJ520" s="134" t="str">
        <f t="shared" si="19"/>
        <v/>
      </c>
      <c r="CK520" s="217"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20"/>
        <v/>
      </c>
      <c r="N521" s="204" t="str">
        <f>IFERROR((MP_DATA[[#This Row],[D, bottom '[m']]]+MP_DATA[[#This Row],[D, top '[m']]])/(2*MP_DATA[[#This Row],[t '[mm']]]/1000),"")</f>
        <v/>
      </c>
      <c r="Q521" s="195"/>
      <c r="R521" s="195"/>
      <c r="S521" s="175"/>
      <c r="AV521" s="216" t="str">
        <f>IFERROR(TP_DATA[[#This Row],[Top '[m']]]-TP_DATA[[#This Row],[Bottom '[m']]], "")</f>
        <v/>
      </c>
      <c r="AW521" s="194"/>
      <c r="AX521" s="195"/>
      <c r="AY521" s="222"/>
      <c r="BB521" s="96"/>
      <c r="BC521" s="96"/>
      <c r="BD521" s="175"/>
      <c r="CH521" s="216" t="str">
        <f>IFERROR(TOWER_DATA[[#This Row],[Top '[m']]]-TOWER_DATA[[#This Row],[Bottom '[m']]], "")</f>
        <v/>
      </c>
      <c r="CI521" s="201" t="str">
        <f>IFERROR(-(TOWER_DATA[[#This Row],[D, bottom '[m']]]-TOWER_DATA[[#This Row],[D, top '[m']]])/(TOWER_DATA[[#This Row],[Bottom '[m']]]-TOWER_DATA[[#This Row],[Top '[m']]]),"")</f>
        <v/>
      </c>
      <c r="CJ521" s="134" t="str">
        <f t="shared" si="19"/>
        <v/>
      </c>
      <c r="CK521" s="217"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20"/>
        <v/>
      </c>
      <c r="N522" s="204" t="str">
        <f>IFERROR((MP_DATA[[#This Row],[D, bottom '[m']]]+MP_DATA[[#This Row],[D, top '[m']]])/(2*MP_DATA[[#This Row],[t '[mm']]]/1000),"")</f>
        <v/>
      </c>
      <c r="Q522" s="195"/>
      <c r="R522" s="195"/>
      <c r="S522" s="175"/>
      <c r="AV522" s="216" t="str">
        <f>IFERROR(TP_DATA[[#This Row],[Top '[m']]]-TP_DATA[[#This Row],[Bottom '[m']]], "")</f>
        <v/>
      </c>
      <c r="AW522" s="194"/>
      <c r="AX522" s="195"/>
      <c r="AY522" s="222"/>
      <c r="BB522" s="96"/>
      <c r="BC522" s="96"/>
      <c r="BD522" s="175"/>
      <c r="CH522" s="216" t="str">
        <f>IFERROR(TOWER_DATA[[#This Row],[Top '[m']]]-TOWER_DATA[[#This Row],[Bottom '[m']]], "")</f>
        <v/>
      </c>
      <c r="CI522" s="201" t="str">
        <f>IFERROR(-(TOWER_DATA[[#This Row],[D, bottom '[m']]]-TOWER_DATA[[#This Row],[D, top '[m']]])/(TOWER_DATA[[#This Row],[Bottom '[m']]]-TOWER_DATA[[#This Row],[Top '[m']]]),"")</f>
        <v/>
      </c>
      <c r="CJ522" s="134" t="str">
        <f t="shared" si="19"/>
        <v/>
      </c>
      <c r="CK522" s="217"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20"/>
        <v/>
      </c>
      <c r="N523" s="204" t="str">
        <f>IFERROR((MP_DATA[[#This Row],[D, bottom '[m']]]+MP_DATA[[#This Row],[D, top '[m']]])/(2*MP_DATA[[#This Row],[t '[mm']]]/1000),"")</f>
        <v/>
      </c>
      <c r="Q523" s="195"/>
      <c r="R523" s="195"/>
      <c r="S523" s="175"/>
      <c r="AV523" s="216" t="str">
        <f>IFERROR(TP_DATA[[#This Row],[Top '[m']]]-TP_DATA[[#This Row],[Bottom '[m']]], "")</f>
        <v/>
      </c>
      <c r="AW523" s="194"/>
      <c r="AX523" s="195"/>
      <c r="AY523" s="222"/>
      <c r="BB523" s="96"/>
      <c r="BC523" s="96"/>
      <c r="BD523" s="175"/>
      <c r="CH523" s="216" t="str">
        <f>IFERROR(TOWER_DATA[[#This Row],[Top '[m']]]-TOWER_DATA[[#This Row],[Bottom '[m']]], "")</f>
        <v/>
      </c>
      <c r="CI523" s="201" t="str">
        <f>IFERROR(-(TOWER_DATA[[#This Row],[D, bottom '[m']]]-TOWER_DATA[[#This Row],[D, top '[m']]])/(TOWER_DATA[[#This Row],[Bottom '[m']]]-TOWER_DATA[[#This Row],[Top '[m']]]),"")</f>
        <v/>
      </c>
      <c r="CJ523" s="134" t="str">
        <f t="shared" si="19"/>
        <v/>
      </c>
      <c r="CK523" s="217"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20"/>
        <v/>
      </c>
      <c r="N524" s="204" t="str">
        <f>IFERROR((MP_DATA[[#This Row],[D, bottom '[m']]]+MP_DATA[[#This Row],[D, top '[m']]])/(2*MP_DATA[[#This Row],[t '[mm']]]/1000),"")</f>
        <v/>
      </c>
      <c r="Q524" s="195"/>
      <c r="R524" s="195"/>
      <c r="S524" s="175"/>
      <c r="AV524" s="216" t="str">
        <f>IFERROR(TP_DATA[[#This Row],[Top '[m']]]-TP_DATA[[#This Row],[Bottom '[m']]], "")</f>
        <v/>
      </c>
      <c r="AW524" s="194"/>
      <c r="AX524" s="195"/>
      <c r="AY524" s="222"/>
      <c r="BB524" s="96"/>
      <c r="BC524" s="96"/>
      <c r="BD524" s="175"/>
      <c r="CH524" s="216" t="str">
        <f>IFERROR(TOWER_DATA[[#This Row],[Top '[m']]]-TOWER_DATA[[#This Row],[Bottom '[m']]], "")</f>
        <v/>
      </c>
      <c r="CI524" s="201" t="str">
        <f>IFERROR(-(TOWER_DATA[[#This Row],[D, bottom '[m']]]-TOWER_DATA[[#This Row],[D, top '[m']]])/(TOWER_DATA[[#This Row],[Bottom '[m']]]-TOWER_DATA[[#This Row],[Top '[m']]]),"")</f>
        <v/>
      </c>
      <c r="CJ524" s="134" t="str">
        <f t="shared" si="19"/>
        <v/>
      </c>
      <c r="CK524" s="217"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20"/>
        <v/>
      </c>
      <c r="N525" s="204" t="str">
        <f>IFERROR((MP_DATA[[#This Row],[D, bottom '[m']]]+MP_DATA[[#This Row],[D, top '[m']]])/(2*MP_DATA[[#This Row],[t '[mm']]]/1000),"")</f>
        <v/>
      </c>
      <c r="Q525" s="195"/>
      <c r="R525" s="195"/>
      <c r="S525" s="175"/>
      <c r="AV525" s="216" t="str">
        <f>IFERROR(TP_DATA[[#This Row],[Top '[m']]]-TP_DATA[[#This Row],[Bottom '[m']]], "")</f>
        <v/>
      </c>
      <c r="AW525" s="194"/>
      <c r="AX525" s="195"/>
      <c r="AY525" s="222"/>
      <c r="BB525" s="96"/>
      <c r="BC525" s="96"/>
      <c r="BD525" s="175"/>
      <c r="CH525" s="216" t="str">
        <f>IFERROR(TOWER_DATA[[#This Row],[Top '[m']]]-TOWER_DATA[[#This Row],[Bottom '[m']]], "")</f>
        <v/>
      </c>
      <c r="CI525" s="201" t="str">
        <f>IFERROR(-(TOWER_DATA[[#This Row],[D, bottom '[m']]]-TOWER_DATA[[#This Row],[D, top '[m']]])/(TOWER_DATA[[#This Row],[Bottom '[m']]]-TOWER_DATA[[#This Row],[Top '[m']]]),"")</f>
        <v/>
      </c>
      <c r="CJ525" s="134" t="str">
        <f t="shared" si="19"/>
        <v/>
      </c>
      <c r="CK525" s="217"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20"/>
        <v/>
      </c>
      <c r="N526" s="204" t="str">
        <f>IFERROR((MP_DATA[[#This Row],[D, bottom '[m']]]+MP_DATA[[#This Row],[D, top '[m']]])/(2*MP_DATA[[#This Row],[t '[mm']]]/1000),"")</f>
        <v/>
      </c>
      <c r="Q526" s="195"/>
      <c r="R526" s="195"/>
      <c r="S526" s="175"/>
      <c r="AV526" s="216" t="str">
        <f>IFERROR(TP_DATA[[#This Row],[Top '[m']]]-TP_DATA[[#This Row],[Bottom '[m']]], "")</f>
        <v/>
      </c>
      <c r="AW526" s="194"/>
      <c r="AX526" s="195"/>
      <c r="AY526" s="222"/>
      <c r="BB526" s="96"/>
      <c r="BC526" s="96"/>
      <c r="BD526" s="175"/>
      <c r="CH526" s="216" t="str">
        <f>IFERROR(TOWER_DATA[[#This Row],[Top '[m']]]-TOWER_DATA[[#This Row],[Bottom '[m']]], "")</f>
        <v/>
      </c>
      <c r="CI526" s="201" t="str">
        <f>IFERROR(-(TOWER_DATA[[#This Row],[D, bottom '[m']]]-TOWER_DATA[[#This Row],[D, top '[m']]])/(TOWER_DATA[[#This Row],[Bottom '[m']]]-TOWER_DATA[[#This Row],[Top '[m']]]),"")</f>
        <v/>
      </c>
      <c r="CJ526" s="134" t="str">
        <f t="shared" si="19"/>
        <v/>
      </c>
      <c r="CK526" s="217"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20"/>
        <v/>
      </c>
      <c r="N527" s="204" t="str">
        <f>IFERROR((MP_DATA[[#This Row],[D, bottom '[m']]]+MP_DATA[[#This Row],[D, top '[m']]])/(2*MP_DATA[[#This Row],[t '[mm']]]/1000),"")</f>
        <v/>
      </c>
      <c r="Q527" s="195"/>
      <c r="R527" s="195"/>
      <c r="S527" s="175"/>
      <c r="AV527" s="216" t="str">
        <f>IFERROR(TP_DATA[[#This Row],[Top '[m']]]-TP_DATA[[#This Row],[Bottom '[m']]], "")</f>
        <v/>
      </c>
      <c r="AW527" s="194"/>
      <c r="AX527" s="195"/>
      <c r="AY527" s="222"/>
      <c r="BB527" s="96"/>
      <c r="BC527" s="96"/>
      <c r="BD527" s="175"/>
      <c r="CH527" s="216" t="str">
        <f>IFERROR(TOWER_DATA[[#This Row],[Top '[m']]]-TOWER_DATA[[#This Row],[Bottom '[m']]], "")</f>
        <v/>
      </c>
      <c r="CI527" s="201" t="str">
        <f>IFERROR(-(TOWER_DATA[[#This Row],[D, bottom '[m']]]-TOWER_DATA[[#This Row],[D, top '[m']]])/(TOWER_DATA[[#This Row],[Bottom '[m']]]-TOWER_DATA[[#This Row],[Top '[m']]]),"")</f>
        <v/>
      </c>
      <c r="CJ527" s="134" t="str">
        <f t="shared" si="19"/>
        <v/>
      </c>
      <c r="CK527" s="217"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20"/>
        <v/>
      </c>
      <c r="N528" s="204" t="str">
        <f>IFERROR((MP_DATA[[#This Row],[D, bottom '[m']]]+MP_DATA[[#This Row],[D, top '[m']]])/(2*MP_DATA[[#This Row],[t '[mm']]]/1000),"")</f>
        <v/>
      </c>
      <c r="Q528" s="195"/>
      <c r="R528" s="195"/>
      <c r="S528" s="175"/>
      <c r="AV528" s="216" t="str">
        <f>IFERROR(TP_DATA[[#This Row],[Top '[m']]]-TP_DATA[[#This Row],[Bottom '[m']]], "")</f>
        <v/>
      </c>
      <c r="AW528" s="194"/>
      <c r="AX528" s="195"/>
      <c r="AY528" s="222"/>
      <c r="BB528" s="96"/>
      <c r="BC528" s="96"/>
      <c r="BD528" s="175"/>
      <c r="CH528" s="216" t="str">
        <f>IFERROR(TOWER_DATA[[#This Row],[Top '[m']]]-TOWER_DATA[[#This Row],[Bottom '[m']]], "")</f>
        <v/>
      </c>
      <c r="CI528" s="201" t="str">
        <f>IFERROR(-(TOWER_DATA[[#This Row],[D, bottom '[m']]]-TOWER_DATA[[#This Row],[D, top '[m']]])/(TOWER_DATA[[#This Row],[Bottom '[m']]]-TOWER_DATA[[#This Row],[Top '[m']]]),"")</f>
        <v/>
      </c>
      <c r="CJ528" s="134" t="str">
        <f t="shared" si="19"/>
        <v/>
      </c>
      <c r="CK528" s="217"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20"/>
        <v/>
      </c>
      <c r="N529" s="204" t="str">
        <f>IFERROR((MP_DATA[[#This Row],[D, bottom '[m']]]+MP_DATA[[#This Row],[D, top '[m']]])/(2*MP_DATA[[#This Row],[t '[mm']]]/1000),"")</f>
        <v/>
      </c>
      <c r="Q529" s="195"/>
      <c r="R529" s="195"/>
      <c r="S529" s="175"/>
      <c r="AV529" s="216" t="str">
        <f>IFERROR(TP_DATA[[#This Row],[Top '[m']]]-TP_DATA[[#This Row],[Bottom '[m']]], "")</f>
        <v/>
      </c>
      <c r="AW529" s="194"/>
      <c r="AX529" s="195"/>
      <c r="AY529" s="222"/>
      <c r="BB529" s="96"/>
      <c r="BC529" s="96"/>
      <c r="BD529" s="175"/>
      <c r="CH529" s="216" t="str">
        <f>IFERROR(TOWER_DATA[[#This Row],[Top '[m']]]-TOWER_DATA[[#This Row],[Bottom '[m']]], "")</f>
        <v/>
      </c>
      <c r="CI529" s="201" t="str">
        <f>IFERROR(-(TOWER_DATA[[#This Row],[D, bottom '[m']]]-TOWER_DATA[[#This Row],[D, top '[m']]])/(TOWER_DATA[[#This Row],[Bottom '[m']]]-TOWER_DATA[[#This Row],[Top '[m']]]),"")</f>
        <v/>
      </c>
      <c r="CJ529" s="134" t="str">
        <f t="shared" si="19"/>
        <v/>
      </c>
      <c r="CK529" s="217"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20"/>
        <v/>
      </c>
      <c r="N530" s="204" t="str">
        <f>IFERROR((MP_DATA[[#This Row],[D, bottom '[m']]]+MP_DATA[[#This Row],[D, top '[m']]])/(2*MP_DATA[[#This Row],[t '[mm']]]/1000),"")</f>
        <v/>
      </c>
      <c r="Q530" s="195"/>
      <c r="R530" s="195"/>
      <c r="S530" s="175"/>
      <c r="AV530" s="216" t="str">
        <f>IFERROR(TP_DATA[[#This Row],[Top '[m']]]-TP_DATA[[#This Row],[Bottom '[m']]], "")</f>
        <v/>
      </c>
      <c r="AW530" s="194"/>
      <c r="AX530" s="195"/>
      <c r="AY530" s="222"/>
      <c r="BB530" s="96"/>
      <c r="BC530" s="96"/>
      <c r="BD530" s="175"/>
      <c r="CH530" s="216" t="str">
        <f>IFERROR(TOWER_DATA[[#This Row],[Top '[m']]]-TOWER_DATA[[#This Row],[Bottom '[m']]], "")</f>
        <v/>
      </c>
      <c r="CI530" s="201" t="str">
        <f>IFERROR(-(TOWER_DATA[[#This Row],[D, bottom '[m']]]-TOWER_DATA[[#This Row],[D, top '[m']]])/(TOWER_DATA[[#This Row],[Bottom '[m']]]-TOWER_DATA[[#This Row],[Top '[m']]]),"")</f>
        <v/>
      </c>
      <c r="CJ530" s="134" t="str">
        <f t="shared" si="19"/>
        <v/>
      </c>
      <c r="CK530" s="217"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20"/>
        <v/>
      </c>
      <c r="N531" s="204" t="str">
        <f>IFERROR((MP_DATA[[#This Row],[D, bottom '[m']]]+MP_DATA[[#This Row],[D, top '[m']]])/(2*MP_DATA[[#This Row],[t '[mm']]]/1000),"")</f>
        <v/>
      </c>
      <c r="Q531" s="195"/>
      <c r="R531" s="195"/>
      <c r="S531" s="175"/>
      <c r="AV531" s="216" t="str">
        <f>IFERROR(TP_DATA[[#This Row],[Top '[m']]]-TP_DATA[[#This Row],[Bottom '[m']]], "")</f>
        <v/>
      </c>
      <c r="AW531" s="194"/>
      <c r="AX531" s="195"/>
      <c r="AY531" s="222"/>
      <c r="BB531" s="96"/>
      <c r="BC531" s="96"/>
      <c r="BD531" s="175"/>
      <c r="CH531" s="216" t="str">
        <f>IFERROR(TOWER_DATA[[#This Row],[Top '[m']]]-TOWER_DATA[[#This Row],[Bottom '[m']]], "")</f>
        <v/>
      </c>
      <c r="CI531" s="201" t="str">
        <f>IFERROR(-(TOWER_DATA[[#This Row],[D, bottom '[m']]]-TOWER_DATA[[#This Row],[D, top '[m']]])/(TOWER_DATA[[#This Row],[Bottom '[m']]]-TOWER_DATA[[#This Row],[Top '[m']]]),"")</f>
        <v/>
      </c>
      <c r="CJ531" s="134" t="str">
        <f t="shared" si="19"/>
        <v/>
      </c>
      <c r="CK531" s="217"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20"/>
        <v/>
      </c>
      <c r="N532" s="204" t="str">
        <f>IFERROR((MP_DATA[[#This Row],[D, bottom '[m']]]+MP_DATA[[#This Row],[D, top '[m']]])/(2*MP_DATA[[#This Row],[t '[mm']]]/1000),"")</f>
        <v/>
      </c>
      <c r="Q532" s="195"/>
      <c r="R532" s="195"/>
      <c r="S532" s="175"/>
      <c r="AV532" s="216" t="str">
        <f>IFERROR(TP_DATA[[#This Row],[Top '[m']]]-TP_DATA[[#This Row],[Bottom '[m']]], "")</f>
        <v/>
      </c>
      <c r="AW532" s="194"/>
      <c r="AX532" s="195"/>
      <c r="AY532" s="222"/>
      <c r="BB532" s="96"/>
      <c r="BC532" s="96"/>
      <c r="BD532" s="175"/>
      <c r="CH532" s="216" t="str">
        <f>IFERROR(TOWER_DATA[[#This Row],[Top '[m']]]-TOWER_DATA[[#This Row],[Bottom '[m']]], "")</f>
        <v/>
      </c>
      <c r="CI532" s="201" t="str">
        <f>IFERROR(-(TOWER_DATA[[#This Row],[D, bottom '[m']]]-TOWER_DATA[[#This Row],[D, top '[m']]])/(TOWER_DATA[[#This Row],[Bottom '[m']]]-TOWER_DATA[[#This Row],[Top '[m']]]),"")</f>
        <v/>
      </c>
      <c r="CJ532" s="134" t="str">
        <f t="shared" si="19"/>
        <v/>
      </c>
      <c r="CK532" s="217"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20"/>
        <v/>
      </c>
      <c r="N533" s="204" t="str">
        <f>IFERROR((MP_DATA[[#This Row],[D, bottom '[m']]]+MP_DATA[[#This Row],[D, top '[m']]])/(2*MP_DATA[[#This Row],[t '[mm']]]/1000),"")</f>
        <v/>
      </c>
      <c r="Q533" s="195"/>
      <c r="R533" s="195"/>
      <c r="S533" s="175"/>
      <c r="AV533" s="216" t="str">
        <f>IFERROR(TP_DATA[[#This Row],[Top '[m']]]-TP_DATA[[#This Row],[Bottom '[m']]], "")</f>
        <v/>
      </c>
      <c r="AW533" s="194"/>
      <c r="AX533" s="195"/>
      <c r="AY533" s="222"/>
      <c r="BB533" s="96"/>
      <c r="BC533" s="96"/>
      <c r="BD533" s="175"/>
      <c r="CH533" s="216" t="str">
        <f>IFERROR(TOWER_DATA[[#This Row],[Top '[m']]]-TOWER_DATA[[#This Row],[Bottom '[m']]], "")</f>
        <v/>
      </c>
      <c r="CI533" s="201" t="str">
        <f>IFERROR(-(TOWER_DATA[[#This Row],[D, bottom '[m']]]-TOWER_DATA[[#This Row],[D, top '[m']]])/(TOWER_DATA[[#This Row],[Bottom '[m']]]-TOWER_DATA[[#This Row],[Top '[m']]]),"")</f>
        <v/>
      </c>
      <c r="CJ533" s="134" t="str">
        <f t="shared" si="19"/>
        <v/>
      </c>
      <c r="CK533" s="217"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20"/>
        <v/>
      </c>
      <c r="N534" s="204" t="str">
        <f>IFERROR((MP_DATA[[#This Row],[D, bottom '[m']]]+MP_DATA[[#This Row],[D, top '[m']]])/(2*MP_DATA[[#This Row],[t '[mm']]]/1000),"")</f>
        <v/>
      </c>
      <c r="Q534" s="195"/>
      <c r="R534" s="195"/>
      <c r="S534" s="175"/>
      <c r="AV534" s="216" t="str">
        <f>IFERROR(TP_DATA[[#This Row],[Top '[m']]]-TP_DATA[[#This Row],[Bottom '[m']]], "")</f>
        <v/>
      </c>
      <c r="AW534" s="194"/>
      <c r="AX534" s="195"/>
      <c r="AY534" s="222"/>
      <c r="BB534" s="96"/>
      <c r="BC534" s="96"/>
      <c r="BD534" s="175"/>
      <c r="CH534" s="216" t="str">
        <f>IFERROR(TOWER_DATA[[#This Row],[Top '[m']]]-TOWER_DATA[[#This Row],[Bottom '[m']]], "")</f>
        <v/>
      </c>
      <c r="CI534" s="201" t="str">
        <f>IFERROR(-(TOWER_DATA[[#This Row],[D, bottom '[m']]]-TOWER_DATA[[#This Row],[D, top '[m']]])/(TOWER_DATA[[#This Row],[Bottom '[m']]]-TOWER_DATA[[#This Row],[Top '[m']]]),"")</f>
        <v/>
      </c>
      <c r="CJ534" s="134" t="str">
        <f t="shared" si="19"/>
        <v/>
      </c>
      <c r="CK534" s="217"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20"/>
        <v/>
      </c>
      <c r="N535" s="204" t="str">
        <f>IFERROR((MP_DATA[[#This Row],[D, bottom '[m']]]+MP_DATA[[#This Row],[D, top '[m']]])/(2*MP_DATA[[#This Row],[t '[mm']]]/1000),"")</f>
        <v/>
      </c>
      <c r="Q535" s="195"/>
      <c r="R535" s="195"/>
      <c r="S535" s="175"/>
      <c r="AV535" s="216" t="str">
        <f>IFERROR(TP_DATA[[#This Row],[Top '[m']]]-TP_DATA[[#This Row],[Bottom '[m']]], "")</f>
        <v/>
      </c>
      <c r="AW535" s="194"/>
      <c r="AX535" s="195"/>
      <c r="AY535" s="222"/>
      <c r="BB535" s="96"/>
      <c r="BC535" s="96"/>
      <c r="BD535" s="175"/>
      <c r="CH535" s="216" t="str">
        <f>IFERROR(TOWER_DATA[[#This Row],[Top '[m']]]-TOWER_DATA[[#This Row],[Bottom '[m']]], "")</f>
        <v/>
      </c>
      <c r="CI535" s="201" t="str">
        <f>IFERROR(-(TOWER_DATA[[#This Row],[D, bottom '[m']]]-TOWER_DATA[[#This Row],[D, top '[m']]])/(TOWER_DATA[[#This Row],[Bottom '[m']]]-TOWER_DATA[[#This Row],[Top '[m']]]),"")</f>
        <v/>
      </c>
      <c r="CJ535" s="134" t="str">
        <f t="shared" si="19"/>
        <v/>
      </c>
      <c r="CK535" s="217"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20"/>
        <v/>
      </c>
      <c r="N536" s="204" t="str">
        <f>IFERROR((MP_DATA[[#This Row],[D, bottom '[m']]]+MP_DATA[[#This Row],[D, top '[m']]])/(2*MP_DATA[[#This Row],[t '[mm']]]/1000),"")</f>
        <v/>
      </c>
      <c r="Q536" s="195"/>
      <c r="R536" s="195"/>
      <c r="S536" s="175"/>
      <c r="AV536" s="216" t="str">
        <f>IFERROR(TP_DATA[[#This Row],[Top '[m']]]-TP_DATA[[#This Row],[Bottom '[m']]], "")</f>
        <v/>
      </c>
      <c r="AW536" s="194"/>
      <c r="AX536" s="195"/>
      <c r="AY536" s="222"/>
      <c r="BB536" s="96"/>
      <c r="BC536" s="96"/>
      <c r="BD536" s="175"/>
      <c r="CH536" s="216" t="str">
        <f>IFERROR(TOWER_DATA[[#This Row],[Top '[m']]]-TOWER_DATA[[#This Row],[Bottom '[m']]], "")</f>
        <v/>
      </c>
      <c r="CI536" s="201" t="str">
        <f>IFERROR(-(TOWER_DATA[[#This Row],[D, bottom '[m']]]-TOWER_DATA[[#This Row],[D, top '[m']]])/(TOWER_DATA[[#This Row],[Bottom '[m']]]-TOWER_DATA[[#This Row],[Top '[m']]]),"")</f>
        <v/>
      </c>
      <c r="CJ536" s="134" t="str">
        <f t="shared" si="19"/>
        <v/>
      </c>
      <c r="CK536" s="217"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20"/>
        <v/>
      </c>
      <c r="N537" s="204" t="str">
        <f>IFERROR((MP_DATA[[#This Row],[D, bottom '[m']]]+MP_DATA[[#This Row],[D, top '[m']]])/(2*MP_DATA[[#This Row],[t '[mm']]]/1000),"")</f>
        <v/>
      </c>
      <c r="Q537" s="195"/>
      <c r="R537" s="195"/>
      <c r="S537" s="175"/>
      <c r="AV537" s="216" t="str">
        <f>IFERROR(TP_DATA[[#This Row],[Top '[m']]]-TP_DATA[[#This Row],[Bottom '[m']]], "")</f>
        <v/>
      </c>
      <c r="AW537" s="194"/>
      <c r="AX537" s="195"/>
      <c r="AY537" s="222"/>
      <c r="BB537" s="96"/>
      <c r="BC537" s="96"/>
      <c r="BD537" s="175"/>
      <c r="CH537" s="216" t="str">
        <f>IFERROR(TOWER_DATA[[#This Row],[Top '[m']]]-TOWER_DATA[[#This Row],[Bottom '[m']]], "")</f>
        <v/>
      </c>
      <c r="CI537" s="201" t="str">
        <f>IFERROR(-(TOWER_DATA[[#This Row],[D, bottom '[m']]]-TOWER_DATA[[#This Row],[D, top '[m']]])/(TOWER_DATA[[#This Row],[Bottom '[m']]]-TOWER_DATA[[#This Row],[Top '[m']]]),"")</f>
        <v/>
      </c>
      <c r="CJ537" s="134" t="str">
        <f t="shared" si="19"/>
        <v/>
      </c>
      <c r="CK537" s="217"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20"/>
        <v/>
      </c>
      <c r="N538" s="204" t="str">
        <f>IFERROR((MP_DATA[[#This Row],[D, bottom '[m']]]+MP_DATA[[#This Row],[D, top '[m']]])/(2*MP_DATA[[#This Row],[t '[mm']]]/1000),"")</f>
        <v/>
      </c>
      <c r="Q538" s="195"/>
      <c r="R538" s="195"/>
      <c r="S538" s="175"/>
      <c r="AV538" s="216" t="str">
        <f>IFERROR(TP_DATA[[#This Row],[Top '[m']]]-TP_DATA[[#This Row],[Bottom '[m']]], "")</f>
        <v/>
      </c>
      <c r="AW538" s="194"/>
      <c r="AX538" s="195"/>
      <c r="AY538" s="222"/>
      <c r="BB538" s="96"/>
      <c r="BC538" s="96"/>
      <c r="BD538" s="175"/>
      <c r="CH538" s="216" t="str">
        <f>IFERROR(TOWER_DATA[[#This Row],[Top '[m']]]-TOWER_DATA[[#This Row],[Bottom '[m']]], "")</f>
        <v/>
      </c>
      <c r="CI538" s="201" t="str">
        <f>IFERROR(-(TOWER_DATA[[#This Row],[D, bottom '[m']]]-TOWER_DATA[[#This Row],[D, top '[m']]])/(TOWER_DATA[[#This Row],[Bottom '[m']]]-TOWER_DATA[[#This Row],[Top '[m']]]),"")</f>
        <v/>
      </c>
      <c r="CJ538" s="134" t="str">
        <f t="shared" si="19"/>
        <v/>
      </c>
      <c r="CK538" s="217"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20"/>
        <v/>
      </c>
      <c r="N539" s="204" t="str">
        <f>IFERROR((MP_DATA[[#This Row],[D, bottom '[m']]]+MP_DATA[[#This Row],[D, top '[m']]])/(2*MP_DATA[[#This Row],[t '[mm']]]/1000),"")</f>
        <v/>
      </c>
      <c r="Q539" s="195"/>
      <c r="R539" s="195"/>
      <c r="S539" s="175"/>
      <c r="AV539" s="216" t="str">
        <f>IFERROR(TP_DATA[[#This Row],[Top '[m']]]-TP_DATA[[#This Row],[Bottom '[m']]], "")</f>
        <v/>
      </c>
      <c r="AW539" s="194"/>
      <c r="AX539" s="195"/>
      <c r="AY539" s="222"/>
      <c r="BB539" s="96"/>
      <c r="BC539" s="96"/>
      <c r="BD539" s="175"/>
      <c r="CH539" s="216" t="str">
        <f>IFERROR(TOWER_DATA[[#This Row],[Top '[m']]]-TOWER_DATA[[#This Row],[Bottom '[m']]], "")</f>
        <v/>
      </c>
      <c r="CI539" s="201" t="str">
        <f>IFERROR(-(TOWER_DATA[[#This Row],[D, bottom '[m']]]-TOWER_DATA[[#This Row],[D, top '[m']]])/(TOWER_DATA[[#This Row],[Bottom '[m']]]-TOWER_DATA[[#This Row],[Top '[m']]]),"")</f>
        <v/>
      </c>
      <c r="CJ539" s="134" t="str">
        <f t="shared" si="19"/>
        <v/>
      </c>
      <c r="CK539" s="217"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20"/>
        <v/>
      </c>
      <c r="N540" s="204" t="str">
        <f>IFERROR((MP_DATA[[#This Row],[D, bottom '[m']]]+MP_DATA[[#This Row],[D, top '[m']]])/(2*MP_DATA[[#This Row],[t '[mm']]]/1000),"")</f>
        <v/>
      </c>
      <c r="Q540" s="195"/>
      <c r="R540" s="195"/>
      <c r="S540" s="175"/>
      <c r="AV540" s="216" t="str">
        <f>IFERROR(TP_DATA[[#This Row],[Top '[m']]]-TP_DATA[[#This Row],[Bottom '[m']]], "")</f>
        <v/>
      </c>
      <c r="AW540" s="194"/>
      <c r="AX540" s="195"/>
      <c r="AY540" s="222"/>
      <c r="BB540" s="96"/>
      <c r="BC540" s="96"/>
      <c r="BD540" s="175"/>
      <c r="CH540" s="216" t="str">
        <f>IFERROR(TOWER_DATA[[#This Row],[Top '[m']]]-TOWER_DATA[[#This Row],[Bottom '[m']]], "")</f>
        <v/>
      </c>
      <c r="CI540" s="201" t="str">
        <f>IFERROR(-(TOWER_DATA[[#This Row],[D, bottom '[m']]]-TOWER_DATA[[#This Row],[D, top '[m']]])/(TOWER_DATA[[#This Row],[Bottom '[m']]]-TOWER_DATA[[#This Row],[Top '[m']]]),"")</f>
        <v/>
      </c>
      <c r="CJ540" s="134" t="str">
        <f t="shared" si="19"/>
        <v/>
      </c>
      <c r="CK540" s="217"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20"/>
        <v/>
      </c>
      <c r="N541" s="204" t="str">
        <f>IFERROR((MP_DATA[[#This Row],[D, bottom '[m']]]+MP_DATA[[#This Row],[D, top '[m']]])/(2*MP_DATA[[#This Row],[t '[mm']]]/1000),"")</f>
        <v/>
      </c>
      <c r="Q541" s="195"/>
      <c r="R541" s="195"/>
      <c r="S541" s="175"/>
      <c r="AV541" s="216" t="str">
        <f>IFERROR(TP_DATA[[#This Row],[Top '[m']]]-TP_DATA[[#This Row],[Bottom '[m']]], "")</f>
        <v/>
      </c>
      <c r="AW541" s="194"/>
      <c r="AX541" s="195"/>
      <c r="AY541" s="222"/>
      <c r="BB541" s="96"/>
      <c r="BC541" s="96"/>
      <c r="BD541" s="175"/>
      <c r="CH541" s="216" t="str">
        <f>IFERROR(TOWER_DATA[[#This Row],[Top '[m']]]-TOWER_DATA[[#This Row],[Bottom '[m']]], "")</f>
        <v/>
      </c>
      <c r="CI541" s="201" t="str">
        <f>IFERROR(-(TOWER_DATA[[#This Row],[D, bottom '[m']]]-TOWER_DATA[[#This Row],[D, top '[m']]])/(TOWER_DATA[[#This Row],[Bottom '[m']]]-TOWER_DATA[[#This Row],[Top '[m']]]),"")</f>
        <v/>
      </c>
      <c r="CJ541" s="134" t="str">
        <f t="shared" si="19"/>
        <v/>
      </c>
      <c r="CK541" s="217"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20"/>
        <v/>
      </c>
      <c r="N542" s="204" t="str">
        <f>IFERROR((MP_DATA[[#This Row],[D, bottom '[m']]]+MP_DATA[[#This Row],[D, top '[m']]])/(2*MP_DATA[[#This Row],[t '[mm']]]/1000),"")</f>
        <v/>
      </c>
      <c r="Q542" s="195"/>
      <c r="R542" s="195"/>
      <c r="S542" s="175"/>
      <c r="AV542" s="216" t="str">
        <f>IFERROR(TP_DATA[[#This Row],[Top '[m']]]-TP_DATA[[#This Row],[Bottom '[m']]], "")</f>
        <v/>
      </c>
      <c r="AW542" s="194"/>
      <c r="AX542" s="195"/>
      <c r="AY542" s="222"/>
      <c r="BB542" s="96"/>
      <c r="BC542" s="96"/>
      <c r="BD542" s="175"/>
      <c r="CH542" s="216" t="str">
        <f>IFERROR(TOWER_DATA[[#This Row],[Top '[m']]]-TOWER_DATA[[#This Row],[Bottom '[m']]], "")</f>
        <v/>
      </c>
      <c r="CI542" s="201" t="str">
        <f>IFERROR(-(TOWER_DATA[[#This Row],[D, bottom '[m']]]-TOWER_DATA[[#This Row],[D, top '[m']]])/(TOWER_DATA[[#This Row],[Bottom '[m']]]-TOWER_DATA[[#This Row],[Top '[m']]]),"")</f>
        <v/>
      </c>
      <c r="CJ542" s="134" t="str">
        <f t="shared" si="19"/>
        <v/>
      </c>
      <c r="CK542" s="217"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20"/>
        <v/>
      </c>
      <c r="N543" s="204" t="str">
        <f>IFERROR((MP_DATA[[#This Row],[D, bottom '[m']]]+MP_DATA[[#This Row],[D, top '[m']]])/(2*MP_DATA[[#This Row],[t '[mm']]]/1000),"")</f>
        <v/>
      </c>
      <c r="Q543" s="195"/>
      <c r="R543" s="195"/>
      <c r="S543" s="175"/>
      <c r="AV543" s="216" t="str">
        <f>IFERROR(TP_DATA[[#This Row],[Top '[m']]]-TP_DATA[[#This Row],[Bottom '[m']]], "")</f>
        <v/>
      </c>
      <c r="AW543" s="194"/>
      <c r="AX543" s="195"/>
      <c r="AY543" s="222"/>
      <c r="BB543" s="96"/>
      <c r="BC543" s="96"/>
      <c r="BD543" s="175"/>
      <c r="CH543" s="216" t="str">
        <f>IFERROR(TOWER_DATA[[#This Row],[Top '[m']]]-TOWER_DATA[[#This Row],[Bottom '[m']]], "")</f>
        <v/>
      </c>
      <c r="CI543" s="201" t="str">
        <f>IFERROR(-(TOWER_DATA[[#This Row],[D, bottom '[m']]]-TOWER_DATA[[#This Row],[D, top '[m']]])/(TOWER_DATA[[#This Row],[Bottom '[m']]]-TOWER_DATA[[#This Row],[Top '[m']]]),"")</f>
        <v/>
      </c>
      <c r="CJ543" s="134" t="str">
        <f t="shared" si="19"/>
        <v/>
      </c>
      <c r="CK543" s="217"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20"/>
        <v/>
      </c>
      <c r="N544" s="204" t="str">
        <f>IFERROR((MP_DATA[[#This Row],[D, bottom '[m']]]+MP_DATA[[#This Row],[D, top '[m']]])/(2*MP_DATA[[#This Row],[t '[mm']]]/1000),"")</f>
        <v/>
      </c>
      <c r="Q544" s="195"/>
      <c r="R544" s="195"/>
      <c r="S544" s="175"/>
      <c r="AV544" s="216" t="str">
        <f>IFERROR(TP_DATA[[#This Row],[Top '[m']]]-TP_DATA[[#This Row],[Bottom '[m']]], "")</f>
        <v/>
      </c>
      <c r="AW544" s="194"/>
      <c r="AX544" s="195"/>
      <c r="AY544" s="222"/>
      <c r="BB544" s="96"/>
      <c r="BC544" s="96"/>
      <c r="BD544" s="175"/>
      <c r="CH544" s="216" t="str">
        <f>IFERROR(TOWER_DATA[[#This Row],[Top '[m']]]-TOWER_DATA[[#This Row],[Bottom '[m']]], "")</f>
        <v/>
      </c>
      <c r="CI544" s="201" t="str">
        <f>IFERROR(-(TOWER_DATA[[#This Row],[D, bottom '[m']]]-TOWER_DATA[[#This Row],[D, top '[m']]])/(TOWER_DATA[[#This Row],[Bottom '[m']]]-TOWER_DATA[[#This Row],[Top '[m']]]),"")</f>
        <v/>
      </c>
      <c r="CJ544" s="134" t="str">
        <f t="shared" si="19"/>
        <v/>
      </c>
      <c r="CK544" s="217"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20"/>
        <v/>
      </c>
      <c r="N545" s="204" t="str">
        <f>IFERROR((MP_DATA[[#This Row],[D, bottom '[m']]]+MP_DATA[[#This Row],[D, top '[m']]])/(2*MP_DATA[[#This Row],[t '[mm']]]/1000),"")</f>
        <v/>
      </c>
      <c r="Q545" s="195"/>
      <c r="R545" s="195"/>
      <c r="S545" s="175"/>
      <c r="AV545" s="216" t="str">
        <f>IFERROR(TP_DATA[[#This Row],[Top '[m']]]-TP_DATA[[#This Row],[Bottom '[m']]], "")</f>
        <v/>
      </c>
      <c r="AW545" s="194"/>
      <c r="AX545" s="195"/>
      <c r="AY545" s="222"/>
      <c r="BB545" s="96"/>
      <c r="BC545" s="96"/>
      <c r="BD545" s="175"/>
      <c r="CH545" s="216" t="str">
        <f>IFERROR(TOWER_DATA[[#This Row],[Top '[m']]]-TOWER_DATA[[#This Row],[Bottom '[m']]], "")</f>
        <v/>
      </c>
      <c r="CI545" s="201" t="str">
        <f>IFERROR(-(TOWER_DATA[[#This Row],[D, bottom '[m']]]-TOWER_DATA[[#This Row],[D, top '[m']]])/(TOWER_DATA[[#This Row],[Bottom '[m']]]-TOWER_DATA[[#This Row],[Top '[m']]]),"")</f>
        <v/>
      </c>
      <c r="CJ545" s="134" t="str">
        <f t="shared" si="19"/>
        <v/>
      </c>
      <c r="CK545" s="217"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20"/>
        <v/>
      </c>
      <c r="N546" s="204" t="str">
        <f>IFERROR((MP_DATA[[#This Row],[D, bottom '[m']]]+MP_DATA[[#This Row],[D, top '[m']]])/(2*MP_DATA[[#This Row],[t '[mm']]]/1000),"")</f>
        <v/>
      </c>
      <c r="Q546" s="195"/>
      <c r="R546" s="195"/>
      <c r="S546" s="175"/>
      <c r="AV546" s="216" t="str">
        <f>IFERROR(TP_DATA[[#This Row],[Top '[m']]]-TP_DATA[[#This Row],[Bottom '[m']]], "")</f>
        <v/>
      </c>
      <c r="AW546" s="194"/>
      <c r="AX546" s="195"/>
      <c r="AY546" s="222"/>
      <c r="BB546" s="96"/>
      <c r="BC546" s="96"/>
      <c r="BD546" s="175"/>
      <c r="CH546" s="216" t="str">
        <f>IFERROR(TOWER_DATA[[#This Row],[Top '[m']]]-TOWER_DATA[[#This Row],[Bottom '[m']]], "")</f>
        <v/>
      </c>
      <c r="CI546" s="201" t="str">
        <f>IFERROR(-(TOWER_DATA[[#This Row],[D, bottom '[m']]]-TOWER_DATA[[#This Row],[D, top '[m']]])/(TOWER_DATA[[#This Row],[Bottom '[m']]]-TOWER_DATA[[#This Row],[Top '[m']]]),"")</f>
        <v/>
      </c>
      <c r="CJ546" s="134" t="str">
        <f t="shared" si="19"/>
        <v/>
      </c>
      <c r="CK546" s="217"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20"/>
        <v/>
      </c>
      <c r="N547" s="204" t="str">
        <f>IFERROR((MP_DATA[[#This Row],[D, bottom '[m']]]+MP_DATA[[#This Row],[D, top '[m']]])/(2*MP_DATA[[#This Row],[t '[mm']]]/1000),"")</f>
        <v/>
      </c>
      <c r="Q547" s="195"/>
      <c r="R547" s="195"/>
      <c r="S547" s="175"/>
      <c r="AV547" s="216" t="str">
        <f>IFERROR(TP_DATA[[#This Row],[Top '[m']]]-TP_DATA[[#This Row],[Bottom '[m']]], "")</f>
        <v/>
      </c>
      <c r="AW547" s="194"/>
      <c r="AX547" s="195"/>
      <c r="AY547" s="222"/>
      <c r="BB547" s="96"/>
      <c r="BC547" s="96"/>
      <c r="BD547" s="175"/>
      <c r="CH547" s="216" t="str">
        <f>IFERROR(TOWER_DATA[[#This Row],[Top '[m']]]-TOWER_DATA[[#This Row],[Bottom '[m']]], "")</f>
        <v/>
      </c>
      <c r="CI547" s="201" t="str">
        <f>IFERROR(-(TOWER_DATA[[#This Row],[D, bottom '[m']]]-TOWER_DATA[[#This Row],[D, top '[m']]])/(TOWER_DATA[[#This Row],[Bottom '[m']]]-TOWER_DATA[[#This Row],[Top '[m']]]),"")</f>
        <v/>
      </c>
      <c r="CJ547" s="134" t="str">
        <f t="shared" si="19"/>
        <v/>
      </c>
      <c r="CK547" s="217"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20"/>
        <v/>
      </c>
      <c r="N548" s="204" t="str">
        <f>IFERROR((MP_DATA[[#This Row],[D, bottom '[m']]]+MP_DATA[[#This Row],[D, top '[m']]])/(2*MP_DATA[[#This Row],[t '[mm']]]/1000),"")</f>
        <v/>
      </c>
      <c r="Q548" s="195"/>
      <c r="R548" s="195"/>
      <c r="S548" s="175"/>
      <c r="AV548" s="216" t="str">
        <f>IFERROR(TP_DATA[[#This Row],[Top '[m']]]-TP_DATA[[#This Row],[Bottom '[m']]], "")</f>
        <v/>
      </c>
      <c r="AW548" s="194"/>
      <c r="AX548" s="195"/>
      <c r="AY548" s="222"/>
      <c r="BB548" s="96"/>
      <c r="BC548" s="96"/>
      <c r="BD548" s="175"/>
      <c r="CH548" s="216" t="str">
        <f>IFERROR(TOWER_DATA[[#This Row],[Top '[m']]]-TOWER_DATA[[#This Row],[Bottom '[m']]], "")</f>
        <v/>
      </c>
      <c r="CI548" s="201" t="str">
        <f>IFERROR(-(TOWER_DATA[[#This Row],[D, bottom '[m']]]-TOWER_DATA[[#This Row],[D, top '[m']]])/(TOWER_DATA[[#This Row],[Bottom '[m']]]-TOWER_DATA[[#This Row],[Top '[m']]]),"")</f>
        <v/>
      </c>
      <c r="CJ548" s="134" t="str">
        <f t="shared" si="19"/>
        <v/>
      </c>
      <c r="CK548" s="217"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20"/>
        <v/>
      </c>
      <c r="N549" s="204" t="str">
        <f>IFERROR((MP_DATA[[#This Row],[D, bottom '[m']]]+MP_DATA[[#This Row],[D, top '[m']]])/(2*MP_DATA[[#This Row],[t '[mm']]]/1000),"")</f>
        <v/>
      </c>
      <c r="Q549" s="195"/>
      <c r="R549" s="195"/>
      <c r="S549" s="175"/>
      <c r="AV549" s="216" t="str">
        <f>IFERROR(TP_DATA[[#This Row],[Top '[m']]]-TP_DATA[[#This Row],[Bottom '[m']]], "")</f>
        <v/>
      </c>
      <c r="AW549" s="194"/>
      <c r="AX549" s="195"/>
      <c r="AY549" s="222"/>
      <c r="BB549" s="96"/>
      <c r="BC549" s="96"/>
      <c r="BD549" s="175"/>
      <c r="CH549" s="216" t="str">
        <f>IFERROR(TOWER_DATA[[#This Row],[Top '[m']]]-TOWER_DATA[[#This Row],[Bottom '[m']]], "")</f>
        <v/>
      </c>
      <c r="CI549" s="201" t="str">
        <f>IFERROR(-(TOWER_DATA[[#This Row],[D, bottom '[m']]]-TOWER_DATA[[#This Row],[D, top '[m']]])/(TOWER_DATA[[#This Row],[Bottom '[m']]]-TOWER_DATA[[#This Row],[Top '[m']]]),"")</f>
        <v/>
      </c>
      <c r="CJ549" s="134" t="str">
        <f t="shared" si="19"/>
        <v/>
      </c>
      <c r="CK549" s="217"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20"/>
        <v/>
      </c>
      <c r="N550" s="204" t="str">
        <f>IFERROR((MP_DATA[[#This Row],[D, bottom '[m']]]+MP_DATA[[#This Row],[D, top '[m']]])/(2*MP_DATA[[#This Row],[t '[mm']]]/1000),"")</f>
        <v/>
      </c>
      <c r="Q550" s="195"/>
      <c r="R550" s="195"/>
      <c r="S550" s="175"/>
      <c r="AV550" s="216" t="str">
        <f>IFERROR(TP_DATA[[#This Row],[Top '[m']]]-TP_DATA[[#This Row],[Bottom '[m']]], "")</f>
        <v/>
      </c>
      <c r="AW550" s="194"/>
      <c r="AX550" s="195"/>
      <c r="AY550" s="222"/>
      <c r="BB550" s="96"/>
      <c r="BC550" s="96"/>
      <c r="BD550" s="175"/>
      <c r="CH550" s="216" t="str">
        <f>IFERROR(TOWER_DATA[[#This Row],[Top '[m']]]-TOWER_DATA[[#This Row],[Bottom '[m']]], "")</f>
        <v/>
      </c>
      <c r="CI550" s="201" t="str">
        <f>IFERROR(-(TOWER_DATA[[#This Row],[D, bottom '[m']]]-TOWER_DATA[[#This Row],[D, top '[m']]])/(TOWER_DATA[[#This Row],[Bottom '[m']]]-TOWER_DATA[[#This Row],[Top '[m']]]),"")</f>
        <v/>
      </c>
      <c r="CJ550" s="134" t="str">
        <f t="shared" si="19"/>
        <v/>
      </c>
      <c r="CK550" s="217"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20"/>
        <v/>
      </c>
      <c r="N551" s="204" t="str">
        <f>IFERROR((MP_DATA[[#This Row],[D, bottom '[m']]]+MP_DATA[[#This Row],[D, top '[m']]])/(2*MP_DATA[[#This Row],[t '[mm']]]/1000),"")</f>
        <v/>
      </c>
      <c r="Q551" s="195"/>
      <c r="R551" s="195"/>
      <c r="S551" s="175"/>
      <c r="AV551" s="216" t="str">
        <f>IFERROR(TP_DATA[[#This Row],[Top '[m']]]-TP_DATA[[#This Row],[Bottom '[m']]], "")</f>
        <v/>
      </c>
      <c r="AW551" s="194"/>
      <c r="AX551" s="195"/>
      <c r="AY551" s="222"/>
      <c r="BB551" s="96"/>
      <c r="BC551" s="96"/>
      <c r="BD551" s="175"/>
      <c r="CH551" s="216" t="str">
        <f>IFERROR(TOWER_DATA[[#This Row],[Top '[m']]]-TOWER_DATA[[#This Row],[Bottom '[m']]], "")</f>
        <v/>
      </c>
      <c r="CI551" s="201" t="str">
        <f>IFERROR(-(TOWER_DATA[[#This Row],[D, bottom '[m']]]-TOWER_DATA[[#This Row],[D, top '[m']]])/(TOWER_DATA[[#This Row],[Bottom '[m']]]-TOWER_DATA[[#This Row],[Top '[m']]]),"")</f>
        <v/>
      </c>
      <c r="CJ551" s="134" t="str">
        <f t="shared" si="19"/>
        <v/>
      </c>
      <c r="CK551" s="217"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20"/>
        <v/>
      </c>
      <c r="N552" s="204" t="str">
        <f>IFERROR((MP_DATA[[#This Row],[D, bottom '[m']]]+MP_DATA[[#This Row],[D, top '[m']]])/(2*MP_DATA[[#This Row],[t '[mm']]]/1000),"")</f>
        <v/>
      </c>
      <c r="Q552" s="195"/>
      <c r="R552" s="195"/>
      <c r="S552" s="175"/>
      <c r="AV552" s="216" t="str">
        <f>IFERROR(TP_DATA[[#This Row],[Top '[m']]]-TP_DATA[[#This Row],[Bottom '[m']]], "")</f>
        <v/>
      </c>
      <c r="AW552" s="194"/>
      <c r="AX552" s="195"/>
      <c r="AY552" s="222"/>
      <c r="BB552" s="96"/>
      <c r="BC552" s="96"/>
      <c r="BD552" s="175"/>
      <c r="CH552" s="216" t="str">
        <f>IFERROR(TOWER_DATA[[#This Row],[Top '[m']]]-TOWER_DATA[[#This Row],[Bottom '[m']]], "")</f>
        <v/>
      </c>
      <c r="CI552" s="201" t="str">
        <f>IFERROR(-(TOWER_DATA[[#This Row],[D, bottom '[m']]]-TOWER_DATA[[#This Row],[D, top '[m']]])/(TOWER_DATA[[#This Row],[Bottom '[m']]]-TOWER_DATA[[#This Row],[Top '[m']]]),"")</f>
        <v/>
      </c>
      <c r="CJ552" s="134" t="str">
        <f t="shared" si="19"/>
        <v/>
      </c>
      <c r="CK552" s="217"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20"/>
        <v/>
      </c>
      <c r="N553" s="204" t="str">
        <f>IFERROR((MP_DATA[[#This Row],[D, bottom '[m']]]+MP_DATA[[#This Row],[D, top '[m']]])/(2*MP_DATA[[#This Row],[t '[mm']]]/1000),"")</f>
        <v/>
      </c>
      <c r="Q553" s="195"/>
      <c r="R553" s="195"/>
      <c r="S553" s="175"/>
      <c r="AV553" s="216" t="str">
        <f>IFERROR(TP_DATA[[#This Row],[Top '[m']]]-TP_DATA[[#This Row],[Bottom '[m']]], "")</f>
        <v/>
      </c>
      <c r="AW553" s="194"/>
      <c r="AX553" s="195"/>
      <c r="AY553" s="222"/>
      <c r="BB553" s="96"/>
      <c r="BC553" s="96"/>
      <c r="BD553" s="175"/>
      <c r="CH553" s="216" t="str">
        <f>IFERROR(TOWER_DATA[[#This Row],[Top '[m']]]-TOWER_DATA[[#This Row],[Bottom '[m']]], "")</f>
        <v/>
      </c>
      <c r="CI553" s="201" t="str">
        <f>IFERROR(-(TOWER_DATA[[#This Row],[D, bottom '[m']]]-TOWER_DATA[[#This Row],[D, top '[m']]])/(TOWER_DATA[[#This Row],[Bottom '[m']]]-TOWER_DATA[[#This Row],[Top '[m']]]),"")</f>
        <v/>
      </c>
      <c r="CJ553" s="134" t="str">
        <f t="shared" si="19"/>
        <v/>
      </c>
      <c r="CK553" s="217"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20"/>
        <v/>
      </c>
      <c r="N554" s="204" t="str">
        <f>IFERROR((MP_DATA[[#This Row],[D, bottom '[m']]]+MP_DATA[[#This Row],[D, top '[m']]])/(2*MP_DATA[[#This Row],[t '[mm']]]/1000),"")</f>
        <v/>
      </c>
      <c r="Q554" s="195"/>
      <c r="R554" s="195"/>
      <c r="S554" s="175"/>
      <c r="AV554" s="216" t="str">
        <f>IFERROR(TP_DATA[[#This Row],[Top '[m']]]-TP_DATA[[#This Row],[Bottom '[m']]], "")</f>
        <v/>
      </c>
      <c r="AW554" s="194"/>
      <c r="AX554" s="195"/>
      <c r="AY554" s="222"/>
      <c r="BB554" s="96"/>
      <c r="BC554" s="96"/>
      <c r="BD554" s="175"/>
      <c r="CH554" s="216" t="str">
        <f>IFERROR(TOWER_DATA[[#This Row],[Top '[m']]]-TOWER_DATA[[#This Row],[Bottom '[m']]], "")</f>
        <v/>
      </c>
      <c r="CI554" s="201" t="str">
        <f>IFERROR(-(TOWER_DATA[[#This Row],[D, bottom '[m']]]-TOWER_DATA[[#This Row],[D, top '[m']]])/(TOWER_DATA[[#This Row],[Bottom '[m']]]-TOWER_DATA[[#This Row],[Top '[m']]]),"")</f>
        <v/>
      </c>
      <c r="CJ554" s="134" t="str">
        <f t="shared" si="19"/>
        <v/>
      </c>
      <c r="CK554" s="217"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20"/>
        <v/>
      </c>
      <c r="N555" s="204" t="str">
        <f>IFERROR((MP_DATA[[#This Row],[D, bottom '[m']]]+MP_DATA[[#This Row],[D, top '[m']]])/(2*MP_DATA[[#This Row],[t '[mm']]]/1000),"")</f>
        <v/>
      </c>
      <c r="Q555" s="195"/>
      <c r="R555" s="195"/>
      <c r="S555" s="175"/>
      <c r="AV555" s="216" t="str">
        <f>IFERROR(TP_DATA[[#This Row],[Top '[m']]]-TP_DATA[[#This Row],[Bottom '[m']]], "")</f>
        <v/>
      </c>
      <c r="AW555" s="194"/>
      <c r="AX555" s="195"/>
      <c r="AY555" s="222"/>
      <c r="BB555" s="96"/>
      <c r="BC555" s="96"/>
      <c r="BD555" s="175"/>
      <c r="CH555" s="216" t="str">
        <f>IFERROR(TOWER_DATA[[#This Row],[Top '[m']]]-TOWER_DATA[[#This Row],[Bottom '[m']]], "")</f>
        <v/>
      </c>
      <c r="CI555" s="201" t="str">
        <f>IFERROR(-(TOWER_DATA[[#This Row],[D, bottom '[m']]]-TOWER_DATA[[#This Row],[D, top '[m']]])/(TOWER_DATA[[#This Row],[Bottom '[m']]]-TOWER_DATA[[#This Row],[Top '[m']]]),"")</f>
        <v/>
      </c>
      <c r="CJ555" s="134" t="str">
        <f t="shared" si="19"/>
        <v/>
      </c>
      <c r="CK555" s="217"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20"/>
        <v/>
      </c>
      <c r="N556" s="204" t="str">
        <f>IFERROR((MP_DATA[[#This Row],[D, bottom '[m']]]+MP_DATA[[#This Row],[D, top '[m']]])/(2*MP_DATA[[#This Row],[t '[mm']]]/1000),"")</f>
        <v/>
      </c>
      <c r="Q556" s="195"/>
      <c r="R556" s="195"/>
      <c r="S556" s="175"/>
      <c r="AV556" s="216" t="str">
        <f>IFERROR(TP_DATA[[#This Row],[Top '[m']]]-TP_DATA[[#This Row],[Bottom '[m']]], "")</f>
        <v/>
      </c>
      <c r="AW556" s="194"/>
      <c r="AX556" s="195"/>
      <c r="AY556" s="222"/>
      <c r="BB556" s="96"/>
      <c r="BC556" s="96"/>
      <c r="BD556" s="175"/>
      <c r="CH556" s="216" t="str">
        <f>IFERROR(TOWER_DATA[[#This Row],[Top '[m']]]-TOWER_DATA[[#This Row],[Bottom '[m']]], "")</f>
        <v/>
      </c>
      <c r="CI556" s="201" t="str">
        <f>IFERROR(-(TOWER_DATA[[#This Row],[D, bottom '[m']]]-TOWER_DATA[[#This Row],[D, top '[m']]])/(TOWER_DATA[[#This Row],[Bottom '[m']]]-TOWER_DATA[[#This Row],[Top '[m']]]),"")</f>
        <v/>
      </c>
      <c r="CJ556" s="134" t="str">
        <f t="shared" si="19"/>
        <v/>
      </c>
      <c r="CK556" s="217"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20"/>
        <v/>
      </c>
      <c r="N557" s="204" t="str">
        <f>IFERROR((MP_DATA[[#This Row],[D, bottom '[m']]]+MP_DATA[[#This Row],[D, top '[m']]])/(2*MP_DATA[[#This Row],[t '[mm']]]/1000),"")</f>
        <v/>
      </c>
      <c r="Q557" s="195"/>
      <c r="R557" s="195"/>
      <c r="S557" s="175"/>
      <c r="AV557" s="216" t="str">
        <f>IFERROR(TP_DATA[[#This Row],[Top '[m']]]-TP_DATA[[#This Row],[Bottom '[m']]], "")</f>
        <v/>
      </c>
      <c r="AW557" s="194"/>
      <c r="AX557" s="195"/>
      <c r="AY557" s="222"/>
      <c r="BB557" s="96"/>
      <c r="BC557" s="96"/>
      <c r="BD557" s="175"/>
      <c r="CH557" s="216" t="str">
        <f>IFERROR(TOWER_DATA[[#This Row],[Top '[m']]]-TOWER_DATA[[#This Row],[Bottom '[m']]], "")</f>
        <v/>
      </c>
      <c r="CI557" s="201" t="str">
        <f>IFERROR(-(TOWER_DATA[[#This Row],[D, bottom '[m']]]-TOWER_DATA[[#This Row],[D, top '[m']]])/(TOWER_DATA[[#This Row],[Bottom '[m']]]-TOWER_DATA[[#This Row],[Top '[m']]]),"")</f>
        <v/>
      </c>
      <c r="CJ557" s="134" t="str">
        <f t="shared" si="19"/>
        <v/>
      </c>
      <c r="CK557" s="217"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20"/>
        <v/>
      </c>
      <c r="N558" s="204" t="str">
        <f>IFERROR((MP_DATA[[#This Row],[D, bottom '[m']]]+MP_DATA[[#This Row],[D, top '[m']]])/(2*MP_DATA[[#This Row],[t '[mm']]]/1000),"")</f>
        <v/>
      </c>
      <c r="Q558" s="195"/>
      <c r="R558" s="195"/>
      <c r="S558" s="175"/>
      <c r="AV558" s="216" t="str">
        <f>IFERROR(TP_DATA[[#This Row],[Top '[m']]]-TP_DATA[[#This Row],[Bottom '[m']]], "")</f>
        <v/>
      </c>
      <c r="AW558" s="194"/>
      <c r="AX558" s="195"/>
      <c r="AY558" s="222"/>
      <c r="BB558" s="96"/>
      <c r="BC558" s="96"/>
      <c r="BD558" s="175"/>
      <c r="CH558" s="216" t="str">
        <f>IFERROR(TOWER_DATA[[#This Row],[Top '[m']]]-TOWER_DATA[[#This Row],[Bottom '[m']]], "")</f>
        <v/>
      </c>
      <c r="CI558" s="201" t="str">
        <f>IFERROR(-(TOWER_DATA[[#This Row],[D, bottom '[m']]]-TOWER_DATA[[#This Row],[D, top '[m']]])/(TOWER_DATA[[#This Row],[Bottom '[m']]]-TOWER_DATA[[#This Row],[Top '[m']]]),"")</f>
        <v/>
      </c>
      <c r="CJ558" s="134" t="str">
        <f t="shared" si="19"/>
        <v/>
      </c>
      <c r="CK558" s="217"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20"/>
        <v/>
      </c>
      <c r="N559" s="204" t="str">
        <f>IFERROR((MP_DATA[[#This Row],[D, bottom '[m']]]+MP_DATA[[#This Row],[D, top '[m']]])/(2*MP_DATA[[#This Row],[t '[mm']]]/1000),"")</f>
        <v/>
      </c>
      <c r="Q559" s="195"/>
      <c r="R559" s="195"/>
      <c r="S559" s="175"/>
      <c r="AV559" s="216" t="str">
        <f>IFERROR(TP_DATA[[#This Row],[Top '[m']]]-TP_DATA[[#This Row],[Bottom '[m']]], "")</f>
        <v/>
      </c>
      <c r="AW559" s="194"/>
      <c r="AX559" s="195"/>
      <c r="AY559" s="222"/>
      <c r="BB559" s="96"/>
      <c r="BC559" s="96"/>
      <c r="BD559" s="175"/>
      <c r="CH559" s="216" t="str">
        <f>IFERROR(TOWER_DATA[[#This Row],[Top '[m']]]-TOWER_DATA[[#This Row],[Bottom '[m']]], "")</f>
        <v/>
      </c>
      <c r="CI559" s="201" t="str">
        <f>IFERROR(-(TOWER_DATA[[#This Row],[D, bottom '[m']]]-TOWER_DATA[[#This Row],[D, top '[m']]])/(TOWER_DATA[[#This Row],[Bottom '[m']]]-TOWER_DATA[[#This Row],[Top '[m']]]),"")</f>
        <v/>
      </c>
      <c r="CJ559" s="134" t="str">
        <f t="shared" si="19"/>
        <v/>
      </c>
      <c r="CK559" s="217"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20"/>
        <v/>
      </c>
      <c r="N560" s="204" t="str">
        <f>IFERROR((MP_DATA[[#This Row],[D, bottom '[m']]]+MP_DATA[[#This Row],[D, top '[m']]])/(2*MP_DATA[[#This Row],[t '[mm']]]/1000),"")</f>
        <v/>
      </c>
      <c r="Q560" s="195"/>
      <c r="R560" s="195"/>
      <c r="S560" s="175"/>
      <c r="AV560" s="216" t="str">
        <f>IFERROR(TP_DATA[[#This Row],[Top '[m']]]-TP_DATA[[#This Row],[Bottom '[m']]], "")</f>
        <v/>
      </c>
      <c r="AW560" s="194"/>
      <c r="AX560" s="195"/>
      <c r="AY560" s="222"/>
      <c r="BB560" s="96"/>
      <c r="BC560" s="96"/>
      <c r="BD560" s="175"/>
      <c r="CH560" s="216" t="str">
        <f>IFERROR(TOWER_DATA[[#This Row],[Top '[m']]]-TOWER_DATA[[#This Row],[Bottom '[m']]], "")</f>
        <v/>
      </c>
      <c r="CI560" s="201" t="str">
        <f>IFERROR(-(TOWER_DATA[[#This Row],[D, bottom '[m']]]-TOWER_DATA[[#This Row],[D, top '[m']]])/(TOWER_DATA[[#This Row],[Bottom '[m']]]-TOWER_DATA[[#This Row],[Top '[m']]]),"")</f>
        <v/>
      </c>
      <c r="CJ560" s="134" t="str">
        <f t="shared" si="19"/>
        <v/>
      </c>
      <c r="CK560" s="217"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20"/>
        <v/>
      </c>
      <c r="N561" s="204" t="str">
        <f>IFERROR((MP_DATA[[#This Row],[D, bottom '[m']]]+MP_DATA[[#This Row],[D, top '[m']]])/(2*MP_DATA[[#This Row],[t '[mm']]]/1000),"")</f>
        <v/>
      </c>
      <c r="Q561" s="195"/>
      <c r="R561" s="195"/>
      <c r="S561" s="175"/>
      <c r="AV561" s="216" t="str">
        <f>IFERROR(TP_DATA[[#This Row],[Top '[m']]]-TP_DATA[[#This Row],[Bottom '[m']]], "")</f>
        <v/>
      </c>
      <c r="AW561" s="194"/>
      <c r="AX561" s="195"/>
      <c r="AY561" s="222"/>
      <c r="BB561" s="96"/>
      <c r="BC561" s="96"/>
      <c r="BD561" s="175"/>
      <c r="CH561" s="216" t="str">
        <f>IFERROR(TOWER_DATA[[#This Row],[Top '[m']]]-TOWER_DATA[[#This Row],[Bottom '[m']]], "")</f>
        <v/>
      </c>
      <c r="CI561" s="201"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7"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2">IF(7850/1000*(1/3)*PI()*ABS(F562-G562)*((H562/2)^2+(H562/2)*(I562/2)+(I562/2)^2-(H562/2-J562/1000)^2-(H562/2-J562/1000)*(I562/2-J562/1000)-(I562/2-J562/1000)^2)=0,"",7850/1000*(1/3)*PI()*ABS(F562-G562)*((H562/2)^2+(H562/2)*(I562/2)+(I562/2)^2-(H562/2-J562/1000)^2-(H562/2-J562/1000)*(I562/2-J562/1000)-(I562/2-J562/1000)^2))</f>
        <v/>
      </c>
      <c r="N562" s="204" t="str">
        <f>IFERROR((MP_DATA[[#This Row],[D, bottom '[m']]]+MP_DATA[[#This Row],[D, top '[m']]])/(2*MP_DATA[[#This Row],[t '[mm']]]/1000),"")</f>
        <v/>
      </c>
      <c r="Q562" s="195"/>
      <c r="R562" s="195"/>
      <c r="S562" s="175"/>
      <c r="AV562" s="216" t="str">
        <f>IFERROR(TP_DATA[[#This Row],[Top '[m']]]-TP_DATA[[#This Row],[Bottom '[m']]], "")</f>
        <v/>
      </c>
      <c r="AW562" s="194"/>
      <c r="AX562" s="195"/>
      <c r="AY562" s="222"/>
      <c r="BB562" s="96"/>
      <c r="BC562" s="96"/>
      <c r="BD562" s="175"/>
      <c r="CH562" s="216" t="str">
        <f>IFERROR(TOWER_DATA[[#This Row],[Top '[m']]]-TOWER_DATA[[#This Row],[Bottom '[m']]], "")</f>
        <v/>
      </c>
      <c r="CI562" s="201" t="str">
        <f>IFERROR(-(TOWER_DATA[[#This Row],[D, bottom '[m']]]-TOWER_DATA[[#This Row],[D, top '[m']]])/(TOWER_DATA[[#This Row],[Bottom '[m']]]-TOWER_DATA[[#This Row],[Top '[m']]]),"")</f>
        <v/>
      </c>
      <c r="CJ562" s="134" t="str">
        <f t="shared" si="21"/>
        <v/>
      </c>
      <c r="CK562" s="217"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2"/>
        <v/>
      </c>
      <c r="N563" s="204" t="str">
        <f>IFERROR((MP_DATA[[#This Row],[D, bottom '[m']]]+MP_DATA[[#This Row],[D, top '[m']]])/(2*MP_DATA[[#This Row],[t '[mm']]]/1000),"")</f>
        <v/>
      </c>
      <c r="Q563" s="195"/>
      <c r="R563" s="195"/>
      <c r="S563" s="175"/>
      <c r="AV563" s="216" t="str">
        <f>IFERROR(TP_DATA[[#This Row],[Top '[m']]]-TP_DATA[[#This Row],[Bottom '[m']]], "")</f>
        <v/>
      </c>
      <c r="AW563" s="194"/>
      <c r="AX563" s="195"/>
      <c r="AY563" s="222"/>
      <c r="BB563" s="96"/>
      <c r="BC563" s="96"/>
      <c r="BD563" s="175"/>
      <c r="CH563" s="216" t="str">
        <f>IFERROR(TOWER_DATA[[#This Row],[Top '[m']]]-TOWER_DATA[[#This Row],[Bottom '[m']]], "")</f>
        <v/>
      </c>
      <c r="CI563" s="201" t="str">
        <f>IFERROR(-(TOWER_DATA[[#This Row],[D, bottom '[m']]]-TOWER_DATA[[#This Row],[D, top '[m']]])/(TOWER_DATA[[#This Row],[Bottom '[m']]]-TOWER_DATA[[#This Row],[Top '[m']]]),"")</f>
        <v/>
      </c>
      <c r="CJ563" s="134" t="str">
        <f t="shared" si="21"/>
        <v/>
      </c>
      <c r="CK563" s="217"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2"/>
        <v/>
      </c>
      <c r="N564" s="204" t="str">
        <f>IFERROR((MP_DATA[[#This Row],[D, bottom '[m']]]+MP_DATA[[#This Row],[D, top '[m']]])/(2*MP_DATA[[#This Row],[t '[mm']]]/1000),"")</f>
        <v/>
      </c>
      <c r="Q564" s="195"/>
      <c r="R564" s="195"/>
      <c r="S564" s="175"/>
      <c r="AV564" s="216" t="str">
        <f>IFERROR(TP_DATA[[#This Row],[Top '[m']]]-TP_DATA[[#This Row],[Bottom '[m']]], "")</f>
        <v/>
      </c>
      <c r="AW564" s="194"/>
      <c r="AX564" s="195"/>
      <c r="AY564" s="222"/>
      <c r="BB564" s="96"/>
      <c r="BC564" s="96"/>
      <c r="BD564" s="175"/>
      <c r="CH564" s="216" t="str">
        <f>IFERROR(TOWER_DATA[[#This Row],[Top '[m']]]-TOWER_DATA[[#This Row],[Bottom '[m']]], "")</f>
        <v/>
      </c>
      <c r="CI564" s="201" t="str">
        <f>IFERROR(-(TOWER_DATA[[#This Row],[D, bottom '[m']]]-TOWER_DATA[[#This Row],[D, top '[m']]])/(TOWER_DATA[[#This Row],[Bottom '[m']]]-TOWER_DATA[[#This Row],[Top '[m']]]),"")</f>
        <v/>
      </c>
      <c r="CJ564" s="134" t="str">
        <f t="shared" si="21"/>
        <v/>
      </c>
      <c r="CK564" s="217"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2"/>
        <v/>
      </c>
      <c r="N565" s="204" t="str">
        <f>IFERROR((MP_DATA[[#This Row],[D, bottom '[m']]]+MP_DATA[[#This Row],[D, top '[m']]])/(2*MP_DATA[[#This Row],[t '[mm']]]/1000),"")</f>
        <v/>
      </c>
      <c r="Q565" s="195"/>
      <c r="R565" s="195"/>
      <c r="S565" s="175"/>
      <c r="AV565" s="216" t="str">
        <f>IFERROR(TP_DATA[[#This Row],[Top '[m']]]-TP_DATA[[#This Row],[Bottom '[m']]], "")</f>
        <v/>
      </c>
      <c r="AW565" s="194"/>
      <c r="AX565" s="195"/>
      <c r="AY565" s="222"/>
      <c r="BB565" s="96"/>
      <c r="BC565" s="96"/>
      <c r="BD565" s="175"/>
      <c r="CH565" s="216" t="str">
        <f>IFERROR(TOWER_DATA[[#This Row],[Top '[m']]]-TOWER_DATA[[#This Row],[Bottom '[m']]], "")</f>
        <v/>
      </c>
      <c r="CI565" s="201" t="str">
        <f>IFERROR(-(TOWER_DATA[[#This Row],[D, bottom '[m']]]-TOWER_DATA[[#This Row],[D, top '[m']]])/(TOWER_DATA[[#This Row],[Bottom '[m']]]-TOWER_DATA[[#This Row],[Top '[m']]]),"")</f>
        <v/>
      </c>
      <c r="CJ565" s="134" t="str">
        <f t="shared" si="21"/>
        <v/>
      </c>
      <c r="CK565" s="217"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2"/>
        <v/>
      </c>
      <c r="N566" s="204" t="str">
        <f>IFERROR((MP_DATA[[#This Row],[D, bottom '[m']]]+MP_DATA[[#This Row],[D, top '[m']]])/(2*MP_DATA[[#This Row],[t '[mm']]]/1000),"")</f>
        <v/>
      </c>
      <c r="Q566" s="195"/>
      <c r="R566" s="195"/>
      <c r="S566" s="175"/>
      <c r="AV566" s="216" t="str">
        <f>IFERROR(TP_DATA[[#This Row],[Top '[m']]]-TP_DATA[[#This Row],[Bottom '[m']]], "")</f>
        <v/>
      </c>
      <c r="AW566" s="194"/>
      <c r="AX566" s="195"/>
      <c r="AY566" s="222"/>
      <c r="BB566" s="96"/>
      <c r="BC566" s="96"/>
      <c r="BD566" s="175"/>
      <c r="CH566" s="216" t="str">
        <f>IFERROR(TOWER_DATA[[#This Row],[Top '[m']]]-TOWER_DATA[[#This Row],[Bottom '[m']]], "")</f>
        <v/>
      </c>
      <c r="CI566" s="201" t="str">
        <f>IFERROR(-(TOWER_DATA[[#This Row],[D, bottom '[m']]]-TOWER_DATA[[#This Row],[D, top '[m']]])/(TOWER_DATA[[#This Row],[Bottom '[m']]]-TOWER_DATA[[#This Row],[Top '[m']]]),"")</f>
        <v/>
      </c>
      <c r="CJ566" s="134" t="str">
        <f t="shared" si="21"/>
        <v/>
      </c>
      <c r="CK566" s="217"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2"/>
        <v/>
      </c>
      <c r="N567" s="204" t="str">
        <f>IFERROR((MP_DATA[[#This Row],[D, bottom '[m']]]+MP_DATA[[#This Row],[D, top '[m']]])/(2*MP_DATA[[#This Row],[t '[mm']]]/1000),"")</f>
        <v/>
      </c>
      <c r="Q567" s="195"/>
      <c r="R567" s="195"/>
      <c r="S567" s="175"/>
      <c r="AV567" s="216" t="str">
        <f>IFERROR(TP_DATA[[#This Row],[Top '[m']]]-TP_DATA[[#This Row],[Bottom '[m']]], "")</f>
        <v/>
      </c>
      <c r="AW567" s="194"/>
      <c r="AX567" s="195"/>
      <c r="AY567" s="222"/>
      <c r="BB567" s="96"/>
      <c r="BC567" s="96"/>
      <c r="BD567" s="175"/>
      <c r="CH567" s="216" t="str">
        <f>IFERROR(TOWER_DATA[[#This Row],[Top '[m']]]-TOWER_DATA[[#This Row],[Bottom '[m']]], "")</f>
        <v/>
      </c>
      <c r="CI567" s="201" t="str">
        <f>IFERROR(-(TOWER_DATA[[#This Row],[D, bottom '[m']]]-TOWER_DATA[[#This Row],[D, top '[m']]])/(TOWER_DATA[[#This Row],[Bottom '[m']]]-TOWER_DATA[[#This Row],[Top '[m']]]),"")</f>
        <v/>
      </c>
      <c r="CJ567" s="134" t="str">
        <f t="shared" si="21"/>
        <v/>
      </c>
      <c r="CK567" s="217"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2"/>
        <v/>
      </c>
      <c r="N568" s="204" t="str">
        <f>IFERROR((MP_DATA[[#This Row],[D, bottom '[m']]]+MP_DATA[[#This Row],[D, top '[m']]])/(2*MP_DATA[[#This Row],[t '[mm']]]/1000),"")</f>
        <v/>
      </c>
      <c r="Q568" s="195"/>
      <c r="R568" s="195"/>
      <c r="S568" s="175"/>
      <c r="AV568" s="216" t="str">
        <f>IFERROR(TP_DATA[[#This Row],[Top '[m']]]-TP_DATA[[#This Row],[Bottom '[m']]], "")</f>
        <v/>
      </c>
      <c r="AW568" s="194"/>
      <c r="AX568" s="195"/>
      <c r="AY568" s="222"/>
      <c r="BB568" s="96"/>
      <c r="BC568" s="96"/>
      <c r="BD568" s="175"/>
      <c r="CH568" s="216" t="str">
        <f>IFERROR(TOWER_DATA[[#This Row],[Top '[m']]]-TOWER_DATA[[#This Row],[Bottom '[m']]], "")</f>
        <v/>
      </c>
      <c r="CI568" s="201" t="str">
        <f>IFERROR(-(TOWER_DATA[[#This Row],[D, bottom '[m']]]-TOWER_DATA[[#This Row],[D, top '[m']]])/(TOWER_DATA[[#This Row],[Bottom '[m']]]-TOWER_DATA[[#This Row],[Top '[m']]]),"")</f>
        <v/>
      </c>
      <c r="CJ568" s="134" t="str">
        <f t="shared" si="21"/>
        <v/>
      </c>
      <c r="CK568" s="217"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2"/>
        <v/>
      </c>
      <c r="N569" s="204" t="str">
        <f>IFERROR((MP_DATA[[#This Row],[D, bottom '[m']]]+MP_DATA[[#This Row],[D, top '[m']]])/(2*MP_DATA[[#This Row],[t '[mm']]]/1000),"")</f>
        <v/>
      </c>
      <c r="Q569" s="195"/>
      <c r="R569" s="195"/>
      <c r="S569" s="175"/>
      <c r="AV569" s="216" t="str">
        <f>IFERROR(TP_DATA[[#This Row],[Top '[m']]]-TP_DATA[[#This Row],[Bottom '[m']]], "")</f>
        <v/>
      </c>
      <c r="AW569" s="194"/>
      <c r="AX569" s="195"/>
      <c r="AY569" s="222"/>
      <c r="BB569" s="96"/>
      <c r="BC569" s="96"/>
      <c r="BD569" s="175"/>
      <c r="CH569" s="216" t="str">
        <f>IFERROR(TOWER_DATA[[#This Row],[Top '[m']]]-TOWER_DATA[[#This Row],[Bottom '[m']]], "")</f>
        <v/>
      </c>
      <c r="CI569" s="201" t="str">
        <f>IFERROR(-(TOWER_DATA[[#This Row],[D, bottom '[m']]]-TOWER_DATA[[#This Row],[D, top '[m']]])/(TOWER_DATA[[#This Row],[Bottom '[m']]]-TOWER_DATA[[#This Row],[Top '[m']]]),"")</f>
        <v/>
      </c>
      <c r="CJ569" s="134" t="str">
        <f t="shared" si="21"/>
        <v/>
      </c>
      <c r="CK569" s="217"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2"/>
        <v/>
      </c>
      <c r="N570" s="204" t="str">
        <f>IFERROR((MP_DATA[[#This Row],[D, bottom '[m']]]+MP_DATA[[#This Row],[D, top '[m']]])/(2*MP_DATA[[#This Row],[t '[mm']]]/1000),"")</f>
        <v/>
      </c>
      <c r="Q570" s="195"/>
      <c r="R570" s="195"/>
      <c r="S570" s="175"/>
      <c r="AV570" s="216" t="str">
        <f>IFERROR(TP_DATA[[#This Row],[Top '[m']]]-TP_DATA[[#This Row],[Bottom '[m']]], "")</f>
        <v/>
      </c>
      <c r="AW570" s="194"/>
      <c r="AX570" s="195"/>
      <c r="AY570" s="222"/>
      <c r="BB570" s="96"/>
      <c r="BC570" s="96"/>
      <c r="BD570" s="175"/>
      <c r="CH570" s="216" t="str">
        <f>IFERROR(TOWER_DATA[[#This Row],[Top '[m']]]-TOWER_DATA[[#This Row],[Bottom '[m']]], "")</f>
        <v/>
      </c>
      <c r="CI570" s="201" t="str">
        <f>IFERROR(-(TOWER_DATA[[#This Row],[D, bottom '[m']]]-TOWER_DATA[[#This Row],[D, top '[m']]])/(TOWER_DATA[[#This Row],[Bottom '[m']]]-TOWER_DATA[[#This Row],[Top '[m']]]),"")</f>
        <v/>
      </c>
      <c r="CJ570" s="134" t="str">
        <f t="shared" si="21"/>
        <v/>
      </c>
      <c r="CK570" s="217"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2"/>
        <v/>
      </c>
      <c r="N571" s="204" t="str">
        <f>IFERROR((MP_DATA[[#This Row],[D, bottom '[m']]]+MP_DATA[[#This Row],[D, top '[m']]])/(2*MP_DATA[[#This Row],[t '[mm']]]/1000),"")</f>
        <v/>
      </c>
      <c r="Q571" s="195"/>
      <c r="R571" s="195"/>
      <c r="S571" s="175"/>
      <c r="AV571" s="216" t="str">
        <f>IFERROR(TP_DATA[[#This Row],[Top '[m']]]-TP_DATA[[#This Row],[Bottom '[m']]], "")</f>
        <v/>
      </c>
      <c r="AW571" s="194"/>
      <c r="AX571" s="195"/>
      <c r="AY571" s="222"/>
      <c r="BB571" s="96"/>
      <c r="BC571" s="96"/>
      <c r="BD571" s="175"/>
      <c r="CH571" s="216" t="str">
        <f>IFERROR(TOWER_DATA[[#This Row],[Top '[m']]]-TOWER_DATA[[#This Row],[Bottom '[m']]], "")</f>
        <v/>
      </c>
      <c r="CI571" s="201" t="str">
        <f>IFERROR(-(TOWER_DATA[[#This Row],[D, bottom '[m']]]-TOWER_DATA[[#This Row],[D, top '[m']]])/(TOWER_DATA[[#This Row],[Bottom '[m']]]-TOWER_DATA[[#This Row],[Top '[m']]]),"")</f>
        <v/>
      </c>
      <c r="CJ571" s="134" t="str">
        <f t="shared" si="21"/>
        <v/>
      </c>
      <c r="CK571" s="217"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2"/>
        <v/>
      </c>
      <c r="N572" s="204" t="str">
        <f>IFERROR((MP_DATA[[#This Row],[D, bottom '[m']]]+MP_DATA[[#This Row],[D, top '[m']]])/(2*MP_DATA[[#This Row],[t '[mm']]]/1000),"")</f>
        <v/>
      </c>
      <c r="Q572" s="195"/>
      <c r="R572" s="195"/>
      <c r="S572" s="175"/>
      <c r="AV572" s="216" t="str">
        <f>IFERROR(TP_DATA[[#This Row],[Top '[m']]]-TP_DATA[[#This Row],[Bottom '[m']]], "")</f>
        <v/>
      </c>
      <c r="AW572" s="194"/>
      <c r="AX572" s="195"/>
      <c r="AY572" s="222"/>
      <c r="BB572" s="96"/>
      <c r="BC572" s="96"/>
      <c r="BD572" s="175"/>
      <c r="CH572" s="216" t="str">
        <f>IFERROR(TOWER_DATA[[#This Row],[Top '[m']]]-TOWER_DATA[[#This Row],[Bottom '[m']]], "")</f>
        <v/>
      </c>
      <c r="CI572" s="201" t="str">
        <f>IFERROR(-(TOWER_DATA[[#This Row],[D, bottom '[m']]]-TOWER_DATA[[#This Row],[D, top '[m']]])/(TOWER_DATA[[#This Row],[Bottom '[m']]]-TOWER_DATA[[#This Row],[Top '[m']]]),"")</f>
        <v/>
      </c>
      <c r="CJ572" s="134" t="str">
        <f t="shared" si="21"/>
        <v/>
      </c>
      <c r="CK572" s="217"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2"/>
        <v/>
      </c>
      <c r="N573" s="204" t="str">
        <f>IFERROR((MP_DATA[[#This Row],[D, bottom '[m']]]+MP_DATA[[#This Row],[D, top '[m']]])/(2*MP_DATA[[#This Row],[t '[mm']]]/1000),"")</f>
        <v/>
      </c>
      <c r="Q573" s="195"/>
      <c r="R573" s="195"/>
      <c r="S573" s="175"/>
      <c r="AV573" s="216" t="str">
        <f>IFERROR(TP_DATA[[#This Row],[Top '[m']]]-TP_DATA[[#This Row],[Bottom '[m']]], "")</f>
        <v/>
      </c>
      <c r="AW573" s="194"/>
      <c r="AX573" s="195"/>
      <c r="AY573" s="222"/>
      <c r="BB573" s="96"/>
      <c r="BC573" s="96"/>
      <c r="BD573" s="175"/>
      <c r="CH573" s="216" t="str">
        <f>IFERROR(TOWER_DATA[[#This Row],[Top '[m']]]-TOWER_DATA[[#This Row],[Bottom '[m']]], "")</f>
        <v/>
      </c>
      <c r="CI573" s="201" t="str">
        <f>IFERROR(-(TOWER_DATA[[#This Row],[D, bottom '[m']]]-TOWER_DATA[[#This Row],[D, top '[m']]])/(TOWER_DATA[[#This Row],[Bottom '[m']]]-TOWER_DATA[[#This Row],[Top '[m']]]),"")</f>
        <v/>
      </c>
      <c r="CJ573" s="134" t="str">
        <f t="shared" si="21"/>
        <v/>
      </c>
      <c r="CK573" s="217"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2"/>
        <v/>
      </c>
      <c r="N574" s="204" t="str">
        <f>IFERROR((MP_DATA[[#This Row],[D, bottom '[m']]]+MP_DATA[[#This Row],[D, top '[m']]])/(2*MP_DATA[[#This Row],[t '[mm']]]/1000),"")</f>
        <v/>
      </c>
      <c r="Q574" s="195"/>
      <c r="R574" s="195"/>
      <c r="S574" s="175"/>
      <c r="AV574" s="216" t="str">
        <f>IFERROR(TP_DATA[[#This Row],[Top '[m']]]-TP_DATA[[#This Row],[Bottom '[m']]], "")</f>
        <v/>
      </c>
      <c r="AW574" s="194"/>
      <c r="AX574" s="195"/>
      <c r="AY574" s="222"/>
      <c r="BB574" s="96"/>
      <c r="BC574" s="96"/>
      <c r="BD574" s="175"/>
      <c r="CH574" s="216" t="str">
        <f>IFERROR(TOWER_DATA[[#This Row],[Top '[m']]]-TOWER_DATA[[#This Row],[Bottom '[m']]], "")</f>
        <v/>
      </c>
      <c r="CI574" s="201" t="str">
        <f>IFERROR(-(TOWER_DATA[[#This Row],[D, bottom '[m']]]-TOWER_DATA[[#This Row],[D, top '[m']]])/(TOWER_DATA[[#This Row],[Bottom '[m']]]-TOWER_DATA[[#This Row],[Top '[m']]]),"")</f>
        <v/>
      </c>
      <c r="CJ574" s="134" t="str">
        <f t="shared" si="21"/>
        <v/>
      </c>
      <c r="CK574" s="217"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2"/>
        <v/>
      </c>
      <c r="N575" s="204" t="str">
        <f>IFERROR((MP_DATA[[#This Row],[D, bottom '[m']]]+MP_DATA[[#This Row],[D, top '[m']]])/(2*MP_DATA[[#This Row],[t '[mm']]]/1000),"")</f>
        <v/>
      </c>
      <c r="Q575" s="195"/>
      <c r="R575" s="195"/>
      <c r="S575" s="175"/>
      <c r="AV575" s="216" t="str">
        <f>IFERROR(TP_DATA[[#This Row],[Top '[m']]]-TP_DATA[[#This Row],[Bottom '[m']]], "")</f>
        <v/>
      </c>
      <c r="AW575" s="194"/>
      <c r="AX575" s="195"/>
      <c r="AY575" s="222"/>
      <c r="BB575" s="96"/>
      <c r="BC575" s="96"/>
      <c r="BD575" s="175"/>
      <c r="CH575" s="216" t="str">
        <f>IFERROR(TOWER_DATA[[#This Row],[Top '[m']]]-TOWER_DATA[[#This Row],[Bottom '[m']]], "")</f>
        <v/>
      </c>
      <c r="CI575" s="201" t="str">
        <f>IFERROR(-(TOWER_DATA[[#This Row],[D, bottom '[m']]]-TOWER_DATA[[#This Row],[D, top '[m']]])/(TOWER_DATA[[#This Row],[Bottom '[m']]]-TOWER_DATA[[#This Row],[Top '[m']]]),"")</f>
        <v/>
      </c>
      <c r="CJ575" s="134" t="str">
        <f t="shared" si="21"/>
        <v/>
      </c>
      <c r="CK575" s="217"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2"/>
        <v/>
      </c>
      <c r="N576" s="204" t="str">
        <f>IFERROR((MP_DATA[[#This Row],[D, bottom '[m']]]+MP_DATA[[#This Row],[D, top '[m']]])/(2*MP_DATA[[#This Row],[t '[mm']]]/1000),"")</f>
        <v/>
      </c>
      <c r="Q576" s="195"/>
      <c r="R576" s="195"/>
      <c r="S576" s="175"/>
      <c r="AV576" s="216" t="str">
        <f>IFERROR(TP_DATA[[#This Row],[Top '[m']]]-TP_DATA[[#This Row],[Bottom '[m']]], "")</f>
        <v/>
      </c>
      <c r="AW576" s="194"/>
      <c r="AX576" s="195"/>
      <c r="AY576" s="222"/>
      <c r="BB576" s="96"/>
      <c r="BC576" s="96"/>
      <c r="BD576" s="175"/>
      <c r="CH576" s="216" t="str">
        <f>IFERROR(TOWER_DATA[[#This Row],[Top '[m']]]-TOWER_DATA[[#This Row],[Bottom '[m']]], "")</f>
        <v/>
      </c>
      <c r="CI576" s="201" t="str">
        <f>IFERROR(-(TOWER_DATA[[#This Row],[D, bottom '[m']]]-TOWER_DATA[[#This Row],[D, top '[m']]])/(TOWER_DATA[[#This Row],[Bottom '[m']]]-TOWER_DATA[[#This Row],[Top '[m']]]),"")</f>
        <v/>
      </c>
      <c r="CJ576" s="134" t="str">
        <f t="shared" si="21"/>
        <v/>
      </c>
      <c r="CK576" s="217"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2"/>
        <v/>
      </c>
      <c r="N577" s="204" t="str">
        <f>IFERROR((MP_DATA[[#This Row],[D, bottom '[m']]]+MP_DATA[[#This Row],[D, top '[m']]])/(2*MP_DATA[[#This Row],[t '[mm']]]/1000),"")</f>
        <v/>
      </c>
      <c r="Q577" s="195"/>
      <c r="R577" s="195"/>
      <c r="S577" s="175"/>
      <c r="AV577" s="216" t="str">
        <f>IFERROR(TP_DATA[[#This Row],[Top '[m']]]-TP_DATA[[#This Row],[Bottom '[m']]], "")</f>
        <v/>
      </c>
      <c r="AW577" s="194"/>
      <c r="AX577" s="195"/>
      <c r="AY577" s="222"/>
      <c r="BB577" s="96"/>
      <c r="BC577" s="96"/>
      <c r="BD577" s="175"/>
      <c r="CH577" s="216" t="str">
        <f>IFERROR(TOWER_DATA[[#This Row],[Top '[m']]]-TOWER_DATA[[#This Row],[Bottom '[m']]], "")</f>
        <v/>
      </c>
      <c r="CI577" s="201" t="str">
        <f>IFERROR(-(TOWER_DATA[[#This Row],[D, bottom '[m']]]-TOWER_DATA[[#This Row],[D, top '[m']]])/(TOWER_DATA[[#This Row],[Bottom '[m']]]-TOWER_DATA[[#This Row],[Top '[m']]]),"")</f>
        <v/>
      </c>
      <c r="CJ577" s="134" t="str">
        <f t="shared" si="21"/>
        <v/>
      </c>
      <c r="CK577" s="217"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2"/>
        <v/>
      </c>
      <c r="N578" s="204" t="str">
        <f>IFERROR((MP_DATA[[#This Row],[D, bottom '[m']]]+MP_DATA[[#This Row],[D, top '[m']]])/(2*MP_DATA[[#This Row],[t '[mm']]]/1000),"")</f>
        <v/>
      </c>
      <c r="Q578" s="195"/>
      <c r="R578" s="195"/>
      <c r="S578" s="175"/>
      <c r="AV578" s="216" t="str">
        <f>IFERROR(TP_DATA[[#This Row],[Top '[m']]]-TP_DATA[[#This Row],[Bottom '[m']]], "")</f>
        <v/>
      </c>
      <c r="AW578" s="194"/>
      <c r="AX578" s="195"/>
      <c r="AY578" s="222"/>
      <c r="BB578" s="96"/>
      <c r="BC578" s="96"/>
      <c r="BD578" s="175"/>
      <c r="CH578" s="216" t="str">
        <f>IFERROR(TOWER_DATA[[#This Row],[Top '[m']]]-TOWER_DATA[[#This Row],[Bottom '[m']]], "")</f>
        <v/>
      </c>
      <c r="CI578" s="201" t="str">
        <f>IFERROR(-(TOWER_DATA[[#This Row],[D, bottom '[m']]]-TOWER_DATA[[#This Row],[D, top '[m']]])/(TOWER_DATA[[#This Row],[Bottom '[m']]]-TOWER_DATA[[#This Row],[Top '[m']]]),"")</f>
        <v/>
      </c>
      <c r="CJ578" s="134" t="str">
        <f t="shared" si="21"/>
        <v/>
      </c>
      <c r="CK578" s="217"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2"/>
        <v/>
      </c>
      <c r="N579" s="204" t="str">
        <f>IFERROR((MP_DATA[[#This Row],[D, bottom '[m']]]+MP_DATA[[#This Row],[D, top '[m']]])/(2*MP_DATA[[#This Row],[t '[mm']]]/1000),"")</f>
        <v/>
      </c>
      <c r="Q579" s="195"/>
      <c r="R579" s="195"/>
      <c r="S579" s="175"/>
      <c r="AV579" s="216" t="str">
        <f>IFERROR(TP_DATA[[#This Row],[Top '[m']]]-TP_DATA[[#This Row],[Bottom '[m']]], "")</f>
        <v/>
      </c>
      <c r="AW579" s="194"/>
      <c r="AX579" s="195"/>
      <c r="AY579" s="222"/>
      <c r="BB579" s="96"/>
      <c r="BC579" s="96"/>
      <c r="BD579" s="175"/>
      <c r="CH579" s="216" t="str">
        <f>IFERROR(TOWER_DATA[[#This Row],[Top '[m']]]-TOWER_DATA[[#This Row],[Bottom '[m']]], "")</f>
        <v/>
      </c>
      <c r="CI579" s="201" t="str">
        <f>IFERROR(-(TOWER_DATA[[#This Row],[D, bottom '[m']]]-TOWER_DATA[[#This Row],[D, top '[m']]])/(TOWER_DATA[[#This Row],[Bottom '[m']]]-TOWER_DATA[[#This Row],[Top '[m']]]),"")</f>
        <v/>
      </c>
      <c r="CJ579" s="134" t="str">
        <f t="shared" si="21"/>
        <v/>
      </c>
      <c r="CK579" s="217"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2"/>
        <v/>
      </c>
      <c r="N580" s="204" t="str">
        <f>IFERROR((MP_DATA[[#This Row],[D, bottom '[m']]]+MP_DATA[[#This Row],[D, top '[m']]])/(2*MP_DATA[[#This Row],[t '[mm']]]/1000),"")</f>
        <v/>
      </c>
      <c r="Q580" s="195"/>
      <c r="R580" s="195"/>
      <c r="S580" s="175"/>
      <c r="AV580" s="216" t="str">
        <f>IFERROR(TP_DATA[[#This Row],[Top '[m']]]-TP_DATA[[#This Row],[Bottom '[m']]], "")</f>
        <v/>
      </c>
      <c r="AW580" s="194"/>
      <c r="AX580" s="195"/>
      <c r="AY580" s="222"/>
      <c r="BB580" s="96"/>
      <c r="BC580" s="96"/>
      <c r="BD580" s="175"/>
      <c r="CH580" s="216" t="str">
        <f>IFERROR(TOWER_DATA[[#This Row],[Top '[m']]]-TOWER_DATA[[#This Row],[Bottom '[m']]], "")</f>
        <v/>
      </c>
      <c r="CI580" s="201" t="str">
        <f>IFERROR(-(TOWER_DATA[[#This Row],[D, bottom '[m']]]-TOWER_DATA[[#This Row],[D, top '[m']]])/(TOWER_DATA[[#This Row],[Bottom '[m']]]-TOWER_DATA[[#This Row],[Top '[m']]]),"")</f>
        <v/>
      </c>
      <c r="CJ580" s="134" t="str">
        <f t="shared" si="21"/>
        <v/>
      </c>
      <c r="CK580" s="217"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2"/>
        <v/>
      </c>
      <c r="N581" s="204" t="str">
        <f>IFERROR((MP_DATA[[#This Row],[D, bottom '[m']]]+MP_DATA[[#This Row],[D, top '[m']]])/(2*MP_DATA[[#This Row],[t '[mm']]]/1000),"")</f>
        <v/>
      </c>
      <c r="Q581" s="195"/>
      <c r="R581" s="195"/>
      <c r="S581" s="175"/>
      <c r="AV581" s="216" t="str">
        <f>IFERROR(TP_DATA[[#This Row],[Top '[m']]]-TP_DATA[[#This Row],[Bottom '[m']]], "")</f>
        <v/>
      </c>
      <c r="AW581" s="194"/>
      <c r="AX581" s="195"/>
      <c r="AY581" s="222"/>
      <c r="BB581" s="96"/>
      <c r="BC581" s="96"/>
      <c r="BD581" s="175"/>
      <c r="CH581" s="216" t="str">
        <f>IFERROR(TOWER_DATA[[#This Row],[Top '[m']]]-TOWER_DATA[[#This Row],[Bottom '[m']]], "")</f>
        <v/>
      </c>
      <c r="CI581" s="201" t="str">
        <f>IFERROR(-(TOWER_DATA[[#This Row],[D, bottom '[m']]]-TOWER_DATA[[#This Row],[D, top '[m']]])/(TOWER_DATA[[#This Row],[Bottom '[m']]]-TOWER_DATA[[#This Row],[Top '[m']]]),"")</f>
        <v/>
      </c>
      <c r="CJ581" s="134" t="str">
        <f t="shared" si="21"/>
        <v/>
      </c>
      <c r="CK581" s="217"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2"/>
        <v/>
      </c>
      <c r="N582" s="204" t="str">
        <f>IFERROR((MP_DATA[[#This Row],[D, bottom '[m']]]+MP_DATA[[#This Row],[D, top '[m']]])/(2*MP_DATA[[#This Row],[t '[mm']]]/1000),"")</f>
        <v/>
      </c>
      <c r="Q582" s="195"/>
      <c r="R582" s="195"/>
      <c r="S582" s="175"/>
      <c r="AV582" s="216" t="str">
        <f>IFERROR(TP_DATA[[#This Row],[Top '[m']]]-TP_DATA[[#This Row],[Bottom '[m']]], "")</f>
        <v/>
      </c>
      <c r="AW582" s="194"/>
      <c r="AX582" s="195"/>
      <c r="AY582" s="222"/>
      <c r="BB582" s="96"/>
      <c r="BC582" s="96"/>
      <c r="BD582" s="175"/>
      <c r="CH582" s="216" t="str">
        <f>IFERROR(TOWER_DATA[[#This Row],[Top '[m']]]-TOWER_DATA[[#This Row],[Bottom '[m']]], "")</f>
        <v/>
      </c>
      <c r="CI582" s="201" t="str">
        <f>IFERROR(-(TOWER_DATA[[#This Row],[D, bottom '[m']]]-TOWER_DATA[[#This Row],[D, top '[m']]])/(TOWER_DATA[[#This Row],[Bottom '[m']]]-TOWER_DATA[[#This Row],[Top '[m']]]),"")</f>
        <v/>
      </c>
      <c r="CJ582" s="134" t="str">
        <f t="shared" si="21"/>
        <v/>
      </c>
      <c r="CK582" s="217"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2"/>
        <v/>
      </c>
      <c r="N583" s="204" t="str">
        <f>IFERROR((MP_DATA[[#This Row],[D, bottom '[m']]]+MP_DATA[[#This Row],[D, top '[m']]])/(2*MP_DATA[[#This Row],[t '[mm']]]/1000),"")</f>
        <v/>
      </c>
      <c r="Q583" s="195"/>
      <c r="R583" s="195"/>
      <c r="S583" s="175"/>
      <c r="AV583" s="216" t="str">
        <f>IFERROR(TP_DATA[[#This Row],[Top '[m']]]-TP_DATA[[#This Row],[Bottom '[m']]], "")</f>
        <v/>
      </c>
      <c r="AW583" s="194"/>
      <c r="AX583" s="195"/>
      <c r="AY583" s="222"/>
      <c r="BB583" s="96"/>
      <c r="BC583" s="96"/>
      <c r="BD583" s="175"/>
      <c r="CH583" s="216" t="str">
        <f>IFERROR(TOWER_DATA[[#This Row],[Top '[m']]]-TOWER_DATA[[#This Row],[Bottom '[m']]], "")</f>
        <v/>
      </c>
      <c r="CI583" s="201" t="str">
        <f>IFERROR(-(TOWER_DATA[[#This Row],[D, bottom '[m']]]-TOWER_DATA[[#This Row],[D, top '[m']]])/(TOWER_DATA[[#This Row],[Bottom '[m']]]-TOWER_DATA[[#This Row],[Top '[m']]]),"")</f>
        <v/>
      </c>
      <c r="CJ583" s="134" t="str">
        <f t="shared" si="21"/>
        <v/>
      </c>
      <c r="CK583" s="217"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2"/>
        <v/>
      </c>
      <c r="N584" s="204" t="str">
        <f>IFERROR((MP_DATA[[#This Row],[D, bottom '[m']]]+MP_DATA[[#This Row],[D, top '[m']]])/(2*MP_DATA[[#This Row],[t '[mm']]]/1000),"")</f>
        <v/>
      </c>
      <c r="Q584" s="195"/>
      <c r="R584" s="195"/>
      <c r="S584" s="175"/>
      <c r="AV584" s="216" t="str">
        <f>IFERROR(TP_DATA[[#This Row],[Top '[m']]]-TP_DATA[[#This Row],[Bottom '[m']]], "")</f>
        <v/>
      </c>
      <c r="AW584" s="194"/>
      <c r="AX584" s="195"/>
      <c r="AY584" s="222"/>
      <c r="BB584" s="96"/>
      <c r="BC584" s="96"/>
      <c r="BD584" s="175"/>
      <c r="CH584" s="216" t="str">
        <f>IFERROR(TOWER_DATA[[#This Row],[Top '[m']]]-TOWER_DATA[[#This Row],[Bottom '[m']]], "")</f>
        <v/>
      </c>
      <c r="CI584" s="201" t="str">
        <f>IFERROR(-(TOWER_DATA[[#This Row],[D, bottom '[m']]]-TOWER_DATA[[#This Row],[D, top '[m']]])/(TOWER_DATA[[#This Row],[Bottom '[m']]]-TOWER_DATA[[#This Row],[Top '[m']]]),"")</f>
        <v/>
      </c>
      <c r="CJ584" s="134" t="str">
        <f t="shared" si="21"/>
        <v/>
      </c>
      <c r="CK584" s="217"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2"/>
        <v/>
      </c>
      <c r="N585" s="204" t="str">
        <f>IFERROR((MP_DATA[[#This Row],[D, bottom '[m']]]+MP_DATA[[#This Row],[D, top '[m']]])/(2*MP_DATA[[#This Row],[t '[mm']]]/1000),"")</f>
        <v/>
      </c>
      <c r="Q585" s="195"/>
      <c r="R585" s="195"/>
      <c r="S585" s="175"/>
      <c r="AV585" s="216" t="str">
        <f>IFERROR(TP_DATA[[#This Row],[Top '[m']]]-TP_DATA[[#This Row],[Bottom '[m']]], "")</f>
        <v/>
      </c>
      <c r="AW585" s="194"/>
      <c r="AX585" s="195"/>
      <c r="AY585" s="222"/>
      <c r="BB585" s="96"/>
      <c r="BC585" s="96"/>
      <c r="BD585" s="175"/>
      <c r="CH585" s="216" t="str">
        <f>IFERROR(TOWER_DATA[[#This Row],[Top '[m']]]-TOWER_DATA[[#This Row],[Bottom '[m']]], "")</f>
        <v/>
      </c>
      <c r="CI585" s="201" t="str">
        <f>IFERROR(-(TOWER_DATA[[#This Row],[D, bottom '[m']]]-TOWER_DATA[[#This Row],[D, top '[m']]])/(TOWER_DATA[[#This Row],[Bottom '[m']]]-TOWER_DATA[[#This Row],[Top '[m']]]),"")</f>
        <v/>
      </c>
      <c r="CJ585" s="134" t="str">
        <f t="shared" si="21"/>
        <v/>
      </c>
      <c r="CK585" s="217"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2"/>
        <v/>
      </c>
      <c r="N586" s="204" t="str">
        <f>IFERROR((MP_DATA[[#This Row],[D, bottom '[m']]]+MP_DATA[[#This Row],[D, top '[m']]])/(2*MP_DATA[[#This Row],[t '[mm']]]/1000),"")</f>
        <v/>
      </c>
      <c r="Q586" s="195"/>
      <c r="R586" s="195"/>
      <c r="S586" s="175"/>
      <c r="AV586" s="216" t="str">
        <f>IFERROR(TP_DATA[[#This Row],[Top '[m']]]-TP_DATA[[#This Row],[Bottom '[m']]], "")</f>
        <v/>
      </c>
      <c r="AW586" s="194"/>
      <c r="AX586" s="195"/>
      <c r="AY586" s="222"/>
      <c r="BB586" s="96"/>
      <c r="BC586" s="96"/>
      <c r="BD586" s="175"/>
      <c r="CH586" s="216" t="str">
        <f>IFERROR(TOWER_DATA[[#This Row],[Top '[m']]]-TOWER_DATA[[#This Row],[Bottom '[m']]], "")</f>
        <v/>
      </c>
      <c r="CI586" s="201" t="str">
        <f>IFERROR(-(TOWER_DATA[[#This Row],[D, bottom '[m']]]-TOWER_DATA[[#This Row],[D, top '[m']]])/(TOWER_DATA[[#This Row],[Bottom '[m']]]-TOWER_DATA[[#This Row],[Top '[m']]]),"")</f>
        <v/>
      </c>
      <c r="CJ586" s="134" t="str">
        <f t="shared" si="21"/>
        <v/>
      </c>
      <c r="CK586" s="217"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2"/>
        <v/>
      </c>
      <c r="N587" s="204" t="str">
        <f>IFERROR((MP_DATA[[#This Row],[D, bottom '[m']]]+MP_DATA[[#This Row],[D, top '[m']]])/(2*MP_DATA[[#This Row],[t '[mm']]]/1000),"")</f>
        <v/>
      </c>
      <c r="Q587" s="195"/>
      <c r="R587" s="195"/>
      <c r="S587" s="175"/>
      <c r="AV587" s="216" t="str">
        <f>IFERROR(TP_DATA[[#This Row],[Top '[m']]]-TP_DATA[[#This Row],[Bottom '[m']]], "")</f>
        <v/>
      </c>
      <c r="AW587" s="194"/>
      <c r="AX587" s="195"/>
      <c r="AY587" s="222"/>
      <c r="BB587" s="96"/>
      <c r="BC587" s="96"/>
      <c r="BD587" s="175"/>
      <c r="CH587" s="216" t="str">
        <f>IFERROR(TOWER_DATA[[#This Row],[Top '[m']]]-TOWER_DATA[[#This Row],[Bottom '[m']]], "")</f>
        <v/>
      </c>
      <c r="CI587" s="201" t="str">
        <f>IFERROR(-(TOWER_DATA[[#This Row],[D, bottom '[m']]]-TOWER_DATA[[#This Row],[D, top '[m']]])/(TOWER_DATA[[#This Row],[Bottom '[m']]]-TOWER_DATA[[#This Row],[Top '[m']]]),"")</f>
        <v/>
      </c>
      <c r="CJ587" s="134" t="str">
        <f t="shared" si="21"/>
        <v/>
      </c>
      <c r="CK587" s="217"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2"/>
        <v/>
      </c>
      <c r="N588" s="204" t="str">
        <f>IFERROR((MP_DATA[[#This Row],[D, bottom '[m']]]+MP_DATA[[#This Row],[D, top '[m']]])/(2*MP_DATA[[#This Row],[t '[mm']]]/1000),"")</f>
        <v/>
      </c>
      <c r="Q588" s="195"/>
      <c r="R588" s="195"/>
      <c r="S588" s="175"/>
      <c r="AV588" s="216" t="str">
        <f>IFERROR(TP_DATA[[#This Row],[Top '[m']]]-TP_DATA[[#This Row],[Bottom '[m']]], "")</f>
        <v/>
      </c>
      <c r="AW588" s="194"/>
      <c r="AX588" s="195"/>
      <c r="AY588" s="222"/>
      <c r="BB588" s="96"/>
      <c r="BC588" s="96"/>
      <c r="BD588" s="175"/>
      <c r="CH588" s="216" t="str">
        <f>IFERROR(TOWER_DATA[[#This Row],[Top '[m']]]-TOWER_DATA[[#This Row],[Bottom '[m']]], "")</f>
        <v/>
      </c>
      <c r="CI588" s="201" t="str">
        <f>IFERROR(-(TOWER_DATA[[#This Row],[D, bottom '[m']]]-TOWER_DATA[[#This Row],[D, top '[m']]])/(TOWER_DATA[[#This Row],[Bottom '[m']]]-TOWER_DATA[[#This Row],[Top '[m']]]),"")</f>
        <v/>
      </c>
      <c r="CJ588" s="134" t="str">
        <f t="shared" si="21"/>
        <v/>
      </c>
      <c r="CK588" s="217"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2"/>
        <v/>
      </c>
      <c r="N589" s="204" t="str">
        <f>IFERROR((MP_DATA[[#This Row],[D, bottom '[m']]]+MP_DATA[[#This Row],[D, top '[m']]])/(2*MP_DATA[[#This Row],[t '[mm']]]/1000),"")</f>
        <v/>
      </c>
      <c r="Q589" s="195"/>
      <c r="R589" s="195"/>
      <c r="S589" s="175"/>
      <c r="AV589" s="216" t="str">
        <f>IFERROR(TP_DATA[[#This Row],[Top '[m']]]-TP_DATA[[#This Row],[Bottom '[m']]], "")</f>
        <v/>
      </c>
      <c r="AW589" s="194"/>
      <c r="AX589" s="195"/>
      <c r="AY589" s="222"/>
      <c r="BB589" s="96"/>
      <c r="BC589" s="96"/>
      <c r="BD589" s="175"/>
      <c r="CH589" s="216" t="str">
        <f>IFERROR(TOWER_DATA[[#This Row],[Top '[m']]]-TOWER_DATA[[#This Row],[Bottom '[m']]], "")</f>
        <v/>
      </c>
      <c r="CI589" s="201" t="str">
        <f>IFERROR(-(TOWER_DATA[[#This Row],[D, bottom '[m']]]-TOWER_DATA[[#This Row],[D, top '[m']]])/(TOWER_DATA[[#This Row],[Bottom '[m']]]-TOWER_DATA[[#This Row],[Top '[m']]]),"")</f>
        <v/>
      </c>
      <c r="CJ589" s="134" t="str">
        <f t="shared" si="21"/>
        <v/>
      </c>
      <c r="CK589" s="217"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2"/>
        <v/>
      </c>
      <c r="N590" s="204" t="str">
        <f>IFERROR((MP_DATA[[#This Row],[D, bottom '[m']]]+MP_DATA[[#This Row],[D, top '[m']]])/(2*MP_DATA[[#This Row],[t '[mm']]]/1000),"")</f>
        <v/>
      </c>
      <c r="Q590" s="195"/>
      <c r="R590" s="195"/>
      <c r="S590" s="175"/>
      <c r="AV590" s="216" t="str">
        <f>IFERROR(TP_DATA[[#This Row],[Top '[m']]]-TP_DATA[[#This Row],[Bottom '[m']]], "")</f>
        <v/>
      </c>
      <c r="AW590" s="194"/>
      <c r="AX590" s="195"/>
      <c r="AY590" s="222"/>
      <c r="BB590" s="96"/>
      <c r="BC590" s="96"/>
      <c r="BD590" s="175"/>
      <c r="CH590" s="216" t="str">
        <f>IFERROR(TOWER_DATA[[#This Row],[Top '[m']]]-TOWER_DATA[[#This Row],[Bottom '[m']]], "")</f>
        <v/>
      </c>
      <c r="CI590" s="201" t="str">
        <f>IFERROR(-(TOWER_DATA[[#This Row],[D, bottom '[m']]]-TOWER_DATA[[#This Row],[D, top '[m']]])/(TOWER_DATA[[#This Row],[Bottom '[m']]]-TOWER_DATA[[#This Row],[Top '[m']]]),"")</f>
        <v/>
      </c>
      <c r="CJ590" s="134" t="str">
        <f t="shared" si="21"/>
        <v/>
      </c>
      <c r="CK590" s="217"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2"/>
        <v/>
      </c>
      <c r="N591" s="204" t="str">
        <f>IFERROR((MP_DATA[[#This Row],[D, bottom '[m']]]+MP_DATA[[#This Row],[D, top '[m']]])/(2*MP_DATA[[#This Row],[t '[mm']]]/1000),"")</f>
        <v/>
      </c>
      <c r="Q591" s="195"/>
      <c r="R591" s="195"/>
      <c r="S591" s="175"/>
      <c r="AV591" s="216" t="str">
        <f>IFERROR(TP_DATA[[#This Row],[Top '[m']]]-TP_DATA[[#This Row],[Bottom '[m']]], "")</f>
        <v/>
      </c>
      <c r="AW591" s="194"/>
      <c r="AX591" s="195"/>
      <c r="AY591" s="222"/>
      <c r="BB591" s="96"/>
      <c r="BC591" s="96"/>
      <c r="BD591" s="175"/>
      <c r="CH591" s="216" t="str">
        <f>IFERROR(TOWER_DATA[[#This Row],[Top '[m']]]-TOWER_DATA[[#This Row],[Bottom '[m']]], "")</f>
        <v/>
      </c>
      <c r="CI591" s="201" t="str">
        <f>IFERROR(-(TOWER_DATA[[#This Row],[D, bottom '[m']]]-TOWER_DATA[[#This Row],[D, top '[m']]])/(TOWER_DATA[[#This Row],[Bottom '[m']]]-TOWER_DATA[[#This Row],[Top '[m']]]),"")</f>
        <v/>
      </c>
      <c r="CJ591" s="134" t="str">
        <f t="shared" si="21"/>
        <v/>
      </c>
      <c r="CK591" s="217"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2"/>
        <v/>
      </c>
      <c r="N592" s="204" t="str">
        <f>IFERROR((MP_DATA[[#This Row],[D, bottom '[m']]]+MP_DATA[[#This Row],[D, top '[m']]])/(2*MP_DATA[[#This Row],[t '[mm']]]/1000),"")</f>
        <v/>
      </c>
      <c r="Q592" s="195"/>
      <c r="R592" s="195"/>
      <c r="S592" s="175"/>
      <c r="AV592" s="216" t="str">
        <f>IFERROR(TP_DATA[[#This Row],[Top '[m']]]-TP_DATA[[#This Row],[Bottom '[m']]], "")</f>
        <v/>
      </c>
      <c r="AW592" s="194"/>
      <c r="AX592" s="195"/>
      <c r="AY592" s="222"/>
      <c r="BB592" s="96"/>
      <c r="BC592" s="96"/>
      <c r="BD592" s="175"/>
      <c r="CH592" s="216" t="str">
        <f>IFERROR(TOWER_DATA[[#This Row],[Top '[m']]]-TOWER_DATA[[#This Row],[Bottom '[m']]], "")</f>
        <v/>
      </c>
      <c r="CI592" s="201" t="str">
        <f>IFERROR(-(TOWER_DATA[[#This Row],[D, bottom '[m']]]-TOWER_DATA[[#This Row],[D, top '[m']]])/(TOWER_DATA[[#This Row],[Bottom '[m']]]-TOWER_DATA[[#This Row],[Top '[m']]]),"")</f>
        <v/>
      </c>
      <c r="CJ592" s="134" t="str">
        <f t="shared" si="21"/>
        <v/>
      </c>
      <c r="CK592" s="217"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2"/>
        <v/>
      </c>
      <c r="N593" s="204" t="str">
        <f>IFERROR((MP_DATA[[#This Row],[D, bottom '[m']]]+MP_DATA[[#This Row],[D, top '[m']]])/(2*MP_DATA[[#This Row],[t '[mm']]]/1000),"")</f>
        <v/>
      </c>
      <c r="Q593" s="195"/>
      <c r="R593" s="195"/>
      <c r="S593" s="175"/>
      <c r="AV593" s="216" t="str">
        <f>IFERROR(TP_DATA[[#This Row],[Top '[m']]]-TP_DATA[[#This Row],[Bottom '[m']]], "")</f>
        <v/>
      </c>
      <c r="AW593" s="194"/>
      <c r="AX593" s="195"/>
      <c r="AY593" s="222"/>
      <c r="BB593" s="96"/>
      <c r="BC593" s="96"/>
      <c r="BD593" s="175"/>
      <c r="CH593" s="216" t="str">
        <f>IFERROR(TOWER_DATA[[#This Row],[Top '[m']]]-TOWER_DATA[[#This Row],[Bottom '[m']]], "")</f>
        <v/>
      </c>
      <c r="CI593" s="201" t="str">
        <f>IFERROR(-(TOWER_DATA[[#This Row],[D, bottom '[m']]]-TOWER_DATA[[#This Row],[D, top '[m']]])/(TOWER_DATA[[#This Row],[Bottom '[m']]]-TOWER_DATA[[#This Row],[Top '[m']]]),"")</f>
        <v/>
      </c>
      <c r="CJ593" s="134" t="str">
        <f t="shared" si="21"/>
        <v/>
      </c>
      <c r="CK593" s="217"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2"/>
        <v/>
      </c>
      <c r="N594" s="204" t="str">
        <f>IFERROR((MP_DATA[[#This Row],[D, bottom '[m']]]+MP_DATA[[#This Row],[D, top '[m']]])/(2*MP_DATA[[#This Row],[t '[mm']]]/1000),"")</f>
        <v/>
      </c>
      <c r="Q594" s="195"/>
      <c r="R594" s="195"/>
      <c r="S594" s="175"/>
      <c r="AV594" s="216" t="str">
        <f>IFERROR(TP_DATA[[#This Row],[Top '[m']]]-TP_DATA[[#This Row],[Bottom '[m']]], "")</f>
        <v/>
      </c>
      <c r="AW594" s="194"/>
      <c r="AX594" s="195"/>
      <c r="AY594" s="222"/>
      <c r="BB594" s="96"/>
      <c r="BC594" s="96"/>
      <c r="BD594" s="175"/>
      <c r="CH594" s="216" t="str">
        <f>IFERROR(TOWER_DATA[[#This Row],[Top '[m']]]-TOWER_DATA[[#This Row],[Bottom '[m']]], "")</f>
        <v/>
      </c>
      <c r="CI594" s="201" t="str">
        <f>IFERROR(-(TOWER_DATA[[#This Row],[D, bottom '[m']]]-TOWER_DATA[[#This Row],[D, top '[m']]])/(TOWER_DATA[[#This Row],[Bottom '[m']]]-TOWER_DATA[[#This Row],[Top '[m']]]),"")</f>
        <v/>
      </c>
      <c r="CJ594" s="134" t="str">
        <f t="shared" si="21"/>
        <v/>
      </c>
      <c r="CK594" s="217"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2"/>
        <v/>
      </c>
      <c r="N595" s="204" t="str">
        <f>IFERROR((MP_DATA[[#This Row],[D, bottom '[m']]]+MP_DATA[[#This Row],[D, top '[m']]])/(2*MP_DATA[[#This Row],[t '[mm']]]/1000),"")</f>
        <v/>
      </c>
      <c r="Q595" s="195"/>
      <c r="R595" s="195"/>
      <c r="S595" s="175"/>
      <c r="AV595" s="216" t="str">
        <f>IFERROR(TP_DATA[[#This Row],[Top '[m']]]-TP_DATA[[#This Row],[Bottom '[m']]], "")</f>
        <v/>
      </c>
      <c r="AW595" s="194"/>
      <c r="AX595" s="195"/>
      <c r="AY595" s="222"/>
      <c r="BB595" s="96"/>
      <c r="BC595" s="96"/>
      <c r="BD595" s="175"/>
      <c r="CH595" s="216" t="str">
        <f>IFERROR(TOWER_DATA[[#This Row],[Top '[m']]]-TOWER_DATA[[#This Row],[Bottom '[m']]], "")</f>
        <v/>
      </c>
      <c r="CI595" s="201" t="str">
        <f>IFERROR(-(TOWER_DATA[[#This Row],[D, bottom '[m']]]-TOWER_DATA[[#This Row],[D, top '[m']]])/(TOWER_DATA[[#This Row],[Bottom '[m']]]-TOWER_DATA[[#This Row],[Top '[m']]]),"")</f>
        <v/>
      </c>
      <c r="CJ595" s="134" t="str">
        <f t="shared" si="21"/>
        <v/>
      </c>
      <c r="CK595" s="217"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2"/>
        <v/>
      </c>
      <c r="N596" s="204" t="str">
        <f>IFERROR((MP_DATA[[#This Row],[D, bottom '[m']]]+MP_DATA[[#This Row],[D, top '[m']]])/(2*MP_DATA[[#This Row],[t '[mm']]]/1000),"")</f>
        <v/>
      </c>
      <c r="Q596" s="195"/>
      <c r="R596" s="195"/>
      <c r="S596" s="175"/>
      <c r="AV596" s="216" t="str">
        <f>IFERROR(TP_DATA[[#This Row],[Top '[m']]]-TP_DATA[[#This Row],[Bottom '[m']]], "")</f>
        <v/>
      </c>
      <c r="AW596" s="194"/>
      <c r="AX596" s="195"/>
      <c r="AY596" s="222"/>
      <c r="BB596" s="96"/>
      <c r="BC596" s="96"/>
      <c r="BD596" s="175"/>
      <c r="CH596" s="216" t="str">
        <f>IFERROR(TOWER_DATA[[#This Row],[Top '[m']]]-TOWER_DATA[[#This Row],[Bottom '[m']]], "")</f>
        <v/>
      </c>
      <c r="CI596" s="201" t="str">
        <f>IFERROR(-(TOWER_DATA[[#This Row],[D, bottom '[m']]]-TOWER_DATA[[#This Row],[D, top '[m']]])/(TOWER_DATA[[#This Row],[Bottom '[m']]]-TOWER_DATA[[#This Row],[Top '[m']]]),"")</f>
        <v/>
      </c>
      <c r="CJ596" s="134" t="str">
        <f t="shared" si="21"/>
        <v/>
      </c>
      <c r="CK596" s="217"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2"/>
        <v/>
      </c>
      <c r="N597" s="204" t="str">
        <f>IFERROR((MP_DATA[[#This Row],[D, bottom '[m']]]+MP_DATA[[#This Row],[D, top '[m']]])/(2*MP_DATA[[#This Row],[t '[mm']]]/1000),"")</f>
        <v/>
      </c>
      <c r="Q597" s="195"/>
      <c r="R597" s="195"/>
      <c r="S597" s="175"/>
      <c r="AV597" s="216" t="str">
        <f>IFERROR(TP_DATA[[#This Row],[Top '[m']]]-TP_DATA[[#This Row],[Bottom '[m']]], "")</f>
        <v/>
      </c>
      <c r="AW597" s="194"/>
      <c r="AX597" s="195"/>
      <c r="AY597" s="222"/>
      <c r="BB597" s="96"/>
      <c r="BC597" s="96"/>
      <c r="BD597" s="175"/>
      <c r="CH597" s="216" t="str">
        <f>IFERROR(TOWER_DATA[[#This Row],[Top '[m']]]-TOWER_DATA[[#This Row],[Bottom '[m']]], "")</f>
        <v/>
      </c>
      <c r="CI597" s="201" t="str">
        <f>IFERROR(-(TOWER_DATA[[#This Row],[D, bottom '[m']]]-TOWER_DATA[[#This Row],[D, top '[m']]])/(TOWER_DATA[[#This Row],[Bottom '[m']]]-TOWER_DATA[[#This Row],[Top '[m']]]),"")</f>
        <v/>
      </c>
      <c r="CJ597" s="134" t="str">
        <f t="shared" si="21"/>
        <v/>
      </c>
      <c r="CK597" s="217"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2"/>
        <v/>
      </c>
      <c r="N598" s="204" t="str">
        <f>IFERROR((MP_DATA[[#This Row],[D, bottom '[m']]]+MP_DATA[[#This Row],[D, top '[m']]])/(2*MP_DATA[[#This Row],[t '[mm']]]/1000),"")</f>
        <v/>
      </c>
      <c r="Q598" s="195"/>
      <c r="R598" s="195"/>
      <c r="S598" s="175"/>
      <c r="AV598" s="216" t="str">
        <f>IFERROR(TP_DATA[[#This Row],[Top '[m']]]-TP_DATA[[#This Row],[Bottom '[m']]], "")</f>
        <v/>
      </c>
      <c r="AW598" s="194"/>
      <c r="AX598" s="195"/>
      <c r="AY598" s="222"/>
      <c r="BB598" s="96"/>
      <c r="BC598" s="96"/>
      <c r="BD598" s="175"/>
      <c r="CH598" s="216" t="str">
        <f>IFERROR(TOWER_DATA[[#This Row],[Top '[m']]]-TOWER_DATA[[#This Row],[Bottom '[m']]], "")</f>
        <v/>
      </c>
      <c r="CI598" s="201" t="str">
        <f>IFERROR(-(TOWER_DATA[[#This Row],[D, bottom '[m']]]-TOWER_DATA[[#This Row],[D, top '[m']]])/(TOWER_DATA[[#This Row],[Bottom '[m']]]-TOWER_DATA[[#This Row],[Top '[m']]]),"")</f>
        <v/>
      </c>
      <c r="CJ598" s="134" t="str">
        <f t="shared" si="21"/>
        <v/>
      </c>
      <c r="CK598" s="217"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2"/>
        <v/>
      </c>
      <c r="N599" s="204" t="str">
        <f>IFERROR((MP_DATA[[#This Row],[D, bottom '[m']]]+MP_DATA[[#This Row],[D, top '[m']]])/(2*MP_DATA[[#This Row],[t '[mm']]]/1000),"")</f>
        <v/>
      </c>
      <c r="Q599" s="195"/>
      <c r="R599" s="195"/>
      <c r="S599" s="175"/>
      <c r="AV599" s="216" t="str">
        <f>IFERROR(TP_DATA[[#This Row],[Top '[m']]]-TP_DATA[[#This Row],[Bottom '[m']]], "")</f>
        <v/>
      </c>
      <c r="AW599" s="194"/>
      <c r="AX599" s="195"/>
      <c r="AY599" s="222"/>
      <c r="BB599" s="96"/>
      <c r="BC599" s="96"/>
      <c r="BD599" s="175"/>
      <c r="CH599" s="216" t="str">
        <f>IFERROR(TOWER_DATA[[#This Row],[Top '[m']]]-TOWER_DATA[[#This Row],[Bottom '[m']]], "")</f>
        <v/>
      </c>
      <c r="CI599" s="201" t="str">
        <f>IFERROR(-(TOWER_DATA[[#This Row],[D, bottom '[m']]]-TOWER_DATA[[#This Row],[D, top '[m']]])/(TOWER_DATA[[#This Row],[Bottom '[m']]]-TOWER_DATA[[#This Row],[Top '[m']]]),"")</f>
        <v/>
      </c>
      <c r="CJ599" s="134" t="str">
        <f t="shared" si="21"/>
        <v/>
      </c>
      <c r="CK599" s="217"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2"/>
        <v/>
      </c>
      <c r="N600" s="204" t="str">
        <f>IFERROR((MP_DATA[[#This Row],[D, bottom '[m']]]+MP_DATA[[#This Row],[D, top '[m']]])/(2*MP_DATA[[#This Row],[t '[mm']]]/1000),"")</f>
        <v/>
      </c>
      <c r="Q600" s="195"/>
      <c r="R600" s="195"/>
      <c r="S600" s="175"/>
      <c r="AV600" s="216" t="str">
        <f>IFERROR(TP_DATA[[#This Row],[Top '[m']]]-TP_DATA[[#This Row],[Bottom '[m']]], "")</f>
        <v/>
      </c>
      <c r="AW600" s="194"/>
      <c r="AX600" s="195"/>
      <c r="AY600" s="222"/>
      <c r="BB600" s="96"/>
      <c r="BC600" s="96"/>
      <c r="BD600" s="175"/>
      <c r="CH600" s="216" t="str">
        <f>IFERROR(TOWER_DATA[[#This Row],[Top '[m']]]-TOWER_DATA[[#This Row],[Bottom '[m']]], "")</f>
        <v/>
      </c>
      <c r="CI600" s="201" t="str">
        <f>IFERROR(-(TOWER_DATA[[#This Row],[D, bottom '[m']]]-TOWER_DATA[[#This Row],[D, top '[m']]])/(TOWER_DATA[[#This Row],[Bottom '[m']]]-TOWER_DATA[[#This Row],[Top '[m']]]),"")</f>
        <v/>
      </c>
      <c r="CJ600" s="134" t="str">
        <f t="shared" si="21"/>
        <v/>
      </c>
      <c r="CK600" s="217"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2"/>
        <v/>
      </c>
      <c r="N601" s="204" t="str">
        <f>IFERROR((MP_DATA[[#This Row],[D, bottom '[m']]]+MP_DATA[[#This Row],[D, top '[m']]])/(2*MP_DATA[[#This Row],[t '[mm']]]/1000),"")</f>
        <v/>
      </c>
      <c r="Q601" s="195"/>
      <c r="R601" s="195"/>
      <c r="S601" s="175"/>
      <c r="AV601" s="216" t="str">
        <f>IFERROR(TP_DATA[[#This Row],[Top '[m']]]-TP_DATA[[#This Row],[Bottom '[m']]], "")</f>
        <v/>
      </c>
      <c r="AW601" s="194"/>
      <c r="AX601" s="195"/>
      <c r="AY601" s="222"/>
      <c r="BB601" s="96"/>
      <c r="BC601" s="96"/>
      <c r="BD601" s="175"/>
      <c r="CH601" s="216" t="str">
        <f>IFERROR(TOWER_DATA[[#This Row],[Top '[m']]]-TOWER_DATA[[#This Row],[Bottom '[m']]], "")</f>
        <v/>
      </c>
      <c r="CI601" s="201" t="str">
        <f>IFERROR(-(TOWER_DATA[[#This Row],[D, bottom '[m']]]-TOWER_DATA[[#This Row],[D, top '[m']]])/(TOWER_DATA[[#This Row],[Bottom '[m']]]-TOWER_DATA[[#This Row],[Top '[m']]]),"")</f>
        <v/>
      </c>
      <c r="CJ601" s="134" t="str">
        <f t="shared" si="21"/>
        <v/>
      </c>
      <c r="CK601" s="217"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2"/>
        <v/>
      </c>
      <c r="N602" s="204" t="str">
        <f>IFERROR((MP_DATA[[#This Row],[D, bottom '[m']]]+MP_DATA[[#This Row],[D, top '[m']]])/(2*MP_DATA[[#This Row],[t '[mm']]]/1000),"")</f>
        <v/>
      </c>
      <c r="Q602" s="195"/>
      <c r="R602" s="195"/>
      <c r="S602" s="175"/>
      <c r="AV602" s="216" t="str">
        <f>IFERROR(TP_DATA[[#This Row],[Top '[m']]]-TP_DATA[[#This Row],[Bottom '[m']]], "")</f>
        <v/>
      </c>
      <c r="AW602" s="194"/>
      <c r="AX602" s="195"/>
      <c r="AY602" s="222"/>
      <c r="BB602" s="96"/>
      <c r="BC602" s="96"/>
      <c r="BD602" s="175"/>
      <c r="CH602" s="216" t="str">
        <f>IFERROR(TOWER_DATA[[#This Row],[Top '[m']]]-TOWER_DATA[[#This Row],[Bottom '[m']]], "")</f>
        <v/>
      </c>
      <c r="CI602" s="201" t="str">
        <f>IFERROR(-(TOWER_DATA[[#This Row],[D, bottom '[m']]]-TOWER_DATA[[#This Row],[D, top '[m']]])/(TOWER_DATA[[#This Row],[Bottom '[m']]]-TOWER_DATA[[#This Row],[Top '[m']]]),"")</f>
        <v/>
      </c>
      <c r="CJ602" s="134" t="str">
        <f t="shared" si="21"/>
        <v/>
      </c>
      <c r="CK602" s="217"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2"/>
        <v/>
      </c>
      <c r="N603" s="204" t="str">
        <f>IFERROR((MP_DATA[[#This Row],[D, bottom '[m']]]+MP_DATA[[#This Row],[D, top '[m']]])/(2*MP_DATA[[#This Row],[t '[mm']]]/1000),"")</f>
        <v/>
      </c>
      <c r="Q603" s="195"/>
      <c r="R603" s="195"/>
      <c r="S603" s="175"/>
      <c r="AV603" s="216" t="str">
        <f>IFERROR(TP_DATA[[#This Row],[Top '[m']]]-TP_DATA[[#This Row],[Bottom '[m']]], "")</f>
        <v/>
      </c>
      <c r="AW603" s="194"/>
      <c r="AX603" s="195"/>
      <c r="AY603" s="222"/>
      <c r="BB603" s="96"/>
      <c r="BC603" s="96"/>
      <c r="BD603" s="175"/>
      <c r="CH603" s="216" t="str">
        <f>IFERROR(TOWER_DATA[[#This Row],[Top '[m']]]-TOWER_DATA[[#This Row],[Bottom '[m']]], "")</f>
        <v/>
      </c>
      <c r="CI603" s="201" t="str">
        <f>IFERROR(-(TOWER_DATA[[#This Row],[D, bottom '[m']]]-TOWER_DATA[[#This Row],[D, top '[m']]])/(TOWER_DATA[[#This Row],[Bottom '[m']]]-TOWER_DATA[[#This Row],[Top '[m']]]),"")</f>
        <v/>
      </c>
      <c r="CJ603" s="134" t="str">
        <f t="shared" si="21"/>
        <v/>
      </c>
      <c r="CK603" s="217"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2"/>
        <v/>
      </c>
      <c r="N604" s="204" t="str">
        <f>IFERROR((MP_DATA[[#This Row],[D, bottom '[m']]]+MP_DATA[[#This Row],[D, top '[m']]])/(2*MP_DATA[[#This Row],[t '[mm']]]/1000),"")</f>
        <v/>
      </c>
      <c r="Q604" s="195"/>
      <c r="R604" s="195"/>
      <c r="S604" s="175"/>
      <c r="AV604" s="216" t="str">
        <f>IFERROR(TP_DATA[[#This Row],[Top '[m']]]-TP_DATA[[#This Row],[Bottom '[m']]], "")</f>
        <v/>
      </c>
      <c r="AW604" s="194"/>
      <c r="AX604" s="195"/>
      <c r="AY604" s="222"/>
      <c r="BB604" s="96"/>
      <c r="BC604" s="96"/>
      <c r="BD604" s="175"/>
      <c r="CH604" s="216" t="str">
        <f>IFERROR(TOWER_DATA[[#This Row],[Top '[m']]]-TOWER_DATA[[#This Row],[Bottom '[m']]], "")</f>
        <v/>
      </c>
      <c r="CI604" s="201" t="str">
        <f>IFERROR(-(TOWER_DATA[[#This Row],[D, bottom '[m']]]-TOWER_DATA[[#This Row],[D, top '[m']]])/(TOWER_DATA[[#This Row],[Bottom '[m']]]-TOWER_DATA[[#This Row],[Top '[m']]]),"")</f>
        <v/>
      </c>
      <c r="CJ604" s="134" t="str">
        <f t="shared" si="21"/>
        <v/>
      </c>
      <c r="CK604" s="217"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2"/>
        <v/>
      </c>
      <c r="N605" s="204" t="str">
        <f>IFERROR((MP_DATA[[#This Row],[D, bottom '[m']]]+MP_DATA[[#This Row],[D, top '[m']]])/(2*MP_DATA[[#This Row],[t '[mm']]]/1000),"")</f>
        <v/>
      </c>
      <c r="Q605" s="195"/>
      <c r="R605" s="195"/>
      <c r="S605" s="175"/>
      <c r="AV605" s="216" t="str">
        <f>IFERROR(TP_DATA[[#This Row],[Top '[m']]]-TP_DATA[[#This Row],[Bottom '[m']]], "")</f>
        <v/>
      </c>
      <c r="AW605" s="194"/>
      <c r="AX605" s="195"/>
      <c r="AY605" s="222"/>
      <c r="BB605" s="96"/>
      <c r="BC605" s="96"/>
      <c r="BD605" s="175"/>
      <c r="CH605" s="216" t="str">
        <f>IFERROR(TOWER_DATA[[#This Row],[Top '[m']]]-TOWER_DATA[[#This Row],[Bottom '[m']]], "")</f>
        <v/>
      </c>
      <c r="CI605" s="201" t="str">
        <f>IFERROR(-(TOWER_DATA[[#This Row],[D, bottom '[m']]]-TOWER_DATA[[#This Row],[D, top '[m']]])/(TOWER_DATA[[#This Row],[Bottom '[m']]]-TOWER_DATA[[#This Row],[Top '[m']]]),"")</f>
        <v/>
      </c>
      <c r="CJ605" s="134" t="str">
        <f t="shared" si="21"/>
        <v/>
      </c>
      <c r="CK605" s="217"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2"/>
        <v/>
      </c>
      <c r="N606" s="204" t="str">
        <f>IFERROR((MP_DATA[[#This Row],[D, bottom '[m']]]+MP_DATA[[#This Row],[D, top '[m']]])/(2*MP_DATA[[#This Row],[t '[mm']]]/1000),"")</f>
        <v/>
      </c>
      <c r="Q606" s="195"/>
      <c r="R606" s="195"/>
      <c r="S606" s="175"/>
      <c r="AV606" s="216" t="str">
        <f>IFERROR(TP_DATA[[#This Row],[Top '[m']]]-TP_DATA[[#This Row],[Bottom '[m']]], "")</f>
        <v/>
      </c>
      <c r="AW606" s="194"/>
      <c r="AX606" s="195"/>
      <c r="AY606" s="222"/>
      <c r="BB606" s="96"/>
      <c r="BC606" s="96"/>
      <c r="BD606" s="175"/>
      <c r="CH606" s="216" t="str">
        <f>IFERROR(TOWER_DATA[[#This Row],[Top '[m']]]-TOWER_DATA[[#This Row],[Bottom '[m']]], "")</f>
        <v/>
      </c>
      <c r="CI606" s="201" t="str">
        <f>IFERROR(-(TOWER_DATA[[#This Row],[D, bottom '[m']]]-TOWER_DATA[[#This Row],[D, top '[m']]])/(TOWER_DATA[[#This Row],[Bottom '[m']]]-TOWER_DATA[[#This Row],[Top '[m']]]),"")</f>
        <v/>
      </c>
      <c r="CJ606" s="134" t="str">
        <f t="shared" si="21"/>
        <v/>
      </c>
      <c r="CK606" s="217"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2"/>
        <v/>
      </c>
      <c r="N607" s="204" t="str">
        <f>IFERROR((MP_DATA[[#This Row],[D, bottom '[m']]]+MP_DATA[[#This Row],[D, top '[m']]])/(2*MP_DATA[[#This Row],[t '[mm']]]/1000),"")</f>
        <v/>
      </c>
      <c r="Q607" s="195"/>
      <c r="R607" s="195"/>
      <c r="S607" s="175"/>
      <c r="AV607" s="216" t="str">
        <f>IFERROR(TP_DATA[[#This Row],[Top '[m']]]-TP_DATA[[#This Row],[Bottom '[m']]], "")</f>
        <v/>
      </c>
      <c r="AW607" s="194"/>
      <c r="AX607" s="195"/>
      <c r="AY607" s="222"/>
      <c r="BB607" s="96"/>
      <c r="BC607" s="96"/>
      <c r="BD607" s="175"/>
      <c r="CH607" s="216" t="str">
        <f>IFERROR(TOWER_DATA[[#This Row],[Top '[m']]]-TOWER_DATA[[#This Row],[Bottom '[m']]], "")</f>
        <v/>
      </c>
      <c r="CI607" s="201" t="str">
        <f>IFERROR(-(TOWER_DATA[[#This Row],[D, bottom '[m']]]-TOWER_DATA[[#This Row],[D, top '[m']]])/(TOWER_DATA[[#This Row],[Bottom '[m']]]-TOWER_DATA[[#This Row],[Top '[m']]]),"")</f>
        <v/>
      </c>
      <c r="CJ607" s="134" t="str">
        <f t="shared" si="21"/>
        <v/>
      </c>
      <c r="CK607" s="217"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2"/>
        <v/>
      </c>
      <c r="N608" s="204" t="str">
        <f>IFERROR((MP_DATA[[#This Row],[D, bottom '[m']]]+MP_DATA[[#This Row],[D, top '[m']]])/(2*MP_DATA[[#This Row],[t '[mm']]]/1000),"")</f>
        <v/>
      </c>
      <c r="Q608" s="195"/>
      <c r="R608" s="195"/>
      <c r="S608" s="175"/>
      <c r="AV608" s="216" t="str">
        <f>IFERROR(TP_DATA[[#This Row],[Top '[m']]]-TP_DATA[[#This Row],[Bottom '[m']]], "")</f>
        <v/>
      </c>
      <c r="AW608" s="194"/>
      <c r="AX608" s="195"/>
      <c r="AY608" s="222"/>
      <c r="BB608" s="96"/>
      <c r="BC608" s="96"/>
      <c r="BD608" s="175"/>
      <c r="CH608" s="216" t="str">
        <f>IFERROR(TOWER_DATA[[#This Row],[Top '[m']]]-TOWER_DATA[[#This Row],[Bottom '[m']]], "")</f>
        <v/>
      </c>
      <c r="CI608" s="201" t="str">
        <f>IFERROR(-(TOWER_DATA[[#This Row],[D, bottom '[m']]]-TOWER_DATA[[#This Row],[D, top '[m']]])/(TOWER_DATA[[#This Row],[Bottom '[m']]]-TOWER_DATA[[#This Row],[Top '[m']]]),"")</f>
        <v/>
      </c>
      <c r="CJ608" s="134" t="str">
        <f t="shared" si="21"/>
        <v/>
      </c>
      <c r="CK608" s="217"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2"/>
        <v/>
      </c>
      <c r="N609" s="204" t="str">
        <f>IFERROR((MP_DATA[[#This Row],[D, bottom '[m']]]+MP_DATA[[#This Row],[D, top '[m']]])/(2*MP_DATA[[#This Row],[t '[mm']]]/1000),"")</f>
        <v/>
      </c>
      <c r="Q609" s="195"/>
      <c r="R609" s="195"/>
      <c r="S609" s="175"/>
      <c r="AV609" s="216" t="str">
        <f>IFERROR(TP_DATA[[#This Row],[Top '[m']]]-TP_DATA[[#This Row],[Bottom '[m']]], "")</f>
        <v/>
      </c>
      <c r="AW609" s="194"/>
      <c r="AX609" s="195"/>
      <c r="AY609" s="222"/>
      <c r="BB609" s="96"/>
      <c r="BC609" s="96"/>
      <c r="BD609" s="175"/>
      <c r="CH609" s="216" t="str">
        <f>IFERROR(TOWER_DATA[[#This Row],[Top '[m']]]-TOWER_DATA[[#This Row],[Bottom '[m']]], "")</f>
        <v/>
      </c>
      <c r="CI609" s="201" t="str">
        <f>IFERROR(-(TOWER_DATA[[#This Row],[D, bottom '[m']]]-TOWER_DATA[[#This Row],[D, top '[m']]])/(TOWER_DATA[[#This Row],[Bottom '[m']]]-TOWER_DATA[[#This Row],[Top '[m']]]),"")</f>
        <v/>
      </c>
      <c r="CJ609" s="134" t="str">
        <f t="shared" si="21"/>
        <v/>
      </c>
      <c r="CK609" s="217"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2"/>
        <v/>
      </c>
      <c r="N610" s="204" t="str">
        <f>IFERROR((MP_DATA[[#This Row],[D, bottom '[m']]]+MP_DATA[[#This Row],[D, top '[m']]])/(2*MP_DATA[[#This Row],[t '[mm']]]/1000),"")</f>
        <v/>
      </c>
      <c r="Q610" s="195"/>
      <c r="R610" s="195"/>
      <c r="S610" s="175"/>
      <c r="AV610" s="216" t="str">
        <f>IFERROR(TP_DATA[[#This Row],[Top '[m']]]-TP_DATA[[#This Row],[Bottom '[m']]], "")</f>
        <v/>
      </c>
      <c r="AW610" s="194"/>
      <c r="AX610" s="195"/>
      <c r="AY610" s="222"/>
      <c r="BB610" s="96"/>
      <c r="BC610" s="96"/>
      <c r="BD610" s="175"/>
      <c r="CH610" s="216" t="str">
        <f>IFERROR(TOWER_DATA[[#This Row],[Top '[m']]]-TOWER_DATA[[#This Row],[Bottom '[m']]], "")</f>
        <v/>
      </c>
      <c r="CI610" s="201" t="str">
        <f>IFERROR(-(TOWER_DATA[[#This Row],[D, bottom '[m']]]-TOWER_DATA[[#This Row],[D, top '[m']]])/(TOWER_DATA[[#This Row],[Bottom '[m']]]-TOWER_DATA[[#This Row],[Top '[m']]]),"")</f>
        <v/>
      </c>
      <c r="CJ610" s="134" t="str">
        <f t="shared" si="21"/>
        <v/>
      </c>
      <c r="CK610" s="217"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2"/>
        <v/>
      </c>
      <c r="N611" s="204" t="str">
        <f>IFERROR((MP_DATA[[#This Row],[D, bottom '[m']]]+MP_DATA[[#This Row],[D, top '[m']]])/(2*MP_DATA[[#This Row],[t '[mm']]]/1000),"")</f>
        <v/>
      </c>
      <c r="Q611" s="195"/>
      <c r="R611" s="195"/>
      <c r="S611" s="175"/>
      <c r="AV611" s="216" t="str">
        <f>IFERROR(TP_DATA[[#This Row],[Top '[m']]]-TP_DATA[[#This Row],[Bottom '[m']]], "")</f>
        <v/>
      </c>
      <c r="AW611" s="194"/>
      <c r="AX611" s="195"/>
      <c r="AY611" s="222"/>
      <c r="BB611" s="96"/>
      <c r="BC611" s="96"/>
      <c r="BD611" s="175"/>
      <c r="CH611" s="216" t="str">
        <f>IFERROR(TOWER_DATA[[#This Row],[Top '[m']]]-TOWER_DATA[[#This Row],[Bottom '[m']]], "")</f>
        <v/>
      </c>
      <c r="CI611" s="201" t="str">
        <f>IFERROR(-(TOWER_DATA[[#This Row],[D, bottom '[m']]]-TOWER_DATA[[#This Row],[D, top '[m']]])/(TOWER_DATA[[#This Row],[Bottom '[m']]]-TOWER_DATA[[#This Row],[Top '[m']]]),"")</f>
        <v/>
      </c>
      <c r="CJ611" s="134" t="str">
        <f t="shared" si="21"/>
        <v/>
      </c>
      <c r="CK611" s="217"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2"/>
        <v/>
      </c>
      <c r="N612" s="204" t="str">
        <f>IFERROR((MP_DATA[[#This Row],[D, bottom '[m']]]+MP_DATA[[#This Row],[D, top '[m']]])/(2*MP_DATA[[#This Row],[t '[mm']]]/1000),"")</f>
        <v/>
      </c>
      <c r="Q612" s="195"/>
      <c r="R612" s="195"/>
      <c r="S612" s="175"/>
      <c r="AV612" s="216" t="str">
        <f>IFERROR(TP_DATA[[#This Row],[Top '[m']]]-TP_DATA[[#This Row],[Bottom '[m']]], "")</f>
        <v/>
      </c>
      <c r="AW612" s="194"/>
      <c r="AX612" s="195"/>
      <c r="AY612" s="222"/>
      <c r="BB612" s="96"/>
      <c r="BC612" s="96"/>
      <c r="BD612" s="175"/>
      <c r="CH612" s="216" t="str">
        <f>IFERROR(TOWER_DATA[[#This Row],[Top '[m']]]-TOWER_DATA[[#This Row],[Bottom '[m']]], "")</f>
        <v/>
      </c>
      <c r="CI612" s="201" t="str">
        <f>IFERROR(-(TOWER_DATA[[#This Row],[D, bottom '[m']]]-TOWER_DATA[[#This Row],[D, top '[m']]])/(TOWER_DATA[[#This Row],[Bottom '[m']]]-TOWER_DATA[[#This Row],[Top '[m']]]),"")</f>
        <v/>
      </c>
      <c r="CJ612" s="134" t="str">
        <f t="shared" si="21"/>
        <v/>
      </c>
      <c r="CK612" s="217"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2"/>
        <v/>
      </c>
      <c r="N613" s="204" t="str">
        <f>IFERROR((MP_DATA[[#This Row],[D, bottom '[m']]]+MP_DATA[[#This Row],[D, top '[m']]])/(2*MP_DATA[[#This Row],[t '[mm']]]/1000),"")</f>
        <v/>
      </c>
      <c r="Q613" s="195"/>
      <c r="R613" s="195"/>
      <c r="S613" s="175"/>
      <c r="AV613" s="216" t="str">
        <f>IFERROR(TP_DATA[[#This Row],[Top '[m']]]-TP_DATA[[#This Row],[Bottom '[m']]], "")</f>
        <v/>
      </c>
      <c r="AW613" s="194"/>
      <c r="AX613" s="195"/>
      <c r="AY613" s="222"/>
      <c r="BB613" s="96"/>
      <c r="BC613" s="96"/>
      <c r="BD613" s="175"/>
      <c r="CH613" s="216" t="str">
        <f>IFERROR(TOWER_DATA[[#This Row],[Top '[m']]]-TOWER_DATA[[#This Row],[Bottom '[m']]], "")</f>
        <v/>
      </c>
      <c r="CI613" s="201" t="str">
        <f>IFERROR(-(TOWER_DATA[[#This Row],[D, bottom '[m']]]-TOWER_DATA[[#This Row],[D, top '[m']]])/(TOWER_DATA[[#This Row],[Bottom '[m']]]-TOWER_DATA[[#This Row],[Top '[m']]]),"")</f>
        <v/>
      </c>
      <c r="CJ613" s="134" t="str">
        <f t="shared" si="21"/>
        <v/>
      </c>
      <c r="CK613" s="217"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2"/>
        <v/>
      </c>
      <c r="N614" s="204" t="str">
        <f>IFERROR((MP_DATA[[#This Row],[D, bottom '[m']]]+MP_DATA[[#This Row],[D, top '[m']]])/(2*MP_DATA[[#This Row],[t '[mm']]]/1000),"")</f>
        <v/>
      </c>
      <c r="Q614" s="195"/>
      <c r="R614" s="195"/>
      <c r="S614" s="175"/>
      <c r="AV614" s="216" t="str">
        <f>IFERROR(TP_DATA[[#This Row],[Top '[m']]]-TP_DATA[[#This Row],[Bottom '[m']]], "")</f>
        <v/>
      </c>
      <c r="AW614" s="194"/>
      <c r="AX614" s="195"/>
      <c r="AY614" s="222"/>
      <c r="BB614" s="96"/>
      <c r="BC614" s="96"/>
      <c r="BD614" s="175"/>
      <c r="CH614" s="216" t="str">
        <f>IFERROR(TOWER_DATA[[#This Row],[Top '[m']]]-TOWER_DATA[[#This Row],[Bottom '[m']]], "")</f>
        <v/>
      </c>
      <c r="CI614" s="201" t="str">
        <f>IFERROR(-(TOWER_DATA[[#This Row],[D, bottom '[m']]]-TOWER_DATA[[#This Row],[D, top '[m']]])/(TOWER_DATA[[#This Row],[Bottom '[m']]]-TOWER_DATA[[#This Row],[Top '[m']]]),"")</f>
        <v/>
      </c>
      <c r="CJ614" s="134" t="str">
        <f t="shared" si="21"/>
        <v/>
      </c>
      <c r="CK614" s="217"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2"/>
        <v/>
      </c>
      <c r="N615" s="204" t="str">
        <f>IFERROR((MP_DATA[[#This Row],[D, bottom '[m']]]+MP_DATA[[#This Row],[D, top '[m']]])/(2*MP_DATA[[#This Row],[t '[mm']]]/1000),"")</f>
        <v/>
      </c>
      <c r="Q615" s="195"/>
      <c r="R615" s="195"/>
      <c r="S615" s="175"/>
      <c r="AV615" s="216" t="str">
        <f>IFERROR(TP_DATA[[#This Row],[Top '[m']]]-TP_DATA[[#This Row],[Bottom '[m']]], "")</f>
        <v/>
      </c>
      <c r="AW615" s="194"/>
      <c r="AX615" s="195"/>
      <c r="AY615" s="222"/>
      <c r="BB615" s="96"/>
      <c r="BC615" s="96"/>
      <c r="BD615" s="175"/>
      <c r="CH615" s="216" t="str">
        <f>IFERROR(TOWER_DATA[[#This Row],[Top '[m']]]-TOWER_DATA[[#This Row],[Bottom '[m']]], "")</f>
        <v/>
      </c>
      <c r="CI615" s="201" t="str">
        <f>IFERROR(-(TOWER_DATA[[#This Row],[D, bottom '[m']]]-TOWER_DATA[[#This Row],[D, top '[m']]])/(TOWER_DATA[[#This Row],[Bottom '[m']]]-TOWER_DATA[[#This Row],[Top '[m']]]),"")</f>
        <v/>
      </c>
      <c r="CJ615" s="134" t="str">
        <f t="shared" si="21"/>
        <v/>
      </c>
      <c r="CK615" s="217"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6" t="str">
        <f>IFERROR(TP_DATA[[#This Row],[Top '[m']]]-TP_DATA[[#This Row],[Bottom '[m']]], "")</f>
        <v/>
      </c>
      <c r="AW616" s="194"/>
      <c r="AX616" s="195"/>
      <c r="AY616" s="222"/>
      <c r="BB616" s="96"/>
      <c r="BC616" s="96"/>
      <c r="BD616" s="175"/>
      <c r="CH616" s="216" t="str">
        <f>IFERROR(TOWER_DATA[[#This Row],[Top '[m']]]-TOWER_DATA[[#This Row],[Bottom '[m']]], "")</f>
        <v/>
      </c>
      <c r="CI616" s="201" t="str">
        <f>IFERROR(-(TOWER_DATA[[#This Row],[D, bottom '[m']]]-TOWER_DATA[[#This Row],[D, top '[m']]])/(TOWER_DATA[[#This Row],[Bottom '[m']]]-TOWER_DATA[[#This Row],[Top '[m']]]),"")</f>
        <v/>
      </c>
      <c r="CJ616" s="134" t="str">
        <f t="shared" si="21"/>
        <v/>
      </c>
      <c r="CK616" s="217"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6" t="str">
        <f>IFERROR(TP_DATA[[#This Row],[Top '[m']]]-TP_DATA[[#This Row],[Bottom '[m']]], "")</f>
        <v/>
      </c>
      <c r="AW617" s="194"/>
      <c r="AX617" s="195"/>
      <c r="AY617" s="222"/>
      <c r="BB617" s="96"/>
      <c r="BC617" s="96"/>
      <c r="BD617" s="175"/>
      <c r="CH617" s="216" t="str">
        <f>IFERROR(TOWER_DATA[[#This Row],[Top '[m']]]-TOWER_DATA[[#This Row],[Bottom '[m']]], "")</f>
        <v/>
      </c>
      <c r="CI617" s="201" t="str">
        <f>IFERROR(-(TOWER_DATA[[#This Row],[D, bottom '[m']]]-TOWER_DATA[[#This Row],[D, top '[m']]])/(TOWER_DATA[[#This Row],[Bottom '[m']]]-TOWER_DATA[[#This Row],[Top '[m']]]),"")</f>
        <v/>
      </c>
      <c r="CJ617" s="134" t="str">
        <f t="shared" si="21"/>
        <v/>
      </c>
      <c r="CK617" s="217"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6" t="str">
        <f>IFERROR(TP_DATA[[#This Row],[Top '[m']]]-TP_DATA[[#This Row],[Bottom '[m']]], "")</f>
        <v/>
      </c>
      <c r="AW618" s="194"/>
      <c r="AX618" s="195"/>
      <c r="AY618" s="222"/>
      <c r="BB618" s="96"/>
      <c r="BC618" s="96"/>
      <c r="BD618" s="175"/>
      <c r="CH618" s="216" t="str">
        <f>IFERROR(TOWER_DATA[[#This Row],[Top '[m']]]-TOWER_DATA[[#This Row],[Bottom '[m']]], "")</f>
        <v/>
      </c>
      <c r="CI618" s="201" t="str">
        <f>IFERROR(-(TOWER_DATA[[#This Row],[D, bottom '[m']]]-TOWER_DATA[[#This Row],[D, top '[m']]])/(TOWER_DATA[[#This Row],[Bottom '[m']]]-TOWER_DATA[[#This Row],[Top '[m']]]),"")</f>
        <v/>
      </c>
      <c r="CJ618" s="134" t="str">
        <f t="shared" si="21"/>
        <v/>
      </c>
      <c r="CK618" s="217"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6" t="str">
        <f>IFERROR(TP_DATA[[#This Row],[Top '[m']]]-TP_DATA[[#This Row],[Bottom '[m']]], "")</f>
        <v/>
      </c>
      <c r="AW619" s="194"/>
      <c r="AX619" s="195"/>
      <c r="AY619" s="222"/>
      <c r="BB619" s="96"/>
      <c r="BC619" s="96"/>
      <c r="BD619" s="175"/>
      <c r="CH619" s="216" t="str">
        <f>IFERROR(TOWER_DATA[[#This Row],[Top '[m']]]-TOWER_DATA[[#This Row],[Bottom '[m']]], "")</f>
        <v/>
      </c>
      <c r="CI619" s="201" t="str">
        <f>IFERROR(-(TOWER_DATA[[#This Row],[D, bottom '[m']]]-TOWER_DATA[[#This Row],[D, top '[m']]])/(TOWER_DATA[[#This Row],[Bottom '[m']]]-TOWER_DATA[[#This Row],[Top '[m']]]),"")</f>
        <v/>
      </c>
      <c r="CJ619" s="134" t="str">
        <f t="shared" si="21"/>
        <v/>
      </c>
      <c r="CK619" s="217"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6" t="str">
        <f>IFERROR(TP_DATA[[#This Row],[Top '[m']]]-TP_DATA[[#This Row],[Bottom '[m']]], "")</f>
        <v/>
      </c>
      <c r="AW620" s="194"/>
      <c r="AX620" s="195"/>
      <c r="AY620" s="222"/>
      <c r="BB620" s="96"/>
      <c r="BC620" s="96"/>
      <c r="BD620" s="175"/>
      <c r="CH620" s="216" t="str">
        <f>IFERROR(TOWER_DATA[[#This Row],[Top '[m']]]-TOWER_DATA[[#This Row],[Bottom '[m']]], "")</f>
        <v/>
      </c>
      <c r="CI620" s="201" t="str">
        <f>IFERROR(-(TOWER_DATA[[#This Row],[D, bottom '[m']]]-TOWER_DATA[[#This Row],[D, top '[m']]])/(TOWER_DATA[[#This Row],[Bottom '[m']]]-TOWER_DATA[[#This Row],[Top '[m']]]),"")</f>
        <v/>
      </c>
      <c r="CJ620" s="134" t="str">
        <f t="shared" si="21"/>
        <v/>
      </c>
      <c r="CK620" s="217"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6" t="str">
        <f>IFERROR(TP_DATA[[#This Row],[Top '[m']]]-TP_DATA[[#This Row],[Bottom '[m']]], "")</f>
        <v/>
      </c>
      <c r="AW621" s="194"/>
      <c r="AX621" s="195"/>
      <c r="AY621" s="222"/>
      <c r="BB621" s="96"/>
      <c r="BC621" s="96"/>
      <c r="BD621" s="175"/>
      <c r="CH621" s="216" t="str">
        <f>IFERROR(TOWER_DATA[[#This Row],[Top '[m']]]-TOWER_DATA[[#This Row],[Bottom '[m']]], "")</f>
        <v/>
      </c>
      <c r="CI621" s="201" t="str">
        <f>IFERROR(-(TOWER_DATA[[#This Row],[D, bottom '[m']]]-TOWER_DATA[[#This Row],[D, top '[m']]])/(TOWER_DATA[[#This Row],[Bottom '[m']]]-TOWER_DATA[[#This Row],[Top '[m']]]),"")</f>
        <v/>
      </c>
      <c r="CJ621" s="134" t="str">
        <f t="shared" si="21"/>
        <v/>
      </c>
      <c r="CK621" s="217"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6" t="str">
        <f>IFERROR(TP_DATA[[#This Row],[Top '[m']]]-TP_DATA[[#This Row],[Bottom '[m']]], "")</f>
        <v/>
      </c>
      <c r="AW622" s="194"/>
      <c r="AX622" s="195"/>
      <c r="AY622" s="222"/>
      <c r="BB622" s="96"/>
      <c r="BC622" s="96"/>
      <c r="BD622" s="175"/>
      <c r="CH622" s="216" t="str">
        <f>IFERROR(TOWER_DATA[[#This Row],[Top '[m']]]-TOWER_DATA[[#This Row],[Bottom '[m']]], "")</f>
        <v/>
      </c>
      <c r="CI622" s="201" t="str">
        <f>IFERROR(-(TOWER_DATA[[#This Row],[D, bottom '[m']]]-TOWER_DATA[[#This Row],[D, top '[m']]])/(TOWER_DATA[[#This Row],[Bottom '[m']]]-TOWER_DATA[[#This Row],[Top '[m']]]),"")</f>
        <v/>
      </c>
      <c r="CJ622" s="134" t="str">
        <f t="shared" si="21"/>
        <v/>
      </c>
      <c r="CK622" s="217"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6" t="str">
        <f>IFERROR(TP_DATA[[#This Row],[Top '[m']]]-TP_DATA[[#This Row],[Bottom '[m']]], "")</f>
        <v/>
      </c>
      <c r="AW623" s="194"/>
      <c r="AX623" s="195"/>
      <c r="AY623" s="222"/>
      <c r="BB623" s="96"/>
      <c r="BC623" s="96"/>
      <c r="BD623" s="175"/>
      <c r="CH623" s="216" t="str">
        <f>IFERROR(TOWER_DATA[[#This Row],[Top '[m']]]-TOWER_DATA[[#This Row],[Bottom '[m']]], "")</f>
        <v/>
      </c>
      <c r="CI623" s="201" t="str">
        <f>IFERROR(-(TOWER_DATA[[#This Row],[D, bottom '[m']]]-TOWER_DATA[[#This Row],[D, top '[m']]])/(TOWER_DATA[[#This Row],[Bottom '[m']]]-TOWER_DATA[[#This Row],[Top '[m']]]),"")</f>
        <v/>
      </c>
      <c r="CJ623" s="134" t="str">
        <f t="shared" si="21"/>
        <v/>
      </c>
      <c r="CK623" s="217"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6" t="str">
        <f>IFERROR(TP_DATA[[#This Row],[Top '[m']]]-TP_DATA[[#This Row],[Bottom '[m']]], "")</f>
        <v/>
      </c>
      <c r="AW624" s="194"/>
      <c r="AX624" s="195"/>
      <c r="AY624" s="222"/>
      <c r="BB624" s="96"/>
      <c r="BC624" s="96"/>
      <c r="BD624" s="175"/>
      <c r="CH624" s="216" t="str">
        <f>IFERROR(TOWER_DATA[[#This Row],[Top '[m']]]-TOWER_DATA[[#This Row],[Bottom '[m']]], "")</f>
        <v/>
      </c>
      <c r="CI624" s="201" t="str">
        <f>IFERROR(-(TOWER_DATA[[#This Row],[D, bottom '[m']]]-TOWER_DATA[[#This Row],[D, top '[m']]])/(TOWER_DATA[[#This Row],[Bottom '[m']]]-TOWER_DATA[[#This Row],[Top '[m']]]),"")</f>
        <v/>
      </c>
      <c r="CJ624" s="134" t="str">
        <f t="shared" si="21"/>
        <v/>
      </c>
      <c r="CK624" s="217"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6" t="str">
        <f>IFERROR(TP_DATA[[#This Row],[Top '[m']]]-TP_DATA[[#This Row],[Bottom '[m']]], "")</f>
        <v/>
      </c>
      <c r="AW625" s="194"/>
      <c r="AX625" s="195"/>
      <c r="AY625" s="222"/>
      <c r="BB625" s="96"/>
      <c r="BC625" s="96"/>
      <c r="BD625" s="175"/>
      <c r="CH625" s="216" t="str">
        <f>IFERROR(TOWER_DATA[[#This Row],[Top '[m']]]-TOWER_DATA[[#This Row],[Bottom '[m']]], "")</f>
        <v/>
      </c>
      <c r="CI625" s="201"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7"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6" t="str">
        <f>IFERROR(TP_DATA[[#This Row],[Top '[m']]]-TP_DATA[[#This Row],[Bottom '[m']]], "")</f>
        <v/>
      </c>
      <c r="AW626" s="194"/>
      <c r="AX626" s="195"/>
      <c r="AY626" s="222"/>
      <c r="BB626" s="96"/>
      <c r="BC626" s="96"/>
      <c r="BD626" s="175"/>
      <c r="CH626" s="216" t="str">
        <f>IFERROR(TOWER_DATA[[#This Row],[Top '[m']]]-TOWER_DATA[[#This Row],[Bottom '[m']]], "")</f>
        <v/>
      </c>
      <c r="CI626" s="201" t="str">
        <f>IFERROR(-(TOWER_DATA[[#This Row],[D, bottom '[m']]]-TOWER_DATA[[#This Row],[D, top '[m']]])/(TOWER_DATA[[#This Row],[Bottom '[m']]]-TOWER_DATA[[#This Row],[Top '[m']]]),"")</f>
        <v/>
      </c>
      <c r="CJ626" s="134" t="str">
        <f t="shared" si="23"/>
        <v/>
      </c>
      <c r="CK626" s="217"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6" t="str">
        <f>IFERROR(TP_DATA[[#This Row],[Top '[m']]]-TP_DATA[[#This Row],[Bottom '[m']]], "")</f>
        <v/>
      </c>
      <c r="AW627" s="194"/>
      <c r="AX627" s="195"/>
      <c r="AY627" s="222"/>
      <c r="BB627" s="96"/>
      <c r="BC627" s="96"/>
      <c r="BD627" s="175"/>
      <c r="CH627" s="216" t="str">
        <f>IFERROR(TOWER_DATA[[#This Row],[Top '[m']]]-TOWER_DATA[[#This Row],[Bottom '[m']]], "")</f>
        <v/>
      </c>
      <c r="CI627" s="201" t="str">
        <f>IFERROR(-(TOWER_DATA[[#This Row],[D, bottom '[m']]]-TOWER_DATA[[#This Row],[D, top '[m']]])/(TOWER_DATA[[#This Row],[Bottom '[m']]]-TOWER_DATA[[#This Row],[Top '[m']]]),"")</f>
        <v/>
      </c>
      <c r="CJ627" s="134" t="str">
        <f t="shared" si="23"/>
        <v/>
      </c>
      <c r="CK627" s="217"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6" t="str">
        <f>IFERROR(TP_DATA[[#This Row],[Top '[m']]]-TP_DATA[[#This Row],[Bottom '[m']]], "")</f>
        <v/>
      </c>
      <c r="AW628" s="194"/>
      <c r="AX628" s="195"/>
      <c r="AY628" s="222"/>
      <c r="BB628" s="96"/>
      <c r="BC628" s="96"/>
      <c r="BD628" s="175"/>
      <c r="CH628" s="216" t="str">
        <f>IFERROR(TOWER_DATA[[#This Row],[Top '[m']]]-TOWER_DATA[[#This Row],[Bottom '[m']]], "")</f>
        <v/>
      </c>
      <c r="CI628" s="201" t="str">
        <f>IFERROR(-(TOWER_DATA[[#This Row],[D, bottom '[m']]]-TOWER_DATA[[#This Row],[D, top '[m']]])/(TOWER_DATA[[#This Row],[Bottom '[m']]]-TOWER_DATA[[#This Row],[Top '[m']]]),"")</f>
        <v/>
      </c>
      <c r="CJ628" s="134" t="str">
        <f t="shared" si="23"/>
        <v/>
      </c>
      <c r="CK628" s="217"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6" t="str">
        <f>IFERROR(TP_DATA[[#This Row],[Top '[m']]]-TP_DATA[[#This Row],[Bottom '[m']]], "")</f>
        <v/>
      </c>
      <c r="AW629" s="194"/>
      <c r="AX629" s="195"/>
      <c r="AY629" s="222"/>
      <c r="BB629" s="96"/>
      <c r="BC629" s="96"/>
      <c r="BD629" s="175"/>
      <c r="CH629" s="216" t="str">
        <f>IFERROR(TOWER_DATA[[#This Row],[Top '[m']]]-TOWER_DATA[[#This Row],[Bottom '[m']]], "")</f>
        <v/>
      </c>
      <c r="CI629" s="201" t="str">
        <f>IFERROR(-(TOWER_DATA[[#This Row],[D, bottom '[m']]]-TOWER_DATA[[#This Row],[D, top '[m']]])/(TOWER_DATA[[#This Row],[Bottom '[m']]]-TOWER_DATA[[#This Row],[Top '[m']]]),"")</f>
        <v/>
      </c>
      <c r="CJ629" s="134" t="str">
        <f t="shared" si="23"/>
        <v/>
      </c>
      <c r="CK629" s="217"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6" t="str">
        <f>IFERROR(TP_DATA[[#This Row],[Top '[m']]]-TP_DATA[[#This Row],[Bottom '[m']]], "")</f>
        <v/>
      </c>
      <c r="AW630" s="194"/>
      <c r="AX630" s="195"/>
      <c r="AY630" s="222"/>
      <c r="BB630" s="96"/>
      <c r="BC630" s="96"/>
      <c r="BD630" s="175"/>
      <c r="CH630" s="216" t="str">
        <f>IFERROR(TOWER_DATA[[#This Row],[Top '[m']]]-TOWER_DATA[[#This Row],[Bottom '[m']]], "")</f>
        <v/>
      </c>
      <c r="CI630" s="201" t="str">
        <f>IFERROR(-(TOWER_DATA[[#This Row],[D, bottom '[m']]]-TOWER_DATA[[#This Row],[D, top '[m']]])/(TOWER_DATA[[#This Row],[Bottom '[m']]]-TOWER_DATA[[#This Row],[Top '[m']]]),"")</f>
        <v/>
      </c>
      <c r="CJ630" s="134" t="str">
        <f t="shared" si="23"/>
        <v/>
      </c>
      <c r="CK630" s="217"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6" t="str">
        <f>IFERROR(TP_DATA[[#This Row],[Top '[m']]]-TP_DATA[[#This Row],[Bottom '[m']]], "")</f>
        <v/>
      </c>
      <c r="AW631" s="194"/>
      <c r="AX631" s="195"/>
      <c r="AY631" s="222"/>
      <c r="BB631" s="96"/>
      <c r="BC631" s="96"/>
      <c r="BD631" s="175"/>
      <c r="CH631" s="216" t="str">
        <f>IFERROR(TOWER_DATA[[#This Row],[Top '[m']]]-TOWER_DATA[[#This Row],[Bottom '[m']]], "")</f>
        <v/>
      </c>
      <c r="CI631" s="201" t="str">
        <f>IFERROR(-(TOWER_DATA[[#This Row],[D, bottom '[m']]]-TOWER_DATA[[#This Row],[D, top '[m']]])/(TOWER_DATA[[#This Row],[Bottom '[m']]]-TOWER_DATA[[#This Row],[Top '[m']]]),"")</f>
        <v/>
      </c>
      <c r="CJ631" s="134" t="str">
        <f t="shared" si="23"/>
        <v/>
      </c>
      <c r="CK631" s="217"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6" t="str">
        <f>IFERROR(TP_DATA[[#This Row],[Top '[m']]]-TP_DATA[[#This Row],[Bottom '[m']]], "")</f>
        <v/>
      </c>
      <c r="AW632" s="194"/>
      <c r="AX632" s="195"/>
      <c r="AY632" s="222"/>
      <c r="BB632" s="96"/>
      <c r="BC632" s="96"/>
      <c r="BD632" s="175"/>
      <c r="CH632" s="216" t="str">
        <f>IFERROR(TOWER_DATA[[#This Row],[Top '[m']]]-TOWER_DATA[[#This Row],[Bottom '[m']]], "")</f>
        <v/>
      </c>
      <c r="CI632" s="201" t="str">
        <f>IFERROR(-(TOWER_DATA[[#This Row],[D, bottom '[m']]]-TOWER_DATA[[#This Row],[D, top '[m']]])/(TOWER_DATA[[#This Row],[Bottom '[m']]]-TOWER_DATA[[#This Row],[Top '[m']]]),"")</f>
        <v/>
      </c>
      <c r="CJ632" s="134" t="str">
        <f t="shared" si="23"/>
        <v/>
      </c>
      <c r="CK632" s="217"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6" t="str">
        <f>IFERROR(TP_DATA[[#This Row],[Top '[m']]]-TP_DATA[[#This Row],[Bottom '[m']]], "")</f>
        <v/>
      </c>
      <c r="AW633" s="194"/>
      <c r="AX633" s="195"/>
      <c r="AY633" s="222"/>
      <c r="BB633" s="96"/>
      <c r="BC633" s="96"/>
      <c r="BD633" s="175"/>
      <c r="CH633" s="216" t="str">
        <f>IFERROR(TOWER_DATA[[#This Row],[Top '[m']]]-TOWER_DATA[[#This Row],[Bottom '[m']]], "")</f>
        <v/>
      </c>
      <c r="CI633" s="201" t="str">
        <f>IFERROR(-(TOWER_DATA[[#This Row],[D, bottom '[m']]]-TOWER_DATA[[#This Row],[D, top '[m']]])/(TOWER_DATA[[#This Row],[Bottom '[m']]]-TOWER_DATA[[#This Row],[Top '[m']]]),"")</f>
        <v/>
      </c>
      <c r="CJ633" s="134" t="str">
        <f t="shared" si="23"/>
        <v/>
      </c>
      <c r="CK633" s="217"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6" t="str">
        <f>IFERROR(TP_DATA[[#This Row],[Top '[m']]]-TP_DATA[[#This Row],[Bottom '[m']]], "")</f>
        <v/>
      </c>
      <c r="AW634" s="194"/>
      <c r="AX634" s="195"/>
      <c r="AY634" s="222"/>
      <c r="BB634" s="96"/>
      <c r="BC634" s="96"/>
      <c r="BD634" s="175"/>
      <c r="CH634" s="216" t="str">
        <f>IFERROR(TOWER_DATA[[#This Row],[Top '[m']]]-TOWER_DATA[[#This Row],[Bottom '[m']]], "")</f>
        <v/>
      </c>
      <c r="CI634" s="201" t="str">
        <f>IFERROR(-(TOWER_DATA[[#This Row],[D, bottom '[m']]]-TOWER_DATA[[#This Row],[D, top '[m']]])/(TOWER_DATA[[#This Row],[Bottom '[m']]]-TOWER_DATA[[#This Row],[Top '[m']]]),"")</f>
        <v/>
      </c>
      <c r="CJ634" s="134" t="str">
        <f t="shared" si="23"/>
        <v/>
      </c>
      <c r="CK634" s="217"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6" t="str">
        <f>IFERROR(TP_DATA[[#This Row],[Top '[m']]]-TP_DATA[[#This Row],[Bottom '[m']]], "")</f>
        <v/>
      </c>
      <c r="AW635" s="194"/>
      <c r="AX635" s="195"/>
      <c r="AY635" s="222"/>
      <c r="BB635" s="96"/>
      <c r="BC635" s="96"/>
      <c r="BD635" s="175"/>
      <c r="CH635" s="216" t="str">
        <f>IFERROR(TOWER_DATA[[#This Row],[Top '[m']]]-TOWER_DATA[[#This Row],[Bottom '[m']]], "")</f>
        <v/>
      </c>
      <c r="CI635" s="201" t="str">
        <f>IFERROR(-(TOWER_DATA[[#This Row],[D, bottom '[m']]]-TOWER_DATA[[#This Row],[D, top '[m']]])/(TOWER_DATA[[#This Row],[Bottom '[m']]]-TOWER_DATA[[#This Row],[Top '[m']]]),"")</f>
        <v/>
      </c>
      <c r="CJ635" s="134" t="str">
        <f t="shared" si="23"/>
        <v/>
      </c>
      <c r="CK635" s="217"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6" t="str">
        <f>IFERROR(TP_DATA[[#This Row],[Top '[m']]]-TP_DATA[[#This Row],[Bottom '[m']]], "")</f>
        <v/>
      </c>
      <c r="AW636" s="194"/>
      <c r="AX636" s="195"/>
      <c r="AY636" s="222"/>
      <c r="BB636" s="96"/>
      <c r="BC636" s="96"/>
      <c r="BD636" s="175"/>
      <c r="CH636" s="216" t="str">
        <f>IFERROR(TOWER_DATA[[#This Row],[Top '[m']]]-TOWER_DATA[[#This Row],[Bottom '[m']]], "")</f>
        <v/>
      </c>
      <c r="CI636" s="201" t="str">
        <f>IFERROR(-(TOWER_DATA[[#This Row],[D, bottom '[m']]]-TOWER_DATA[[#This Row],[D, top '[m']]])/(TOWER_DATA[[#This Row],[Bottom '[m']]]-TOWER_DATA[[#This Row],[Top '[m']]]),"")</f>
        <v/>
      </c>
      <c r="CJ636" s="134" t="str">
        <f t="shared" si="23"/>
        <v/>
      </c>
      <c r="CK636" s="217"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6" t="str">
        <f>IFERROR(TP_DATA[[#This Row],[Top '[m']]]-TP_DATA[[#This Row],[Bottom '[m']]], "")</f>
        <v/>
      </c>
      <c r="AW637" s="194"/>
      <c r="AX637" s="195"/>
      <c r="AY637" s="222"/>
      <c r="BB637" s="96"/>
      <c r="BC637" s="96"/>
      <c r="BD637" s="175"/>
      <c r="CH637" s="216" t="str">
        <f>IFERROR(TOWER_DATA[[#This Row],[Top '[m']]]-TOWER_DATA[[#This Row],[Bottom '[m']]], "")</f>
        <v/>
      </c>
      <c r="CI637" s="201" t="str">
        <f>IFERROR(-(TOWER_DATA[[#This Row],[D, bottom '[m']]]-TOWER_DATA[[#This Row],[D, top '[m']]])/(TOWER_DATA[[#This Row],[Bottom '[m']]]-TOWER_DATA[[#This Row],[Top '[m']]]),"")</f>
        <v/>
      </c>
      <c r="CJ637" s="134" t="str">
        <f t="shared" si="23"/>
        <v/>
      </c>
      <c r="CK637" s="217"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6" t="str">
        <f>IFERROR(TP_DATA[[#This Row],[Top '[m']]]-TP_DATA[[#This Row],[Bottom '[m']]], "")</f>
        <v/>
      </c>
      <c r="AW638" s="194"/>
      <c r="AX638" s="195"/>
      <c r="AY638" s="222"/>
      <c r="BB638" s="96"/>
      <c r="BC638" s="96"/>
      <c r="BD638" s="175"/>
      <c r="CH638" s="216" t="str">
        <f>IFERROR(TOWER_DATA[[#This Row],[Top '[m']]]-TOWER_DATA[[#This Row],[Bottom '[m']]], "")</f>
        <v/>
      </c>
      <c r="CI638" s="201" t="str">
        <f>IFERROR(-(TOWER_DATA[[#This Row],[D, bottom '[m']]]-TOWER_DATA[[#This Row],[D, top '[m']]])/(TOWER_DATA[[#This Row],[Bottom '[m']]]-TOWER_DATA[[#This Row],[Top '[m']]]),"")</f>
        <v/>
      </c>
      <c r="CJ638" s="134" t="str">
        <f t="shared" si="23"/>
        <v/>
      </c>
      <c r="CK638" s="217"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6" t="str">
        <f>IFERROR(TP_DATA[[#This Row],[Top '[m']]]-TP_DATA[[#This Row],[Bottom '[m']]], "")</f>
        <v/>
      </c>
      <c r="AW639" s="194"/>
      <c r="AX639" s="195"/>
      <c r="AY639" s="222"/>
      <c r="BB639" s="96"/>
      <c r="BC639" s="96"/>
      <c r="BD639" s="175"/>
      <c r="CH639" s="216" t="str">
        <f>IFERROR(TOWER_DATA[[#This Row],[Top '[m']]]-TOWER_DATA[[#This Row],[Bottom '[m']]], "")</f>
        <v/>
      </c>
      <c r="CI639" s="201" t="str">
        <f>IFERROR(-(TOWER_DATA[[#This Row],[D, bottom '[m']]]-TOWER_DATA[[#This Row],[D, top '[m']]])/(TOWER_DATA[[#This Row],[Bottom '[m']]]-TOWER_DATA[[#This Row],[Top '[m']]]),"")</f>
        <v/>
      </c>
      <c r="CJ639" s="134" t="str">
        <f t="shared" si="23"/>
        <v/>
      </c>
      <c r="CK639" s="217"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6" t="str">
        <f>IFERROR(TP_DATA[[#This Row],[Top '[m']]]-TP_DATA[[#This Row],[Bottom '[m']]], "")</f>
        <v/>
      </c>
      <c r="AW640" s="194"/>
      <c r="AX640" s="195"/>
      <c r="AY640" s="222"/>
      <c r="BB640" s="96"/>
      <c r="BC640" s="96"/>
      <c r="BD640" s="175"/>
      <c r="CH640" s="216" t="str">
        <f>IFERROR(TOWER_DATA[[#This Row],[Top '[m']]]-TOWER_DATA[[#This Row],[Bottom '[m']]], "")</f>
        <v/>
      </c>
      <c r="CI640" s="201" t="str">
        <f>IFERROR(-(TOWER_DATA[[#This Row],[D, bottom '[m']]]-TOWER_DATA[[#This Row],[D, top '[m']]])/(TOWER_DATA[[#This Row],[Bottom '[m']]]-TOWER_DATA[[#This Row],[Top '[m']]]),"")</f>
        <v/>
      </c>
      <c r="CJ640" s="134" t="str">
        <f t="shared" si="23"/>
        <v/>
      </c>
      <c r="CK640" s="217"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6" t="str">
        <f>IFERROR(TP_DATA[[#This Row],[Top '[m']]]-TP_DATA[[#This Row],[Bottom '[m']]], "")</f>
        <v/>
      </c>
      <c r="AW641" s="194"/>
      <c r="AX641" s="195"/>
      <c r="AY641" s="222"/>
      <c r="BB641" s="96"/>
      <c r="BC641" s="96"/>
      <c r="BD641" s="175"/>
      <c r="CH641" s="216" t="str">
        <f>IFERROR(TOWER_DATA[[#This Row],[Top '[m']]]-TOWER_DATA[[#This Row],[Bottom '[m']]], "")</f>
        <v/>
      </c>
      <c r="CI641" s="201" t="str">
        <f>IFERROR(-(TOWER_DATA[[#This Row],[D, bottom '[m']]]-TOWER_DATA[[#This Row],[D, top '[m']]])/(TOWER_DATA[[#This Row],[Bottom '[m']]]-TOWER_DATA[[#This Row],[Top '[m']]]),"")</f>
        <v/>
      </c>
      <c r="CJ641" s="134" t="str">
        <f t="shared" si="23"/>
        <v/>
      </c>
      <c r="CK641" s="217"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6" t="str">
        <f>IFERROR(TP_DATA[[#This Row],[Top '[m']]]-TP_DATA[[#This Row],[Bottom '[m']]], "")</f>
        <v/>
      </c>
      <c r="AW642" s="194"/>
      <c r="AX642" s="195"/>
      <c r="AY642" s="222"/>
      <c r="BB642" s="96"/>
      <c r="BC642" s="96"/>
      <c r="BD642" s="175"/>
      <c r="CH642" s="216" t="str">
        <f>IFERROR(TOWER_DATA[[#This Row],[Top '[m']]]-TOWER_DATA[[#This Row],[Bottom '[m']]], "")</f>
        <v/>
      </c>
      <c r="CI642" s="201" t="str">
        <f>IFERROR(-(TOWER_DATA[[#This Row],[D, bottom '[m']]]-TOWER_DATA[[#This Row],[D, top '[m']]])/(TOWER_DATA[[#This Row],[Bottom '[m']]]-TOWER_DATA[[#This Row],[Top '[m']]]),"")</f>
        <v/>
      </c>
      <c r="CJ642" s="134" t="str">
        <f t="shared" si="23"/>
        <v/>
      </c>
      <c r="CK642" s="217"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6" t="str">
        <f>IFERROR(TP_DATA[[#This Row],[Top '[m']]]-TP_DATA[[#This Row],[Bottom '[m']]], "")</f>
        <v/>
      </c>
      <c r="AW643" s="194"/>
      <c r="AX643" s="195"/>
      <c r="AY643" s="222"/>
      <c r="BB643" s="96"/>
      <c r="BC643" s="96"/>
      <c r="BD643" s="175"/>
      <c r="CH643" s="216" t="str">
        <f>IFERROR(TOWER_DATA[[#This Row],[Top '[m']]]-TOWER_DATA[[#This Row],[Bottom '[m']]], "")</f>
        <v/>
      </c>
      <c r="CI643" s="201" t="str">
        <f>IFERROR(-(TOWER_DATA[[#This Row],[D, bottom '[m']]]-TOWER_DATA[[#This Row],[D, top '[m']]])/(TOWER_DATA[[#This Row],[Bottom '[m']]]-TOWER_DATA[[#This Row],[Top '[m']]]),"")</f>
        <v/>
      </c>
      <c r="CJ643" s="134" t="str">
        <f t="shared" si="23"/>
        <v/>
      </c>
      <c r="CK643" s="217"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6" t="str">
        <f>IFERROR(TP_DATA[[#This Row],[Top '[m']]]-TP_DATA[[#This Row],[Bottom '[m']]], "")</f>
        <v/>
      </c>
      <c r="AW644" s="194"/>
      <c r="AX644" s="195"/>
      <c r="AY644" s="222"/>
      <c r="BB644" s="96"/>
      <c r="BC644" s="96"/>
      <c r="BD644" s="175"/>
      <c r="CH644" s="216" t="str">
        <f>IFERROR(TOWER_DATA[[#This Row],[Top '[m']]]-TOWER_DATA[[#This Row],[Bottom '[m']]], "")</f>
        <v/>
      </c>
      <c r="CI644" s="201" t="str">
        <f>IFERROR(-(TOWER_DATA[[#This Row],[D, bottom '[m']]]-TOWER_DATA[[#This Row],[D, top '[m']]])/(TOWER_DATA[[#This Row],[Bottom '[m']]]-TOWER_DATA[[#This Row],[Top '[m']]]),"")</f>
        <v/>
      </c>
      <c r="CJ644" s="134" t="str">
        <f t="shared" si="23"/>
        <v/>
      </c>
      <c r="CK644" s="217"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6" t="str">
        <f>IFERROR(TP_DATA[[#This Row],[Top '[m']]]-TP_DATA[[#This Row],[Bottom '[m']]], "")</f>
        <v/>
      </c>
      <c r="AW645" s="194"/>
      <c r="AX645" s="195"/>
      <c r="AY645" s="222"/>
      <c r="BB645" s="96"/>
      <c r="BC645" s="96"/>
      <c r="BD645" s="175"/>
      <c r="CH645" s="216" t="str">
        <f>IFERROR(TOWER_DATA[[#This Row],[Top '[m']]]-TOWER_DATA[[#This Row],[Bottom '[m']]], "")</f>
        <v/>
      </c>
      <c r="CI645" s="201" t="str">
        <f>IFERROR(-(TOWER_DATA[[#This Row],[D, bottom '[m']]]-TOWER_DATA[[#This Row],[D, top '[m']]])/(TOWER_DATA[[#This Row],[Bottom '[m']]]-TOWER_DATA[[#This Row],[Top '[m']]]),"")</f>
        <v/>
      </c>
      <c r="CJ645" s="134" t="str">
        <f t="shared" si="23"/>
        <v/>
      </c>
      <c r="CK645" s="217"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6" t="str">
        <f>IFERROR(TP_DATA[[#This Row],[Top '[m']]]-TP_DATA[[#This Row],[Bottom '[m']]], "")</f>
        <v/>
      </c>
      <c r="AW646" s="194"/>
      <c r="AX646" s="195"/>
      <c r="AY646" s="222"/>
      <c r="BB646" s="96"/>
      <c r="BC646" s="96"/>
      <c r="BD646" s="175"/>
      <c r="CH646" s="216" t="str">
        <f>IFERROR(TOWER_DATA[[#This Row],[Top '[m']]]-TOWER_DATA[[#This Row],[Bottom '[m']]], "")</f>
        <v/>
      </c>
      <c r="CI646" s="201" t="str">
        <f>IFERROR(-(TOWER_DATA[[#This Row],[D, bottom '[m']]]-TOWER_DATA[[#This Row],[D, top '[m']]])/(TOWER_DATA[[#This Row],[Bottom '[m']]]-TOWER_DATA[[#This Row],[Top '[m']]]),"")</f>
        <v/>
      </c>
      <c r="CJ646" s="134" t="str">
        <f t="shared" si="23"/>
        <v/>
      </c>
      <c r="CK646" s="217"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6" t="str">
        <f>IFERROR(TP_DATA[[#This Row],[Top '[m']]]-TP_DATA[[#This Row],[Bottom '[m']]], "")</f>
        <v/>
      </c>
      <c r="AW647" s="194"/>
      <c r="AX647" s="195"/>
      <c r="AY647" s="222"/>
      <c r="BB647" s="96"/>
      <c r="BC647" s="96"/>
      <c r="BD647" s="175"/>
      <c r="CH647" s="216" t="str">
        <f>IFERROR(TOWER_DATA[[#This Row],[Top '[m']]]-TOWER_DATA[[#This Row],[Bottom '[m']]], "")</f>
        <v/>
      </c>
      <c r="CI647" s="201" t="str">
        <f>IFERROR(-(TOWER_DATA[[#This Row],[D, bottom '[m']]]-TOWER_DATA[[#This Row],[D, top '[m']]])/(TOWER_DATA[[#This Row],[Bottom '[m']]]-TOWER_DATA[[#This Row],[Top '[m']]]),"")</f>
        <v/>
      </c>
      <c r="CJ647" s="134" t="str">
        <f t="shared" si="23"/>
        <v/>
      </c>
      <c r="CK647" s="217"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6" t="str">
        <f>IFERROR(TP_DATA[[#This Row],[Top '[m']]]-TP_DATA[[#This Row],[Bottom '[m']]], "")</f>
        <v/>
      </c>
      <c r="AW648" s="194"/>
      <c r="AX648" s="195"/>
      <c r="AY648" s="222"/>
      <c r="BB648" s="96"/>
      <c r="BC648" s="96"/>
      <c r="BD648" s="175"/>
      <c r="CH648" s="216" t="str">
        <f>IFERROR(TOWER_DATA[[#This Row],[Top '[m']]]-TOWER_DATA[[#This Row],[Bottom '[m']]], "")</f>
        <v/>
      </c>
      <c r="CI648" s="201" t="str">
        <f>IFERROR(-(TOWER_DATA[[#This Row],[D, bottom '[m']]]-TOWER_DATA[[#This Row],[D, top '[m']]])/(TOWER_DATA[[#This Row],[Bottom '[m']]]-TOWER_DATA[[#This Row],[Top '[m']]]),"")</f>
        <v/>
      </c>
      <c r="CJ648" s="134" t="str">
        <f t="shared" si="23"/>
        <v/>
      </c>
      <c r="CK648" s="217"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6" t="str">
        <f>IFERROR(TP_DATA[[#This Row],[Top '[m']]]-TP_DATA[[#This Row],[Bottom '[m']]], "")</f>
        <v/>
      </c>
      <c r="AW649" s="194"/>
      <c r="AX649" s="195"/>
      <c r="AY649" s="222"/>
      <c r="BB649" s="96"/>
      <c r="BC649" s="96"/>
      <c r="BD649" s="175"/>
      <c r="CH649" s="216" t="str">
        <f>IFERROR(TOWER_DATA[[#This Row],[Top '[m']]]-TOWER_DATA[[#This Row],[Bottom '[m']]], "")</f>
        <v/>
      </c>
      <c r="CI649" s="201" t="str">
        <f>IFERROR(-(TOWER_DATA[[#This Row],[D, bottom '[m']]]-TOWER_DATA[[#This Row],[D, top '[m']]])/(TOWER_DATA[[#This Row],[Bottom '[m']]]-TOWER_DATA[[#This Row],[Top '[m']]]),"")</f>
        <v/>
      </c>
      <c r="CJ649" s="134" t="str">
        <f t="shared" si="23"/>
        <v/>
      </c>
      <c r="CK649" s="217"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6" t="str">
        <f>IFERROR(TP_DATA[[#This Row],[Top '[m']]]-TP_DATA[[#This Row],[Bottom '[m']]], "")</f>
        <v/>
      </c>
      <c r="AW650" s="194"/>
      <c r="AX650" s="195"/>
      <c r="AY650" s="222"/>
      <c r="BB650" s="96"/>
      <c r="BC650" s="96"/>
      <c r="BD650" s="175"/>
      <c r="CH650" s="216" t="str">
        <f>IFERROR(TOWER_DATA[[#This Row],[Top '[m']]]-TOWER_DATA[[#This Row],[Bottom '[m']]], "")</f>
        <v/>
      </c>
      <c r="CI650" s="201" t="str">
        <f>IFERROR(-(TOWER_DATA[[#This Row],[D, bottom '[m']]]-TOWER_DATA[[#This Row],[D, top '[m']]])/(TOWER_DATA[[#This Row],[Bottom '[m']]]-TOWER_DATA[[#This Row],[Top '[m']]]),"")</f>
        <v/>
      </c>
      <c r="CJ650" s="134" t="str">
        <f t="shared" si="23"/>
        <v/>
      </c>
      <c r="CK650" s="217"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6" t="str">
        <f>IFERROR(TP_DATA[[#This Row],[Top '[m']]]-TP_DATA[[#This Row],[Bottom '[m']]], "")</f>
        <v/>
      </c>
      <c r="AW651" s="194"/>
      <c r="AX651" s="195"/>
      <c r="AY651" s="222"/>
      <c r="BB651" s="96"/>
      <c r="BC651" s="96"/>
      <c r="BD651" s="175"/>
      <c r="CH651" s="216" t="str">
        <f>IFERROR(TOWER_DATA[[#This Row],[Top '[m']]]-TOWER_DATA[[#This Row],[Bottom '[m']]], "")</f>
        <v/>
      </c>
      <c r="CI651" s="201" t="str">
        <f>IFERROR(-(TOWER_DATA[[#This Row],[D, bottom '[m']]]-TOWER_DATA[[#This Row],[D, top '[m']]])/(TOWER_DATA[[#This Row],[Bottom '[m']]]-TOWER_DATA[[#This Row],[Top '[m']]]),"")</f>
        <v/>
      </c>
      <c r="CJ651" s="134" t="str">
        <f t="shared" si="23"/>
        <v/>
      </c>
      <c r="CK651" s="217"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6" t="str">
        <f>IFERROR(TP_DATA[[#This Row],[Top '[m']]]-TP_DATA[[#This Row],[Bottom '[m']]], "")</f>
        <v/>
      </c>
      <c r="AW652" s="194"/>
      <c r="AX652" s="195"/>
      <c r="AY652" s="222"/>
      <c r="BB652" s="96"/>
      <c r="BC652" s="96"/>
      <c r="BD652" s="175"/>
      <c r="CH652" s="216" t="str">
        <f>IFERROR(TOWER_DATA[[#This Row],[Top '[m']]]-TOWER_DATA[[#This Row],[Bottom '[m']]], "")</f>
        <v/>
      </c>
      <c r="CI652" s="201" t="str">
        <f>IFERROR(-(TOWER_DATA[[#This Row],[D, bottom '[m']]]-TOWER_DATA[[#This Row],[D, top '[m']]])/(TOWER_DATA[[#This Row],[Bottom '[m']]]-TOWER_DATA[[#This Row],[Top '[m']]]),"")</f>
        <v/>
      </c>
      <c r="CJ652" s="134" t="str">
        <f t="shared" si="23"/>
        <v/>
      </c>
      <c r="CK652" s="217"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6" t="str">
        <f>IFERROR(TP_DATA[[#This Row],[Top '[m']]]-TP_DATA[[#This Row],[Bottom '[m']]], "")</f>
        <v/>
      </c>
      <c r="AW653" s="194"/>
      <c r="AX653" s="195"/>
      <c r="AY653" s="222"/>
      <c r="BB653" s="96"/>
      <c r="BC653" s="96"/>
      <c r="BD653" s="175"/>
      <c r="CH653" s="216" t="str">
        <f>IFERROR(TOWER_DATA[[#This Row],[Top '[m']]]-TOWER_DATA[[#This Row],[Bottom '[m']]], "")</f>
        <v/>
      </c>
      <c r="CI653" s="201" t="str">
        <f>IFERROR(-(TOWER_DATA[[#This Row],[D, bottom '[m']]]-TOWER_DATA[[#This Row],[D, top '[m']]])/(TOWER_DATA[[#This Row],[Bottom '[m']]]-TOWER_DATA[[#This Row],[Top '[m']]]),"")</f>
        <v/>
      </c>
      <c r="CJ653" s="134" t="str">
        <f t="shared" si="23"/>
        <v/>
      </c>
      <c r="CK653" s="217"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6" t="str">
        <f>IFERROR(TP_DATA[[#This Row],[Top '[m']]]-TP_DATA[[#This Row],[Bottom '[m']]], "")</f>
        <v/>
      </c>
      <c r="AW654" s="194"/>
      <c r="AX654" s="195"/>
      <c r="AY654" s="222"/>
      <c r="BB654" s="96"/>
      <c r="BC654" s="96"/>
      <c r="BD654" s="175"/>
      <c r="CH654" s="216" t="str">
        <f>IFERROR(TOWER_DATA[[#This Row],[Top '[m']]]-TOWER_DATA[[#This Row],[Bottom '[m']]], "")</f>
        <v/>
      </c>
      <c r="CI654" s="201" t="str">
        <f>IFERROR(-(TOWER_DATA[[#This Row],[D, bottom '[m']]]-TOWER_DATA[[#This Row],[D, top '[m']]])/(TOWER_DATA[[#This Row],[Bottom '[m']]]-TOWER_DATA[[#This Row],[Top '[m']]]),"")</f>
        <v/>
      </c>
      <c r="CJ654" s="134" t="str">
        <f t="shared" si="23"/>
        <v/>
      </c>
      <c r="CK654" s="217"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6" t="str">
        <f>IFERROR(TP_DATA[[#This Row],[Top '[m']]]-TP_DATA[[#This Row],[Bottom '[m']]], "")</f>
        <v/>
      </c>
      <c r="AW655" s="194"/>
      <c r="AX655" s="195"/>
      <c r="AY655" s="222"/>
      <c r="BB655" s="96"/>
      <c r="BC655" s="96"/>
      <c r="BD655" s="175"/>
      <c r="CH655" s="216" t="str">
        <f>IFERROR(TOWER_DATA[[#This Row],[Top '[m']]]-TOWER_DATA[[#This Row],[Bottom '[m']]], "")</f>
        <v/>
      </c>
      <c r="CI655" s="201" t="str">
        <f>IFERROR(-(TOWER_DATA[[#This Row],[D, bottom '[m']]]-TOWER_DATA[[#This Row],[D, top '[m']]])/(TOWER_DATA[[#This Row],[Bottom '[m']]]-TOWER_DATA[[#This Row],[Top '[m']]]),"")</f>
        <v/>
      </c>
      <c r="CJ655" s="134" t="str">
        <f t="shared" si="23"/>
        <v/>
      </c>
      <c r="CK655" s="217"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6" t="str">
        <f>IFERROR(TP_DATA[[#This Row],[Top '[m']]]-TP_DATA[[#This Row],[Bottom '[m']]], "")</f>
        <v/>
      </c>
      <c r="AW656" s="194"/>
      <c r="AX656" s="195"/>
      <c r="AY656" s="222"/>
      <c r="BB656" s="96"/>
      <c r="BC656" s="96"/>
      <c r="BD656" s="175"/>
      <c r="CH656" s="216" t="str">
        <f>IFERROR(TOWER_DATA[[#This Row],[Top '[m']]]-TOWER_DATA[[#This Row],[Bottom '[m']]], "")</f>
        <v/>
      </c>
      <c r="CI656" s="201" t="str">
        <f>IFERROR(-(TOWER_DATA[[#This Row],[D, bottom '[m']]]-TOWER_DATA[[#This Row],[D, top '[m']]])/(TOWER_DATA[[#This Row],[Bottom '[m']]]-TOWER_DATA[[#This Row],[Top '[m']]]),"")</f>
        <v/>
      </c>
      <c r="CJ656" s="134" t="str">
        <f t="shared" si="23"/>
        <v/>
      </c>
      <c r="CK656" s="217" t="str">
        <f>IFERROR((TOWER_DATA[[#This Row],[D, bottom '[m']]]+TOWER_DATA[[#This Row],[D, top '[m']]])/(2*TOWER_DATA[[#This Row],[t '[mm']]]/1000),"")</f>
        <v/>
      </c>
      <c r="DO656" s="195"/>
      <c r="DP656" s="195"/>
      <c r="DQ656" s="175"/>
      <c r="DT656" s="96"/>
      <c r="DU656" s="96"/>
    </row>
    <row r="657" spans="14:125" ht="18" customHeight="1">
      <c r="N657" s="196"/>
      <c r="Q657" s="195"/>
      <c r="R657" s="195"/>
      <c r="S657" s="175"/>
      <c r="AV657" s="216" t="str">
        <f>IFERROR(TP_DATA[[#This Row],[Top '[m']]]-TP_DATA[[#This Row],[Bottom '[m']]], "")</f>
        <v/>
      </c>
      <c r="AW657" s="194"/>
      <c r="AX657" s="195"/>
      <c r="AY657" s="222"/>
      <c r="BB657" s="96"/>
      <c r="BC657" s="96"/>
      <c r="BD657" s="175"/>
      <c r="CH657" s="216" t="str">
        <f>IFERROR(TOWER_DATA[[#This Row],[Top '[m']]]-TOWER_DATA[[#This Row],[Bottom '[m']]], "")</f>
        <v/>
      </c>
      <c r="CI657" s="201" t="str">
        <f>IFERROR(-(TOWER_DATA[[#This Row],[D, bottom '[m']]]-TOWER_DATA[[#This Row],[D, top '[m']]])/(TOWER_DATA[[#This Row],[Bottom '[m']]]-TOWER_DATA[[#This Row],[Top '[m']]]),"")</f>
        <v/>
      </c>
      <c r="CJ657" s="134" t="str">
        <f t="shared" si="23"/>
        <v/>
      </c>
      <c r="CK657" s="217" t="str">
        <f>IFERROR((TOWER_DATA[[#This Row],[D, bottom '[m']]]+TOWER_DATA[[#This Row],[D, top '[m']]])/(2*TOWER_DATA[[#This Row],[t '[mm']]]/1000),"")</f>
        <v/>
      </c>
      <c r="DO657" s="195"/>
      <c r="DP657" s="195"/>
      <c r="DQ657" s="175"/>
      <c r="DT657" s="96"/>
      <c r="DU657" s="96"/>
    </row>
    <row r="658" spans="14:125" ht="18" customHeight="1">
      <c r="N658" s="196"/>
      <c r="Q658" s="195"/>
      <c r="R658" s="195"/>
      <c r="S658" s="175"/>
      <c r="AV658" s="216" t="str">
        <f>IFERROR(TP_DATA[[#This Row],[Top '[m']]]-TP_DATA[[#This Row],[Bottom '[m']]], "")</f>
        <v/>
      </c>
      <c r="AW658" s="194"/>
      <c r="AX658" s="195"/>
      <c r="AY658" s="222"/>
      <c r="BB658" s="96"/>
      <c r="BC658" s="96"/>
      <c r="BD658" s="175"/>
      <c r="CH658" s="216" t="str">
        <f>IFERROR(TOWER_DATA[[#This Row],[Top '[m']]]-TOWER_DATA[[#This Row],[Bottom '[m']]], "")</f>
        <v/>
      </c>
      <c r="CI658" s="201" t="str">
        <f>IFERROR(-(TOWER_DATA[[#This Row],[D, bottom '[m']]]-TOWER_DATA[[#This Row],[D, top '[m']]])/(TOWER_DATA[[#This Row],[Bottom '[m']]]-TOWER_DATA[[#This Row],[Top '[m']]]),"")</f>
        <v/>
      </c>
      <c r="CJ658" s="134" t="str">
        <f t="shared" si="23"/>
        <v/>
      </c>
      <c r="CK658" s="217" t="str">
        <f>IFERROR((TOWER_DATA[[#This Row],[D, bottom '[m']]]+TOWER_DATA[[#This Row],[D, top '[m']]])/(2*TOWER_DATA[[#This Row],[t '[mm']]]/1000),"")</f>
        <v/>
      </c>
      <c r="DO658" s="195"/>
      <c r="DP658" s="195"/>
      <c r="DQ658" s="175"/>
      <c r="DT658" s="96"/>
      <c r="DU658" s="96"/>
    </row>
    <row r="659" spans="14:125" ht="18" customHeight="1">
      <c r="N659" s="196"/>
      <c r="Q659" s="195"/>
      <c r="R659" s="195"/>
      <c r="S659" s="175"/>
      <c r="AV659" s="216" t="str">
        <f>IFERROR(TP_DATA[[#This Row],[Top '[m']]]-TP_DATA[[#This Row],[Bottom '[m']]], "")</f>
        <v/>
      </c>
      <c r="AW659" s="194"/>
      <c r="AX659" s="195"/>
      <c r="AY659" s="222"/>
      <c r="BB659" s="96"/>
      <c r="BC659" s="96"/>
      <c r="BD659" s="175"/>
      <c r="CH659" s="216" t="str">
        <f>IFERROR(TOWER_DATA[[#This Row],[Top '[m']]]-TOWER_DATA[[#This Row],[Bottom '[m']]], "")</f>
        <v/>
      </c>
      <c r="CI659" s="201" t="str">
        <f>IFERROR(-(TOWER_DATA[[#This Row],[D, bottom '[m']]]-TOWER_DATA[[#This Row],[D, top '[m']]])/(TOWER_DATA[[#This Row],[Bottom '[m']]]-TOWER_DATA[[#This Row],[Top '[m']]]),"")</f>
        <v/>
      </c>
      <c r="CJ659" s="134" t="str">
        <f t="shared" si="23"/>
        <v/>
      </c>
      <c r="CK659" s="217" t="str">
        <f>IFERROR((TOWER_DATA[[#This Row],[D, bottom '[m']]]+TOWER_DATA[[#This Row],[D, top '[m']]])/(2*TOWER_DATA[[#This Row],[t '[mm']]]/1000),"")</f>
        <v/>
      </c>
      <c r="DO659" s="195"/>
      <c r="DP659" s="195"/>
      <c r="DQ659" s="175"/>
      <c r="DT659" s="96"/>
      <c r="DU659" s="96"/>
    </row>
    <row r="660" spans="14:125" ht="18" customHeight="1">
      <c r="N660" s="196"/>
      <c r="Q660" s="195"/>
      <c r="R660" s="195"/>
      <c r="S660" s="175"/>
      <c r="AV660" s="216" t="str">
        <f>IFERROR(TP_DATA[[#This Row],[Top '[m']]]-TP_DATA[[#This Row],[Bottom '[m']]], "")</f>
        <v/>
      </c>
      <c r="AW660" s="194"/>
      <c r="AX660" s="195"/>
      <c r="AY660" s="222"/>
      <c r="BB660" s="96"/>
      <c r="BC660" s="96"/>
      <c r="BD660" s="175"/>
      <c r="CH660" s="216" t="str">
        <f>IFERROR(TOWER_DATA[[#This Row],[Top '[m']]]-TOWER_DATA[[#This Row],[Bottom '[m']]], "")</f>
        <v/>
      </c>
      <c r="CI660" s="201" t="str">
        <f>IFERROR(-(TOWER_DATA[[#This Row],[D, bottom '[m']]]-TOWER_DATA[[#This Row],[D, top '[m']]])/(TOWER_DATA[[#This Row],[Bottom '[m']]]-TOWER_DATA[[#This Row],[Top '[m']]]),"")</f>
        <v/>
      </c>
      <c r="CJ660" s="134" t="str">
        <f t="shared" si="23"/>
        <v/>
      </c>
      <c r="CK660" s="217" t="str">
        <f>IFERROR((TOWER_DATA[[#This Row],[D, bottom '[m']]]+TOWER_DATA[[#This Row],[D, top '[m']]])/(2*TOWER_DATA[[#This Row],[t '[mm']]]/1000),"")</f>
        <v/>
      </c>
      <c r="DO660" s="195"/>
      <c r="DP660" s="195"/>
      <c r="DQ660" s="175"/>
      <c r="DT660" s="96"/>
      <c r="DU660" s="96"/>
    </row>
    <row r="661" spans="14:125" ht="18" customHeight="1">
      <c r="N661" s="196"/>
      <c r="Q661" s="195"/>
      <c r="R661" s="195"/>
      <c r="S661" s="175"/>
      <c r="AV661" s="216" t="str">
        <f>IFERROR(TP_DATA[[#This Row],[Top '[m']]]-TP_DATA[[#This Row],[Bottom '[m']]], "")</f>
        <v/>
      </c>
      <c r="AW661" s="194"/>
      <c r="AX661" s="195"/>
      <c r="AY661" s="222"/>
      <c r="BB661" s="96"/>
      <c r="BC661" s="96"/>
      <c r="BD661" s="175"/>
      <c r="CH661" s="216" t="str">
        <f>IFERROR(TOWER_DATA[[#This Row],[Top '[m']]]-TOWER_DATA[[#This Row],[Bottom '[m']]], "")</f>
        <v/>
      </c>
      <c r="CI661" s="201" t="str">
        <f>IFERROR(-(TOWER_DATA[[#This Row],[D, bottom '[m']]]-TOWER_DATA[[#This Row],[D, top '[m']]])/(TOWER_DATA[[#This Row],[Bottom '[m']]]-TOWER_DATA[[#This Row],[Top '[m']]]),"")</f>
        <v/>
      </c>
      <c r="CJ661" s="134" t="str">
        <f t="shared" si="23"/>
        <v/>
      </c>
      <c r="CK661" s="217" t="str">
        <f>IFERROR((TOWER_DATA[[#This Row],[D, bottom '[m']]]+TOWER_DATA[[#This Row],[D, top '[m']]])/(2*TOWER_DATA[[#This Row],[t '[mm']]]/1000),"")</f>
        <v/>
      </c>
      <c r="DO661" s="195"/>
      <c r="DP661" s="195"/>
      <c r="DQ661" s="175"/>
      <c r="DT661" s="96"/>
      <c r="DU661" s="96"/>
    </row>
    <row r="662" spans="14:125" ht="18" customHeight="1">
      <c r="N662" s="196"/>
      <c r="Q662" s="195"/>
      <c r="R662" s="195"/>
      <c r="S662" s="175"/>
      <c r="AV662" s="216" t="str">
        <f>IFERROR(TP_DATA[[#This Row],[Top '[m']]]-TP_DATA[[#This Row],[Bottom '[m']]], "")</f>
        <v/>
      </c>
      <c r="AW662" s="194"/>
      <c r="AX662" s="195"/>
      <c r="AY662" s="222"/>
      <c r="BB662" s="96"/>
      <c r="BC662" s="96"/>
      <c r="BD662" s="175"/>
      <c r="CH662" s="216" t="str">
        <f>IFERROR(TOWER_DATA[[#This Row],[Top '[m']]]-TOWER_DATA[[#This Row],[Bottom '[m']]], "")</f>
        <v/>
      </c>
      <c r="CI662" s="201" t="str">
        <f>IFERROR(-(TOWER_DATA[[#This Row],[D, bottom '[m']]]-TOWER_DATA[[#This Row],[D, top '[m']]])/(TOWER_DATA[[#This Row],[Bottom '[m']]]-TOWER_DATA[[#This Row],[Top '[m']]]),"")</f>
        <v/>
      </c>
      <c r="CJ662" s="134" t="str">
        <f t="shared" si="23"/>
        <v/>
      </c>
      <c r="CK662" s="217" t="str">
        <f>IFERROR((TOWER_DATA[[#This Row],[D, bottom '[m']]]+TOWER_DATA[[#This Row],[D, top '[m']]])/(2*TOWER_DATA[[#This Row],[t '[mm']]]/1000),"")</f>
        <v/>
      </c>
      <c r="DO662" s="195"/>
      <c r="DP662" s="195"/>
      <c r="DQ662" s="175"/>
      <c r="DT662" s="96"/>
      <c r="DU662" s="96"/>
    </row>
    <row r="663" spans="14:125" ht="18" customHeight="1">
      <c r="N663" s="196"/>
      <c r="Q663" s="195"/>
      <c r="R663" s="195"/>
      <c r="S663" s="175"/>
      <c r="AV663" s="216" t="str">
        <f>IFERROR(TP_DATA[[#This Row],[Top '[m']]]-TP_DATA[[#This Row],[Bottom '[m']]], "")</f>
        <v/>
      </c>
      <c r="AW663" s="194"/>
      <c r="AX663" s="195"/>
      <c r="AY663" s="222"/>
      <c r="BB663" s="96"/>
      <c r="BC663" s="96"/>
      <c r="BD663" s="175"/>
      <c r="CH663" s="216" t="str">
        <f>IFERROR(TOWER_DATA[[#This Row],[Top '[m']]]-TOWER_DATA[[#This Row],[Bottom '[m']]], "")</f>
        <v/>
      </c>
      <c r="CI663" s="201" t="str">
        <f>IFERROR(-(TOWER_DATA[[#This Row],[D, bottom '[m']]]-TOWER_DATA[[#This Row],[D, top '[m']]])/(TOWER_DATA[[#This Row],[Bottom '[m']]]-TOWER_DATA[[#This Row],[Top '[m']]]),"")</f>
        <v/>
      </c>
      <c r="CJ663" s="134" t="str">
        <f t="shared" si="23"/>
        <v/>
      </c>
      <c r="CK663" s="217" t="str">
        <f>IFERROR((TOWER_DATA[[#This Row],[D, bottom '[m']]]+TOWER_DATA[[#This Row],[D, top '[m']]])/(2*TOWER_DATA[[#This Row],[t '[mm']]]/1000),"")</f>
        <v/>
      </c>
      <c r="DO663" s="195"/>
      <c r="DP663" s="195"/>
      <c r="DQ663" s="175"/>
      <c r="DT663" s="96"/>
      <c r="DU663" s="96"/>
    </row>
    <row r="664" spans="14:125" ht="18" customHeight="1">
      <c r="N664" s="196"/>
      <c r="Q664" s="195"/>
      <c r="R664" s="195"/>
      <c r="S664" s="175"/>
      <c r="AV664" s="216" t="str">
        <f>IFERROR(TP_DATA[[#This Row],[Top '[m']]]-TP_DATA[[#This Row],[Bottom '[m']]], "")</f>
        <v/>
      </c>
      <c r="AW664" s="194"/>
      <c r="AX664" s="195"/>
      <c r="AY664" s="222"/>
      <c r="BB664" s="96"/>
      <c r="BC664" s="96"/>
      <c r="BD664" s="175"/>
      <c r="CH664" s="216" t="str">
        <f>IFERROR(TOWER_DATA[[#This Row],[Top '[m']]]-TOWER_DATA[[#This Row],[Bottom '[m']]], "")</f>
        <v/>
      </c>
      <c r="CI664" s="201" t="str">
        <f>IFERROR(-(TOWER_DATA[[#This Row],[D, bottom '[m']]]-TOWER_DATA[[#This Row],[D, top '[m']]])/(TOWER_DATA[[#This Row],[Bottom '[m']]]-TOWER_DATA[[#This Row],[Top '[m']]]),"")</f>
        <v/>
      </c>
      <c r="CJ664" s="134" t="str">
        <f t="shared" si="23"/>
        <v/>
      </c>
      <c r="CK664" s="217" t="str">
        <f>IFERROR((TOWER_DATA[[#This Row],[D, bottom '[m']]]+TOWER_DATA[[#This Row],[D, top '[m']]])/(2*TOWER_DATA[[#This Row],[t '[mm']]]/1000),"")</f>
        <v/>
      </c>
      <c r="DO664" s="195"/>
      <c r="DP664" s="195"/>
      <c r="DQ664" s="175"/>
      <c r="DT664" s="96"/>
      <c r="DU664" s="96"/>
    </row>
    <row r="665" spans="14:125" ht="18" customHeight="1">
      <c r="N665" s="196"/>
      <c r="Q665" s="195"/>
      <c r="R665" s="195"/>
      <c r="S665" s="175"/>
      <c r="AV665" s="216" t="str">
        <f>IFERROR(TP_DATA[[#This Row],[Top '[m']]]-TP_DATA[[#This Row],[Bottom '[m']]], "")</f>
        <v/>
      </c>
      <c r="AW665" s="194"/>
      <c r="AX665" s="195"/>
      <c r="AY665" s="222"/>
      <c r="BB665" s="96"/>
      <c r="BC665" s="96"/>
      <c r="BD665" s="175"/>
      <c r="CH665" s="216" t="str">
        <f>IFERROR(TOWER_DATA[[#This Row],[Top '[m']]]-TOWER_DATA[[#This Row],[Bottom '[m']]], "")</f>
        <v/>
      </c>
      <c r="CI665" s="201" t="str">
        <f>IFERROR(-(TOWER_DATA[[#This Row],[D, bottom '[m']]]-TOWER_DATA[[#This Row],[D, top '[m']]])/(TOWER_DATA[[#This Row],[Bottom '[m']]]-TOWER_DATA[[#This Row],[Top '[m']]]),"")</f>
        <v/>
      </c>
      <c r="CJ665" s="134" t="str">
        <f t="shared" si="23"/>
        <v/>
      </c>
      <c r="CK665" s="217" t="str">
        <f>IFERROR((TOWER_DATA[[#This Row],[D, bottom '[m']]]+TOWER_DATA[[#This Row],[D, top '[m']]])/(2*TOWER_DATA[[#This Row],[t '[mm']]]/1000),"")</f>
        <v/>
      </c>
      <c r="DO665" s="195"/>
      <c r="DP665" s="195"/>
      <c r="DQ665" s="175"/>
      <c r="DT665" s="96"/>
      <c r="DU665" s="96"/>
    </row>
    <row r="666" spans="14:125" ht="18" customHeight="1">
      <c r="N666" s="196"/>
      <c r="Q666" s="195"/>
      <c r="R666" s="195"/>
      <c r="S666" s="175"/>
      <c r="AV666" s="216" t="str">
        <f>IFERROR(TP_DATA[[#This Row],[Top '[m']]]-TP_DATA[[#This Row],[Bottom '[m']]], "")</f>
        <v/>
      </c>
      <c r="AW666" s="194"/>
      <c r="AX666" s="195"/>
      <c r="AY666" s="222"/>
      <c r="BB666" s="96"/>
      <c r="BC666" s="96"/>
      <c r="BD666" s="175"/>
      <c r="CH666" s="216" t="str">
        <f>IFERROR(TOWER_DATA[[#This Row],[Top '[m']]]-TOWER_DATA[[#This Row],[Bottom '[m']]], "")</f>
        <v/>
      </c>
      <c r="CI666" s="201" t="str">
        <f>IFERROR(-(TOWER_DATA[[#This Row],[D, bottom '[m']]]-TOWER_DATA[[#This Row],[D, top '[m']]])/(TOWER_DATA[[#This Row],[Bottom '[m']]]-TOWER_DATA[[#This Row],[Top '[m']]]),"")</f>
        <v/>
      </c>
      <c r="CJ666" s="134" t="str">
        <f t="shared" si="23"/>
        <v/>
      </c>
      <c r="CK666" s="217" t="str">
        <f>IFERROR((TOWER_DATA[[#This Row],[D, bottom '[m']]]+TOWER_DATA[[#This Row],[D, top '[m']]])/(2*TOWER_DATA[[#This Row],[t '[mm']]]/1000),"")</f>
        <v/>
      </c>
      <c r="DO666" s="195"/>
      <c r="DP666" s="195"/>
      <c r="DQ666" s="175"/>
      <c r="DT666" s="96"/>
      <c r="DU666" s="96"/>
    </row>
    <row r="667" spans="14:125" ht="18" customHeight="1">
      <c r="N667" s="196"/>
      <c r="Q667" s="195"/>
      <c r="R667" s="195"/>
      <c r="S667" s="175"/>
      <c r="AV667" s="216" t="str">
        <f>IFERROR(TP_DATA[[#This Row],[Top '[m']]]-TP_DATA[[#This Row],[Bottom '[m']]], "")</f>
        <v/>
      </c>
      <c r="AW667" s="194"/>
      <c r="AX667" s="195"/>
      <c r="AY667" s="222"/>
      <c r="BB667" s="96"/>
      <c r="BC667" s="96"/>
      <c r="BD667" s="175"/>
      <c r="CH667" s="216" t="str">
        <f>IFERROR(TOWER_DATA[[#This Row],[Top '[m']]]-TOWER_DATA[[#This Row],[Bottom '[m']]], "")</f>
        <v/>
      </c>
      <c r="CI667" s="201" t="str">
        <f>IFERROR(-(TOWER_DATA[[#This Row],[D, bottom '[m']]]-TOWER_DATA[[#This Row],[D, top '[m']]])/(TOWER_DATA[[#This Row],[Bottom '[m']]]-TOWER_DATA[[#This Row],[Top '[m']]]),"")</f>
        <v/>
      </c>
      <c r="CJ667" s="134" t="str">
        <f t="shared" si="23"/>
        <v/>
      </c>
      <c r="CK667" s="217" t="str">
        <f>IFERROR((TOWER_DATA[[#This Row],[D, bottom '[m']]]+TOWER_DATA[[#This Row],[D, top '[m']]])/(2*TOWER_DATA[[#This Row],[t '[mm']]]/1000),"")</f>
        <v/>
      </c>
      <c r="DO667" s="195"/>
      <c r="DP667" s="195"/>
      <c r="DQ667" s="175"/>
      <c r="DT667" s="96"/>
      <c r="DU667" s="96"/>
    </row>
    <row r="668" spans="14:125" ht="18" customHeight="1">
      <c r="N668" s="196"/>
      <c r="Q668" s="195"/>
      <c r="R668" s="195"/>
      <c r="S668" s="175"/>
      <c r="AV668" s="216" t="str">
        <f>IFERROR(TP_DATA[[#This Row],[Top '[m']]]-TP_DATA[[#This Row],[Bottom '[m']]], "")</f>
        <v/>
      </c>
      <c r="AW668" s="194"/>
      <c r="AX668" s="195"/>
      <c r="AY668" s="222"/>
      <c r="BB668" s="96"/>
      <c r="BC668" s="96"/>
      <c r="BD668" s="175"/>
      <c r="CH668" s="216" t="str">
        <f>IFERROR(TOWER_DATA[[#This Row],[Top '[m']]]-TOWER_DATA[[#This Row],[Bottom '[m']]], "")</f>
        <v/>
      </c>
      <c r="CI668" s="201" t="str">
        <f>IFERROR(-(TOWER_DATA[[#This Row],[D, bottom '[m']]]-TOWER_DATA[[#This Row],[D, top '[m']]])/(TOWER_DATA[[#This Row],[Bottom '[m']]]-TOWER_DATA[[#This Row],[Top '[m']]]),"")</f>
        <v/>
      </c>
      <c r="CJ668" s="134" t="str">
        <f t="shared" si="23"/>
        <v/>
      </c>
      <c r="CK668" s="217" t="str">
        <f>IFERROR((TOWER_DATA[[#This Row],[D, bottom '[m']]]+TOWER_DATA[[#This Row],[D, top '[m']]])/(2*TOWER_DATA[[#This Row],[t '[mm']]]/1000),"")</f>
        <v/>
      </c>
      <c r="DO668" s="195"/>
      <c r="DP668" s="195"/>
      <c r="DQ668" s="175"/>
      <c r="DT668" s="96"/>
      <c r="DU668" s="96"/>
    </row>
    <row r="669" spans="14:125" ht="18" customHeight="1">
      <c r="N669" s="196"/>
      <c r="Q669" s="195"/>
      <c r="R669" s="195"/>
      <c r="S669" s="175"/>
      <c r="AV669" s="216" t="str">
        <f>IFERROR(TP_DATA[[#This Row],[Top '[m']]]-TP_DATA[[#This Row],[Bottom '[m']]], "")</f>
        <v/>
      </c>
      <c r="AW669" s="194"/>
      <c r="AX669" s="195"/>
      <c r="AY669" s="222"/>
      <c r="BB669" s="96"/>
      <c r="BC669" s="96"/>
      <c r="BD669" s="175"/>
      <c r="CH669" s="216" t="str">
        <f>IFERROR(TOWER_DATA[[#This Row],[Top '[m']]]-TOWER_DATA[[#This Row],[Bottom '[m']]], "")</f>
        <v/>
      </c>
      <c r="CI669" s="201" t="str">
        <f>IFERROR(-(TOWER_DATA[[#This Row],[D, bottom '[m']]]-TOWER_DATA[[#This Row],[D, top '[m']]])/(TOWER_DATA[[#This Row],[Bottom '[m']]]-TOWER_DATA[[#This Row],[Top '[m']]]),"")</f>
        <v/>
      </c>
      <c r="CJ669" s="134" t="str">
        <f t="shared" si="23"/>
        <v/>
      </c>
      <c r="CK669" s="217" t="str">
        <f>IFERROR((TOWER_DATA[[#This Row],[D, bottom '[m']]]+TOWER_DATA[[#This Row],[D, top '[m']]])/(2*TOWER_DATA[[#This Row],[t '[mm']]]/1000),"")</f>
        <v/>
      </c>
      <c r="DO669" s="195"/>
      <c r="DP669" s="195"/>
      <c r="DQ669" s="175"/>
      <c r="DT669" s="96"/>
      <c r="DU669" s="96"/>
    </row>
    <row r="670" spans="14:125" ht="18" customHeight="1">
      <c r="N670" s="196"/>
      <c r="Q670" s="195"/>
      <c r="R670" s="195"/>
      <c r="S670" s="175"/>
      <c r="AV670" s="216" t="str">
        <f>IFERROR(TP_DATA[[#This Row],[Top '[m']]]-TP_DATA[[#This Row],[Bottom '[m']]], "")</f>
        <v/>
      </c>
      <c r="AW670" s="194"/>
      <c r="AX670" s="195"/>
      <c r="AY670" s="222"/>
      <c r="BB670" s="96"/>
      <c r="BC670" s="96"/>
      <c r="BD670" s="175"/>
      <c r="CH670" s="216" t="str">
        <f>IFERROR(TOWER_DATA[[#This Row],[Top '[m']]]-TOWER_DATA[[#This Row],[Bottom '[m']]], "")</f>
        <v/>
      </c>
      <c r="CI670" s="201" t="str">
        <f>IFERROR(-(TOWER_DATA[[#This Row],[D, bottom '[m']]]-TOWER_DATA[[#This Row],[D, top '[m']]])/(TOWER_DATA[[#This Row],[Bottom '[m']]]-TOWER_DATA[[#This Row],[Top '[m']]]),"")</f>
        <v/>
      </c>
      <c r="CJ670" s="134" t="str">
        <f t="shared" si="23"/>
        <v/>
      </c>
      <c r="CK670" s="217" t="str">
        <f>IFERROR((TOWER_DATA[[#This Row],[D, bottom '[m']]]+TOWER_DATA[[#This Row],[D, top '[m']]])/(2*TOWER_DATA[[#This Row],[t '[mm']]]/1000),"")</f>
        <v/>
      </c>
      <c r="DO670" s="195"/>
      <c r="DP670" s="195"/>
      <c r="DQ670" s="175"/>
      <c r="DT670" s="96"/>
      <c r="DU670" s="96"/>
    </row>
    <row r="671" spans="14:125" ht="18" customHeight="1">
      <c r="N671" s="196"/>
      <c r="Q671" s="195"/>
      <c r="R671" s="195"/>
      <c r="S671" s="175"/>
      <c r="AV671" s="216" t="str">
        <f>IFERROR(TP_DATA[[#This Row],[Top '[m']]]-TP_DATA[[#This Row],[Bottom '[m']]], "")</f>
        <v/>
      </c>
      <c r="AW671" s="194"/>
      <c r="AX671" s="195"/>
      <c r="AY671" s="222"/>
      <c r="BB671" s="96"/>
      <c r="BC671" s="96"/>
      <c r="BD671" s="175"/>
      <c r="CH671" s="216" t="str">
        <f>IFERROR(TOWER_DATA[[#This Row],[Top '[m']]]-TOWER_DATA[[#This Row],[Bottom '[m']]], "")</f>
        <v/>
      </c>
      <c r="CI671" s="201" t="str">
        <f>IFERROR(-(TOWER_DATA[[#This Row],[D, bottom '[m']]]-TOWER_DATA[[#This Row],[D, top '[m']]])/(TOWER_DATA[[#This Row],[Bottom '[m']]]-TOWER_DATA[[#This Row],[Top '[m']]]),"")</f>
        <v/>
      </c>
      <c r="CJ671" s="134" t="str">
        <f t="shared" si="23"/>
        <v/>
      </c>
      <c r="CK671" s="217" t="str">
        <f>IFERROR((TOWER_DATA[[#This Row],[D, bottom '[m']]]+TOWER_DATA[[#This Row],[D, top '[m']]])/(2*TOWER_DATA[[#This Row],[t '[mm']]]/1000),"")</f>
        <v/>
      </c>
      <c r="DO671" s="195"/>
      <c r="DP671" s="195"/>
      <c r="DQ671" s="175"/>
      <c r="DT671" s="96"/>
      <c r="DU671" s="96"/>
    </row>
    <row r="672" spans="14:125" ht="18" customHeight="1">
      <c r="N672" s="196"/>
      <c r="Q672" s="195"/>
      <c r="R672" s="195"/>
      <c r="S672" s="175"/>
      <c r="AV672" s="216" t="str">
        <f>IFERROR(TP_DATA[[#This Row],[Top '[m']]]-TP_DATA[[#This Row],[Bottom '[m']]], "")</f>
        <v/>
      </c>
      <c r="AW672" s="194"/>
      <c r="AX672" s="195"/>
      <c r="AY672" s="222"/>
      <c r="BB672" s="96"/>
      <c r="BC672" s="96"/>
      <c r="BD672" s="175"/>
      <c r="CH672" s="216" t="str">
        <f>IFERROR(TOWER_DATA[[#This Row],[Top '[m']]]-TOWER_DATA[[#This Row],[Bottom '[m']]], "")</f>
        <v/>
      </c>
      <c r="CI672" s="201" t="str">
        <f>IFERROR(-(TOWER_DATA[[#This Row],[D, bottom '[m']]]-TOWER_DATA[[#This Row],[D, top '[m']]])/(TOWER_DATA[[#This Row],[Bottom '[m']]]-TOWER_DATA[[#This Row],[Top '[m']]]),"")</f>
        <v/>
      </c>
      <c r="CJ672" s="134" t="str">
        <f t="shared" si="23"/>
        <v/>
      </c>
      <c r="CK672" s="217" t="str">
        <f>IFERROR((TOWER_DATA[[#This Row],[D, bottom '[m']]]+TOWER_DATA[[#This Row],[D, top '[m']]])/(2*TOWER_DATA[[#This Row],[t '[mm']]]/1000),"")</f>
        <v/>
      </c>
      <c r="DO672" s="195"/>
      <c r="DP672" s="195"/>
      <c r="DQ672" s="175"/>
      <c r="DT672" s="96"/>
      <c r="DU672" s="96"/>
    </row>
    <row r="673" spans="14:125" ht="18" customHeight="1">
      <c r="N673" s="196"/>
      <c r="Q673" s="195"/>
      <c r="R673" s="195"/>
      <c r="S673" s="175"/>
      <c r="AV673" s="216" t="str">
        <f>IFERROR(TP_DATA[[#This Row],[Top '[m']]]-TP_DATA[[#This Row],[Bottom '[m']]], "")</f>
        <v/>
      </c>
      <c r="AW673" s="194"/>
      <c r="AX673" s="195"/>
      <c r="AY673" s="222"/>
      <c r="BB673" s="96"/>
      <c r="BC673" s="96"/>
      <c r="BD673" s="175"/>
      <c r="CH673" s="216" t="str">
        <f>IFERROR(TOWER_DATA[[#This Row],[Top '[m']]]-TOWER_DATA[[#This Row],[Bottom '[m']]], "")</f>
        <v/>
      </c>
      <c r="CI673" s="201" t="str">
        <f>IFERROR(-(TOWER_DATA[[#This Row],[D, bottom '[m']]]-TOWER_DATA[[#This Row],[D, top '[m']]])/(TOWER_DATA[[#This Row],[Bottom '[m']]]-TOWER_DATA[[#This Row],[Top '[m']]]),"")</f>
        <v/>
      </c>
      <c r="CJ673" s="134" t="str">
        <f t="shared" si="23"/>
        <v/>
      </c>
      <c r="CK673" s="217" t="str">
        <f>IFERROR((TOWER_DATA[[#This Row],[D, bottom '[m']]]+TOWER_DATA[[#This Row],[D, top '[m']]])/(2*TOWER_DATA[[#This Row],[t '[mm']]]/1000),"")</f>
        <v/>
      </c>
      <c r="DP673" s="195"/>
      <c r="DQ673" s="175"/>
      <c r="DT673" s="96"/>
      <c r="DU673" s="96"/>
    </row>
    <row r="674" spans="14:125" ht="18" customHeight="1">
      <c r="N674" s="196"/>
      <c r="Q674" s="195"/>
      <c r="R674" s="195"/>
      <c r="S674" s="175"/>
      <c r="AV674" s="216" t="str">
        <f>IFERROR(TP_DATA[[#This Row],[Top '[m']]]-TP_DATA[[#This Row],[Bottom '[m']]], "")</f>
        <v/>
      </c>
      <c r="AW674" s="194"/>
      <c r="AX674" s="195"/>
      <c r="AY674" s="222"/>
      <c r="BB674" s="96"/>
      <c r="BC674" s="96"/>
      <c r="BD674" s="175"/>
      <c r="CH674" s="216" t="str">
        <f>IFERROR(TOWER_DATA[[#This Row],[Top '[m']]]-TOWER_DATA[[#This Row],[Bottom '[m']]], "")</f>
        <v/>
      </c>
      <c r="CI674" s="201" t="str">
        <f>IFERROR(-(TOWER_DATA[[#This Row],[D, bottom '[m']]]-TOWER_DATA[[#This Row],[D, top '[m']]])/(TOWER_DATA[[#This Row],[Bottom '[m']]]-TOWER_DATA[[#This Row],[Top '[m']]]),"")</f>
        <v/>
      </c>
      <c r="CJ674" s="134" t="str">
        <f t="shared" si="23"/>
        <v/>
      </c>
      <c r="CK674" s="217" t="str">
        <f>IFERROR((TOWER_DATA[[#This Row],[D, bottom '[m']]]+TOWER_DATA[[#This Row],[D, top '[m']]])/(2*TOWER_DATA[[#This Row],[t '[mm']]]/1000),"")</f>
        <v/>
      </c>
      <c r="DP674" s="195"/>
      <c r="DQ674" s="175"/>
      <c r="DT674" s="96"/>
      <c r="DU674" s="96"/>
    </row>
    <row r="675" spans="14:125" ht="18" customHeight="1">
      <c r="N675" s="196"/>
      <c r="Q675" s="195"/>
      <c r="R675" s="195"/>
      <c r="S675" s="175"/>
      <c r="AV675" s="216" t="str">
        <f>IFERROR(TP_DATA[[#This Row],[Top '[m']]]-TP_DATA[[#This Row],[Bottom '[m']]], "")</f>
        <v/>
      </c>
      <c r="AW675" s="194"/>
      <c r="AX675" s="195"/>
      <c r="AY675" s="222"/>
      <c r="BB675" s="96"/>
      <c r="BC675" s="96"/>
      <c r="BD675" s="175"/>
      <c r="CH675" s="216" t="str">
        <f>IFERROR(TOWER_DATA[[#This Row],[Top '[m']]]-TOWER_DATA[[#This Row],[Bottom '[m']]], "")</f>
        <v/>
      </c>
      <c r="CI675" s="201" t="str">
        <f>IFERROR(-(TOWER_DATA[[#This Row],[D, bottom '[m']]]-TOWER_DATA[[#This Row],[D, top '[m']]])/(TOWER_DATA[[#This Row],[Bottom '[m']]]-TOWER_DATA[[#This Row],[Top '[m']]]),"")</f>
        <v/>
      </c>
      <c r="CJ675" s="134" t="str">
        <f t="shared" si="23"/>
        <v/>
      </c>
      <c r="CK675" s="217" t="str">
        <f>IFERROR((TOWER_DATA[[#This Row],[D, bottom '[m']]]+TOWER_DATA[[#This Row],[D, top '[m']]])/(2*TOWER_DATA[[#This Row],[t '[mm']]]/1000),"")</f>
        <v/>
      </c>
      <c r="DP675" s="195"/>
      <c r="DQ675" s="175"/>
      <c r="DT675" s="96"/>
      <c r="DU675" s="96"/>
    </row>
    <row r="676" spans="14:125" ht="18" customHeight="1">
      <c r="N676" s="196"/>
      <c r="Q676" s="195"/>
      <c r="R676" s="195"/>
      <c r="S676" s="175"/>
      <c r="AV676" s="216" t="str">
        <f>IFERROR(TP_DATA[[#This Row],[Top '[m']]]-TP_DATA[[#This Row],[Bottom '[m']]], "")</f>
        <v/>
      </c>
      <c r="AW676" s="194"/>
      <c r="AX676" s="195"/>
      <c r="AY676" s="222"/>
      <c r="BB676" s="96"/>
      <c r="BC676" s="96"/>
      <c r="BD676" s="175"/>
      <c r="CH676" s="216" t="str">
        <f>IFERROR(TOWER_DATA[[#This Row],[Top '[m']]]-TOWER_DATA[[#This Row],[Bottom '[m']]], "")</f>
        <v/>
      </c>
      <c r="CI676" s="201" t="str">
        <f>IFERROR(-(TOWER_DATA[[#This Row],[D, bottom '[m']]]-TOWER_DATA[[#This Row],[D, top '[m']]])/(TOWER_DATA[[#This Row],[Bottom '[m']]]-TOWER_DATA[[#This Row],[Top '[m']]]),"")</f>
        <v/>
      </c>
      <c r="CJ676" s="134" t="str">
        <f t="shared" si="23"/>
        <v/>
      </c>
      <c r="CK676" s="217" t="str">
        <f>IFERROR((TOWER_DATA[[#This Row],[D, bottom '[m']]]+TOWER_DATA[[#This Row],[D, top '[m']]])/(2*TOWER_DATA[[#This Row],[t '[mm']]]/1000),"")</f>
        <v/>
      </c>
      <c r="DP676" s="195"/>
      <c r="DQ676" s="175"/>
      <c r="DT676" s="96"/>
      <c r="DU676" s="96"/>
    </row>
    <row r="677" spans="14:125" ht="18" customHeight="1">
      <c r="N677" s="196"/>
      <c r="Q677" s="195"/>
      <c r="R677" s="195"/>
      <c r="S677" s="175"/>
      <c r="AV677" s="216" t="str">
        <f>IFERROR(TP_DATA[[#This Row],[Top '[m']]]-TP_DATA[[#This Row],[Bottom '[m']]], "")</f>
        <v/>
      </c>
      <c r="AW677" s="194"/>
      <c r="AX677" s="195"/>
      <c r="AY677" s="222"/>
      <c r="BB677" s="96"/>
      <c r="BC677" s="96"/>
      <c r="BD677" s="175"/>
      <c r="CH677" s="216" t="str">
        <f>IFERROR(TOWER_DATA[[#This Row],[Top '[m']]]-TOWER_DATA[[#This Row],[Bottom '[m']]], "")</f>
        <v/>
      </c>
      <c r="CI677" s="201" t="str">
        <f>IFERROR(-(TOWER_DATA[[#This Row],[D, bottom '[m']]]-TOWER_DATA[[#This Row],[D, top '[m']]])/(TOWER_DATA[[#This Row],[Bottom '[m']]]-TOWER_DATA[[#This Row],[Top '[m']]]),"")</f>
        <v/>
      </c>
      <c r="CJ677" s="134" t="str">
        <f t="shared" si="23"/>
        <v/>
      </c>
      <c r="CK677" s="217" t="str">
        <f>IFERROR((TOWER_DATA[[#This Row],[D, bottom '[m']]]+TOWER_DATA[[#This Row],[D, top '[m']]])/(2*TOWER_DATA[[#This Row],[t '[mm']]]/1000),"")</f>
        <v/>
      </c>
      <c r="DP677" s="195"/>
      <c r="DQ677" s="175"/>
      <c r="DT677" s="96"/>
      <c r="DU677" s="96"/>
    </row>
    <row r="678" spans="14:125" ht="18" customHeight="1">
      <c r="N678" s="196"/>
      <c r="Q678" s="195"/>
      <c r="R678" s="195"/>
      <c r="S678" s="175"/>
      <c r="AV678" s="216" t="str">
        <f>IFERROR(TP_DATA[[#This Row],[Top '[m']]]-TP_DATA[[#This Row],[Bottom '[m']]], "")</f>
        <v/>
      </c>
      <c r="AW678" s="194"/>
      <c r="AX678" s="195"/>
      <c r="AY678" s="222"/>
      <c r="BB678" s="96"/>
      <c r="BC678" s="96"/>
      <c r="BD678" s="175"/>
      <c r="CH678" s="216" t="str">
        <f>IFERROR(TOWER_DATA[[#This Row],[Top '[m']]]-TOWER_DATA[[#This Row],[Bottom '[m']]], "")</f>
        <v/>
      </c>
      <c r="CI678" s="201" t="str">
        <f>IFERROR(-(TOWER_DATA[[#This Row],[D, bottom '[m']]]-TOWER_DATA[[#This Row],[D, top '[m']]])/(TOWER_DATA[[#This Row],[Bottom '[m']]]-TOWER_DATA[[#This Row],[Top '[m']]]),"")</f>
        <v/>
      </c>
      <c r="CJ678" s="134" t="str">
        <f t="shared" si="23"/>
        <v/>
      </c>
      <c r="CK678" s="217" t="str">
        <f>IFERROR((TOWER_DATA[[#This Row],[D, bottom '[m']]]+TOWER_DATA[[#This Row],[D, top '[m']]])/(2*TOWER_DATA[[#This Row],[t '[mm']]]/1000),"")</f>
        <v/>
      </c>
      <c r="DP678" s="195"/>
      <c r="DQ678" s="175"/>
      <c r="DT678" s="96"/>
      <c r="DU678" s="96"/>
    </row>
    <row r="679" spans="14:125" ht="18" customHeight="1">
      <c r="N679" s="196"/>
      <c r="Q679" s="195"/>
      <c r="R679" s="195"/>
      <c r="S679" s="175"/>
      <c r="AV679" s="216" t="str">
        <f>IFERROR(TP_DATA[[#This Row],[Top '[m']]]-TP_DATA[[#This Row],[Bottom '[m']]], "")</f>
        <v/>
      </c>
      <c r="AW679" s="194"/>
      <c r="AX679" s="195"/>
      <c r="AY679" s="222"/>
      <c r="BB679" s="96"/>
      <c r="BC679" s="96"/>
      <c r="BD679" s="175"/>
      <c r="CH679" s="216" t="str">
        <f>IFERROR(TOWER_DATA[[#This Row],[Top '[m']]]-TOWER_DATA[[#This Row],[Bottom '[m']]], "")</f>
        <v/>
      </c>
      <c r="CI679" s="201" t="str">
        <f>IFERROR(-(TOWER_DATA[[#This Row],[D, bottom '[m']]]-TOWER_DATA[[#This Row],[D, top '[m']]])/(TOWER_DATA[[#This Row],[Bottom '[m']]]-TOWER_DATA[[#This Row],[Top '[m']]]),"")</f>
        <v/>
      </c>
      <c r="CJ679" s="134" t="str">
        <f t="shared" si="23"/>
        <v/>
      </c>
      <c r="CK679" s="217" t="str">
        <f>IFERROR((TOWER_DATA[[#This Row],[D, bottom '[m']]]+TOWER_DATA[[#This Row],[D, top '[m']]])/(2*TOWER_DATA[[#This Row],[t '[mm']]]/1000),"")</f>
        <v/>
      </c>
      <c r="DP679" s="195"/>
      <c r="DQ679" s="175"/>
      <c r="DT679" s="96"/>
      <c r="DU679" s="96"/>
    </row>
    <row r="680" spans="14:125" ht="18" customHeight="1">
      <c r="N680" s="196"/>
      <c r="Q680" s="195"/>
      <c r="R680" s="195"/>
      <c r="S680" s="175"/>
      <c r="AV680" s="216" t="str">
        <f>IFERROR(TP_DATA[[#This Row],[Top '[m']]]-TP_DATA[[#This Row],[Bottom '[m']]], "")</f>
        <v/>
      </c>
      <c r="AW680" s="194"/>
      <c r="AX680" s="195"/>
      <c r="AY680" s="222"/>
      <c r="BB680" s="96"/>
      <c r="BC680" s="96"/>
      <c r="BD680" s="175"/>
      <c r="CH680" s="216" t="str">
        <f>IFERROR(TOWER_DATA[[#This Row],[Top '[m']]]-TOWER_DATA[[#This Row],[Bottom '[m']]], "")</f>
        <v/>
      </c>
      <c r="CI680" s="201" t="str">
        <f>IFERROR(-(TOWER_DATA[[#This Row],[D, bottom '[m']]]-TOWER_DATA[[#This Row],[D, top '[m']]])/(TOWER_DATA[[#This Row],[Bottom '[m']]]-TOWER_DATA[[#This Row],[Top '[m']]]),"")</f>
        <v/>
      </c>
      <c r="CJ680" s="134" t="str">
        <f t="shared" si="23"/>
        <v/>
      </c>
      <c r="CK680" s="217" t="str">
        <f>IFERROR((TOWER_DATA[[#This Row],[D, bottom '[m']]]+TOWER_DATA[[#This Row],[D, top '[m']]])/(2*TOWER_DATA[[#This Row],[t '[mm']]]/1000),"")</f>
        <v/>
      </c>
      <c r="DP680" s="195"/>
      <c r="DQ680" s="175"/>
      <c r="DT680" s="96"/>
      <c r="DU680" s="96"/>
    </row>
    <row r="681" spans="14:125" ht="18" customHeight="1">
      <c r="N681" s="196"/>
      <c r="Q681" s="195"/>
      <c r="R681" s="195"/>
      <c r="S681" s="175"/>
      <c r="AV681" s="216" t="str">
        <f>IFERROR(TP_DATA[[#This Row],[Top '[m']]]-TP_DATA[[#This Row],[Bottom '[m']]], "")</f>
        <v/>
      </c>
      <c r="AW681" s="194"/>
      <c r="AX681" s="195"/>
      <c r="AY681" s="222"/>
      <c r="BB681" s="96"/>
      <c r="BC681" s="96"/>
      <c r="BD681" s="175"/>
      <c r="CH681" s="216" t="str">
        <f>IFERROR(TOWER_DATA[[#This Row],[Top '[m']]]-TOWER_DATA[[#This Row],[Bottom '[m']]], "")</f>
        <v/>
      </c>
      <c r="CI681" s="201" t="str">
        <f>IFERROR(-(TOWER_DATA[[#This Row],[D, bottom '[m']]]-TOWER_DATA[[#This Row],[D, top '[m']]])/(TOWER_DATA[[#This Row],[Bottom '[m']]]-TOWER_DATA[[#This Row],[Top '[m']]]),"")</f>
        <v/>
      </c>
      <c r="CJ681" s="134" t="str">
        <f t="shared" si="23"/>
        <v/>
      </c>
      <c r="CK681" s="217" t="str">
        <f>IFERROR((TOWER_DATA[[#This Row],[D, bottom '[m']]]+TOWER_DATA[[#This Row],[D, top '[m']]])/(2*TOWER_DATA[[#This Row],[t '[mm']]]/1000),"")</f>
        <v/>
      </c>
      <c r="DP681" s="195"/>
      <c r="DQ681" s="175"/>
      <c r="DT681" s="96"/>
      <c r="DU681" s="96"/>
    </row>
    <row r="682" spans="14:125" ht="18" customHeight="1">
      <c r="N682" s="196"/>
      <c r="Q682" s="195"/>
      <c r="R682" s="195"/>
      <c r="S682" s="175"/>
      <c r="AV682" s="216" t="str">
        <f>IFERROR(TP_DATA[[#This Row],[Top '[m']]]-TP_DATA[[#This Row],[Bottom '[m']]], "")</f>
        <v/>
      </c>
      <c r="AW682" s="194"/>
      <c r="AX682" s="195"/>
      <c r="AY682" s="222"/>
      <c r="BB682" s="96"/>
      <c r="BC682" s="96"/>
      <c r="BD682" s="175"/>
      <c r="CH682" s="216" t="str">
        <f>IFERROR(TOWER_DATA[[#This Row],[Top '[m']]]-TOWER_DATA[[#This Row],[Bottom '[m']]], "")</f>
        <v/>
      </c>
      <c r="CI682" s="201" t="str">
        <f>IFERROR(-(TOWER_DATA[[#This Row],[D, bottom '[m']]]-TOWER_DATA[[#This Row],[D, top '[m']]])/(TOWER_DATA[[#This Row],[Bottom '[m']]]-TOWER_DATA[[#This Row],[Top '[m']]]),"")</f>
        <v/>
      </c>
      <c r="CJ682" s="134" t="str">
        <f t="shared" si="23"/>
        <v/>
      </c>
      <c r="CK682" s="217" t="str">
        <f>IFERROR((TOWER_DATA[[#This Row],[D, bottom '[m']]]+TOWER_DATA[[#This Row],[D, top '[m']]])/(2*TOWER_DATA[[#This Row],[t '[mm']]]/1000),"")</f>
        <v/>
      </c>
      <c r="DP682" s="195"/>
      <c r="DQ682" s="175"/>
      <c r="DT682" s="96"/>
      <c r="DU682" s="96"/>
    </row>
    <row r="683" spans="14:125" ht="18" customHeight="1">
      <c r="N683" s="196"/>
      <c r="Q683" s="195"/>
      <c r="R683" s="195"/>
      <c r="S683" s="175"/>
      <c r="AV683" s="216" t="str">
        <f>IFERROR(TP_DATA[[#This Row],[Top '[m']]]-TP_DATA[[#This Row],[Bottom '[m']]], "")</f>
        <v/>
      </c>
      <c r="AW683" s="194"/>
      <c r="AX683" s="195"/>
      <c r="AY683" s="222"/>
      <c r="BB683" s="96"/>
      <c r="BC683" s="96"/>
      <c r="BD683" s="175"/>
      <c r="CH683" s="216" t="str">
        <f>IFERROR(TOWER_DATA[[#This Row],[Top '[m']]]-TOWER_DATA[[#This Row],[Bottom '[m']]], "")</f>
        <v/>
      </c>
      <c r="CI683" s="201" t="str">
        <f>IFERROR(-(TOWER_DATA[[#This Row],[D, bottom '[m']]]-TOWER_DATA[[#This Row],[D, top '[m']]])/(TOWER_DATA[[#This Row],[Bottom '[m']]]-TOWER_DATA[[#This Row],[Top '[m']]]),"")</f>
        <v/>
      </c>
      <c r="CJ683" s="134" t="str">
        <f t="shared" si="23"/>
        <v/>
      </c>
      <c r="CK683" s="217" t="str">
        <f>IFERROR((TOWER_DATA[[#This Row],[D, bottom '[m']]]+TOWER_DATA[[#This Row],[D, top '[m']]])/(2*TOWER_DATA[[#This Row],[t '[mm']]]/1000),"")</f>
        <v/>
      </c>
      <c r="DP683" s="195"/>
      <c r="DQ683" s="175"/>
      <c r="DT683" s="96"/>
      <c r="DU683" s="96"/>
    </row>
    <row r="684" spans="14:125" ht="18" customHeight="1">
      <c r="N684" s="196"/>
      <c r="Q684" s="195"/>
      <c r="R684" s="195"/>
      <c r="S684" s="175"/>
      <c r="AV684" s="216" t="str">
        <f>IFERROR(TP_DATA[[#This Row],[Top '[m']]]-TP_DATA[[#This Row],[Bottom '[m']]], "")</f>
        <v/>
      </c>
      <c r="AW684" s="194"/>
      <c r="AX684" s="195"/>
      <c r="AY684" s="222"/>
      <c r="BB684" s="96"/>
      <c r="BC684" s="96"/>
      <c r="BD684" s="175"/>
      <c r="CH684" s="216" t="str">
        <f>IFERROR(TOWER_DATA[[#This Row],[Top '[m']]]-TOWER_DATA[[#This Row],[Bottom '[m']]], "")</f>
        <v/>
      </c>
      <c r="CI684" s="201" t="str">
        <f>IFERROR(-(TOWER_DATA[[#This Row],[D, bottom '[m']]]-TOWER_DATA[[#This Row],[D, top '[m']]])/(TOWER_DATA[[#This Row],[Bottom '[m']]]-TOWER_DATA[[#This Row],[Top '[m']]]),"")</f>
        <v/>
      </c>
      <c r="CJ684" s="134" t="str">
        <f t="shared" si="23"/>
        <v/>
      </c>
      <c r="CK684" s="217" t="str">
        <f>IFERROR((TOWER_DATA[[#This Row],[D, bottom '[m']]]+TOWER_DATA[[#This Row],[D, top '[m']]])/(2*TOWER_DATA[[#This Row],[t '[mm']]]/1000),"")</f>
        <v/>
      </c>
      <c r="DP684" s="195"/>
      <c r="DQ684" s="175"/>
      <c r="DT684" s="96"/>
      <c r="DU684" s="96"/>
    </row>
    <row r="685" spans="14:125" ht="18" customHeight="1">
      <c r="N685" s="196"/>
      <c r="Q685" s="195"/>
      <c r="R685" s="195"/>
      <c r="S685" s="175"/>
      <c r="AV685" s="216" t="str">
        <f>IFERROR(TP_DATA[[#This Row],[Top '[m']]]-TP_DATA[[#This Row],[Bottom '[m']]], "")</f>
        <v/>
      </c>
      <c r="AW685" s="194"/>
      <c r="AX685" s="195"/>
      <c r="AY685" s="222"/>
      <c r="BB685" s="96"/>
      <c r="BC685" s="96"/>
      <c r="BD685" s="175"/>
      <c r="CH685" s="216" t="str">
        <f>IFERROR(TOWER_DATA[[#This Row],[Top '[m']]]-TOWER_DATA[[#This Row],[Bottom '[m']]], "")</f>
        <v/>
      </c>
      <c r="CI685" s="201" t="str">
        <f>IFERROR(-(TOWER_DATA[[#This Row],[D, bottom '[m']]]-TOWER_DATA[[#This Row],[D, top '[m']]])/(TOWER_DATA[[#This Row],[Bottom '[m']]]-TOWER_DATA[[#This Row],[Top '[m']]]),"")</f>
        <v/>
      </c>
      <c r="CJ685" s="134" t="str">
        <f t="shared" si="23"/>
        <v/>
      </c>
      <c r="CK685" s="217" t="str">
        <f>IFERROR((TOWER_DATA[[#This Row],[D, bottom '[m']]]+TOWER_DATA[[#This Row],[D, top '[m']]])/(2*TOWER_DATA[[#This Row],[t '[mm']]]/1000),"")</f>
        <v/>
      </c>
      <c r="DP685" s="195"/>
      <c r="DQ685" s="175"/>
      <c r="DT685" s="96"/>
      <c r="DU685" s="96"/>
    </row>
    <row r="686" spans="14:125" ht="18" customHeight="1">
      <c r="N686" s="196"/>
      <c r="Q686" s="195"/>
      <c r="R686" s="195"/>
      <c r="S686" s="175"/>
      <c r="AV686" s="216" t="str">
        <f>IFERROR(TP_DATA[[#This Row],[Top '[m']]]-TP_DATA[[#This Row],[Bottom '[m']]], "")</f>
        <v/>
      </c>
      <c r="AW686" s="194"/>
      <c r="AX686" s="195"/>
      <c r="AY686" s="222"/>
      <c r="BB686" s="96"/>
      <c r="BC686" s="96"/>
      <c r="BD686" s="175"/>
      <c r="CH686" s="216" t="str">
        <f>IFERROR(TOWER_DATA[[#This Row],[Top '[m']]]-TOWER_DATA[[#This Row],[Bottom '[m']]], "")</f>
        <v/>
      </c>
      <c r="CI686" s="201" t="str">
        <f>IFERROR(-(TOWER_DATA[[#This Row],[D, bottom '[m']]]-TOWER_DATA[[#This Row],[D, top '[m']]])/(TOWER_DATA[[#This Row],[Bottom '[m']]]-TOWER_DATA[[#This Row],[Top '[m']]]),"")</f>
        <v/>
      </c>
      <c r="CJ686" s="134" t="str">
        <f t="shared" si="23"/>
        <v/>
      </c>
      <c r="CK686" s="217" t="str">
        <f>IFERROR((TOWER_DATA[[#This Row],[D, bottom '[m']]]+TOWER_DATA[[#This Row],[D, top '[m']]])/(2*TOWER_DATA[[#This Row],[t '[mm']]]/1000),"")</f>
        <v/>
      </c>
      <c r="DP686" s="195"/>
      <c r="DQ686" s="175"/>
      <c r="DT686" s="96"/>
      <c r="DU686" s="96"/>
    </row>
    <row r="687" spans="14:125" ht="18" customHeight="1">
      <c r="N687" s="196"/>
      <c r="Q687" s="195"/>
      <c r="R687" s="195"/>
      <c r="S687" s="175"/>
      <c r="AV687" s="216" t="str">
        <f>IFERROR(TP_DATA[[#This Row],[Top '[m']]]-TP_DATA[[#This Row],[Bottom '[m']]], "")</f>
        <v/>
      </c>
      <c r="AW687" s="194"/>
      <c r="AX687" s="195"/>
      <c r="AY687" s="222"/>
      <c r="BB687" s="96"/>
      <c r="BC687" s="96"/>
      <c r="BD687" s="175"/>
      <c r="CH687" s="216" t="str">
        <f>IFERROR(TOWER_DATA[[#This Row],[Top '[m']]]-TOWER_DATA[[#This Row],[Bottom '[m']]], "")</f>
        <v/>
      </c>
      <c r="CI687" s="201" t="str">
        <f>IFERROR(-(TOWER_DATA[[#This Row],[D, bottom '[m']]]-TOWER_DATA[[#This Row],[D, top '[m']]])/(TOWER_DATA[[#This Row],[Bottom '[m']]]-TOWER_DATA[[#This Row],[Top '[m']]]),"")</f>
        <v/>
      </c>
      <c r="CJ687" s="134" t="str">
        <f t="shared" si="23"/>
        <v/>
      </c>
      <c r="CK687" s="217" t="str">
        <f>IFERROR((TOWER_DATA[[#This Row],[D, bottom '[m']]]+TOWER_DATA[[#This Row],[D, top '[m']]])/(2*TOWER_DATA[[#This Row],[t '[mm']]]/1000),"")</f>
        <v/>
      </c>
      <c r="DP687" s="195"/>
      <c r="DQ687" s="175"/>
      <c r="DT687" s="96"/>
      <c r="DU687" s="96"/>
    </row>
    <row r="688" spans="14:125" ht="18" customHeight="1">
      <c r="N688" s="196"/>
      <c r="Q688" s="195"/>
      <c r="R688" s="195"/>
      <c r="S688" s="175"/>
      <c r="AV688" s="216" t="str">
        <f>IFERROR(TP_DATA[[#This Row],[Top '[m']]]-TP_DATA[[#This Row],[Bottom '[m']]], "")</f>
        <v/>
      </c>
      <c r="AW688" s="194"/>
      <c r="AX688" s="195"/>
      <c r="AY688" s="222"/>
      <c r="BB688" s="96"/>
      <c r="BC688" s="96"/>
      <c r="BD688" s="175"/>
      <c r="CH688" s="216" t="str">
        <f>IFERROR(TOWER_DATA[[#This Row],[Top '[m']]]-TOWER_DATA[[#This Row],[Bottom '[m']]], "")</f>
        <v/>
      </c>
      <c r="CI688" s="201" t="str">
        <f>IFERROR(-(TOWER_DATA[[#This Row],[D, bottom '[m']]]-TOWER_DATA[[#This Row],[D, top '[m']]])/(TOWER_DATA[[#This Row],[Bottom '[m']]]-TOWER_DATA[[#This Row],[Top '[m']]]),"")</f>
        <v/>
      </c>
      <c r="CJ688" s="134" t="str">
        <f t="shared" si="23"/>
        <v/>
      </c>
      <c r="CK688" s="217" t="str">
        <f>IFERROR((TOWER_DATA[[#This Row],[D, bottom '[m']]]+TOWER_DATA[[#This Row],[D, top '[m']]])/(2*TOWER_DATA[[#This Row],[t '[mm']]]/1000),"")</f>
        <v/>
      </c>
      <c r="DP688" s="195"/>
      <c r="DQ688" s="175"/>
      <c r="DT688" s="96"/>
      <c r="DU688" s="96"/>
    </row>
    <row r="689" spans="14:125" ht="18" customHeight="1">
      <c r="N689" s="196"/>
      <c r="Q689" s="195"/>
      <c r="R689" s="195"/>
      <c r="S689" s="175"/>
      <c r="AV689" s="216" t="str">
        <f>IFERROR(TP_DATA[[#This Row],[Top '[m']]]-TP_DATA[[#This Row],[Bottom '[m']]], "")</f>
        <v/>
      </c>
      <c r="AW689" s="194"/>
      <c r="AX689" s="195"/>
      <c r="AY689" s="222"/>
      <c r="BB689" s="96"/>
      <c r="BC689" s="96"/>
      <c r="BD689" s="175"/>
      <c r="CH689" s="216" t="str">
        <f>IFERROR(TOWER_DATA[[#This Row],[Top '[m']]]-TOWER_DATA[[#This Row],[Bottom '[m']]], "")</f>
        <v/>
      </c>
      <c r="CI689" s="201"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7" t="str">
        <f>IFERROR((TOWER_DATA[[#This Row],[D, bottom '[m']]]+TOWER_DATA[[#This Row],[D, top '[m']]])/(2*TOWER_DATA[[#This Row],[t '[mm']]]/1000),"")</f>
        <v/>
      </c>
      <c r="DP689" s="195"/>
      <c r="DQ689" s="175"/>
      <c r="DT689" s="96"/>
      <c r="DU689" s="96"/>
    </row>
    <row r="690" spans="14:125" ht="18" customHeight="1">
      <c r="N690" s="196"/>
      <c r="Q690" s="195"/>
      <c r="R690" s="195"/>
      <c r="S690" s="175"/>
      <c r="AV690" s="216" t="str">
        <f>IFERROR(TP_DATA[[#This Row],[Top '[m']]]-TP_DATA[[#This Row],[Bottom '[m']]], "")</f>
        <v/>
      </c>
      <c r="AW690" s="194"/>
      <c r="AX690" s="195"/>
      <c r="AY690" s="222"/>
      <c r="BB690" s="96"/>
      <c r="BC690" s="96"/>
      <c r="BD690" s="175"/>
      <c r="CH690" s="216" t="str">
        <f>IFERROR(TOWER_DATA[[#This Row],[Top '[m']]]-TOWER_DATA[[#This Row],[Bottom '[m']]], "")</f>
        <v/>
      </c>
      <c r="CI690" s="201" t="str">
        <f>IFERROR(-(TOWER_DATA[[#This Row],[D, bottom '[m']]]-TOWER_DATA[[#This Row],[D, top '[m']]])/(TOWER_DATA[[#This Row],[Bottom '[m']]]-TOWER_DATA[[#This Row],[Top '[m']]]),"")</f>
        <v/>
      </c>
      <c r="CJ690" s="134" t="str">
        <f t="shared" si="24"/>
        <v/>
      </c>
      <c r="CK690" s="217" t="str">
        <f>IFERROR((TOWER_DATA[[#This Row],[D, bottom '[m']]]+TOWER_DATA[[#This Row],[D, top '[m']]])/(2*TOWER_DATA[[#This Row],[t '[mm']]]/1000),"")</f>
        <v/>
      </c>
      <c r="DP690" s="195"/>
      <c r="DQ690" s="175"/>
      <c r="DT690" s="96"/>
      <c r="DU690" s="96"/>
    </row>
    <row r="691" spans="14:125" ht="18" customHeight="1">
      <c r="N691" s="196"/>
      <c r="Q691" s="195"/>
      <c r="R691" s="195"/>
      <c r="S691" s="175"/>
      <c r="AV691" s="216" t="str">
        <f>IFERROR(TP_DATA[[#This Row],[Top '[m']]]-TP_DATA[[#This Row],[Bottom '[m']]], "")</f>
        <v/>
      </c>
      <c r="AW691" s="194"/>
      <c r="AX691" s="195"/>
      <c r="AY691" s="222"/>
      <c r="BB691" s="96"/>
      <c r="BC691" s="96"/>
      <c r="BD691" s="175"/>
      <c r="CH691" s="216" t="str">
        <f>IFERROR(TOWER_DATA[[#This Row],[Top '[m']]]-TOWER_DATA[[#This Row],[Bottom '[m']]], "")</f>
        <v/>
      </c>
      <c r="CI691" s="201" t="str">
        <f>IFERROR(-(TOWER_DATA[[#This Row],[D, bottom '[m']]]-TOWER_DATA[[#This Row],[D, top '[m']]])/(TOWER_DATA[[#This Row],[Bottom '[m']]]-TOWER_DATA[[#This Row],[Top '[m']]]),"")</f>
        <v/>
      </c>
      <c r="CJ691" s="134" t="str">
        <f t="shared" si="24"/>
        <v/>
      </c>
      <c r="CK691" s="217" t="str">
        <f>IFERROR((TOWER_DATA[[#This Row],[D, bottom '[m']]]+TOWER_DATA[[#This Row],[D, top '[m']]])/(2*TOWER_DATA[[#This Row],[t '[mm']]]/1000),"")</f>
        <v/>
      </c>
      <c r="DP691" s="195"/>
      <c r="DQ691" s="175"/>
      <c r="DT691" s="96"/>
      <c r="DU691" s="96"/>
    </row>
    <row r="692" spans="14:125" ht="18" customHeight="1">
      <c r="N692" s="196"/>
      <c r="Q692" s="195"/>
      <c r="R692" s="195"/>
      <c r="S692" s="175"/>
      <c r="AV692" s="216" t="str">
        <f>IFERROR(TP_DATA[[#This Row],[Top '[m']]]-TP_DATA[[#This Row],[Bottom '[m']]], "")</f>
        <v/>
      </c>
      <c r="AW692" s="194"/>
      <c r="AX692" s="195"/>
      <c r="AY692" s="222"/>
      <c r="BB692" s="96"/>
      <c r="BC692" s="96"/>
      <c r="BD692" s="175"/>
      <c r="CH692" s="216" t="str">
        <f>IFERROR(TOWER_DATA[[#This Row],[Top '[m']]]-TOWER_DATA[[#This Row],[Bottom '[m']]], "")</f>
        <v/>
      </c>
      <c r="CI692" s="201" t="str">
        <f>IFERROR(-(TOWER_DATA[[#This Row],[D, bottom '[m']]]-TOWER_DATA[[#This Row],[D, top '[m']]])/(TOWER_DATA[[#This Row],[Bottom '[m']]]-TOWER_DATA[[#This Row],[Top '[m']]]),"")</f>
        <v/>
      </c>
      <c r="CJ692" s="134" t="str">
        <f t="shared" si="24"/>
        <v/>
      </c>
      <c r="CK692" s="217" t="str">
        <f>IFERROR((TOWER_DATA[[#This Row],[D, bottom '[m']]]+TOWER_DATA[[#This Row],[D, top '[m']]])/(2*TOWER_DATA[[#This Row],[t '[mm']]]/1000),"")</f>
        <v/>
      </c>
      <c r="DP692" s="195"/>
      <c r="DQ692" s="175"/>
      <c r="DT692" s="96"/>
      <c r="DU692" s="96"/>
    </row>
    <row r="693" spans="14:125" ht="18" customHeight="1">
      <c r="N693" s="196"/>
      <c r="Q693" s="195"/>
      <c r="R693" s="195"/>
      <c r="S693" s="175"/>
      <c r="AV693" s="216" t="str">
        <f>IFERROR(TP_DATA[[#This Row],[Top '[m']]]-TP_DATA[[#This Row],[Bottom '[m']]], "")</f>
        <v/>
      </c>
      <c r="AW693" s="194"/>
      <c r="AX693" s="195"/>
      <c r="AY693" s="222"/>
      <c r="BB693" s="96"/>
      <c r="BC693" s="96"/>
      <c r="BD693" s="175"/>
      <c r="CH693" s="216" t="str">
        <f>IFERROR(TOWER_DATA[[#This Row],[Top '[m']]]-TOWER_DATA[[#This Row],[Bottom '[m']]], "")</f>
        <v/>
      </c>
      <c r="CI693" s="201" t="str">
        <f>IFERROR(-(TOWER_DATA[[#This Row],[D, bottom '[m']]]-TOWER_DATA[[#This Row],[D, top '[m']]])/(TOWER_DATA[[#This Row],[Bottom '[m']]]-TOWER_DATA[[#This Row],[Top '[m']]]),"")</f>
        <v/>
      </c>
      <c r="CJ693" s="134" t="str">
        <f t="shared" si="24"/>
        <v/>
      </c>
      <c r="CK693" s="217" t="str">
        <f>IFERROR((TOWER_DATA[[#This Row],[D, bottom '[m']]]+TOWER_DATA[[#This Row],[D, top '[m']]])/(2*TOWER_DATA[[#This Row],[t '[mm']]]/1000),"")</f>
        <v/>
      </c>
      <c r="DP693" s="195"/>
      <c r="DQ693" s="175"/>
      <c r="DT693" s="96"/>
      <c r="DU693" s="96"/>
    </row>
    <row r="694" spans="14:125" ht="18" customHeight="1">
      <c r="N694" s="196"/>
      <c r="Q694" s="195"/>
      <c r="R694" s="195"/>
      <c r="S694" s="175"/>
      <c r="AV694" s="216" t="str">
        <f>IFERROR(TP_DATA[[#This Row],[Top '[m']]]-TP_DATA[[#This Row],[Bottom '[m']]], "")</f>
        <v/>
      </c>
      <c r="AW694" s="194"/>
      <c r="AX694" s="195"/>
      <c r="AY694" s="222"/>
      <c r="BB694" s="96"/>
      <c r="BC694" s="96"/>
      <c r="BD694" s="175"/>
      <c r="CH694" s="216" t="str">
        <f>IFERROR(TOWER_DATA[[#This Row],[Top '[m']]]-TOWER_DATA[[#This Row],[Bottom '[m']]], "")</f>
        <v/>
      </c>
      <c r="CI694" s="201" t="str">
        <f>IFERROR(-(TOWER_DATA[[#This Row],[D, bottom '[m']]]-TOWER_DATA[[#This Row],[D, top '[m']]])/(TOWER_DATA[[#This Row],[Bottom '[m']]]-TOWER_DATA[[#This Row],[Top '[m']]]),"")</f>
        <v/>
      </c>
      <c r="CJ694" s="134" t="str">
        <f t="shared" si="24"/>
        <v/>
      </c>
      <c r="CK694" s="217" t="str">
        <f>IFERROR((TOWER_DATA[[#This Row],[D, bottom '[m']]]+TOWER_DATA[[#This Row],[D, top '[m']]])/(2*TOWER_DATA[[#This Row],[t '[mm']]]/1000),"")</f>
        <v/>
      </c>
      <c r="DP694" s="195"/>
      <c r="DQ694" s="175"/>
      <c r="DT694" s="96"/>
      <c r="DU694" s="96"/>
    </row>
    <row r="695" spans="14:125" ht="18" customHeight="1">
      <c r="N695" s="196"/>
      <c r="Q695" s="195"/>
      <c r="R695" s="195"/>
      <c r="S695" s="175"/>
      <c r="AV695" s="216" t="str">
        <f>IFERROR(TP_DATA[[#This Row],[Top '[m']]]-TP_DATA[[#This Row],[Bottom '[m']]], "")</f>
        <v/>
      </c>
      <c r="AW695" s="194"/>
      <c r="AX695" s="195"/>
      <c r="AY695" s="222"/>
      <c r="BB695" s="96"/>
      <c r="BC695" s="96"/>
      <c r="BD695" s="175"/>
      <c r="CH695" s="216" t="str">
        <f>IFERROR(TOWER_DATA[[#This Row],[Top '[m']]]-TOWER_DATA[[#This Row],[Bottom '[m']]], "")</f>
        <v/>
      </c>
      <c r="CI695" s="201" t="str">
        <f>IFERROR(-(TOWER_DATA[[#This Row],[D, bottom '[m']]]-TOWER_DATA[[#This Row],[D, top '[m']]])/(TOWER_DATA[[#This Row],[Bottom '[m']]]-TOWER_DATA[[#This Row],[Top '[m']]]),"")</f>
        <v/>
      </c>
      <c r="CJ695" s="134" t="str">
        <f t="shared" si="24"/>
        <v/>
      </c>
      <c r="CK695" s="217" t="str">
        <f>IFERROR((TOWER_DATA[[#This Row],[D, bottom '[m']]]+TOWER_DATA[[#This Row],[D, top '[m']]])/(2*TOWER_DATA[[#This Row],[t '[mm']]]/1000),"")</f>
        <v/>
      </c>
      <c r="DP695" s="195"/>
      <c r="DQ695" s="175"/>
      <c r="DT695" s="96"/>
      <c r="DU695" s="96"/>
    </row>
    <row r="696" spans="14:125" ht="18" customHeight="1">
      <c r="N696" s="196"/>
      <c r="Q696" s="195"/>
      <c r="R696" s="195"/>
      <c r="S696" s="175"/>
      <c r="AV696" s="216" t="str">
        <f>IFERROR(TP_DATA[[#This Row],[Top '[m']]]-TP_DATA[[#This Row],[Bottom '[m']]], "")</f>
        <v/>
      </c>
      <c r="AW696" s="194"/>
      <c r="AX696" s="195"/>
      <c r="AY696" s="222"/>
      <c r="BB696" s="96"/>
      <c r="BC696" s="96"/>
      <c r="BD696" s="175"/>
      <c r="CH696" s="216" t="str">
        <f>IFERROR(TOWER_DATA[[#This Row],[Top '[m']]]-TOWER_DATA[[#This Row],[Bottom '[m']]], "")</f>
        <v/>
      </c>
      <c r="CI696" s="201" t="str">
        <f>IFERROR(-(TOWER_DATA[[#This Row],[D, bottom '[m']]]-TOWER_DATA[[#This Row],[D, top '[m']]])/(TOWER_DATA[[#This Row],[Bottom '[m']]]-TOWER_DATA[[#This Row],[Top '[m']]]),"")</f>
        <v/>
      </c>
      <c r="CJ696" s="134" t="str">
        <f t="shared" si="24"/>
        <v/>
      </c>
      <c r="CK696" s="217" t="str">
        <f>IFERROR((TOWER_DATA[[#This Row],[D, bottom '[m']]]+TOWER_DATA[[#This Row],[D, top '[m']]])/(2*TOWER_DATA[[#This Row],[t '[mm']]]/1000),"")</f>
        <v/>
      </c>
      <c r="DP696" s="195"/>
      <c r="DQ696" s="175"/>
      <c r="DT696" s="96"/>
      <c r="DU696" s="96"/>
    </row>
    <row r="697" spans="14:125" ht="18" customHeight="1">
      <c r="N697" s="196"/>
      <c r="Q697" s="195"/>
      <c r="R697" s="195"/>
      <c r="S697" s="175"/>
      <c r="AV697" s="216" t="str">
        <f>IFERROR(TP_DATA[[#This Row],[Top '[m']]]-TP_DATA[[#This Row],[Bottom '[m']]], "")</f>
        <v/>
      </c>
      <c r="AW697" s="194"/>
      <c r="AX697" s="195"/>
      <c r="AY697" s="222"/>
      <c r="BB697" s="96"/>
      <c r="BC697" s="96"/>
      <c r="BD697" s="175"/>
      <c r="CH697" s="216" t="str">
        <f>IFERROR(TOWER_DATA[[#This Row],[Top '[m']]]-TOWER_DATA[[#This Row],[Bottom '[m']]], "")</f>
        <v/>
      </c>
      <c r="CI697" s="201" t="str">
        <f>IFERROR(-(TOWER_DATA[[#This Row],[D, bottom '[m']]]-TOWER_DATA[[#This Row],[D, top '[m']]])/(TOWER_DATA[[#This Row],[Bottom '[m']]]-TOWER_DATA[[#This Row],[Top '[m']]]),"")</f>
        <v/>
      </c>
      <c r="CJ697" s="134" t="str">
        <f t="shared" si="24"/>
        <v/>
      </c>
      <c r="CK697" s="217" t="str">
        <f>IFERROR((TOWER_DATA[[#This Row],[D, bottom '[m']]]+TOWER_DATA[[#This Row],[D, top '[m']]])/(2*TOWER_DATA[[#This Row],[t '[mm']]]/1000),"")</f>
        <v/>
      </c>
      <c r="DP697" s="195"/>
      <c r="DQ697" s="175"/>
      <c r="DT697" s="96"/>
      <c r="DU697" s="96"/>
    </row>
    <row r="698" spans="14:125" ht="18" customHeight="1">
      <c r="N698" s="196"/>
      <c r="Q698" s="195"/>
      <c r="R698" s="195"/>
      <c r="S698" s="175"/>
      <c r="AV698" s="216" t="str">
        <f>IFERROR(TP_DATA[[#This Row],[Top '[m']]]-TP_DATA[[#This Row],[Bottom '[m']]], "")</f>
        <v/>
      </c>
      <c r="AW698" s="194"/>
      <c r="AX698" s="195"/>
      <c r="AY698" s="222"/>
      <c r="BB698" s="96"/>
      <c r="BC698" s="96"/>
      <c r="BD698" s="175"/>
      <c r="CH698" s="216" t="str">
        <f>IFERROR(TOWER_DATA[[#This Row],[Top '[m']]]-TOWER_DATA[[#This Row],[Bottom '[m']]], "")</f>
        <v/>
      </c>
      <c r="CI698" s="201" t="str">
        <f>IFERROR(-(TOWER_DATA[[#This Row],[D, bottom '[m']]]-TOWER_DATA[[#This Row],[D, top '[m']]])/(TOWER_DATA[[#This Row],[Bottom '[m']]]-TOWER_DATA[[#This Row],[Top '[m']]]),"")</f>
        <v/>
      </c>
      <c r="CJ698" s="134" t="str">
        <f t="shared" si="24"/>
        <v/>
      </c>
      <c r="CK698" s="217" t="str">
        <f>IFERROR((TOWER_DATA[[#This Row],[D, bottom '[m']]]+TOWER_DATA[[#This Row],[D, top '[m']]])/(2*TOWER_DATA[[#This Row],[t '[mm']]]/1000),"")</f>
        <v/>
      </c>
      <c r="DP698" s="195"/>
      <c r="DQ698" s="175"/>
      <c r="DT698" s="96"/>
      <c r="DU698" s="96"/>
    </row>
    <row r="699" spans="14:125" ht="18" customHeight="1">
      <c r="N699" s="196"/>
      <c r="Q699" s="195"/>
      <c r="R699" s="195"/>
      <c r="S699" s="175"/>
      <c r="AV699" s="216" t="str">
        <f>IFERROR(TP_DATA[[#This Row],[Top '[m']]]-TP_DATA[[#This Row],[Bottom '[m']]], "")</f>
        <v/>
      </c>
      <c r="AW699" s="194"/>
      <c r="AX699" s="195"/>
      <c r="AY699" s="222"/>
      <c r="BB699" s="96"/>
      <c r="BC699" s="96"/>
      <c r="BD699" s="175"/>
      <c r="CH699" s="216" t="str">
        <f>IFERROR(TOWER_DATA[[#This Row],[Top '[m']]]-TOWER_DATA[[#This Row],[Bottom '[m']]], "")</f>
        <v/>
      </c>
      <c r="CI699" s="201" t="str">
        <f>IFERROR(-(TOWER_DATA[[#This Row],[D, bottom '[m']]]-TOWER_DATA[[#This Row],[D, top '[m']]])/(TOWER_DATA[[#This Row],[Bottom '[m']]]-TOWER_DATA[[#This Row],[Top '[m']]]),"")</f>
        <v/>
      </c>
      <c r="CJ699" s="134" t="str">
        <f t="shared" si="24"/>
        <v/>
      </c>
      <c r="CK699" s="217" t="str">
        <f>IFERROR((TOWER_DATA[[#This Row],[D, bottom '[m']]]+TOWER_DATA[[#This Row],[D, top '[m']]])/(2*TOWER_DATA[[#This Row],[t '[mm']]]/1000),"")</f>
        <v/>
      </c>
      <c r="DP699" s="195"/>
      <c r="DQ699" s="175"/>
      <c r="DT699" s="96"/>
      <c r="DU699" s="96"/>
    </row>
    <row r="700" spans="14:125" ht="18" customHeight="1">
      <c r="N700" s="196"/>
      <c r="Q700" s="195"/>
      <c r="R700" s="195"/>
      <c r="S700" s="175"/>
      <c r="AV700" s="216" t="str">
        <f>IFERROR(TP_DATA[[#This Row],[Top '[m']]]-TP_DATA[[#This Row],[Bottom '[m']]], "")</f>
        <v/>
      </c>
      <c r="AW700" s="194"/>
      <c r="AX700" s="195"/>
      <c r="AY700" s="222"/>
      <c r="BB700" s="96"/>
      <c r="BC700" s="96"/>
      <c r="BD700" s="175"/>
      <c r="CH700" s="216" t="str">
        <f>IFERROR(TOWER_DATA[[#This Row],[Top '[m']]]-TOWER_DATA[[#This Row],[Bottom '[m']]], "")</f>
        <v/>
      </c>
      <c r="CI700" s="201" t="str">
        <f>IFERROR(-(TOWER_DATA[[#This Row],[D, bottom '[m']]]-TOWER_DATA[[#This Row],[D, top '[m']]])/(TOWER_DATA[[#This Row],[Bottom '[m']]]-TOWER_DATA[[#This Row],[Top '[m']]]),"")</f>
        <v/>
      </c>
      <c r="CJ700" s="134" t="str">
        <f t="shared" si="24"/>
        <v/>
      </c>
      <c r="CK700" s="217" t="str">
        <f>IFERROR((TOWER_DATA[[#This Row],[D, bottom '[m']]]+TOWER_DATA[[#This Row],[D, top '[m']]])/(2*TOWER_DATA[[#This Row],[t '[mm']]]/1000),"")</f>
        <v/>
      </c>
      <c r="DP700" s="195"/>
      <c r="DQ700" s="175"/>
      <c r="DT700" s="96"/>
      <c r="DU700" s="96"/>
    </row>
    <row r="701" spans="14:125" ht="18" customHeight="1">
      <c r="N701" s="196"/>
      <c r="Q701" s="195"/>
      <c r="R701" s="195"/>
      <c r="S701" s="175"/>
      <c r="AV701" s="216" t="str">
        <f>IFERROR(TP_DATA[[#This Row],[Top '[m']]]-TP_DATA[[#This Row],[Bottom '[m']]], "")</f>
        <v/>
      </c>
      <c r="AW701" s="194"/>
      <c r="AX701" s="195"/>
      <c r="AY701" s="222"/>
      <c r="BB701" s="96"/>
      <c r="BC701" s="96"/>
      <c r="BD701" s="175"/>
      <c r="CH701" s="216" t="str">
        <f>IFERROR(TOWER_DATA[[#This Row],[Top '[m']]]-TOWER_DATA[[#This Row],[Bottom '[m']]], "")</f>
        <v/>
      </c>
      <c r="CI701" s="201" t="str">
        <f>IFERROR(-(TOWER_DATA[[#This Row],[D, bottom '[m']]]-TOWER_DATA[[#This Row],[D, top '[m']]])/(TOWER_DATA[[#This Row],[Bottom '[m']]]-TOWER_DATA[[#This Row],[Top '[m']]]),"")</f>
        <v/>
      </c>
      <c r="CJ701" s="134" t="str">
        <f t="shared" si="24"/>
        <v/>
      </c>
      <c r="CK701" s="217" t="str">
        <f>IFERROR((TOWER_DATA[[#This Row],[D, bottom '[m']]]+TOWER_DATA[[#This Row],[D, top '[m']]])/(2*TOWER_DATA[[#This Row],[t '[mm']]]/1000),"")</f>
        <v/>
      </c>
      <c r="DP701" s="195"/>
      <c r="DQ701" s="175"/>
      <c r="DT701" s="96"/>
      <c r="DU701" s="96"/>
    </row>
    <row r="702" spans="14:125" ht="18" customHeight="1">
      <c r="N702" s="196"/>
      <c r="Q702" s="195"/>
      <c r="R702" s="195"/>
      <c r="S702" s="175"/>
      <c r="AV702" s="216" t="str">
        <f>IFERROR(TP_DATA[[#This Row],[Top '[m']]]-TP_DATA[[#This Row],[Bottom '[m']]], "")</f>
        <v/>
      </c>
      <c r="AW702" s="194"/>
      <c r="AX702" s="195"/>
      <c r="AY702" s="222"/>
      <c r="BB702" s="96"/>
      <c r="BC702" s="96"/>
      <c r="BD702" s="175"/>
      <c r="CH702" s="51" t="str">
        <f>IFERROR(TOWER_DATA[[#This Row],[Top '[m']]]-TOWER_DATA[[#This Row],[Bottom '[m']]], "")</f>
        <v/>
      </c>
      <c r="CI702" s="201" t="str">
        <f>IFERROR(-(TOWER_DATA[[#This Row],[D, bottom '[m']]]-TOWER_DATA[[#This Row],[D, top '[m']]])/(TOWER_DATA[[#This Row],[Bottom '[m']]]-TOWER_DATA[[#This Row],[Top '[m']]]),"")</f>
        <v/>
      </c>
      <c r="CJ702" s="134" t="str">
        <f t="shared" si="24"/>
        <v/>
      </c>
      <c r="CK702" s="217" t="str">
        <f>IFERROR((TOWER_DATA[[#This Row],[D, bottom '[m']]]+TOWER_DATA[[#This Row],[D, top '[m']]])/(2*TOWER_DATA[[#This Row],[t '[mm']]]/1000),"")</f>
        <v/>
      </c>
      <c r="DP702" s="195"/>
      <c r="DQ702" s="175"/>
      <c r="DT702" s="96"/>
      <c r="DU702" s="96"/>
    </row>
    <row r="703" spans="14:125" ht="18" customHeight="1">
      <c r="N703" s="196"/>
      <c r="Q703" s="195"/>
      <c r="R703" s="195"/>
      <c r="S703" s="175"/>
      <c r="AV703" s="216" t="str">
        <f>IFERROR(TP_DATA[[#This Row],[Top '[m']]]-TP_DATA[[#This Row],[Bottom '[m']]], "")</f>
        <v/>
      </c>
      <c r="AW703" s="194"/>
      <c r="AX703" s="195"/>
      <c r="AY703" s="222"/>
      <c r="BB703" s="96"/>
      <c r="BC703" s="96"/>
      <c r="BD703" s="175"/>
      <c r="CH703" s="51" t="str">
        <f>IFERROR(TOWER_DATA[[#This Row],[Top '[m']]]-TOWER_DATA[[#This Row],[Bottom '[m']]], "")</f>
        <v/>
      </c>
      <c r="CI703" s="201" t="str">
        <f>IFERROR(-(TOWER_DATA[[#This Row],[D, bottom '[m']]]-TOWER_DATA[[#This Row],[D, top '[m']]])/(TOWER_DATA[[#This Row],[Bottom '[m']]]-TOWER_DATA[[#This Row],[Top '[m']]]),"")</f>
        <v/>
      </c>
      <c r="CJ703" s="134" t="str">
        <f t="shared" si="24"/>
        <v/>
      </c>
      <c r="CK703" s="217" t="str">
        <f>IFERROR((TOWER_DATA[[#This Row],[D, bottom '[m']]]+TOWER_DATA[[#This Row],[D, top '[m']]])/(2*TOWER_DATA[[#This Row],[t '[mm']]]/1000),"")</f>
        <v/>
      </c>
      <c r="DP703" s="195"/>
      <c r="DQ703" s="175"/>
      <c r="DT703" s="96"/>
      <c r="DU703" s="96"/>
    </row>
    <row r="704" spans="14:125" ht="18" customHeight="1">
      <c r="N704" s="196"/>
      <c r="Q704" s="195"/>
      <c r="R704" s="195"/>
      <c r="S704" s="175"/>
      <c r="AV704" s="216" t="str">
        <f>IFERROR(TP_DATA[[#This Row],[Top '[m']]]-TP_DATA[[#This Row],[Bottom '[m']]], "")</f>
        <v/>
      </c>
      <c r="AW704" s="194"/>
      <c r="AX704" s="195"/>
      <c r="AY704" s="222"/>
      <c r="BB704" s="96"/>
      <c r="BC704" s="96"/>
      <c r="BD704" s="175"/>
      <c r="CH704" s="51" t="str">
        <f>IFERROR(TOWER_DATA[[#This Row],[Top '[m']]]-TOWER_DATA[[#This Row],[Bottom '[m']]], "")</f>
        <v/>
      </c>
      <c r="CI704" s="201" t="str">
        <f>IFERROR(-(TOWER_DATA[[#This Row],[D, bottom '[m']]]-TOWER_DATA[[#This Row],[D, top '[m']]])/(TOWER_DATA[[#This Row],[Bottom '[m']]]-TOWER_DATA[[#This Row],[Top '[m']]]),"")</f>
        <v/>
      </c>
      <c r="CJ704" s="134" t="str">
        <f t="shared" si="24"/>
        <v/>
      </c>
      <c r="CK704" s="217" t="str">
        <f>IFERROR((TOWER_DATA[[#This Row],[D, bottom '[m']]]+TOWER_DATA[[#This Row],[D, top '[m']]])/(2*TOWER_DATA[[#This Row],[t '[mm']]]/1000),"")</f>
        <v/>
      </c>
      <c r="DP704" s="195"/>
      <c r="DQ704" s="175"/>
      <c r="DT704" s="96"/>
      <c r="DU704" s="96"/>
    </row>
    <row r="705" spans="14:125" ht="18" customHeight="1">
      <c r="N705" s="196"/>
      <c r="Q705" s="195"/>
      <c r="R705" s="195"/>
      <c r="S705" s="175"/>
      <c r="AV705" s="216" t="str">
        <f>IFERROR(TP_DATA[[#This Row],[Top '[m']]]-TP_DATA[[#This Row],[Bottom '[m']]], "")</f>
        <v/>
      </c>
      <c r="AW705" s="194"/>
      <c r="AX705" s="195"/>
      <c r="AY705" s="222"/>
      <c r="BB705" s="96"/>
      <c r="BC705" s="96"/>
      <c r="BD705" s="175"/>
      <c r="CH705" s="51" t="str">
        <f>IFERROR(TOWER_DATA[[#This Row],[Top '[m']]]-TOWER_DATA[[#This Row],[Bottom '[m']]], "")</f>
        <v/>
      </c>
      <c r="CI705" s="201" t="str">
        <f>IFERROR(-(TOWER_DATA[[#This Row],[D, bottom '[m']]]-TOWER_DATA[[#This Row],[D, top '[m']]])/(TOWER_DATA[[#This Row],[Bottom '[m']]]-TOWER_DATA[[#This Row],[Top '[m']]]),"")</f>
        <v/>
      </c>
      <c r="CJ705" s="134" t="str">
        <f t="shared" si="24"/>
        <v/>
      </c>
      <c r="CK705" s="217" t="str">
        <f>IFERROR((TOWER_DATA[[#This Row],[D, bottom '[m']]]+TOWER_DATA[[#This Row],[D, top '[m']]])/(2*TOWER_DATA[[#This Row],[t '[mm']]]/1000),"")</f>
        <v/>
      </c>
      <c r="DP705" s="195"/>
      <c r="DQ705" s="175"/>
      <c r="DT705" s="96"/>
      <c r="DU705" s="96"/>
    </row>
    <row r="706" spans="14:125" ht="18" customHeight="1">
      <c r="N706" s="196"/>
      <c r="Q706" s="195"/>
      <c r="R706" s="195"/>
      <c r="S706" s="175"/>
      <c r="AV706" s="216" t="str">
        <f>IFERROR(TP_DATA[[#This Row],[Top '[m']]]-TP_DATA[[#This Row],[Bottom '[m']]], "")</f>
        <v/>
      </c>
      <c r="AW706" s="194"/>
      <c r="AX706" s="195"/>
      <c r="AY706" s="222"/>
      <c r="BB706" s="96"/>
      <c r="BC706" s="96"/>
      <c r="BD706" s="175"/>
      <c r="CH706" s="51" t="str">
        <f>IFERROR(TOWER_DATA[[#This Row],[Top '[m']]]-TOWER_DATA[[#This Row],[Bottom '[m']]], "")</f>
        <v/>
      </c>
      <c r="CI706" s="201" t="str">
        <f>IFERROR(-(TOWER_DATA[[#This Row],[D, bottom '[m']]]-TOWER_DATA[[#This Row],[D, top '[m']]])/(TOWER_DATA[[#This Row],[Bottom '[m']]]-TOWER_DATA[[#This Row],[Top '[m']]]),"")</f>
        <v/>
      </c>
      <c r="CJ706" s="134" t="str">
        <f t="shared" si="24"/>
        <v/>
      </c>
      <c r="CK706" s="217" t="str">
        <f>IFERROR((TOWER_DATA[[#This Row],[D, bottom '[m']]]+TOWER_DATA[[#This Row],[D, top '[m']]])/(2*TOWER_DATA[[#This Row],[t '[mm']]]/1000),"")</f>
        <v/>
      </c>
      <c r="DP706" s="195"/>
      <c r="DQ706" s="175"/>
      <c r="DT706" s="96"/>
      <c r="DU706" s="96"/>
    </row>
    <row r="707" spans="14:125" ht="18" customHeight="1">
      <c r="N707" s="196"/>
      <c r="Q707" s="195"/>
      <c r="R707" s="195"/>
      <c r="S707" s="175"/>
      <c r="AV707" s="216" t="str">
        <f>IFERROR(TP_DATA[[#This Row],[Top '[m']]]-TP_DATA[[#This Row],[Bottom '[m']]], "")</f>
        <v/>
      </c>
      <c r="AW707" s="194"/>
      <c r="AX707" s="195"/>
      <c r="AY707" s="222"/>
      <c r="BB707" s="96"/>
      <c r="BC707" s="96"/>
      <c r="BD707" s="175"/>
      <c r="CH707" s="51" t="str">
        <f>IFERROR(TOWER_DATA[[#This Row],[Top '[m']]]-TOWER_DATA[[#This Row],[Bottom '[m']]], "")</f>
        <v/>
      </c>
      <c r="CI707" s="201" t="str">
        <f>IFERROR(-(TOWER_DATA[[#This Row],[D, bottom '[m']]]-TOWER_DATA[[#This Row],[D, top '[m']]])/(TOWER_DATA[[#This Row],[Bottom '[m']]]-TOWER_DATA[[#This Row],[Top '[m']]]),"")</f>
        <v/>
      </c>
      <c r="CJ707" s="134" t="str">
        <f t="shared" si="24"/>
        <v/>
      </c>
      <c r="CK707" s="217" t="str">
        <f>IFERROR((TOWER_DATA[[#This Row],[D, bottom '[m']]]+TOWER_DATA[[#This Row],[D, top '[m']]])/(2*TOWER_DATA[[#This Row],[t '[mm']]]/1000),"")</f>
        <v/>
      </c>
      <c r="DP707" s="195"/>
      <c r="DQ707" s="175"/>
      <c r="DT707" s="96"/>
      <c r="DU707" s="96"/>
    </row>
    <row r="708" spans="14:125" ht="18" customHeight="1">
      <c r="N708" s="196"/>
      <c r="Q708" s="195"/>
      <c r="R708" s="195"/>
      <c r="S708" s="175"/>
      <c r="AV708" s="216" t="str">
        <f>IFERROR(TP_DATA[[#This Row],[Top '[m']]]-TP_DATA[[#This Row],[Bottom '[m']]], "")</f>
        <v/>
      </c>
      <c r="AW708" s="194"/>
      <c r="AX708" s="195"/>
      <c r="AY708" s="222"/>
      <c r="BB708" s="96"/>
      <c r="BC708" s="96"/>
      <c r="BD708" s="175"/>
      <c r="CH708" s="51" t="str">
        <f>IFERROR(TOWER_DATA[[#This Row],[Top '[m']]]-TOWER_DATA[[#This Row],[Bottom '[m']]], "")</f>
        <v/>
      </c>
      <c r="CI708" s="201" t="str">
        <f>IFERROR(-(TOWER_DATA[[#This Row],[D, bottom '[m']]]-TOWER_DATA[[#This Row],[D, top '[m']]])/(TOWER_DATA[[#This Row],[Bottom '[m']]]-TOWER_DATA[[#This Row],[Top '[m']]]),"")</f>
        <v/>
      </c>
      <c r="CJ708" s="134" t="str">
        <f t="shared" si="24"/>
        <v/>
      </c>
      <c r="CK708" s="217" t="str">
        <f>IFERROR((TOWER_DATA[[#This Row],[D, bottom '[m']]]+TOWER_DATA[[#This Row],[D, top '[m']]])/(2*TOWER_DATA[[#This Row],[t '[mm']]]/1000),"")</f>
        <v/>
      </c>
      <c r="DP708" s="195"/>
      <c r="DQ708" s="175"/>
      <c r="DT708" s="96"/>
      <c r="DU708" s="96"/>
    </row>
    <row r="709" spans="14:125" ht="18" customHeight="1">
      <c r="N709" s="196"/>
      <c r="Q709" s="195"/>
      <c r="R709" s="195"/>
      <c r="S709" s="175"/>
      <c r="AV709" s="216" t="str">
        <f>IFERROR(TP_DATA[[#This Row],[Top '[m']]]-TP_DATA[[#This Row],[Bottom '[m']]], "")</f>
        <v/>
      </c>
      <c r="AW709" s="194"/>
      <c r="AX709" s="195"/>
      <c r="AY709" s="222"/>
      <c r="BB709" s="96"/>
      <c r="BC709" s="96"/>
      <c r="BD709" s="175"/>
      <c r="CH709" s="51" t="str">
        <f>IFERROR(TOWER_DATA[[#This Row],[Top '[m']]]-TOWER_DATA[[#This Row],[Bottom '[m']]], "")</f>
        <v/>
      </c>
      <c r="CI709" s="201" t="str">
        <f>IFERROR(-(TOWER_DATA[[#This Row],[D, bottom '[m']]]-TOWER_DATA[[#This Row],[D, top '[m']]])/(TOWER_DATA[[#This Row],[Bottom '[m']]]-TOWER_DATA[[#This Row],[Top '[m']]]),"")</f>
        <v/>
      </c>
      <c r="CJ709" s="134" t="str">
        <f t="shared" si="24"/>
        <v/>
      </c>
      <c r="CK709" s="217" t="str">
        <f>IFERROR((TOWER_DATA[[#This Row],[D, bottom '[m']]]+TOWER_DATA[[#This Row],[D, top '[m']]])/(2*TOWER_DATA[[#This Row],[t '[mm']]]/1000),"")</f>
        <v/>
      </c>
      <c r="DP709" s="195"/>
      <c r="DQ709" s="175"/>
      <c r="DT709" s="96"/>
      <c r="DU709" s="96"/>
    </row>
    <row r="710" spans="14:125" ht="18" customHeight="1">
      <c r="N710" s="196"/>
      <c r="Q710" s="195"/>
      <c r="R710" s="195"/>
      <c r="S710" s="175"/>
      <c r="AV710" s="216" t="str">
        <f>IFERROR(TP_DATA[[#This Row],[Top '[m']]]-TP_DATA[[#This Row],[Bottom '[m']]], "")</f>
        <v/>
      </c>
      <c r="AW710" s="194"/>
      <c r="AX710" s="195"/>
      <c r="AY710" s="222"/>
      <c r="BB710" s="96"/>
      <c r="BC710" s="96"/>
      <c r="BD710" s="175"/>
      <c r="CH710" s="51" t="str">
        <f>IFERROR(TOWER_DATA[[#This Row],[Top '[m']]]-TOWER_DATA[[#This Row],[Bottom '[m']]], "")</f>
        <v/>
      </c>
      <c r="CI710" s="201" t="str">
        <f>IFERROR(-(TOWER_DATA[[#This Row],[D, bottom '[m']]]-TOWER_DATA[[#This Row],[D, top '[m']]])/(TOWER_DATA[[#This Row],[Bottom '[m']]]-TOWER_DATA[[#This Row],[Top '[m']]]),"")</f>
        <v/>
      </c>
      <c r="CJ710" s="134" t="str">
        <f t="shared" si="24"/>
        <v/>
      </c>
      <c r="CK710" s="217" t="str">
        <f>IFERROR((TOWER_DATA[[#This Row],[D, bottom '[m']]]+TOWER_DATA[[#This Row],[D, top '[m']]])/(2*TOWER_DATA[[#This Row],[t '[mm']]]/1000),"")</f>
        <v/>
      </c>
      <c r="DP710" s="195"/>
      <c r="DQ710" s="175"/>
      <c r="DT710" s="96"/>
      <c r="DU710" s="96"/>
    </row>
    <row r="711" spans="14:125" ht="18" customHeight="1">
      <c r="N711" s="196"/>
      <c r="Q711" s="195"/>
      <c r="R711" s="195"/>
      <c r="S711" s="175"/>
      <c r="AV711" s="216" t="str">
        <f>IFERROR(TP_DATA[[#This Row],[Top '[m']]]-TP_DATA[[#This Row],[Bottom '[m']]], "")</f>
        <v/>
      </c>
      <c r="AW711" s="194"/>
      <c r="AX711" s="195"/>
      <c r="AY711" s="222"/>
      <c r="BB711" s="96"/>
      <c r="BC711" s="96"/>
      <c r="BD711" s="175"/>
      <c r="CH711" s="51" t="str">
        <f>IFERROR(TOWER_DATA[[#This Row],[Top '[m']]]-TOWER_DATA[[#This Row],[Bottom '[m']]], "")</f>
        <v/>
      </c>
      <c r="CI711" s="201" t="str">
        <f>IFERROR(-(TOWER_DATA[[#This Row],[D, bottom '[m']]]-TOWER_DATA[[#This Row],[D, top '[m']]])/(TOWER_DATA[[#This Row],[Bottom '[m']]]-TOWER_DATA[[#This Row],[Top '[m']]]),"")</f>
        <v/>
      </c>
      <c r="CJ711" s="134" t="str">
        <f t="shared" si="24"/>
        <v/>
      </c>
      <c r="CK711" s="217" t="str">
        <f>IFERROR((TOWER_DATA[[#This Row],[D, bottom '[m']]]+TOWER_DATA[[#This Row],[D, top '[m']]])/(2*TOWER_DATA[[#This Row],[t '[mm']]]/1000),"")</f>
        <v/>
      </c>
      <c r="DP711" s="195"/>
      <c r="DQ711" s="175"/>
      <c r="DT711" s="96"/>
      <c r="DU711" s="96"/>
    </row>
    <row r="712" spans="14:125" ht="18" customHeight="1">
      <c r="N712" s="196"/>
      <c r="Q712" s="195"/>
      <c r="R712" s="195"/>
      <c r="S712" s="175"/>
      <c r="AV712" s="216" t="str">
        <f>IFERROR(TP_DATA[[#This Row],[Top '[m']]]-TP_DATA[[#This Row],[Bottom '[m']]], "")</f>
        <v/>
      </c>
      <c r="AW712" s="194"/>
      <c r="AX712" s="195"/>
      <c r="AY712" s="222"/>
      <c r="BB712" s="96"/>
      <c r="BC712" s="96"/>
      <c r="BD712" s="175"/>
      <c r="CH712" s="51" t="str">
        <f>IFERROR(TOWER_DATA[[#This Row],[Top '[m']]]-TOWER_DATA[[#This Row],[Bottom '[m']]], "")</f>
        <v/>
      </c>
      <c r="CI712" s="201" t="str">
        <f>IFERROR(-(TOWER_DATA[[#This Row],[D, bottom '[m']]]-TOWER_DATA[[#This Row],[D, top '[m']]])/(TOWER_DATA[[#This Row],[Bottom '[m']]]-TOWER_DATA[[#This Row],[Top '[m']]]),"")</f>
        <v/>
      </c>
      <c r="CJ712" s="134" t="str">
        <f t="shared" si="24"/>
        <v/>
      </c>
      <c r="CK712" s="217" t="str">
        <f>IFERROR((TOWER_DATA[[#This Row],[D, bottom '[m']]]+TOWER_DATA[[#This Row],[D, top '[m']]])/(2*TOWER_DATA[[#This Row],[t '[mm']]]/1000),"")</f>
        <v/>
      </c>
      <c r="DP712" s="195"/>
      <c r="DQ712" s="175"/>
      <c r="DT712" s="96"/>
      <c r="DU712" s="96"/>
    </row>
    <row r="713" spans="14:125" ht="18" customHeight="1">
      <c r="N713" s="196"/>
      <c r="Q713" s="195"/>
      <c r="R713" s="195"/>
      <c r="S713" s="175"/>
      <c r="AV713" s="216" t="str">
        <f>IFERROR(TP_DATA[[#This Row],[Top '[m']]]-TP_DATA[[#This Row],[Bottom '[m']]], "")</f>
        <v/>
      </c>
      <c r="AW713" s="194"/>
      <c r="AX713" s="195"/>
      <c r="AY713" s="222"/>
      <c r="BB713" s="96"/>
      <c r="BC713" s="96"/>
      <c r="BD713" s="175"/>
      <c r="CH713" s="51" t="str">
        <f>IFERROR(TOWER_DATA[[#This Row],[Top '[m']]]-TOWER_DATA[[#This Row],[Bottom '[m']]], "")</f>
        <v/>
      </c>
      <c r="CI713" s="201" t="str">
        <f>IFERROR(-(TOWER_DATA[[#This Row],[D, bottom '[m']]]-TOWER_DATA[[#This Row],[D, top '[m']]])/(TOWER_DATA[[#This Row],[Bottom '[m']]]-TOWER_DATA[[#This Row],[Top '[m']]]),"")</f>
        <v/>
      </c>
      <c r="CJ713" s="134" t="str">
        <f t="shared" si="24"/>
        <v/>
      </c>
      <c r="CK713" s="217" t="str">
        <f>IFERROR((TOWER_DATA[[#This Row],[D, bottom '[m']]]+TOWER_DATA[[#This Row],[D, top '[m']]])/(2*TOWER_DATA[[#This Row],[t '[mm']]]/1000),"")</f>
        <v/>
      </c>
      <c r="DP713" s="195"/>
      <c r="DQ713" s="175"/>
      <c r="DT713" s="96"/>
      <c r="DU713" s="96"/>
    </row>
    <row r="714" spans="14:125" ht="18" customHeight="1">
      <c r="N714" s="196"/>
      <c r="Q714" s="195"/>
      <c r="R714" s="195"/>
      <c r="S714" s="175"/>
      <c r="AV714" s="216" t="str">
        <f>IFERROR(TP_DATA[[#This Row],[Top '[m']]]-TP_DATA[[#This Row],[Bottom '[m']]], "")</f>
        <v/>
      </c>
      <c r="AW714" s="194"/>
      <c r="AX714" s="195"/>
      <c r="AY714" s="222"/>
      <c r="BB714" s="96"/>
      <c r="BC714" s="96"/>
      <c r="BD714" s="175"/>
      <c r="CH714" s="51" t="str">
        <f>IFERROR(TOWER_DATA[[#This Row],[Top '[m']]]-TOWER_DATA[[#This Row],[Bottom '[m']]], "")</f>
        <v/>
      </c>
      <c r="CI714" s="201" t="str">
        <f>IFERROR(-(TOWER_DATA[[#This Row],[D, bottom '[m']]]-TOWER_DATA[[#This Row],[D, top '[m']]])/(TOWER_DATA[[#This Row],[Bottom '[m']]]-TOWER_DATA[[#This Row],[Top '[m']]]),"")</f>
        <v/>
      </c>
      <c r="CJ714" s="134" t="str">
        <f t="shared" si="24"/>
        <v/>
      </c>
      <c r="CK714" s="217" t="str">
        <f>IFERROR((TOWER_DATA[[#This Row],[D, bottom '[m']]]+TOWER_DATA[[#This Row],[D, top '[m']]])/(2*TOWER_DATA[[#This Row],[t '[mm']]]/1000),"")</f>
        <v/>
      </c>
      <c r="DP714" s="195"/>
      <c r="DQ714" s="175"/>
      <c r="DT714" s="96"/>
      <c r="DU714" s="96"/>
    </row>
    <row r="715" spans="14:125" ht="18" customHeight="1">
      <c r="N715" s="196"/>
      <c r="Q715" s="195"/>
      <c r="R715" s="195"/>
      <c r="S715" s="175"/>
      <c r="AV715" s="216" t="str">
        <f>IFERROR(TP_DATA[[#This Row],[Top '[m']]]-TP_DATA[[#This Row],[Bottom '[m']]], "")</f>
        <v/>
      </c>
      <c r="AW715" s="194"/>
      <c r="AX715" s="195"/>
      <c r="AY715" s="222"/>
      <c r="BB715" s="96"/>
      <c r="BC715" s="96"/>
      <c r="BD715" s="175"/>
      <c r="CH715" s="51" t="str">
        <f>IFERROR(TOWER_DATA[[#This Row],[Top '[m']]]-TOWER_DATA[[#This Row],[Bottom '[m']]], "")</f>
        <v/>
      </c>
      <c r="CI715" s="201" t="str">
        <f>IFERROR(-(TOWER_DATA[[#This Row],[D, bottom '[m']]]-TOWER_DATA[[#This Row],[D, top '[m']]])/(TOWER_DATA[[#This Row],[Bottom '[m']]]-TOWER_DATA[[#This Row],[Top '[m']]]),"")</f>
        <v/>
      </c>
      <c r="CJ715" s="134" t="str">
        <f t="shared" si="24"/>
        <v/>
      </c>
      <c r="CK715" s="217" t="str">
        <f>IFERROR((TOWER_DATA[[#This Row],[D, bottom '[m']]]+TOWER_DATA[[#This Row],[D, top '[m']]])/(2*TOWER_DATA[[#This Row],[t '[mm']]]/1000),"")</f>
        <v/>
      </c>
      <c r="DP715" s="195"/>
      <c r="DQ715" s="175"/>
      <c r="DT715" s="96"/>
      <c r="DU715" s="96"/>
    </row>
    <row r="716" spans="14:125" ht="18" customHeight="1">
      <c r="N716" s="196"/>
      <c r="Q716" s="195"/>
      <c r="R716" s="195"/>
      <c r="S716" s="175"/>
      <c r="AV716" s="216" t="str">
        <f>IFERROR(TP_DATA[[#This Row],[Top '[m']]]-TP_DATA[[#This Row],[Bottom '[m']]], "")</f>
        <v/>
      </c>
      <c r="AW716" s="194"/>
      <c r="AX716" s="195"/>
      <c r="AY716" s="222"/>
      <c r="BB716" s="96"/>
      <c r="BC716" s="96"/>
      <c r="BD716" s="175"/>
      <c r="CH716" s="51" t="str">
        <f>IFERROR(TOWER_DATA[[#This Row],[Top '[m']]]-TOWER_DATA[[#This Row],[Bottom '[m']]], "")</f>
        <v/>
      </c>
      <c r="CI716" s="201" t="str">
        <f>IFERROR(-(TOWER_DATA[[#This Row],[D, bottom '[m']]]-TOWER_DATA[[#This Row],[D, top '[m']]])/(TOWER_DATA[[#This Row],[Bottom '[m']]]-TOWER_DATA[[#This Row],[Top '[m']]]),"")</f>
        <v/>
      </c>
      <c r="CJ716" s="134" t="str">
        <f t="shared" si="24"/>
        <v/>
      </c>
      <c r="CK716" s="217" t="str">
        <f>IFERROR((TOWER_DATA[[#This Row],[D, bottom '[m']]]+TOWER_DATA[[#This Row],[D, top '[m']]])/(2*TOWER_DATA[[#This Row],[t '[mm']]]/1000),"")</f>
        <v/>
      </c>
      <c r="DP716" s="195"/>
      <c r="DQ716" s="175"/>
      <c r="DT716" s="96"/>
      <c r="DU716" s="96"/>
    </row>
    <row r="717" spans="14:125" ht="18" customHeight="1">
      <c r="N717" s="196"/>
      <c r="Q717" s="195"/>
      <c r="R717" s="195"/>
      <c r="S717" s="175"/>
      <c r="AV717" s="216" t="str">
        <f>IFERROR(TP_DATA[[#This Row],[Top '[m']]]-TP_DATA[[#This Row],[Bottom '[m']]], "")</f>
        <v/>
      </c>
      <c r="AW717" s="194"/>
      <c r="AX717" s="195"/>
      <c r="AY717" s="222"/>
      <c r="BB717" s="96"/>
      <c r="BC717" s="96"/>
      <c r="BD717" s="175"/>
      <c r="CH717" s="51" t="str">
        <f>IFERROR(TOWER_DATA[[#This Row],[Top '[m']]]-TOWER_DATA[[#This Row],[Bottom '[m']]], "")</f>
        <v/>
      </c>
      <c r="CI717" s="201" t="str">
        <f>IFERROR(-(TOWER_DATA[[#This Row],[D, bottom '[m']]]-TOWER_DATA[[#This Row],[D, top '[m']]])/(TOWER_DATA[[#This Row],[Bottom '[m']]]-TOWER_DATA[[#This Row],[Top '[m']]]),"")</f>
        <v/>
      </c>
      <c r="CJ717" s="134" t="str">
        <f t="shared" si="24"/>
        <v/>
      </c>
      <c r="CK717" s="217" t="str">
        <f>IFERROR((TOWER_DATA[[#This Row],[D, bottom '[m']]]+TOWER_DATA[[#This Row],[D, top '[m']]])/(2*TOWER_DATA[[#This Row],[t '[mm']]]/1000),"")</f>
        <v/>
      </c>
      <c r="DP717" s="195"/>
      <c r="DQ717" s="175"/>
      <c r="DT717" s="96"/>
      <c r="DU717" s="96"/>
    </row>
    <row r="718" spans="14:125" ht="18" customHeight="1">
      <c r="N718" s="196"/>
      <c r="Q718" s="195"/>
      <c r="R718" s="195"/>
      <c r="S718" s="175"/>
      <c r="AV718" s="216" t="str">
        <f>IFERROR(TP_DATA[[#This Row],[Top '[m']]]-TP_DATA[[#This Row],[Bottom '[m']]], "")</f>
        <v/>
      </c>
      <c r="AW718" s="194"/>
      <c r="AX718" s="195"/>
      <c r="AY718" s="222"/>
      <c r="BB718" s="96"/>
      <c r="BC718" s="96"/>
      <c r="BD718" s="175"/>
      <c r="CH718" s="51" t="str">
        <f>IFERROR(TOWER_DATA[[#This Row],[Top '[m']]]-TOWER_DATA[[#This Row],[Bottom '[m']]], "")</f>
        <v/>
      </c>
      <c r="CI718" s="201" t="str">
        <f>IFERROR(-(TOWER_DATA[[#This Row],[D, bottom '[m']]]-TOWER_DATA[[#This Row],[D, top '[m']]])/(TOWER_DATA[[#This Row],[Bottom '[m']]]-TOWER_DATA[[#This Row],[Top '[m']]]),"")</f>
        <v/>
      </c>
      <c r="CJ718" s="134" t="str">
        <f t="shared" si="24"/>
        <v/>
      </c>
      <c r="CK718" s="217" t="str">
        <f>IFERROR((TOWER_DATA[[#This Row],[D, bottom '[m']]]+TOWER_DATA[[#This Row],[D, top '[m']]])/(2*TOWER_DATA[[#This Row],[t '[mm']]]/1000),"")</f>
        <v/>
      </c>
      <c r="DP718" s="195"/>
      <c r="DQ718" s="175"/>
      <c r="DT718" s="96"/>
      <c r="DU718" s="96"/>
    </row>
    <row r="719" spans="14:125" ht="18" customHeight="1">
      <c r="N719" s="196"/>
      <c r="Q719" s="195"/>
      <c r="R719" s="195"/>
      <c r="S719" s="175"/>
      <c r="AV719" s="216" t="str">
        <f>IFERROR(TP_DATA[[#This Row],[Top '[m']]]-TP_DATA[[#This Row],[Bottom '[m']]], "")</f>
        <v/>
      </c>
      <c r="AW719" s="194"/>
      <c r="AX719" s="195"/>
      <c r="AY719" s="222"/>
      <c r="BB719" s="96"/>
      <c r="BC719" s="96"/>
      <c r="BD719" s="175"/>
      <c r="CH719" s="51" t="str">
        <f>IFERROR(TOWER_DATA[[#This Row],[Top '[m']]]-TOWER_DATA[[#This Row],[Bottom '[m']]], "")</f>
        <v/>
      </c>
      <c r="CI719" s="201" t="str">
        <f>IFERROR(-(TOWER_DATA[[#This Row],[D, bottom '[m']]]-TOWER_DATA[[#This Row],[D, top '[m']]])/(TOWER_DATA[[#This Row],[Bottom '[m']]]-TOWER_DATA[[#This Row],[Top '[m']]]),"")</f>
        <v/>
      </c>
      <c r="CJ719" s="134" t="str">
        <f t="shared" si="24"/>
        <v/>
      </c>
      <c r="CK719" s="217" t="str">
        <f>IFERROR((TOWER_DATA[[#This Row],[D, bottom '[m']]]+TOWER_DATA[[#This Row],[D, top '[m']]])/(2*TOWER_DATA[[#This Row],[t '[mm']]]/1000),"")</f>
        <v/>
      </c>
      <c r="DP719" s="195"/>
      <c r="DQ719" s="175"/>
      <c r="DT719" s="96"/>
      <c r="DU719" s="96"/>
    </row>
    <row r="720" spans="14:125" ht="18" customHeight="1">
      <c r="N720" s="196"/>
      <c r="Q720" s="195"/>
      <c r="R720" s="195"/>
      <c r="S720" s="175"/>
      <c r="AV720" s="216" t="str">
        <f>IFERROR(TP_DATA[[#This Row],[Top '[m']]]-TP_DATA[[#This Row],[Bottom '[m']]], "")</f>
        <v/>
      </c>
      <c r="AW720" s="194"/>
      <c r="AX720" s="195"/>
      <c r="AY720" s="222"/>
      <c r="BB720" s="96"/>
      <c r="BC720" s="96"/>
      <c r="BD720" s="175"/>
      <c r="CH720" s="51" t="str">
        <f>IFERROR(TOWER_DATA[[#This Row],[Top '[m']]]-TOWER_DATA[[#This Row],[Bottom '[m']]], "")</f>
        <v/>
      </c>
      <c r="CI720" s="201" t="str">
        <f>IFERROR(-(TOWER_DATA[[#This Row],[D, bottom '[m']]]-TOWER_DATA[[#This Row],[D, top '[m']]])/(TOWER_DATA[[#This Row],[Bottom '[m']]]-TOWER_DATA[[#This Row],[Top '[m']]]),"")</f>
        <v/>
      </c>
      <c r="CJ720" s="134" t="str">
        <f t="shared" si="24"/>
        <v/>
      </c>
      <c r="CK720" s="217" t="str">
        <f>IFERROR((TOWER_DATA[[#This Row],[D, bottom '[m']]]+TOWER_DATA[[#This Row],[D, top '[m']]])/(2*TOWER_DATA[[#This Row],[t '[mm']]]/1000),"")</f>
        <v/>
      </c>
      <c r="DP720" s="195"/>
      <c r="DQ720" s="175"/>
      <c r="DT720" s="96"/>
      <c r="DU720" s="96"/>
    </row>
    <row r="721" spans="14:125" ht="18" customHeight="1">
      <c r="N721" s="196"/>
      <c r="Q721" s="195"/>
      <c r="R721" s="195"/>
      <c r="S721" s="175"/>
      <c r="AV721" s="216" t="str">
        <f>IFERROR(TP_DATA[[#This Row],[Top '[m']]]-TP_DATA[[#This Row],[Bottom '[m']]], "")</f>
        <v/>
      </c>
      <c r="AW721" s="194"/>
      <c r="AX721" s="195"/>
      <c r="AY721" s="222"/>
      <c r="BB721" s="96"/>
      <c r="BC721" s="96"/>
      <c r="BD721" s="175"/>
      <c r="CH721" s="51" t="str">
        <f>IFERROR(TOWER_DATA[[#This Row],[Top '[m']]]-TOWER_DATA[[#This Row],[Bottom '[m']]], "")</f>
        <v/>
      </c>
      <c r="CI721" s="201" t="str">
        <f>IFERROR(-(TOWER_DATA[[#This Row],[D, bottom '[m']]]-TOWER_DATA[[#This Row],[D, top '[m']]])/(TOWER_DATA[[#This Row],[Bottom '[m']]]-TOWER_DATA[[#This Row],[Top '[m']]]),"")</f>
        <v/>
      </c>
      <c r="CJ721" s="134" t="str">
        <f t="shared" si="24"/>
        <v/>
      </c>
      <c r="CK721" s="217" t="str">
        <f>IFERROR((TOWER_DATA[[#This Row],[D, bottom '[m']]]+TOWER_DATA[[#This Row],[D, top '[m']]])/(2*TOWER_DATA[[#This Row],[t '[mm']]]/1000),"")</f>
        <v/>
      </c>
      <c r="DP721" s="195"/>
      <c r="DQ721" s="175"/>
      <c r="DT721" s="96"/>
      <c r="DU721" s="96"/>
    </row>
    <row r="722" spans="14:125" ht="18" customHeight="1">
      <c r="N722" s="196"/>
      <c r="Q722" s="195"/>
      <c r="R722" s="195"/>
      <c r="S722" s="175"/>
      <c r="AV722" s="216" t="str">
        <f>IFERROR(TP_DATA[[#This Row],[Top '[m']]]-TP_DATA[[#This Row],[Bottom '[m']]], "")</f>
        <v/>
      </c>
      <c r="AW722" s="194"/>
      <c r="AX722" s="195"/>
      <c r="AY722" s="222"/>
      <c r="BB722" s="96"/>
      <c r="BC722" s="96"/>
      <c r="BD722" s="175"/>
      <c r="CH722" s="51" t="str">
        <f>IFERROR(TOWER_DATA[[#This Row],[Top '[m']]]-TOWER_DATA[[#This Row],[Bottom '[m']]], "")</f>
        <v/>
      </c>
      <c r="CI722" s="201" t="str">
        <f>IFERROR(-(TOWER_DATA[[#This Row],[D, bottom '[m']]]-TOWER_DATA[[#This Row],[D, top '[m']]])/(TOWER_DATA[[#This Row],[Bottom '[m']]]-TOWER_DATA[[#This Row],[Top '[m']]]),"")</f>
        <v/>
      </c>
      <c r="CJ722" s="134" t="str">
        <f t="shared" si="24"/>
        <v/>
      </c>
      <c r="CK722" s="217" t="str">
        <f>IFERROR((TOWER_DATA[[#This Row],[D, bottom '[m']]]+TOWER_DATA[[#This Row],[D, top '[m']]])/(2*TOWER_DATA[[#This Row],[t '[mm']]]/1000),"")</f>
        <v/>
      </c>
      <c r="DP722" s="195"/>
      <c r="DQ722" s="175"/>
      <c r="DT722" s="96"/>
      <c r="DU722" s="96"/>
    </row>
    <row r="723" spans="14:125" ht="18" customHeight="1">
      <c r="N723" s="196"/>
      <c r="Q723" s="195"/>
      <c r="R723" s="195"/>
      <c r="S723" s="175"/>
      <c r="AV723" s="216" t="str">
        <f>IFERROR(TP_DATA[[#This Row],[Top '[m']]]-TP_DATA[[#This Row],[Bottom '[m']]], "")</f>
        <v/>
      </c>
      <c r="AW723" s="194"/>
      <c r="AX723" s="195"/>
      <c r="AY723" s="222"/>
      <c r="BB723" s="96"/>
      <c r="BC723" s="96"/>
      <c r="BD723" s="175"/>
      <c r="CH723" s="51" t="str">
        <f>IFERROR(TOWER_DATA[[#This Row],[Top '[m']]]-TOWER_DATA[[#This Row],[Bottom '[m']]], "")</f>
        <v/>
      </c>
      <c r="CI723" s="201" t="str">
        <f>IFERROR(-(TOWER_DATA[[#This Row],[D, bottom '[m']]]-TOWER_DATA[[#This Row],[D, top '[m']]])/(TOWER_DATA[[#This Row],[Bottom '[m']]]-TOWER_DATA[[#This Row],[Top '[m']]]),"")</f>
        <v/>
      </c>
      <c r="CJ723" s="134" t="str">
        <f t="shared" si="24"/>
        <v/>
      </c>
      <c r="CK723" s="217" t="str">
        <f>IFERROR((TOWER_DATA[[#This Row],[D, bottom '[m']]]+TOWER_DATA[[#This Row],[D, top '[m']]])/(2*TOWER_DATA[[#This Row],[t '[mm']]]/1000),"")</f>
        <v/>
      </c>
      <c r="DP723" s="195"/>
      <c r="DQ723" s="175"/>
      <c r="DT723" s="96"/>
      <c r="DU723" s="96"/>
    </row>
    <row r="724" spans="14:125" ht="18" customHeight="1">
      <c r="N724" s="196"/>
      <c r="Q724" s="195"/>
      <c r="R724" s="195"/>
      <c r="S724" s="175"/>
      <c r="AV724" s="216" t="str">
        <f>IFERROR(TP_DATA[[#This Row],[Top '[m']]]-TP_DATA[[#This Row],[Bottom '[m']]], "")</f>
        <v/>
      </c>
      <c r="AW724" s="194"/>
      <c r="AX724" s="195"/>
      <c r="AY724" s="222"/>
      <c r="BB724" s="96"/>
      <c r="BC724" s="96"/>
      <c r="BD724" s="175"/>
      <c r="CH724" s="51" t="str">
        <f>IFERROR(TOWER_DATA[[#This Row],[Top '[m']]]-TOWER_DATA[[#This Row],[Bottom '[m']]], "")</f>
        <v/>
      </c>
      <c r="CI724" s="201" t="str">
        <f>IFERROR(-(TOWER_DATA[[#This Row],[D, bottom '[m']]]-TOWER_DATA[[#This Row],[D, top '[m']]])/(TOWER_DATA[[#This Row],[Bottom '[m']]]-TOWER_DATA[[#This Row],[Top '[m']]]),"")</f>
        <v/>
      </c>
      <c r="CJ724" s="134" t="str">
        <f t="shared" si="24"/>
        <v/>
      </c>
      <c r="CK724" s="217" t="str">
        <f>IFERROR((TOWER_DATA[[#This Row],[D, bottom '[m']]]+TOWER_DATA[[#This Row],[D, top '[m']]])/(2*TOWER_DATA[[#This Row],[t '[mm']]]/1000),"")</f>
        <v/>
      </c>
      <c r="DP724" s="195"/>
      <c r="DQ724" s="175"/>
      <c r="DT724" s="96"/>
      <c r="DU724" s="96"/>
    </row>
    <row r="725" spans="14:125" ht="18" customHeight="1">
      <c r="N725" s="196"/>
      <c r="Q725" s="195"/>
      <c r="R725" s="195"/>
      <c r="S725" s="175"/>
      <c r="AV725" s="216" t="str">
        <f>IFERROR(TP_DATA[[#This Row],[Top '[m']]]-TP_DATA[[#This Row],[Bottom '[m']]], "")</f>
        <v/>
      </c>
      <c r="AW725" s="194"/>
      <c r="AX725" s="195"/>
      <c r="AY725" s="222"/>
      <c r="BB725" s="96"/>
      <c r="BC725" s="96"/>
      <c r="BD725" s="175"/>
      <c r="CH725" s="51" t="str">
        <f>IFERROR(TOWER_DATA[[#This Row],[Top '[m']]]-TOWER_DATA[[#This Row],[Bottom '[m']]], "")</f>
        <v/>
      </c>
      <c r="CI725" s="201" t="str">
        <f>IFERROR(-(TOWER_DATA[[#This Row],[D, bottom '[m']]]-TOWER_DATA[[#This Row],[D, top '[m']]])/(TOWER_DATA[[#This Row],[Bottom '[m']]]-TOWER_DATA[[#This Row],[Top '[m']]]),"")</f>
        <v/>
      </c>
      <c r="CJ725" s="134" t="str">
        <f t="shared" si="24"/>
        <v/>
      </c>
      <c r="CK725" s="217" t="str">
        <f>IFERROR((TOWER_DATA[[#This Row],[D, bottom '[m']]]+TOWER_DATA[[#This Row],[D, top '[m']]])/(2*TOWER_DATA[[#This Row],[t '[mm']]]/1000),"")</f>
        <v/>
      </c>
      <c r="DP725" s="195"/>
      <c r="DQ725" s="175"/>
      <c r="DT725" s="96"/>
      <c r="DU725" s="96"/>
    </row>
    <row r="726" spans="14:125" ht="18" customHeight="1">
      <c r="N726" s="196"/>
      <c r="Q726" s="195"/>
      <c r="R726" s="195"/>
      <c r="S726" s="175"/>
      <c r="AV726" s="216" t="str">
        <f>IFERROR(TP_DATA[[#This Row],[Top '[m']]]-TP_DATA[[#This Row],[Bottom '[m']]], "")</f>
        <v/>
      </c>
      <c r="AW726" s="194"/>
      <c r="AX726" s="195"/>
      <c r="AY726" s="222"/>
      <c r="BB726" s="96"/>
      <c r="BC726" s="96"/>
      <c r="BD726" s="175"/>
      <c r="CH726" s="51" t="str">
        <f>IFERROR(TOWER_DATA[[#This Row],[Top '[m']]]-TOWER_DATA[[#This Row],[Bottom '[m']]], "")</f>
        <v/>
      </c>
      <c r="CI726" s="201" t="str">
        <f>IFERROR(-(TOWER_DATA[[#This Row],[D, bottom '[m']]]-TOWER_DATA[[#This Row],[D, top '[m']]])/(TOWER_DATA[[#This Row],[Bottom '[m']]]-TOWER_DATA[[#This Row],[Top '[m']]]),"")</f>
        <v/>
      </c>
      <c r="CJ726" s="134" t="str">
        <f t="shared" si="24"/>
        <v/>
      </c>
      <c r="CK726" s="217" t="str">
        <f>IFERROR((TOWER_DATA[[#This Row],[D, bottom '[m']]]+TOWER_DATA[[#This Row],[D, top '[m']]])/(2*TOWER_DATA[[#This Row],[t '[mm']]]/1000),"")</f>
        <v/>
      </c>
      <c r="DP726" s="195"/>
      <c r="DQ726" s="175"/>
      <c r="DT726" s="96"/>
      <c r="DU726" s="96"/>
    </row>
    <row r="727" spans="14:125" ht="18" customHeight="1">
      <c r="N727" s="196"/>
      <c r="Q727" s="195"/>
      <c r="R727" s="195"/>
      <c r="S727" s="175"/>
      <c r="AV727" s="216" t="str">
        <f>IFERROR(TP_DATA[[#This Row],[Top '[m']]]-TP_DATA[[#This Row],[Bottom '[m']]], "")</f>
        <v/>
      </c>
      <c r="AW727" s="194"/>
      <c r="AX727" s="195"/>
      <c r="AY727" s="222"/>
      <c r="BB727" s="96"/>
      <c r="BC727" s="96"/>
      <c r="BD727" s="175"/>
      <c r="CH727" s="51" t="str">
        <f>IFERROR(TOWER_DATA[[#This Row],[Top '[m']]]-TOWER_DATA[[#This Row],[Bottom '[m']]], "")</f>
        <v/>
      </c>
      <c r="CI727" s="201" t="str">
        <f>IFERROR(-(TOWER_DATA[[#This Row],[D, bottom '[m']]]-TOWER_DATA[[#This Row],[D, top '[m']]])/(TOWER_DATA[[#This Row],[Bottom '[m']]]-TOWER_DATA[[#This Row],[Top '[m']]]),"")</f>
        <v/>
      </c>
      <c r="CJ727" s="134" t="str">
        <f t="shared" si="24"/>
        <v/>
      </c>
      <c r="CK727" s="217" t="str">
        <f>IFERROR((TOWER_DATA[[#This Row],[D, bottom '[m']]]+TOWER_DATA[[#This Row],[D, top '[m']]])/(2*TOWER_DATA[[#This Row],[t '[mm']]]/1000),"")</f>
        <v/>
      </c>
      <c r="DP727" s="195"/>
      <c r="DQ727" s="175"/>
      <c r="DT727" s="96"/>
      <c r="DU727" s="96"/>
    </row>
    <row r="728" spans="14:125" ht="18" customHeight="1">
      <c r="N728" s="196"/>
      <c r="Q728" s="195"/>
      <c r="R728" s="195"/>
      <c r="S728" s="175"/>
      <c r="AV728" s="216" t="str">
        <f>IFERROR(TP_DATA[[#This Row],[Top '[m']]]-TP_DATA[[#This Row],[Bottom '[m']]], "")</f>
        <v/>
      </c>
      <c r="AW728" s="194"/>
      <c r="AX728" s="195"/>
      <c r="AY728" s="222"/>
      <c r="BB728" s="96"/>
      <c r="BC728" s="96"/>
      <c r="BD728" s="175"/>
      <c r="CH728" s="51" t="str">
        <f>IFERROR(TOWER_DATA[[#This Row],[Top '[m']]]-TOWER_DATA[[#This Row],[Bottom '[m']]], "")</f>
        <v/>
      </c>
      <c r="CI728" s="201" t="str">
        <f>IFERROR(-(TOWER_DATA[[#This Row],[D, bottom '[m']]]-TOWER_DATA[[#This Row],[D, top '[m']]])/(TOWER_DATA[[#This Row],[Bottom '[m']]]-TOWER_DATA[[#This Row],[Top '[m']]]),"")</f>
        <v/>
      </c>
      <c r="CJ728" s="134" t="str">
        <f t="shared" si="24"/>
        <v/>
      </c>
      <c r="CK728" s="217" t="str">
        <f>IFERROR((TOWER_DATA[[#This Row],[D, bottom '[m']]]+TOWER_DATA[[#This Row],[D, top '[m']]])/(2*TOWER_DATA[[#This Row],[t '[mm']]]/1000),"")</f>
        <v/>
      </c>
      <c r="DP728" s="195"/>
      <c r="DQ728" s="175"/>
      <c r="DT728" s="96"/>
      <c r="DU728" s="96"/>
    </row>
    <row r="729" spans="14:125" ht="18" customHeight="1">
      <c r="N729" s="196"/>
      <c r="Q729" s="195"/>
      <c r="R729" s="195"/>
      <c r="S729" s="175"/>
      <c r="AV729" s="216" t="str">
        <f>IFERROR(TP_DATA[[#This Row],[Top '[m']]]-TP_DATA[[#This Row],[Bottom '[m']]], "")</f>
        <v/>
      </c>
      <c r="AW729" s="194"/>
      <c r="AX729" s="195"/>
      <c r="AY729" s="222"/>
      <c r="BB729" s="96"/>
      <c r="BC729" s="96"/>
      <c r="BD729" s="175"/>
      <c r="CH729" s="51" t="str">
        <f>IFERROR(TOWER_DATA[[#This Row],[Top '[m']]]-TOWER_DATA[[#This Row],[Bottom '[m']]], "")</f>
        <v/>
      </c>
      <c r="CI729" s="201" t="str">
        <f>IFERROR(-(TOWER_DATA[[#This Row],[D, bottom '[m']]]-TOWER_DATA[[#This Row],[D, top '[m']]])/(TOWER_DATA[[#This Row],[Bottom '[m']]]-TOWER_DATA[[#This Row],[Top '[m']]]),"")</f>
        <v/>
      </c>
      <c r="CJ729" s="134" t="str">
        <f t="shared" si="24"/>
        <v/>
      </c>
      <c r="CK729" s="217" t="str">
        <f>IFERROR((TOWER_DATA[[#This Row],[D, bottom '[m']]]+TOWER_DATA[[#This Row],[D, top '[m']]])/(2*TOWER_DATA[[#This Row],[t '[mm']]]/1000),"")</f>
        <v/>
      </c>
      <c r="DP729" s="195"/>
      <c r="DQ729" s="175"/>
      <c r="DT729" s="96"/>
      <c r="DU729" s="96"/>
    </row>
    <row r="730" spans="14:125" ht="18" customHeight="1">
      <c r="N730" s="196"/>
      <c r="Q730" s="195"/>
      <c r="R730" s="195"/>
      <c r="S730" s="175"/>
      <c r="AV730" s="216" t="str">
        <f>IFERROR(TP_DATA[[#This Row],[Top '[m']]]-TP_DATA[[#This Row],[Bottom '[m']]], "")</f>
        <v/>
      </c>
      <c r="AW730" s="194"/>
      <c r="AX730" s="195"/>
      <c r="AY730" s="222"/>
      <c r="BB730" s="96"/>
      <c r="BC730" s="96"/>
      <c r="BD730" s="175"/>
      <c r="CH730" s="51" t="str">
        <f>IFERROR(TOWER_DATA[[#This Row],[Top '[m']]]-TOWER_DATA[[#This Row],[Bottom '[m']]], "")</f>
        <v/>
      </c>
      <c r="CI730" s="201" t="str">
        <f>IFERROR(-(TOWER_DATA[[#This Row],[D, bottom '[m']]]-TOWER_DATA[[#This Row],[D, top '[m']]])/(TOWER_DATA[[#This Row],[Bottom '[m']]]-TOWER_DATA[[#This Row],[Top '[m']]]),"")</f>
        <v/>
      </c>
      <c r="CJ730" s="134" t="str">
        <f t="shared" si="24"/>
        <v/>
      </c>
      <c r="CK730" s="217" t="str">
        <f>IFERROR((TOWER_DATA[[#This Row],[D, bottom '[m']]]+TOWER_DATA[[#This Row],[D, top '[m']]])/(2*TOWER_DATA[[#This Row],[t '[mm']]]/1000),"")</f>
        <v/>
      </c>
      <c r="DP730" s="195"/>
      <c r="DQ730" s="175"/>
      <c r="DT730" s="96"/>
      <c r="DU730" s="96"/>
    </row>
    <row r="731" spans="14:125" ht="18" customHeight="1">
      <c r="N731" s="196"/>
      <c r="Q731" s="195"/>
      <c r="R731" s="195"/>
      <c r="S731" s="175"/>
      <c r="AV731" s="216" t="str">
        <f>IFERROR(TP_DATA[[#This Row],[Top '[m']]]-TP_DATA[[#This Row],[Bottom '[m']]], "")</f>
        <v/>
      </c>
      <c r="AW731" s="194"/>
      <c r="AX731" s="195"/>
      <c r="AY731" s="222"/>
      <c r="BB731" s="96"/>
      <c r="BC731" s="96"/>
      <c r="BD731" s="175"/>
      <c r="CH731" s="51" t="str">
        <f>IFERROR(TOWER_DATA[[#This Row],[Top '[m']]]-TOWER_DATA[[#This Row],[Bottom '[m']]], "")</f>
        <v/>
      </c>
      <c r="CI731" s="201" t="str">
        <f>IFERROR(-(TOWER_DATA[[#This Row],[D, bottom '[m']]]-TOWER_DATA[[#This Row],[D, top '[m']]])/(TOWER_DATA[[#This Row],[Bottom '[m']]]-TOWER_DATA[[#This Row],[Top '[m']]]),"")</f>
        <v/>
      </c>
      <c r="CJ731" s="134" t="str">
        <f t="shared" si="24"/>
        <v/>
      </c>
      <c r="CK731" s="217" t="str">
        <f>IFERROR((TOWER_DATA[[#This Row],[D, bottom '[m']]]+TOWER_DATA[[#This Row],[D, top '[m']]])/(2*TOWER_DATA[[#This Row],[t '[mm']]]/1000),"")</f>
        <v/>
      </c>
      <c r="DP731" s="195"/>
      <c r="DQ731" s="175"/>
      <c r="DT731" s="96"/>
      <c r="DU731" s="96"/>
    </row>
    <row r="732" spans="14:125" ht="18" customHeight="1">
      <c r="N732" s="196"/>
      <c r="Q732" s="195"/>
      <c r="R732" s="195"/>
      <c r="S732" s="175"/>
      <c r="AV732" s="216" t="str">
        <f>IFERROR(TP_DATA[[#This Row],[Top '[m']]]-TP_DATA[[#This Row],[Bottom '[m']]], "")</f>
        <v/>
      </c>
      <c r="AW732" s="194"/>
      <c r="AX732" s="195"/>
      <c r="AY732" s="222"/>
      <c r="BB732" s="96"/>
      <c r="BC732" s="96"/>
      <c r="BD732" s="175"/>
      <c r="CH732" s="51" t="str">
        <f>IFERROR(TOWER_DATA[[#This Row],[Top '[m']]]-TOWER_DATA[[#This Row],[Bottom '[m']]], "")</f>
        <v/>
      </c>
      <c r="CI732" s="201" t="str">
        <f>IFERROR(-(TOWER_DATA[[#This Row],[D, bottom '[m']]]-TOWER_DATA[[#This Row],[D, top '[m']]])/(TOWER_DATA[[#This Row],[Bottom '[m']]]-TOWER_DATA[[#This Row],[Top '[m']]]),"")</f>
        <v/>
      </c>
      <c r="CJ732" s="134" t="str">
        <f t="shared" si="24"/>
        <v/>
      </c>
      <c r="CK732" s="217" t="str">
        <f>IFERROR((TOWER_DATA[[#This Row],[D, bottom '[m']]]+TOWER_DATA[[#This Row],[D, top '[m']]])/(2*TOWER_DATA[[#This Row],[t '[mm']]]/1000),"")</f>
        <v/>
      </c>
      <c r="DP732" s="195"/>
      <c r="DQ732" s="175"/>
      <c r="DT732" s="96"/>
      <c r="DU732" s="96"/>
    </row>
    <row r="733" spans="14:125" ht="18" customHeight="1">
      <c r="N733" s="196"/>
      <c r="Q733" s="195"/>
      <c r="R733" s="195"/>
      <c r="S733" s="175"/>
      <c r="AV733" s="216" t="str">
        <f>IFERROR(TP_DATA[[#This Row],[Top '[m']]]-TP_DATA[[#This Row],[Bottom '[m']]], "")</f>
        <v/>
      </c>
      <c r="AW733" s="194"/>
      <c r="AX733" s="195"/>
      <c r="AY733" s="222"/>
      <c r="BB733" s="96"/>
      <c r="BC733" s="96"/>
      <c r="BD733" s="175"/>
      <c r="CH733" s="51" t="str">
        <f>IFERROR(TOWER_DATA[[#This Row],[Top '[m']]]-TOWER_DATA[[#This Row],[Bottom '[m']]], "")</f>
        <v/>
      </c>
      <c r="CI733" s="201" t="str">
        <f>IFERROR(-(TOWER_DATA[[#This Row],[D, bottom '[m']]]-TOWER_DATA[[#This Row],[D, top '[m']]])/(TOWER_DATA[[#This Row],[Bottom '[m']]]-TOWER_DATA[[#This Row],[Top '[m']]]),"")</f>
        <v/>
      </c>
      <c r="CJ733" s="134" t="str">
        <f t="shared" si="24"/>
        <v/>
      </c>
      <c r="CK733" s="217" t="str">
        <f>IFERROR((TOWER_DATA[[#This Row],[D, bottom '[m']]]+TOWER_DATA[[#This Row],[D, top '[m']]])/(2*TOWER_DATA[[#This Row],[t '[mm']]]/1000),"")</f>
        <v/>
      </c>
      <c r="DP733" s="195"/>
      <c r="DQ733" s="175"/>
      <c r="DT733" s="96"/>
      <c r="DU733" s="96"/>
    </row>
    <row r="734" spans="14:125" ht="18" customHeight="1">
      <c r="N734" s="196"/>
      <c r="Q734" s="195"/>
      <c r="R734" s="195"/>
      <c r="S734" s="175"/>
      <c r="AV734" s="216" t="str">
        <f>IFERROR(TP_DATA[[#This Row],[Top '[m']]]-TP_DATA[[#This Row],[Bottom '[m']]], "")</f>
        <v/>
      </c>
      <c r="AW734" s="194"/>
      <c r="AX734" s="195"/>
      <c r="AY734" s="222"/>
      <c r="BB734" s="96"/>
      <c r="BC734" s="96"/>
      <c r="BD734" s="175"/>
      <c r="CH734" s="51" t="str">
        <f>IFERROR(TOWER_DATA[[#This Row],[Top '[m']]]-TOWER_DATA[[#This Row],[Bottom '[m']]], "")</f>
        <v/>
      </c>
      <c r="CI734" s="201" t="str">
        <f>IFERROR(-(TOWER_DATA[[#This Row],[D, bottom '[m']]]-TOWER_DATA[[#This Row],[D, top '[m']]])/(TOWER_DATA[[#This Row],[Bottom '[m']]]-TOWER_DATA[[#This Row],[Top '[m']]]),"")</f>
        <v/>
      </c>
      <c r="CJ734" s="134" t="str">
        <f t="shared" si="24"/>
        <v/>
      </c>
      <c r="CK734" s="217" t="str">
        <f>IFERROR((TOWER_DATA[[#This Row],[D, bottom '[m']]]+TOWER_DATA[[#This Row],[D, top '[m']]])/(2*TOWER_DATA[[#This Row],[t '[mm']]]/1000),"")</f>
        <v/>
      </c>
      <c r="DP734" s="195"/>
      <c r="DQ734" s="175"/>
      <c r="DT734" s="96"/>
      <c r="DU734" s="96"/>
    </row>
    <row r="735" spans="14:125" ht="18" customHeight="1">
      <c r="N735" s="196"/>
      <c r="Q735" s="195"/>
      <c r="R735" s="195"/>
      <c r="S735" s="175"/>
      <c r="AV735" s="216" t="str">
        <f>IFERROR(TP_DATA[[#This Row],[Top '[m']]]-TP_DATA[[#This Row],[Bottom '[m']]], "")</f>
        <v/>
      </c>
      <c r="AW735" s="194"/>
      <c r="AX735" s="195"/>
      <c r="AY735" s="222"/>
      <c r="BB735" s="96"/>
      <c r="BC735" s="96"/>
      <c r="BD735" s="175"/>
      <c r="CH735" s="51" t="str">
        <f>IFERROR(TOWER_DATA[[#This Row],[Top '[m']]]-TOWER_DATA[[#This Row],[Bottom '[m']]], "")</f>
        <v/>
      </c>
      <c r="CI735" s="201" t="str">
        <f>IFERROR(-(TOWER_DATA[[#This Row],[D, bottom '[m']]]-TOWER_DATA[[#This Row],[D, top '[m']]])/(TOWER_DATA[[#This Row],[Bottom '[m']]]-TOWER_DATA[[#This Row],[Top '[m']]]),"")</f>
        <v/>
      </c>
      <c r="CJ735" s="134" t="str">
        <f t="shared" si="24"/>
        <v/>
      </c>
      <c r="CK735" s="217" t="str">
        <f>IFERROR((TOWER_DATA[[#This Row],[D, bottom '[m']]]+TOWER_DATA[[#This Row],[D, top '[m']]])/(2*TOWER_DATA[[#This Row],[t '[mm']]]/1000),"")</f>
        <v/>
      </c>
      <c r="DP735" s="195"/>
      <c r="DQ735" s="175"/>
      <c r="DT735" s="96"/>
      <c r="DU735" s="96"/>
    </row>
    <row r="736" spans="14:125" ht="18" customHeight="1">
      <c r="N736" s="196"/>
      <c r="Q736" s="195"/>
      <c r="R736" s="195"/>
      <c r="S736" s="175"/>
      <c r="AV736" s="216" t="str">
        <f>IFERROR(TP_DATA[[#This Row],[Top '[m']]]-TP_DATA[[#This Row],[Bottom '[m']]], "")</f>
        <v/>
      </c>
      <c r="AW736" s="194"/>
      <c r="AX736" s="195"/>
      <c r="AY736" s="222"/>
      <c r="BB736" s="96"/>
      <c r="BC736" s="96"/>
      <c r="BD736" s="175"/>
      <c r="CH736" s="51" t="str">
        <f>IFERROR(TOWER_DATA[[#This Row],[Top '[m']]]-TOWER_DATA[[#This Row],[Bottom '[m']]], "")</f>
        <v/>
      </c>
      <c r="CI736" s="201" t="str">
        <f>IFERROR(-(TOWER_DATA[[#This Row],[D, bottom '[m']]]-TOWER_DATA[[#This Row],[D, top '[m']]])/(TOWER_DATA[[#This Row],[Bottom '[m']]]-TOWER_DATA[[#This Row],[Top '[m']]]),"")</f>
        <v/>
      </c>
      <c r="CJ736" s="134" t="str">
        <f t="shared" si="24"/>
        <v/>
      </c>
      <c r="CK736" s="217" t="str">
        <f>IFERROR((TOWER_DATA[[#This Row],[D, bottom '[m']]]+TOWER_DATA[[#This Row],[D, top '[m']]])/(2*TOWER_DATA[[#This Row],[t '[mm']]]/1000),"")</f>
        <v/>
      </c>
      <c r="DP736" s="195"/>
      <c r="DQ736" s="175"/>
      <c r="DT736" s="96"/>
      <c r="DU736" s="96"/>
    </row>
    <row r="737" spans="14:125" ht="18" customHeight="1">
      <c r="N737" s="196"/>
      <c r="Q737" s="195"/>
      <c r="R737" s="195"/>
      <c r="S737" s="175"/>
      <c r="AV737" s="216" t="str">
        <f>IFERROR(TP_DATA[[#This Row],[Top '[m']]]-TP_DATA[[#This Row],[Bottom '[m']]], "")</f>
        <v/>
      </c>
      <c r="AW737" s="194"/>
      <c r="AX737" s="195"/>
      <c r="AY737" s="222"/>
      <c r="BB737" s="96"/>
      <c r="BC737" s="96"/>
      <c r="BD737" s="175"/>
      <c r="CH737" s="51" t="str">
        <f>IFERROR(TOWER_DATA[[#This Row],[Top '[m']]]-TOWER_DATA[[#This Row],[Bottom '[m']]], "")</f>
        <v/>
      </c>
      <c r="CI737" s="201" t="str">
        <f>IFERROR(-(TOWER_DATA[[#This Row],[D, bottom '[m']]]-TOWER_DATA[[#This Row],[D, top '[m']]])/(TOWER_DATA[[#This Row],[Bottom '[m']]]-TOWER_DATA[[#This Row],[Top '[m']]]),"")</f>
        <v/>
      </c>
      <c r="CJ737" s="134" t="str">
        <f t="shared" si="24"/>
        <v/>
      </c>
      <c r="CK737" s="217" t="str">
        <f>IFERROR((TOWER_DATA[[#This Row],[D, bottom '[m']]]+TOWER_DATA[[#This Row],[D, top '[m']]])/(2*TOWER_DATA[[#This Row],[t '[mm']]]/1000),"")</f>
        <v/>
      </c>
      <c r="DP737" s="195"/>
      <c r="DQ737" s="175"/>
      <c r="DT737" s="96"/>
      <c r="DU737" s="96"/>
    </row>
    <row r="738" spans="14:125" ht="18" customHeight="1">
      <c r="N738" s="196"/>
      <c r="Q738" s="195"/>
      <c r="R738" s="195"/>
      <c r="S738" s="175"/>
      <c r="AV738" s="216" t="str">
        <f>IFERROR(TP_DATA[[#This Row],[Top '[m']]]-TP_DATA[[#This Row],[Bottom '[m']]], "")</f>
        <v/>
      </c>
      <c r="AW738" s="194"/>
      <c r="AX738" s="195"/>
      <c r="AY738" s="222"/>
      <c r="BB738" s="96"/>
      <c r="BC738" s="96"/>
      <c r="BD738" s="175"/>
      <c r="CH738" s="51" t="str">
        <f>IFERROR(TOWER_DATA[[#This Row],[Top '[m']]]-TOWER_DATA[[#This Row],[Bottom '[m']]], "")</f>
        <v/>
      </c>
      <c r="CI738" s="201" t="str">
        <f>IFERROR(-(TOWER_DATA[[#This Row],[D, bottom '[m']]]-TOWER_DATA[[#This Row],[D, top '[m']]])/(TOWER_DATA[[#This Row],[Bottom '[m']]]-TOWER_DATA[[#This Row],[Top '[m']]]),"")</f>
        <v/>
      </c>
      <c r="CJ738" s="134" t="str">
        <f t="shared" si="24"/>
        <v/>
      </c>
      <c r="CK738" s="217" t="str">
        <f>IFERROR((TOWER_DATA[[#This Row],[D, bottom '[m']]]+TOWER_DATA[[#This Row],[D, top '[m']]])/(2*TOWER_DATA[[#This Row],[t '[mm']]]/1000),"")</f>
        <v/>
      </c>
      <c r="DP738" s="195"/>
      <c r="DQ738" s="175"/>
      <c r="DT738" s="96"/>
      <c r="DU738" s="96"/>
    </row>
    <row r="739" spans="14:125" ht="18" customHeight="1">
      <c r="N739" s="196"/>
      <c r="Q739" s="195"/>
      <c r="R739" s="195"/>
      <c r="S739" s="175"/>
      <c r="AV739" s="216" t="str">
        <f>IFERROR(TP_DATA[[#This Row],[Top '[m']]]-TP_DATA[[#This Row],[Bottom '[m']]], "")</f>
        <v/>
      </c>
      <c r="AW739" s="194"/>
      <c r="AX739" s="195"/>
      <c r="AY739" s="222"/>
      <c r="BB739" s="96"/>
      <c r="BC739" s="96"/>
      <c r="BD739" s="175"/>
      <c r="CH739" s="51" t="str">
        <f>IFERROR(TOWER_DATA[[#This Row],[Top '[m']]]-TOWER_DATA[[#This Row],[Bottom '[m']]], "")</f>
        <v/>
      </c>
      <c r="CI739" s="201" t="str">
        <f>IFERROR(-(TOWER_DATA[[#This Row],[D, bottom '[m']]]-TOWER_DATA[[#This Row],[D, top '[m']]])/(TOWER_DATA[[#This Row],[Bottom '[m']]]-TOWER_DATA[[#This Row],[Top '[m']]]),"")</f>
        <v/>
      </c>
      <c r="CJ739" s="134" t="str">
        <f t="shared" si="24"/>
        <v/>
      </c>
      <c r="CK739" s="217" t="str">
        <f>IFERROR((TOWER_DATA[[#This Row],[D, bottom '[m']]]+TOWER_DATA[[#This Row],[D, top '[m']]])/(2*TOWER_DATA[[#This Row],[t '[mm']]]/1000),"")</f>
        <v/>
      </c>
      <c r="DP739" s="195"/>
      <c r="DQ739" s="175"/>
      <c r="DT739" s="96"/>
      <c r="DU739" s="96"/>
    </row>
    <row r="740" spans="14:125" ht="18" customHeight="1">
      <c r="N740" s="196"/>
      <c r="Q740" s="195"/>
      <c r="R740" s="195"/>
      <c r="S740" s="175"/>
      <c r="AV740" s="216" t="str">
        <f>IFERROR(TP_DATA[[#This Row],[Top '[m']]]-TP_DATA[[#This Row],[Bottom '[m']]], "")</f>
        <v/>
      </c>
      <c r="AW740" s="194"/>
      <c r="AX740" s="195"/>
      <c r="AY740" s="222"/>
      <c r="BB740" s="96"/>
      <c r="BC740" s="96"/>
      <c r="BD740" s="175"/>
      <c r="CH740" s="51" t="str">
        <f>IFERROR(TOWER_DATA[[#This Row],[Top '[m']]]-TOWER_DATA[[#This Row],[Bottom '[m']]], "")</f>
        <v/>
      </c>
      <c r="CI740" s="201" t="str">
        <f>IFERROR(-(TOWER_DATA[[#This Row],[D, bottom '[m']]]-TOWER_DATA[[#This Row],[D, top '[m']]])/(TOWER_DATA[[#This Row],[Bottom '[m']]]-TOWER_DATA[[#This Row],[Top '[m']]]),"")</f>
        <v/>
      </c>
      <c r="CJ740" s="134" t="str">
        <f t="shared" si="24"/>
        <v/>
      </c>
      <c r="CK740" s="217" t="str">
        <f>IFERROR((TOWER_DATA[[#This Row],[D, bottom '[m']]]+TOWER_DATA[[#This Row],[D, top '[m']]])/(2*TOWER_DATA[[#This Row],[t '[mm']]]/1000),"")</f>
        <v/>
      </c>
      <c r="DP740" s="195"/>
      <c r="DQ740" s="175"/>
      <c r="DT740" s="96"/>
      <c r="DU740" s="96"/>
    </row>
    <row r="741" spans="14:125" ht="18" customHeight="1">
      <c r="N741" s="196"/>
      <c r="Q741" s="195"/>
      <c r="R741" s="195"/>
      <c r="S741" s="175"/>
      <c r="AV741" s="216" t="str">
        <f>IFERROR(TP_DATA[[#This Row],[Top '[m']]]-TP_DATA[[#This Row],[Bottom '[m']]], "")</f>
        <v/>
      </c>
      <c r="AW741" s="194"/>
      <c r="AX741" s="195"/>
      <c r="AY741" s="222"/>
      <c r="BB741" s="96"/>
      <c r="BC741" s="96"/>
      <c r="BD741" s="175"/>
      <c r="CH741" s="51" t="str">
        <f>IFERROR(TOWER_DATA[[#This Row],[Top '[m']]]-TOWER_DATA[[#This Row],[Bottom '[m']]], "")</f>
        <v/>
      </c>
      <c r="CI741" s="201" t="str">
        <f>IFERROR(-(TOWER_DATA[[#This Row],[D, bottom '[m']]]-TOWER_DATA[[#This Row],[D, top '[m']]])/(TOWER_DATA[[#This Row],[Bottom '[m']]]-TOWER_DATA[[#This Row],[Top '[m']]]),"")</f>
        <v/>
      </c>
      <c r="CJ741" s="134" t="str">
        <f t="shared" si="24"/>
        <v/>
      </c>
      <c r="CK741" s="217" t="str">
        <f>IFERROR((TOWER_DATA[[#This Row],[D, bottom '[m']]]+TOWER_DATA[[#This Row],[D, top '[m']]])/(2*TOWER_DATA[[#This Row],[t '[mm']]]/1000),"")</f>
        <v/>
      </c>
      <c r="DP741" s="195"/>
      <c r="DQ741" s="175"/>
      <c r="DT741" s="96"/>
      <c r="DU741" s="96"/>
    </row>
    <row r="742" spans="14:125" ht="18" customHeight="1">
      <c r="N742" s="196"/>
      <c r="Q742" s="195"/>
      <c r="R742" s="195"/>
      <c r="S742" s="175"/>
      <c r="AV742" s="216" t="str">
        <f>IFERROR(TP_DATA[[#This Row],[Top '[m']]]-TP_DATA[[#This Row],[Bottom '[m']]], "")</f>
        <v/>
      </c>
      <c r="AW742" s="194"/>
      <c r="AX742" s="195"/>
      <c r="AY742" s="222"/>
      <c r="BB742" s="96"/>
      <c r="BC742" s="96"/>
      <c r="BD742" s="175"/>
      <c r="CH742" s="51" t="str">
        <f>IFERROR(TOWER_DATA[[#This Row],[Top '[m']]]-TOWER_DATA[[#This Row],[Bottom '[m']]], "")</f>
        <v/>
      </c>
      <c r="CI742" s="201" t="str">
        <f>IFERROR(-(TOWER_DATA[[#This Row],[D, bottom '[m']]]-TOWER_DATA[[#This Row],[D, top '[m']]])/(TOWER_DATA[[#This Row],[Bottom '[m']]]-TOWER_DATA[[#This Row],[Top '[m']]]),"")</f>
        <v/>
      </c>
      <c r="CJ742" s="134" t="str">
        <f t="shared" si="24"/>
        <v/>
      </c>
      <c r="CK742" s="217" t="str">
        <f>IFERROR((TOWER_DATA[[#This Row],[D, bottom '[m']]]+TOWER_DATA[[#This Row],[D, top '[m']]])/(2*TOWER_DATA[[#This Row],[t '[mm']]]/1000),"")</f>
        <v/>
      </c>
      <c r="DP742" s="195"/>
      <c r="DQ742" s="175"/>
      <c r="DT742" s="96"/>
      <c r="DU742" s="96"/>
    </row>
    <row r="743" spans="14:125" ht="18" customHeight="1">
      <c r="N743" s="196"/>
      <c r="Q743" s="195"/>
      <c r="R743" s="195"/>
      <c r="S743" s="175"/>
      <c r="AV743" s="216" t="str">
        <f>IFERROR(TP_DATA[[#This Row],[Top '[m']]]-TP_DATA[[#This Row],[Bottom '[m']]], "")</f>
        <v/>
      </c>
      <c r="AW743" s="194"/>
      <c r="AX743" s="195"/>
      <c r="AY743" s="222"/>
      <c r="BB743" s="96"/>
      <c r="BC743" s="96"/>
      <c r="BD743" s="175"/>
      <c r="CH743" s="51" t="str">
        <f>IFERROR(TOWER_DATA[[#This Row],[Top '[m']]]-TOWER_DATA[[#This Row],[Bottom '[m']]], "")</f>
        <v/>
      </c>
      <c r="CI743" s="201" t="str">
        <f>IFERROR(-(TOWER_DATA[[#This Row],[D, bottom '[m']]]-TOWER_DATA[[#This Row],[D, top '[m']]])/(TOWER_DATA[[#This Row],[Bottom '[m']]]-TOWER_DATA[[#This Row],[Top '[m']]]),"")</f>
        <v/>
      </c>
      <c r="CJ743" s="134" t="str">
        <f t="shared" si="24"/>
        <v/>
      </c>
      <c r="CK743" s="217" t="str">
        <f>IFERROR((TOWER_DATA[[#This Row],[D, bottom '[m']]]+TOWER_DATA[[#This Row],[D, top '[m']]])/(2*TOWER_DATA[[#This Row],[t '[mm']]]/1000),"")</f>
        <v/>
      </c>
      <c r="DP743" s="195"/>
      <c r="DQ743" s="175"/>
      <c r="DT743" s="96"/>
      <c r="DU743" s="96"/>
    </row>
    <row r="744" spans="14:125" ht="18" customHeight="1">
      <c r="N744" s="196"/>
      <c r="Q744" s="195"/>
      <c r="R744" s="195"/>
      <c r="S744" s="175"/>
      <c r="AV744" s="216" t="str">
        <f>IFERROR(TP_DATA[[#This Row],[Top '[m']]]-TP_DATA[[#This Row],[Bottom '[m']]], "")</f>
        <v/>
      </c>
      <c r="AW744" s="194"/>
      <c r="AX744" s="195"/>
      <c r="AY744" s="222"/>
      <c r="BB744" s="96"/>
      <c r="BC744" s="96"/>
      <c r="BD744" s="175"/>
      <c r="CH744" s="51" t="str">
        <f>IFERROR(TOWER_DATA[[#This Row],[Top '[m']]]-TOWER_DATA[[#This Row],[Bottom '[m']]], "")</f>
        <v/>
      </c>
      <c r="CI744" s="201" t="str">
        <f>IFERROR(-(TOWER_DATA[[#This Row],[D, bottom '[m']]]-TOWER_DATA[[#This Row],[D, top '[m']]])/(TOWER_DATA[[#This Row],[Bottom '[m']]]-TOWER_DATA[[#This Row],[Top '[m']]]),"")</f>
        <v/>
      </c>
      <c r="CJ744" s="134" t="str">
        <f t="shared" si="24"/>
        <v/>
      </c>
      <c r="CK744" s="217" t="str">
        <f>IFERROR((TOWER_DATA[[#This Row],[D, bottom '[m']]]+TOWER_DATA[[#This Row],[D, top '[m']]])/(2*TOWER_DATA[[#This Row],[t '[mm']]]/1000),"")</f>
        <v/>
      </c>
      <c r="DP744" s="195"/>
      <c r="DQ744" s="175"/>
      <c r="DT744" s="96"/>
      <c r="DU744" s="96"/>
    </row>
    <row r="745" spans="14:125" ht="18" customHeight="1">
      <c r="N745" s="196"/>
      <c r="Q745" s="195"/>
      <c r="R745" s="195"/>
      <c r="S745" s="175"/>
      <c r="AV745" s="216" t="str">
        <f>IFERROR(TP_DATA[[#This Row],[Top '[m']]]-TP_DATA[[#This Row],[Bottom '[m']]], "")</f>
        <v/>
      </c>
      <c r="AW745" s="194"/>
      <c r="AX745" s="195"/>
      <c r="AY745" s="222"/>
      <c r="BB745" s="96"/>
      <c r="BC745" s="96"/>
      <c r="BD745" s="175"/>
      <c r="CH745" s="51" t="str">
        <f>IFERROR(TOWER_DATA[[#This Row],[Top '[m']]]-TOWER_DATA[[#This Row],[Bottom '[m']]], "")</f>
        <v/>
      </c>
      <c r="CI745" s="201" t="str">
        <f>IFERROR(-(TOWER_DATA[[#This Row],[D, bottom '[m']]]-TOWER_DATA[[#This Row],[D, top '[m']]])/(TOWER_DATA[[#This Row],[Bottom '[m']]]-TOWER_DATA[[#This Row],[Top '[m']]]),"")</f>
        <v/>
      </c>
      <c r="CJ745" s="134" t="str">
        <f t="shared" si="24"/>
        <v/>
      </c>
      <c r="CK745" s="217" t="str">
        <f>IFERROR((TOWER_DATA[[#This Row],[D, bottom '[m']]]+TOWER_DATA[[#This Row],[D, top '[m']]])/(2*TOWER_DATA[[#This Row],[t '[mm']]]/1000),"")</f>
        <v/>
      </c>
      <c r="DP745" s="195"/>
      <c r="DQ745" s="175"/>
      <c r="DT745" s="96"/>
      <c r="DU745" s="96"/>
    </row>
    <row r="746" spans="14:125" ht="18" customHeight="1">
      <c r="N746" s="196"/>
      <c r="Q746" s="195"/>
      <c r="R746" s="195"/>
      <c r="S746" s="175"/>
      <c r="AV746" s="216" t="str">
        <f>IFERROR(TP_DATA[[#This Row],[Top '[m']]]-TP_DATA[[#This Row],[Bottom '[m']]], "")</f>
        <v/>
      </c>
      <c r="AW746" s="194"/>
      <c r="AX746" s="195"/>
      <c r="AY746" s="222"/>
      <c r="BB746" s="96"/>
      <c r="BC746" s="96"/>
      <c r="BD746" s="175"/>
      <c r="CH746" s="51" t="str">
        <f>IFERROR(TOWER_DATA[[#This Row],[Top '[m']]]-TOWER_DATA[[#This Row],[Bottom '[m']]], "")</f>
        <v/>
      </c>
      <c r="CI746" s="201" t="str">
        <f>IFERROR(-(TOWER_DATA[[#This Row],[D, bottom '[m']]]-TOWER_DATA[[#This Row],[D, top '[m']]])/(TOWER_DATA[[#This Row],[Bottom '[m']]]-TOWER_DATA[[#This Row],[Top '[m']]]),"")</f>
        <v/>
      </c>
      <c r="CJ746" s="134" t="str">
        <f t="shared" si="24"/>
        <v/>
      </c>
      <c r="CK746" s="217" t="str">
        <f>IFERROR((TOWER_DATA[[#This Row],[D, bottom '[m']]]+TOWER_DATA[[#This Row],[D, top '[m']]])/(2*TOWER_DATA[[#This Row],[t '[mm']]]/1000),"")</f>
        <v/>
      </c>
      <c r="DP746" s="195"/>
      <c r="DQ746" s="175"/>
      <c r="DT746" s="96"/>
      <c r="DU746" s="96"/>
    </row>
    <row r="747" spans="14:125" ht="18" customHeight="1">
      <c r="N747" s="196"/>
      <c r="Q747" s="195"/>
      <c r="R747" s="195"/>
      <c r="S747" s="175"/>
      <c r="AV747" s="216" t="str">
        <f>IFERROR(TP_DATA[[#This Row],[Top '[m']]]-TP_DATA[[#This Row],[Bottom '[m']]], "")</f>
        <v/>
      </c>
      <c r="AW747" s="194"/>
      <c r="AX747" s="195"/>
      <c r="AY747" s="222"/>
      <c r="BB747" s="96"/>
      <c r="BC747" s="96"/>
      <c r="BD747" s="175"/>
      <c r="CH747" s="51" t="str">
        <f>IFERROR(TOWER_DATA[[#This Row],[Top '[m']]]-TOWER_DATA[[#This Row],[Bottom '[m']]], "")</f>
        <v/>
      </c>
      <c r="CI747" s="201" t="str">
        <f>IFERROR(-(TOWER_DATA[[#This Row],[D, bottom '[m']]]-TOWER_DATA[[#This Row],[D, top '[m']]])/(TOWER_DATA[[#This Row],[Bottom '[m']]]-TOWER_DATA[[#This Row],[Top '[m']]]),"")</f>
        <v/>
      </c>
      <c r="CJ747" s="134" t="str">
        <f t="shared" si="24"/>
        <v/>
      </c>
      <c r="CK747" s="217" t="str">
        <f>IFERROR((TOWER_DATA[[#This Row],[D, bottom '[m']]]+TOWER_DATA[[#This Row],[D, top '[m']]])/(2*TOWER_DATA[[#This Row],[t '[mm']]]/1000),"")</f>
        <v/>
      </c>
      <c r="DP747" s="195"/>
      <c r="DQ747" s="175"/>
      <c r="DT747" s="96"/>
      <c r="DU747" s="96"/>
    </row>
    <row r="748" spans="14:125" ht="18" customHeight="1">
      <c r="N748" s="196"/>
      <c r="Q748" s="195"/>
      <c r="R748" s="195"/>
      <c r="S748" s="175"/>
      <c r="AV748" s="216" t="str">
        <f>IFERROR(TP_DATA[[#This Row],[Top '[m']]]-TP_DATA[[#This Row],[Bottom '[m']]], "")</f>
        <v/>
      </c>
      <c r="AW748" s="194"/>
      <c r="AX748" s="195"/>
      <c r="AY748" s="222"/>
      <c r="BB748" s="96"/>
      <c r="BC748" s="96"/>
      <c r="BD748" s="175"/>
      <c r="CH748" s="51" t="str">
        <f>IFERROR(TOWER_DATA[[#This Row],[Top '[m']]]-TOWER_DATA[[#This Row],[Bottom '[m']]], "")</f>
        <v/>
      </c>
      <c r="CI748" s="201" t="str">
        <f>IFERROR(-(TOWER_DATA[[#This Row],[D, bottom '[m']]]-TOWER_DATA[[#This Row],[D, top '[m']]])/(TOWER_DATA[[#This Row],[Bottom '[m']]]-TOWER_DATA[[#This Row],[Top '[m']]]),"")</f>
        <v/>
      </c>
      <c r="CJ748" s="134" t="str">
        <f t="shared" si="24"/>
        <v/>
      </c>
      <c r="CK748" s="217" t="str">
        <f>IFERROR((TOWER_DATA[[#This Row],[D, bottom '[m']]]+TOWER_DATA[[#This Row],[D, top '[m']]])/(2*TOWER_DATA[[#This Row],[t '[mm']]]/1000),"")</f>
        <v/>
      </c>
      <c r="DP748" s="195"/>
      <c r="DQ748" s="175"/>
      <c r="DT748" s="96"/>
      <c r="DU748" s="96"/>
    </row>
    <row r="749" spans="14:125" ht="18" customHeight="1">
      <c r="N749" s="196"/>
      <c r="Q749" s="195"/>
      <c r="R749" s="195"/>
      <c r="S749" s="175"/>
      <c r="AV749" s="223"/>
      <c r="AW749" s="194"/>
      <c r="AX749" s="195"/>
      <c r="AY749" s="222"/>
      <c r="BB749" s="96"/>
      <c r="BC749" s="96"/>
      <c r="BD749" s="175"/>
      <c r="CH749" s="51" t="str">
        <f>IFERROR(TOWER_DATA[[#This Row],[Top '[m']]]-TOWER_DATA[[#This Row],[Bottom '[m']]], "")</f>
        <v/>
      </c>
      <c r="CI749" s="201" t="str">
        <f>IFERROR(-(TOWER_DATA[[#This Row],[D, bottom '[m']]]-TOWER_DATA[[#This Row],[D, top '[m']]])/(TOWER_DATA[[#This Row],[Bottom '[m']]]-TOWER_DATA[[#This Row],[Top '[m']]]),"")</f>
        <v/>
      </c>
      <c r="CJ749" s="134" t="str">
        <f t="shared" si="24"/>
        <v/>
      </c>
      <c r="CK749" s="217" t="str">
        <f>IFERROR((TOWER_DATA[[#This Row],[D, bottom '[m']]]+TOWER_DATA[[#This Row],[D, top '[m']]])/(2*TOWER_DATA[[#This Row],[t '[mm']]]/1000),"")</f>
        <v/>
      </c>
      <c r="DP749" s="195"/>
      <c r="DQ749" s="175"/>
      <c r="DT749" s="96"/>
      <c r="DU749" s="96"/>
    </row>
    <row r="750" spans="14:125" ht="18" customHeight="1">
      <c r="N750" s="196"/>
      <c r="Q750" s="195"/>
      <c r="R750" s="195"/>
      <c r="S750" s="175"/>
      <c r="AV750" s="223"/>
      <c r="AW750" s="194"/>
      <c r="AX750" s="195"/>
      <c r="AY750" s="222"/>
      <c r="BB750" s="96"/>
      <c r="BC750" s="96"/>
      <c r="BD750" s="175"/>
      <c r="CH750" s="51" t="str">
        <f>IFERROR(TOWER_DATA[[#This Row],[Top '[m']]]-TOWER_DATA[[#This Row],[Bottom '[m']]], "")</f>
        <v/>
      </c>
      <c r="CI750" s="201" t="str">
        <f>IFERROR(-(TOWER_DATA[[#This Row],[D, bottom '[m']]]-TOWER_DATA[[#This Row],[D, top '[m']]])/(TOWER_DATA[[#This Row],[Bottom '[m']]]-TOWER_DATA[[#This Row],[Top '[m']]]),"")</f>
        <v/>
      </c>
      <c r="CJ750" s="134" t="str">
        <f t="shared" si="24"/>
        <v/>
      </c>
      <c r="CK750" s="217" t="str">
        <f>IFERROR((TOWER_DATA[[#This Row],[D, bottom '[m']]]+TOWER_DATA[[#This Row],[D, top '[m']]])/(2*TOWER_DATA[[#This Row],[t '[mm']]]/1000),"")</f>
        <v/>
      </c>
      <c r="DP750" s="195"/>
      <c r="DQ750" s="175"/>
      <c r="DT750" s="96"/>
      <c r="DU750" s="96"/>
    </row>
    <row r="751" spans="14:125" ht="18" customHeight="1">
      <c r="N751" s="196"/>
      <c r="Q751" s="195"/>
      <c r="R751" s="195"/>
      <c r="S751" s="175"/>
      <c r="AV751" s="223"/>
      <c r="AW751" s="194"/>
      <c r="AX751" s="195"/>
      <c r="AY751" s="222"/>
      <c r="BB751" s="96"/>
      <c r="BC751" s="96"/>
      <c r="BD751" s="175"/>
      <c r="CH751" s="51" t="str">
        <f>IFERROR(TOWER_DATA[[#This Row],[Top '[m']]]-TOWER_DATA[[#This Row],[Bottom '[m']]], "")</f>
        <v/>
      </c>
      <c r="CI751" s="201" t="str">
        <f>IFERROR(-(TOWER_DATA[[#This Row],[D, bottom '[m']]]-TOWER_DATA[[#This Row],[D, top '[m']]])/(TOWER_DATA[[#This Row],[Bottom '[m']]]-TOWER_DATA[[#This Row],[Top '[m']]]),"")</f>
        <v/>
      </c>
      <c r="CJ751" s="134" t="str">
        <f t="shared" si="24"/>
        <v/>
      </c>
      <c r="CK751" s="217" t="str">
        <f>IFERROR((TOWER_DATA[[#This Row],[D, bottom '[m']]]+TOWER_DATA[[#This Row],[D, top '[m']]])/(2*TOWER_DATA[[#This Row],[t '[mm']]]/1000),"")</f>
        <v/>
      </c>
      <c r="DP751" s="195"/>
      <c r="DQ751" s="175"/>
      <c r="DT751" s="96"/>
      <c r="DU751" s="96"/>
    </row>
    <row r="752" spans="14:125" ht="18" customHeight="1">
      <c r="N752" s="196"/>
      <c r="Q752" s="195"/>
      <c r="R752" s="195"/>
      <c r="S752" s="175"/>
      <c r="AV752" s="223"/>
      <c r="AW752" s="194"/>
      <c r="AX752" s="195"/>
      <c r="AY752" s="222"/>
      <c r="BB752" s="96"/>
      <c r="BC752" s="96"/>
      <c r="BD752" s="175"/>
      <c r="CH752" s="51" t="str">
        <f>IFERROR(TOWER_DATA[[#This Row],[Top '[m']]]-TOWER_DATA[[#This Row],[Bottom '[m']]], "")</f>
        <v/>
      </c>
      <c r="CI752" s="201" t="str">
        <f>IFERROR(-(TOWER_DATA[[#This Row],[D, bottom '[m']]]-TOWER_DATA[[#This Row],[D, top '[m']]])/(TOWER_DATA[[#This Row],[Bottom '[m']]]-TOWER_DATA[[#This Row],[Top '[m']]]),"")</f>
        <v/>
      </c>
      <c r="CJ752" s="134" t="str">
        <f t="shared" si="24"/>
        <v/>
      </c>
      <c r="CK752" s="217" t="str">
        <f>IFERROR((TOWER_DATA[[#This Row],[D, bottom '[m']]]+TOWER_DATA[[#This Row],[D, top '[m']]])/(2*TOWER_DATA[[#This Row],[t '[mm']]]/1000),"")</f>
        <v/>
      </c>
      <c r="DP752" s="195"/>
      <c r="DQ752" s="175"/>
      <c r="DT752" s="96"/>
      <c r="DU752" s="96"/>
    </row>
    <row r="753" spans="14:125" ht="18" customHeight="1">
      <c r="N753" s="196"/>
      <c r="Q753" s="195"/>
      <c r="R753" s="195"/>
      <c r="S753" s="175"/>
      <c r="AV753" s="223"/>
      <c r="AW753" s="194"/>
      <c r="AX753" s="195"/>
      <c r="AY753" s="222"/>
      <c r="BB753" s="96"/>
      <c r="BC753" s="96"/>
      <c r="BD753" s="175"/>
      <c r="CH753" s="51" t="str">
        <f>IFERROR(TOWER_DATA[[#This Row],[Top '[m']]]-TOWER_DATA[[#This Row],[Bottom '[m']]], "")</f>
        <v/>
      </c>
      <c r="CI753" s="201"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7" t="str">
        <f>IFERROR((TOWER_DATA[[#This Row],[D, bottom '[m']]]+TOWER_DATA[[#This Row],[D, top '[m']]])/(2*TOWER_DATA[[#This Row],[t '[mm']]]/1000),"")</f>
        <v/>
      </c>
      <c r="DP753" s="195"/>
      <c r="DQ753" s="175"/>
      <c r="DT753" s="96"/>
      <c r="DU753" s="96"/>
    </row>
    <row r="754" spans="14:125" ht="18" customHeight="1">
      <c r="N754" s="196"/>
      <c r="Q754" s="195"/>
      <c r="R754" s="195"/>
      <c r="S754" s="175"/>
      <c r="AV754" s="223"/>
      <c r="AW754" s="194"/>
      <c r="AX754" s="195"/>
      <c r="AY754" s="222"/>
      <c r="BB754" s="96"/>
      <c r="BC754" s="96"/>
      <c r="BD754" s="175"/>
      <c r="CH754" s="51" t="str">
        <f>IFERROR(TOWER_DATA[[#This Row],[Top '[m']]]-TOWER_DATA[[#This Row],[Bottom '[m']]], "")</f>
        <v/>
      </c>
      <c r="CI754" s="201" t="str">
        <f>IFERROR(-(TOWER_DATA[[#This Row],[D, bottom '[m']]]-TOWER_DATA[[#This Row],[D, top '[m']]])/(TOWER_DATA[[#This Row],[Bottom '[m']]]-TOWER_DATA[[#This Row],[Top '[m']]]),"")</f>
        <v/>
      </c>
      <c r="CJ754" s="134" t="str">
        <f t="shared" si="25"/>
        <v/>
      </c>
      <c r="CK754" s="217" t="str">
        <f>IFERROR((TOWER_DATA[[#This Row],[D, bottom '[m']]]+TOWER_DATA[[#This Row],[D, top '[m']]])/(2*TOWER_DATA[[#This Row],[t '[mm']]]/1000),"")</f>
        <v/>
      </c>
      <c r="DP754" s="195"/>
      <c r="DQ754" s="175"/>
      <c r="DT754" s="96"/>
      <c r="DU754" s="96"/>
    </row>
    <row r="755" spans="14:125" ht="18" customHeight="1">
      <c r="N755" s="196"/>
      <c r="Q755" s="195"/>
      <c r="R755" s="195"/>
      <c r="S755" s="175"/>
      <c r="AV755" s="223"/>
      <c r="AW755" s="194"/>
      <c r="AX755" s="195"/>
      <c r="AY755" s="222"/>
      <c r="BB755" s="96"/>
      <c r="BC755" s="96"/>
      <c r="BD755" s="175"/>
      <c r="CH755" s="51" t="str">
        <f>IFERROR(TOWER_DATA[[#This Row],[Top '[m']]]-TOWER_DATA[[#This Row],[Bottom '[m']]], "")</f>
        <v/>
      </c>
      <c r="CI755" s="201" t="str">
        <f>IFERROR(-(TOWER_DATA[[#This Row],[D, bottom '[m']]]-TOWER_DATA[[#This Row],[D, top '[m']]])/(TOWER_DATA[[#This Row],[Bottom '[m']]]-TOWER_DATA[[#This Row],[Top '[m']]]),"")</f>
        <v/>
      </c>
      <c r="CJ755" s="134" t="str">
        <f t="shared" si="25"/>
        <v/>
      </c>
      <c r="CK755" s="217" t="str">
        <f>IFERROR((TOWER_DATA[[#This Row],[D, bottom '[m']]]+TOWER_DATA[[#This Row],[D, top '[m']]])/(2*TOWER_DATA[[#This Row],[t '[mm']]]/1000),"")</f>
        <v/>
      </c>
      <c r="DP755" s="195"/>
      <c r="DQ755" s="175"/>
      <c r="DT755" s="96"/>
      <c r="DU755" s="96"/>
    </row>
    <row r="756" spans="14:125" ht="18" customHeight="1">
      <c r="N756" s="196"/>
      <c r="Q756" s="195"/>
      <c r="R756" s="195"/>
      <c r="S756" s="175"/>
      <c r="AV756" s="223"/>
      <c r="AW756" s="194"/>
      <c r="AX756" s="195"/>
      <c r="AY756" s="222"/>
      <c r="BB756" s="96"/>
      <c r="BC756" s="96"/>
      <c r="BD756" s="175"/>
      <c r="CH756" s="51" t="str">
        <f>IFERROR(TOWER_DATA[[#This Row],[Top '[m']]]-TOWER_DATA[[#This Row],[Bottom '[m']]], "")</f>
        <v/>
      </c>
      <c r="CI756" s="201" t="str">
        <f>IFERROR(-(TOWER_DATA[[#This Row],[D, bottom '[m']]]-TOWER_DATA[[#This Row],[D, top '[m']]])/(TOWER_DATA[[#This Row],[Bottom '[m']]]-TOWER_DATA[[#This Row],[Top '[m']]]),"")</f>
        <v/>
      </c>
      <c r="CJ756" s="134" t="str">
        <f t="shared" si="25"/>
        <v/>
      </c>
      <c r="CK756" s="217" t="str">
        <f>IFERROR((TOWER_DATA[[#This Row],[D, bottom '[m']]]+TOWER_DATA[[#This Row],[D, top '[m']]])/(2*TOWER_DATA[[#This Row],[t '[mm']]]/1000),"")</f>
        <v/>
      </c>
      <c r="DP756" s="195"/>
      <c r="DQ756" s="175"/>
      <c r="DT756" s="96"/>
      <c r="DU756" s="96"/>
    </row>
    <row r="757" spans="14:125" ht="18" customHeight="1">
      <c r="N757" s="196"/>
      <c r="Q757" s="195"/>
      <c r="R757" s="195"/>
      <c r="S757" s="175"/>
      <c r="AV757" s="223"/>
      <c r="AW757" s="194"/>
      <c r="AX757" s="195"/>
      <c r="AY757" s="222"/>
      <c r="BB757" s="96"/>
      <c r="BC757" s="96"/>
      <c r="BD757" s="175"/>
      <c r="CH757" s="51" t="str">
        <f>IFERROR(TOWER_DATA[[#This Row],[Top '[m']]]-TOWER_DATA[[#This Row],[Bottom '[m']]], "")</f>
        <v/>
      </c>
      <c r="CI757" s="201" t="str">
        <f>IFERROR(-(TOWER_DATA[[#This Row],[D, bottom '[m']]]-TOWER_DATA[[#This Row],[D, top '[m']]])/(TOWER_DATA[[#This Row],[Bottom '[m']]]-TOWER_DATA[[#This Row],[Top '[m']]]),"")</f>
        <v/>
      </c>
      <c r="CJ757" s="134" t="str">
        <f t="shared" si="25"/>
        <v/>
      </c>
      <c r="CK757" s="217" t="str">
        <f>IFERROR((TOWER_DATA[[#This Row],[D, bottom '[m']]]+TOWER_DATA[[#This Row],[D, top '[m']]])/(2*TOWER_DATA[[#This Row],[t '[mm']]]/1000),"")</f>
        <v/>
      </c>
      <c r="DP757" s="195"/>
      <c r="DQ757" s="175"/>
      <c r="DT757" s="96"/>
      <c r="DU757" s="96"/>
    </row>
    <row r="758" spans="14:125" ht="18" customHeight="1">
      <c r="N758" s="196"/>
      <c r="Q758" s="195"/>
      <c r="R758" s="195"/>
      <c r="S758" s="175"/>
      <c r="AV758" s="223"/>
      <c r="AW758" s="194"/>
      <c r="AX758" s="195"/>
      <c r="AY758" s="222"/>
      <c r="BB758" s="96"/>
      <c r="BC758" s="96"/>
      <c r="BD758" s="175"/>
      <c r="CH758" s="51" t="str">
        <f>IFERROR(TOWER_DATA[[#This Row],[Top '[m']]]-TOWER_DATA[[#This Row],[Bottom '[m']]], "")</f>
        <v/>
      </c>
      <c r="CI758" s="201" t="str">
        <f>IFERROR(-(TOWER_DATA[[#This Row],[D, bottom '[m']]]-TOWER_DATA[[#This Row],[D, top '[m']]])/(TOWER_DATA[[#This Row],[Bottom '[m']]]-TOWER_DATA[[#This Row],[Top '[m']]]),"")</f>
        <v/>
      </c>
      <c r="CJ758" s="134" t="str">
        <f t="shared" si="25"/>
        <v/>
      </c>
      <c r="CK758" s="217" t="str">
        <f>IFERROR((TOWER_DATA[[#This Row],[D, bottom '[m']]]+TOWER_DATA[[#This Row],[D, top '[m']]])/(2*TOWER_DATA[[#This Row],[t '[mm']]]/1000),"")</f>
        <v/>
      </c>
      <c r="DP758" s="195"/>
      <c r="DQ758" s="175"/>
      <c r="DT758" s="96"/>
      <c r="DU758" s="96"/>
    </row>
    <row r="759" spans="14:125" ht="18" customHeight="1">
      <c r="N759" s="196"/>
      <c r="Q759" s="195"/>
      <c r="R759" s="195"/>
      <c r="S759" s="175"/>
      <c r="AV759" s="223"/>
      <c r="AW759" s="194"/>
      <c r="AX759" s="195"/>
      <c r="AY759" s="222"/>
      <c r="BB759" s="96"/>
      <c r="BC759" s="96"/>
      <c r="BD759" s="175"/>
      <c r="CH759" s="51" t="str">
        <f>IFERROR(TOWER_DATA[[#This Row],[Top '[m']]]-TOWER_DATA[[#This Row],[Bottom '[m']]], "")</f>
        <v/>
      </c>
      <c r="CI759" s="201" t="str">
        <f>IFERROR(-(TOWER_DATA[[#This Row],[D, bottom '[m']]]-TOWER_DATA[[#This Row],[D, top '[m']]])/(TOWER_DATA[[#This Row],[Bottom '[m']]]-TOWER_DATA[[#This Row],[Top '[m']]]),"")</f>
        <v/>
      </c>
      <c r="CJ759" s="134" t="str">
        <f t="shared" si="25"/>
        <v/>
      </c>
      <c r="CK759" s="217" t="str">
        <f>IFERROR((TOWER_DATA[[#This Row],[D, bottom '[m']]]+TOWER_DATA[[#This Row],[D, top '[m']]])/(2*TOWER_DATA[[#This Row],[t '[mm']]]/1000),"")</f>
        <v/>
      </c>
      <c r="DP759" s="195"/>
      <c r="DQ759" s="175"/>
      <c r="DT759" s="96"/>
      <c r="DU759" s="96"/>
    </row>
    <row r="760" spans="14:125" ht="18" customHeight="1">
      <c r="N760" s="196"/>
      <c r="Q760" s="195"/>
      <c r="R760" s="195"/>
      <c r="S760" s="175"/>
      <c r="AV760" s="223"/>
      <c r="AW760" s="194"/>
      <c r="AX760" s="195"/>
      <c r="AY760" s="222"/>
      <c r="BB760" s="96"/>
      <c r="BC760" s="96"/>
      <c r="BD760" s="175"/>
      <c r="CH760" s="51" t="str">
        <f>IFERROR(TOWER_DATA[[#This Row],[Top '[m']]]-TOWER_DATA[[#This Row],[Bottom '[m']]], "")</f>
        <v/>
      </c>
      <c r="CI760" s="201" t="str">
        <f>IFERROR(-(TOWER_DATA[[#This Row],[D, bottom '[m']]]-TOWER_DATA[[#This Row],[D, top '[m']]])/(TOWER_DATA[[#This Row],[Bottom '[m']]]-TOWER_DATA[[#This Row],[Top '[m']]]),"")</f>
        <v/>
      </c>
      <c r="CJ760" s="134" t="str">
        <f t="shared" si="25"/>
        <v/>
      </c>
      <c r="CK760" s="217" t="str">
        <f>IFERROR((TOWER_DATA[[#This Row],[D, bottom '[m']]]+TOWER_DATA[[#This Row],[D, top '[m']]])/(2*TOWER_DATA[[#This Row],[t '[mm']]]/1000),"")</f>
        <v/>
      </c>
      <c r="DP760" s="195"/>
      <c r="DQ760" s="175"/>
      <c r="DT760" s="96"/>
      <c r="DU760" s="96"/>
    </row>
    <row r="761" spans="14:125" ht="18" customHeight="1">
      <c r="N761" s="196"/>
      <c r="Q761" s="195"/>
      <c r="R761" s="195"/>
      <c r="S761" s="175"/>
      <c r="AV761" s="223"/>
      <c r="AW761" s="194"/>
      <c r="AX761" s="195"/>
      <c r="AY761" s="222"/>
      <c r="BB761" s="96"/>
      <c r="BC761" s="96"/>
      <c r="BD761" s="175"/>
      <c r="CH761" s="51" t="str">
        <f>IFERROR(TOWER_DATA[[#This Row],[Top '[m']]]-TOWER_DATA[[#This Row],[Bottom '[m']]], "")</f>
        <v/>
      </c>
      <c r="CI761" s="201" t="str">
        <f>IFERROR(-(TOWER_DATA[[#This Row],[D, bottom '[m']]]-TOWER_DATA[[#This Row],[D, top '[m']]])/(TOWER_DATA[[#This Row],[Bottom '[m']]]-TOWER_DATA[[#This Row],[Top '[m']]]),"")</f>
        <v/>
      </c>
      <c r="CJ761" s="134" t="str">
        <f t="shared" si="25"/>
        <v/>
      </c>
      <c r="CK761" s="217" t="str">
        <f>IFERROR((TOWER_DATA[[#This Row],[D, bottom '[m']]]+TOWER_DATA[[#This Row],[D, top '[m']]])/(2*TOWER_DATA[[#This Row],[t '[mm']]]/1000),"")</f>
        <v/>
      </c>
      <c r="DP761" s="195"/>
      <c r="DQ761" s="175"/>
      <c r="DT761" s="96"/>
      <c r="DU761" s="96"/>
    </row>
    <row r="762" spans="14:125" ht="18" customHeight="1">
      <c r="N762" s="196"/>
      <c r="Q762" s="195"/>
      <c r="R762" s="195"/>
      <c r="S762" s="175"/>
      <c r="AV762" s="223"/>
      <c r="AW762" s="194"/>
      <c r="AX762" s="195"/>
      <c r="AY762" s="222"/>
      <c r="BB762" s="96"/>
      <c r="BC762" s="96"/>
      <c r="BD762" s="175"/>
      <c r="CH762" s="51" t="str">
        <f>IFERROR(TOWER_DATA[[#This Row],[Top '[m']]]-TOWER_DATA[[#This Row],[Bottom '[m']]], "")</f>
        <v/>
      </c>
      <c r="CI762" s="201" t="str">
        <f>IFERROR(-(TOWER_DATA[[#This Row],[D, bottom '[m']]]-TOWER_DATA[[#This Row],[D, top '[m']]])/(TOWER_DATA[[#This Row],[Bottom '[m']]]-TOWER_DATA[[#This Row],[Top '[m']]]),"")</f>
        <v/>
      </c>
      <c r="CJ762" s="134" t="str">
        <f t="shared" si="25"/>
        <v/>
      </c>
      <c r="CK762" s="217" t="str">
        <f>IFERROR((TOWER_DATA[[#This Row],[D, bottom '[m']]]+TOWER_DATA[[#This Row],[D, top '[m']]])/(2*TOWER_DATA[[#This Row],[t '[mm']]]/1000),"")</f>
        <v/>
      </c>
      <c r="DP762" s="195"/>
      <c r="DQ762" s="175"/>
      <c r="DT762" s="96"/>
      <c r="DU762" s="96"/>
    </row>
    <row r="763" spans="14:125" ht="18" customHeight="1">
      <c r="N763" s="196"/>
      <c r="Q763" s="195"/>
      <c r="R763" s="195"/>
      <c r="S763" s="175"/>
      <c r="AV763" s="223"/>
      <c r="AW763" s="194"/>
      <c r="AX763" s="195"/>
      <c r="AY763" s="222"/>
      <c r="BB763" s="96"/>
      <c r="BC763" s="96"/>
      <c r="BD763" s="175"/>
      <c r="CH763" s="51" t="str">
        <f>IFERROR(TOWER_DATA[[#This Row],[Top '[m']]]-TOWER_DATA[[#This Row],[Bottom '[m']]], "")</f>
        <v/>
      </c>
      <c r="CI763" s="201" t="str">
        <f>IFERROR(-(TOWER_DATA[[#This Row],[D, bottom '[m']]]-TOWER_DATA[[#This Row],[D, top '[m']]])/(TOWER_DATA[[#This Row],[Bottom '[m']]]-TOWER_DATA[[#This Row],[Top '[m']]]),"")</f>
        <v/>
      </c>
      <c r="CJ763" s="134" t="str">
        <f t="shared" si="25"/>
        <v/>
      </c>
      <c r="CK763" s="217" t="str">
        <f>IFERROR((TOWER_DATA[[#This Row],[D, bottom '[m']]]+TOWER_DATA[[#This Row],[D, top '[m']]])/(2*TOWER_DATA[[#This Row],[t '[mm']]]/1000),"")</f>
        <v/>
      </c>
      <c r="DP763" s="195"/>
      <c r="DQ763" s="175"/>
      <c r="DT763" s="96"/>
      <c r="DU763" s="96"/>
    </row>
    <row r="764" spans="14:125" ht="18" customHeight="1">
      <c r="N764" s="196"/>
      <c r="Q764" s="195"/>
      <c r="R764" s="195"/>
      <c r="S764" s="175"/>
      <c r="AV764" s="223"/>
      <c r="AW764" s="194"/>
      <c r="AX764" s="195"/>
      <c r="AY764" s="222"/>
      <c r="BB764" s="96"/>
      <c r="BC764" s="96"/>
      <c r="BD764" s="175"/>
      <c r="CH764" s="51" t="str">
        <f>IFERROR(TOWER_DATA[[#This Row],[Top '[m']]]-TOWER_DATA[[#This Row],[Bottom '[m']]], "")</f>
        <v/>
      </c>
      <c r="CI764" s="201" t="str">
        <f>IFERROR(-(TOWER_DATA[[#This Row],[D, bottom '[m']]]-TOWER_DATA[[#This Row],[D, top '[m']]])/(TOWER_DATA[[#This Row],[Bottom '[m']]]-TOWER_DATA[[#This Row],[Top '[m']]]),"")</f>
        <v/>
      </c>
      <c r="CJ764" s="134" t="str">
        <f t="shared" si="25"/>
        <v/>
      </c>
      <c r="CK764" s="217" t="str">
        <f>IFERROR((TOWER_DATA[[#This Row],[D, bottom '[m']]]+TOWER_DATA[[#This Row],[D, top '[m']]])/(2*TOWER_DATA[[#This Row],[t '[mm']]]/1000),"")</f>
        <v/>
      </c>
      <c r="DP764" s="195"/>
      <c r="DQ764" s="175"/>
      <c r="DT764" s="96"/>
      <c r="DU764" s="96"/>
    </row>
    <row r="765" spans="14:125" ht="18" customHeight="1">
      <c r="N765" s="196"/>
      <c r="Q765" s="195"/>
      <c r="R765" s="195"/>
      <c r="S765" s="175"/>
      <c r="AV765" s="223"/>
      <c r="AW765" s="194"/>
      <c r="AX765" s="195"/>
      <c r="AY765" s="222"/>
      <c r="BB765" s="96"/>
      <c r="BC765" s="96"/>
      <c r="BD765" s="175"/>
      <c r="CH765" s="51" t="str">
        <f>IFERROR(TOWER_DATA[[#This Row],[Top '[m']]]-TOWER_DATA[[#This Row],[Bottom '[m']]], "")</f>
        <v/>
      </c>
      <c r="CI765" s="201" t="str">
        <f>IFERROR(-(TOWER_DATA[[#This Row],[D, bottom '[m']]]-TOWER_DATA[[#This Row],[D, top '[m']]])/(TOWER_DATA[[#This Row],[Bottom '[m']]]-TOWER_DATA[[#This Row],[Top '[m']]]),"")</f>
        <v/>
      </c>
      <c r="CJ765" s="134" t="str">
        <f t="shared" si="25"/>
        <v/>
      </c>
      <c r="CK765" s="217" t="str">
        <f>IFERROR((TOWER_DATA[[#This Row],[D, bottom '[m']]]+TOWER_DATA[[#This Row],[D, top '[m']]])/(2*TOWER_DATA[[#This Row],[t '[mm']]]/1000),"")</f>
        <v/>
      </c>
      <c r="DP765" s="195"/>
      <c r="DQ765" s="175"/>
      <c r="DT765" s="96"/>
      <c r="DU765" s="96"/>
    </row>
    <row r="766" spans="14:125" ht="18" customHeight="1">
      <c r="N766" s="196"/>
      <c r="Q766" s="195"/>
      <c r="R766" s="195"/>
      <c r="S766" s="175"/>
      <c r="AV766" s="223"/>
      <c r="AW766" s="194"/>
      <c r="AX766" s="195"/>
      <c r="AY766" s="222"/>
      <c r="BB766" s="96"/>
      <c r="BC766" s="96"/>
      <c r="BD766" s="175"/>
      <c r="CH766" s="51" t="str">
        <f>IFERROR(TOWER_DATA[[#This Row],[Top '[m']]]-TOWER_DATA[[#This Row],[Bottom '[m']]], "")</f>
        <v/>
      </c>
      <c r="CI766" s="201" t="str">
        <f>IFERROR(-(TOWER_DATA[[#This Row],[D, bottom '[m']]]-TOWER_DATA[[#This Row],[D, top '[m']]])/(TOWER_DATA[[#This Row],[Bottom '[m']]]-TOWER_DATA[[#This Row],[Top '[m']]]),"")</f>
        <v/>
      </c>
      <c r="CJ766" s="134" t="str">
        <f t="shared" si="25"/>
        <v/>
      </c>
      <c r="CK766" s="217" t="str">
        <f>IFERROR((TOWER_DATA[[#This Row],[D, bottom '[m']]]+TOWER_DATA[[#This Row],[D, top '[m']]])/(2*TOWER_DATA[[#This Row],[t '[mm']]]/1000),"")</f>
        <v/>
      </c>
      <c r="DP766" s="195"/>
      <c r="DQ766" s="175"/>
      <c r="DT766" s="96"/>
      <c r="DU766" s="96"/>
    </row>
    <row r="767" spans="14:125" ht="18" customHeight="1">
      <c r="N767" s="196"/>
      <c r="Q767" s="195"/>
      <c r="R767" s="195"/>
      <c r="S767" s="175"/>
      <c r="AV767" s="223"/>
      <c r="AW767" s="194"/>
      <c r="AX767" s="195"/>
      <c r="AY767" s="222"/>
      <c r="BB767" s="96"/>
      <c r="BC767" s="96"/>
      <c r="BD767" s="175"/>
      <c r="CH767" s="51" t="str">
        <f>IFERROR(TOWER_DATA[[#This Row],[Top '[m']]]-TOWER_DATA[[#This Row],[Bottom '[m']]], "")</f>
        <v/>
      </c>
      <c r="CI767" s="201" t="str">
        <f>IFERROR(-(TOWER_DATA[[#This Row],[D, bottom '[m']]]-TOWER_DATA[[#This Row],[D, top '[m']]])/(TOWER_DATA[[#This Row],[Bottom '[m']]]-TOWER_DATA[[#This Row],[Top '[m']]]),"")</f>
        <v/>
      </c>
      <c r="CJ767" s="134" t="str">
        <f t="shared" si="25"/>
        <v/>
      </c>
      <c r="CK767" s="217" t="str">
        <f>IFERROR((TOWER_DATA[[#This Row],[D, bottom '[m']]]+TOWER_DATA[[#This Row],[D, top '[m']]])/(2*TOWER_DATA[[#This Row],[t '[mm']]]/1000),"")</f>
        <v/>
      </c>
      <c r="DP767" s="195"/>
      <c r="DQ767" s="175"/>
      <c r="DT767" s="96"/>
      <c r="DU767" s="96"/>
    </row>
    <row r="768" spans="14:125" ht="18" customHeight="1">
      <c r="N768" s="196"/>
      <c r="Q768" s="195"/>
      <c r="R768" s="195"/>
      <c r="S768" s="175"/>
      <c r="AV768" s="223"/>
      <c r="AW768" s="194"/>
      <c r="AX768" s="195"/>
      <c r="AY768" s="222"/>
      <c r="BB768" s="96"/>
      <c r="BC768" s="96"/>
      <c r="BD768" s="175"/>
      <c r="CH768" s="51" t="str">
        <f>IFERROR(TOWER_DATA[[#This Row],[Top '[m']]]-TOWER_DATA[[#This Row],[Bottom '[m']]], "")</f>
        <v/>
      </c>
      <c r="CI768" s="201" t="str">
        <f>IFERROR(-(TOWER_DATA[[#This Row],[D, bottom '[m']]]-TOWER_DATA[[#This Row],[D, top '[m']]])/(TOWER_DATA[[#This Row],[Bottom '[m']]]-TOWER_DATA[[#This Row],[Top '[m']]]),"")</f>
        <v/>
      </c>
      <c r="CJ768" s="134" t="str">
        <f t="shared" si="25"/>
        <v/>
      </c>
      <c r="CK768" s="217" t="str">
        <f>IFERROR((TOWER_DATA[[#This Row],[D, bottom '[m']]]+TOWER_DATA[[#This Row],[D, top '[m']]])/(2*TOWER_DATA[[#This Row],[t '[mm']]]/1000),"")</f>
        <v/>
      </c>
      <c r="DP768" s="195"/>
      <c r="DQ768" s="175"/>
      <c r="DT768" s="96"/>
      <c r="DU768" s="96"/>
    </row>
    <row r="769" spans="14:125" ht="18" customHeight="1">
      <c r="N769" s="196"/>
      <c r="Q769" s="195"/>
      <c r="R769" s="195"/>
      <c r="S769" s="175"/>
      <c r="AV769" s="223"/>
      <c r="AW769" s="194"/>
      <c r="AX769" s="195"/>
      <c r="AY769" s="222"/>
      <c r="BB769" s="96"/>
      <c r="BC769" s="96"/>
      <c r="BD769" s="175"/>
      <c r="CH769" s="51" t="str">
        <f>IFERROR(TOWER_DATA[[#This Row],[Top '[m']]]-TOWER_DATA[[#This Row],[Bottom '[m']]], "")</f>
        <v/>
      </c>
      <c r="CI769" s="201" t="str">
        <f>IFERROR(-(TOWER_DATA[[#This Row],[D, bottom '[m']]]-TOWER_DATA[[#This Row],[D, top '[m']]])/(TOWER_DATA[[#This Row],[Bottom '[m']]]-TOWER_DATA[[#This Row],[Top '[m']]]),"")</f>
        <v/>
      </c>
      <c r="CJ769" s="134" t="str">
        <f t="shared" si="25"/>
        <v/>
      </c>
      <c r="CK769" s="217" t="str">
        <f>IFERROR((TOWER_DATA[[#This Row],[D, bottom '[m']]]+TOWER_DATA[[#This Row],[D, top '[m']]])/(2*TOWER_DATA[[#This Row],[t '[mm']]]/1000),"")</f>
        <v/>
      </c>
      <c r="DP769" s="195"/>
      <c r="DQ769" s="175"/>
      <c r="DT769" s="96"/>
      <c r="DU769" s="96"/>
    </row>
    <row r="770" spans="14:125" ht="18" customHeight="1">
      <c r="N770" s="196"/>
      <c r="Q770" s="195"/>
      <c r="R770" s="195"/>
      <c r="S770" s="175"/>
      <c r="AV770" s="223"/>
      <c r="AW770" s="194"/>
      <c r="AX770" s="195"/>
      <c r="AY770" s="222"/>
      <c r="BB770" s="96"/>
      <c r="BC770" s="96"/>
      <c r="BD770" s="175"/>
      <c r="CH770" s="51" t="str">
        <f>IFERROR(TOWER_DATA[[#This Row],[Top '[m']]]-TOWER_DATA[[#This Row],[Bottom '[m']]], "")</f>
        <v/>
      </c>
      <c r="CI770" s="201" t="str">
        <f>IFERROR(-(TOWER_DATA[[#This Row],[D, bottom '[m']]]-TOWER_DATA[[#This Row],[D, top '[m']]])/(TOWER_DATA[[#This Row],[Bottom '[m']]]-TOWER_DATA[[#This Row],[Top '[m']]]),"")</f>
        <v/>
      </c>
      <c r="CJ770" s="134" t="str">
        <f t="shared" si="25"/>
        <v/>
      </c>
      <c r="CK770" s="217" t="str">
        <f>IFERROR((TOWER_DATA[[#This Row],[D, bottom '[m']]]+TOWER_DATA[[#This Row],[D, top '[m']]])/(2*TOWER_DATA[[#This Row],[t '[mm']]]/1000),"")</f>
        <v/>
      </c>
      <c r="DP770" s="195"/>
      <c r="DQ770" s="175"/>
      <c r="DT770" s="96"/>
      <c r="DU770" s="96"/>
    </row>
    <row r="771" spans="14:125" ht="18" customHeight="1">
      <c r="N771" s="196"/>
      <c r="Q771" s="195"/>
      <c r="R771" s="195"/>
      <c r="S771" s="175"/>
      <c r="AV771" s="223"/>
      <c r="AW771" s="194"/>
      <c r="AX771" s="195"/>
      <c r="AY771" s="222"/>
      <c r="BB771" s="96"/>
      <c r="BC771" s="96"/>
      <c r="BD771" s="175"/>
      <c r="CH771" s="51" t="str">
        <f>IFERROR(TOWER_DATA[[#This Row],[Top '[m']]]-TOWER_DATA[[#This Row],[Bottom '[m']]], "")</f>
        <v/>
      </c>
      <c r="CI771" s="201" t="str">
        <f>IFERROR(-(TOWER_DATA[[#This Row],[D, bottom '[m']]]-TOWER_DATA[[#This Row],[D, top '[m']]])/(TOWER_DATA[[#This Row],[Bottom '[m']]]-TOWER_DATA[[#This Row],[Top '[m']]]),"")</f>
        <v/>
      </c>
      <c r="CJ771" s="134" t="str">
        <f t="shared" si="25"/>
        <v/>
      </c>
      <c r="CK771" s="217" t="str">
        <f>IFERROR((TOWER_DATA[[#This Row],[D, bottom '[m']]]+TOWER_DATA[[#This Row],[D, top '[m']]])/(2*TOWER_DATA[[#This Row],[t '[mm']]]/1000),"")</f>
        <v/>
      </c>
      <c r="DP771" s="195"/>
      <c r="DQ771" s="175"/>
      <c r="DT771" s="96"/>
      <c r="DU771" s="96"/>
    </row>
    <row r="772" spans="14:125" ht="18" customHeight="1">
      <c r="N772" s="196"/>
      <c r="Q772" s="195"/>
      <c r="R772" s="195"/>
      <c r="S772" s="175"/>
      <c r="AV772" s="223"/>
      <c r="AW772" s="194"/>
      <c r="AX772" s="195"/>
      <c r="AY772" s="222"/>
      <c r="BB772" s="96"/>
      <c r="BC772" s="96"/>
      <c r="BD772" s="175"/>
      <c r="CH772" s="51" t="str">
        <f>IFERROR(TOWER_DATA[[#This Row],[Top '[m']]]-TOWER_DATA[[#This Row],[Bottom '[m']]], "")</f>
        <v/>
      </c>
      <c r="CI772" s="201" t="str">
        <f>IFERROR(-(TOWER_DATA[[#This Row],[D, bottom '[m']]]-TOWER_DATA[[#This Row],[D, top '[m']]])/(TOWER_DATA[[#This Row],[Bottom '[m']]]-TOWER_DATA[[#This Row],[Top '[m']]]),"")</f>
        <v/>
      </c>
      <c r="CJ772" s="134" t="str">
        <f t="shared" si="25"/>
        <v/>
      </c>
      <c r="CK772" s="217" t="str">
        <f>IFERROR((TOWER_DATA[[#This Row],[D, bottom '[m']]]+TOWER_DATA[[#This Row],[D, top '[m']]])/(2*TOWER_DATA[[#This Row],[t '[mm']]]/1000),"")</f>
        <v/>
      </c>
      <c r="DP772" s="195"/>
      <c r="DQ772" s="175"/>
      <c r="DT772" s="96"/>
      <c r="DU772" s="96"/>
    </row>
    <row r="773" spans="14:125" ht="18" customHeight="1">
      <c r="N773" s="196"/>
      <c r="Q773" s="195"/>
      <c r="R773" s="195"/>
      <c r="S773" s="175"/>
      <c r="AV773" s="223"/>
      <c r="AW773" s="194"/>
      <c r="AX773" s="195"/>
      <c r="AY773" s="222"/>
      <c r="BB773" s="96"/>
      <c r="BC773" s="96"/>
      <c r="BD773" s="175"/>
      <c r="CH773" s="51" t="str">
        <f>IFERROR(TOWER_DATA[[#This Row],[Top '[m']]]-TOWER_DATA[[#This Row],[Bottom '[m']]], "")</f>
        <v/>
      </c>
      <c r="CI773" s="201" t="str">
        <f>IFERROR(-(TOWER_DATA[[#This Row],[D, bottom '[m']]]-TOWER_DATA[[#This Row],[D, top '[m']]])/(TOWER_DATA[[#This Row],[Bottom '[m']]]-TOWER_DATA[[#This Row],[Top '[m']]]),"")</f>
        <v/>
      </c>
      <c r="CJ773" s="134" t="str">
        <f t="shared" si="25"/>
        <v/>
      </c>
      <c r="CK773" s="217" t="str">
        <f>IFERROR((TOWER_DATA[[#This Row],[D, bottom '[m']]]+TOWER_DATA[[#This Row],[D, top '[m']]])/(2*TOWER_DATA[[#This Row],[t '[mm']]]/1000),"")</f>
        <v/>
      </c>
      <c r="DP773" s="195"/>
      <c r="DQ773" s="175"/>
      <c r="DT773" s="96"/>
      <c r="DU773" s="96"/>
    </row>
    <row r="774" spans="14:125" ht="18" customHeight="1">
      <c r="N774" s="196"/>
      <c r="Q774" s="195"/>
      <c r="R774" s="195"/>
      <c r="S774" s="175"/>
      <c r="AV774" s="223"/>
      <c r="AW774" s="194"/>
      <c r="AX774" s="195"/>
      <c r="AY774" s="222"/>
      <c r="BB774" s="96"/>
      <c r="BC774" s="96"/>
      <c r="BD774" s="175"/>
      <c r="CH774" s="51" t="str">
        <f>IFERROR(TOWER_DATA[[#This Row],[Top '[m']]]-TOWER_DATA[[#This Row],[Bottom '[m']]], "")</f>
        <v/>
      </c>
      <c r="CI774" s="201" t="str">
        <f>IFERROR(-(TOWER_DATA[[#This Row],[D, bottom '[m']]]-TOWER_DATA[[#This Row],[D, top '[m']]])/(TOWER_DATA[[#This Row],[Bottom '[m']]]-TOWER_DATA[[#This Row],[Top '[m']]]),"")</f>
        <v/>
      </c>
      <c r="CJ774" s="134" t="str">
        <f t="shared" si="25"/>
        <v/>
      </c>
      <c r="CK774" s="217" t="str">
        <f>IFERROR((TOWER_DATA[[#This Row],[D, bottom '[m']]]+TOWER_DATA[[#This Row],[D, top '[m']]])/(2*TOWER_DATA[[#This Row],[t '[mm']]]/1000),"")</f>
        <v/>
      </c>
      <c r="DP774" s="195"/>
      <c r="DQ774" s="175"/>
      <c r="DT774" s="96"/>
      <c r="DU774" s="96"/>
    </row>
    <row r="775" spans="14:125" ht="18" customHeight="1">
      <c r="N775" s="196"/>
      <c r="Q775" s="195"/>
      <c r="R775" s="195"/>
      <c r="S775" s="175"/>
      <c r="AV775" s="223"/>
      <c r="AW775" s="194"/>
      <c r="AX775" s="195"/>
      <c r="AY775" s="222"/>
      <c r="BB775" s="96"/>
      <c r="BC775" s="96"/>
      <c r="BD775" s="175"/>
      <c r="CH775" s="51" t="str">
        <f>IFERROR(TOWER_DATA[[#This Row],[Top '[m']]]-TOWER_DATA[[#This Row],[Bottom '[m']]], "")</f>
        <v/>
      </c>
      <c r="CI775" s="201" t="str">
        <f>IFERROR(-(TOWER_DATA[[#This Row],[D, bottom '[m']]]-TOWER_DATA[[#This Row],[D, top '[m']]])/(TOWER_DATA[[#This Row],[Bottom '[m']]]-TOWER_DATA[[#This Row],[Top '[m']]]),"")</f>
        <v/>
      </c>
      <c r="CJ775" s="134" t="str">
        <f t="shared" si="25"/>
        <v/>
      </c>
      <c r="CK775" s="217" t="str">
        <f>IFERROR((TOWER_DATA[[#This Row],[D, bottom '[m']]]+TOWER_DATA[[#This Row],[D, top '[m']]])/(2*TOWER_DATA[[#This Row],[t '[mm']]]/1000),"")</f>
        <v/>
      </c>
      <c r="DP775" s="195"/>
      <c r="DQ775" s="175"/>
      <c r="DT775" s="96"/>
      <c r="DU775" s="96"/>
    </row>
    <row r="776" spans="14:125" ht="18" customHeight="1">
      <c r="N776" s="196"/>
      <c r="Q776" s="195"/>
      <c r="R776" s="195"/>
      <c r="S776" s="175"/>
      <c r="AV776" s="223"/>
      <c r="AW776" s="194"/>
      <c r="AX776" s="195"/>
      <c r="AY776" s="222"/>
      <c r="BB776" s="96"/>
      <c r="BC776" s="96"/>
      <c r="BD776" s="175"/>
      <c r="CH776" s="51" t="str">
        <f>IFERROR(TOWER_DATA[[#This Row],[Top '[m']]]-TOWER_DATA[[#This Row],[Bottom '[m']]], "")</f>
        <v/>
      </c>
      <c r="CI776" s="201" t="str">
        <f>IFERROR(-(TOWER_DATA[[#This Row],[D, bottom '[m']]]-TOWER_DATA[[#This Row],[D, top '[m']]])/(TOWER_DATA[[#This Row],[Bottom '[m']]]-TOWER_DATA[[#This Row],[Top '[m']]]),"")</f>
        <v/>
      </c>
      <c r="CJ776" s="134" t="str">
        <f t="shared" si="25"/>
        <v/>
      </c>
      <c r="CK776" s="217" t="str">
        <f>IFERROR((TOWER_DATA[[#This Row],[D, bottom '[m']]]+TOWER_DATA[[#This Row],[D, top '[m']]])/(2*TOWER_DATA[[#This Row],[t '[mm']]]/1000),"")</f>
        <v/>
      </c>
      <c r="DP776" s="195"/>
      <c r="DQ776" s="175"/>
      <c r="DT776" s="96"/>
      <c r="DU776" s="96"/>
    </row>
    <row r="777" spans="14:125" ht="18" customHeight="1">
      <c r="N777" s="196"/>
      <c r="Q777" s="195"/>
      <c r="R777" s="195"/>
      <c r="S777" s="175"/>
      <c r="AV777" s="223"/>
      <c r="AW777" s="194"/>
      <c r="AX777" s="195"/>
      <c r="AY777" s="222"/>
      <c r="BB777" s="96"/>
      <c r="BC777" s="96"/>
      <c r="BD777" s="175"/>
      <c r="CH777" s="51" t="str">
        <f>IFERROR(TOWER_DATA[[#This Row],[Top '[m']]]-TOWER_DATA[[#This Row],[Bottom '[m']]], "")</f>
        <v/>
      </c>
      <c r="CI777" s="201" t="str">
        <f>IFERROR(-(TOWER_DATA[[#This Row],[D, bottom '[m']]]-TOWER_DATA[[#This Row],[D, top '[m']]])/(TOWER_DATA[[#This Row],[Bottom '[m']]]-TOWER_DATA[[#This Row],[Top '[m']]]),"")</f>
        <v/>
      </c>
      <c r="CJ777" s="134" t="str">
        <f t="shared" si="25"/>
        <v/>
      </c>
      <c r="CK777" s="217" t="str">
        <f>IFERROR((TOWER_DATA[[#This Row],[D, bottom '[m']]]+TOWER_DATA[[#This Row],[D, top '[m']]])/(2*TOWER_DATA[[#This Row],[t '[mm']]]/1000),"")</f>
        <v/>
      </c>
      <c r="DP777" s="195"/>
      <c r="DQ777" s="175"/>
      <c r="DT777" s="96"/>
      <c r="DU777" s="96"/>
    </row>
    <row r="778" spans="14:125" ht="18" customHeight="1">
      <c r="N778" s="196"/>
      <c r="Q778" s="195"/>
      <c r="R778" s="195"/>
      <c r="S778" s="175"/>
      <c r="AV778" s="223"/>
      <c r="AW778" s="194"/>
      <c r="AX778" s="195"/>
      <c r="AY778" s="222"/>
      <c r="BB778" s="96"/>
      <c r="BC778" s="96"/>
      <c r="BD778" s="175"/>
      <c r="CH778" s="51" t="str">
        <f>IFERROR(TOWER_DATA[[#This Row],[Top '[m']]]-TOWER_DATA[[#This Row],[Bottom '[m']]], "")</f>
        <v/>
      </c>
      <c r="CI778" s="201" t="str">
        <f>IFERROR(-(TOWER_DATA[[#This Row],[D, bottom '[m']]]-TOWER_DATA[[#This Row],[D, top '[m']]])/(TOWER_DATA[[#This Row],[Bottom '[m']]]-TOWER_DATA[[#This Row],[Top '[m']]]),"")</f>
        <v/>
      </c>
      <c r="CJ778" s="134" t="str">
        <f t="shared" si="25"/>
        <v/>
      </c>
      <c r="CK778" s="217" t="str">
        <f>IFERROR((TOWER_DATA[[#This Row],[D, bottom '[m']]]+TOWER_DATA[[#This Row],[D, top '[m']]])/(2*TOWER_DATA[[#This Row],[t '[mm']]]/1000),"")</f>
        <v/>
      </c>
      <c r="DP778" s="195"/>
      <c r="DQ778" s="175"/>
      <c r="DT778" s="96"/>
      <c r="DU778" s="96"/>
    </row>
    <row r="779" spans="14:125" ht="18" customHeight="1">
      <c r="N779" s="196"/>
      <c r="Q779" s="195"/>
      <c r="R779" s="195"/>
      <c r="S779" s="175"/>
      <c r="AV779" s="223"/>
      <c r="AW779" s="194"/>
      <c r="AX779" s="195"/>
      <c r="AY779" s="222"/>
      <c r="BB779" s="96"/>
      <c r="BC779" s="96"/>
      <c r="BD779" s="175"/>
      <c r="CH779" s="51" t="str">
        <f>IFERROR(TOWER_DATA[[#This Row],[Top '[m']]]-TOWER_DATA[[#This Row],[Bottom '[m']]], "")</f>
        <v/>
      </c>
      <c r="CI779" s="201" t="str">
        <f>IFERROR(-(TOWER_DATA[[#This Row],[D, bottom '[m']]]-TOWER_DATA[[#This Row],[D, top '[m']]])/(TOWER_DATA[[#This Row],[Bottom '[m']]]-TOWER_DATA[[#This Row],[Top '[m']]]),"")</f>
        <v/>
      </c>
      <c r="CJ779" s="134" t="str">
        <f t="shared" si="25"/>
        <v/>
      </c>
      <c r="CK779" s="217" t="str">
        <f>IFERROR((TOWER_DATA[[#This Row],[D, bottom '[m']]]+TOWER_DATA[[#This Row],[D, top '[m']]])/(2*TOWER_DATA[[#This Row],[t '[mm']]]/1000),"")</f>
        <v/>
      </c>
      <c r="DP779" s="195"/>
      <c r="DQ779" s="175"/>
      <c r="DT779" s="96"/>
      <c r="DU779" s="96"/>
    </row>
    <row r="780" spans="14:125" ht="18" customHeight="1">
      <c r="N780" s="196"/>
      <c r="Q780" s="195"/>
      <c r="R780" s="195"/>
      <c r="S780" s="175"/>
      <c r="AV780" s="223"/>
      <c r="AW780" s="194"/>
      <c r="AX780" s="195"/>
      <c r="AY780" s="222"/>
      <c r="BB780" s="96"/>
      <c r="BC780" s="96"/>
      <c r="BD780" s="175"/>
      <c r="CH780" s="51" t="str">
        <f>IFERROR(TOWER_DATA[[#This Row],[Top '[m']]]-TOWER_DATA[[#This Row],[Bottom '[m']]], "")</f>
        <v/>
      </c>
      <c r="CI780" s="201" t="str">
        <f>IFERROR(-(TOWER_DATA[[#This Row],[D, bottom '[m']]]-TOWER_DATA[[#This Row],[D, top '[m']]])/(TOWER_DATA[[#This Row],[Bottom '[m']]]-TOWER_DATA[[#This Row],[Top '[m']]]),"")</f>
        <v/>
      </c>
      <c r="CJ780" s="134" t="str">
        <f t="shared" si="25"/>
        <v/>
      </c>
      <c r="CK780" s="217" t="str">
        <f>IFERROR((TOWER_DATA[[#This Row],[D, bottom '[m']]]+TOWER_DATA[[#This Row],[D, top '[m']]])/(2*TOWER_DATA[[#This Row],[t '[mm']]]/1000),"")</f>
        <v/>
      </c>
      <c r="DP780" s="195"/>
      <c r="DQ780" s="175"/>
      <c r="DT780" s="96"/>
      <c r="DU780" s="96"/>
    </row>
    <row r="781" spans="14:125" ht="18" customHeight="1">
      <c r="N781" s="196"/>
      <c r="Q781" s="195"/>
      <c r="R781" s="195"/>
      <c r="S781" s="175"/>
      <c r="AV781" s="223"/>
      <c r="AW781" s="194"/>
      <c r="AX781" s="195"/>
      <c r="AY781" s="222"/>
      <c r="BB781" s="96"/>
      <c r="BC781" s="96"/>
      <c r="BD781" s="175"/>
      <c r="CH781" s="51" t="str">
        <f>IFERROR(TOWER_DATA[[#This Row],[Top '[m']]]-TOWER_DATA[[#This Row],[Bottom '[m']]], "")</f>
        <v/>
      </c>
      <c r="CI781" s="201" t="str">
        <f>IFERROR(-(TOWER_DATA[[#This Row],[D, bottom '[m']]]-TOWER_DATA[[#This Row],[D, top '[m']]])/(TOWER_DATA[[#This Row],[Bottom '[m']]]-TOWER_DATA[[#This Row],[Top '[m']]]),"")</f>
        <v/>
      </c>
      <c r="CJ781" s="134" t="str">
        <f t="shared" si="25"/>
        <v/>
      </c>
      <c r="CK781" s="217" t="str">
        <f>IFERROR((TOWER_DATA[[#This Row],[D, bottom '[m']]]+TOWER_DATA[[#This Row],[D, top '[m']]])/(2*TOWER_DATA[[#This Row],[t '[mm']]]/1000),"")</f>
        <v/>
      </c>
      <c r="DP781" s="195"/>
      <c r="DQ781" s="175"/>
      <c r="DT781" s="96"/>
      <c r="DU781" s="96"/>
    </row>
    <row r="782" spans="14:125" ht="18" customHeight="1">
      <c r="N782" s="196"/>
      <c r="Q782" s="195"/>
      <c r="R782" s="195"/>
      <c r="S782" s="175"/>
      <c r="AV782" s="223"/>
      <c r="AW782" s="194"/>
      <c r="AX782" s="195"/>
      <c r="AY782" s="222"/>
      <c r="BB782" s="96"/>
      <c r="BC782" s="96"/>
      <c r="BD782" s="175"/>
      <c r="CH782" s="51" t="str">
        <f>IFERROR(TOWER_DATA[[#This Row],[Top '[m']]]-TOWER_DATA[[#This Row],[Bottom '[m']]], "")</f>
        <v/>
      </c>
      <c r="CI782" s="201" t="str">
        <f>IFERROR(-(TOWER_DATA[[#This Row],[D, bottom '[m']]]-TOWER_DATA[[#This Row],[D, top '[m']]])/(TOWER_DATA[[#This Row],[Bottom '[m']]]-TOWER_DATA[[#This Row],[Top '[m']]]),"")</f>
        <v/>
      </c>
      <c r="CJ782" s="134" t="str">
        <f t="shared" si="25"/>
        <v/>
      </c>
      <c r="CK782" s="217" t="str">
        <f>IFERROR((TOWER_DATA[[#This Row],[D, bottom '[m']]]+TOWER_DATA[[#This Row],[D, top '[m']]])/(2*TOWER_DATA[[#This Row],[t '[mm']]]/1000),"")</f>
        <v/>
      </c>
      <c r="DP782" s="195"/>
      <c r="DQ782" s="175"/>
      <c r="DT782" s="96"/>
      <c r="DU782" s="96"/>
    </row>
    <row r="783" spans="14:125" ht="18" customHeight="1">
      <c r="N783" s="196"/>
      <c r="Q783" s="195"/>
      <c r="R783" s="195"/>
      <c r="S783" s="175"/>
      <c r="AV783" s="223"/>
      <c r="AW783" s="194"/>
      <c r="AX783" s="195"/>
      <c r="AY783" s="222"/>
      <c r="BB783" s="96"/>
      <c r="BC783" s="96"/>
      <c r="BD783" s="175"/>
      <c r="CH783" s="51" t="str">
        <f>IFERROR(TOWER_DATA[[#This Row],[Top '[m']]]-TOWER_DATA[[#This Row],[Bottom '[m']]], "")</f>
        <v/>
      </c>
      <c r="CI783" s="201" t="str">
        <f>IFERROR(-(TOWER_DATA[[#This Row],[D, bottom '[m']]]-TOWER_DATA[[#This Row],[D, top '[m']]])/(TOWER_DATA[[#This Row],[Bottom '[m']]]-TOWER_DATA[[#This Row],[Top '[m']]]),"")</f>
        <v/>
      </c>
      <c r="CJ783" s="134" t="str">
        <f t="shared" si="25"/>
        <v/>
      </c>
      <c r="CK783" s="217" t="str">
        <f>IFERROR((TOWER_DATA[[#This Row],[D, bottom '[m']]]+TOWER_DATA[[#This Row],[D, top '[m']]])/(2*TOWER_DATA[[#This Row],[t '[mm']]]/1000),"")</f>
        <v/>
      </c>
      <c r="DP783" s="195"/>
      <c r="DQ783" s="175"/>
      <c r="DT783" s="96"/>
      <c r="DU783" s="96"/>
    </row>
    <row r="784" spans="14:125" ht="18" customHeight="1">
      <c r="N784" s="196"/>
      <c r="Q784" s="195"/>
      <c r="R784" s="195"/>
      <c r="S784" s="175"/>
      <c r="AV784" s="223"/>
      <c r="AW784" s="194"/>
      <c r="AX784" s="195"/>
      <c r="AY784" s="222"/>
      <c r="BB784" s="96"/>
      <c r="BC784" s="96"/>
      <c r="BD784" s="175"/>
      <c r="CH784" s="51" t="str">
        <f>IFERROR(TOWER_DATA[[#This Row],[Top '[m']]]-TOWER_DATA[[#This Row],[Bottom '[m']]], "")</f>
        <v/>
      </c>
      <c r="CI784" s="201" t="str">
        <f>IFERROR(-(TOWER_DATA[[#This Row],[D, bottom '[m']]]-TOWER_DATA[[#This Row],[D, top '[m']]])/(TOWER_DATA[[#This Row],[Bottom '[m']]]-TOWER_DATA[[#This Row],[Top '[m']]]),"")</f>
        <v/>
      </c>
      <c r="CJ784" s="134" t="str">
        <f t="shared" si="25"/>
        <v/>
      </c>
      <c r="CK784" s="217" t="str">
        <f>IFERROR((TOWER_DATA[[#This Row],[D, bottom '[m']]]+TOWER_DATA[[#This Row],[D, top '[m']]])/(2*TOWER_DATA[[#This Row],[t '[mm']]]/1000),"")</f>
        <v/>
      </c>
      <c r="DP784" s="195"/>
      <c r="DQ784" s="175"/>
      <c r="DT784" s="96"/>
      <c r="DU784" s="96"/>
    </row>
    <row r="785" spans="14:125" ht="18" customHeight="1">
      <c r="N785" s="196"/>
      <c r="Q785" s="195"/>
      <c r="R785" s="195"/>
      <c r="S785" s="175"/>
      <c r="AV785" s="223"/>
      <c r="AW785" s="194"/>
      <c r="AX785" s="195"/>
      <c r="AY785" s="222"/>
      <c r="BB785" s="96"/>
      <c r="BC785" s="96"/>
      <c r="BD785" s="175"/>
      <c r="CH785" s="51" t="str">
        <f>IFERROR(TOWER_DATA[[#This Row],[Top '[m']]]-TOWER_DATA[[#This Row],[Bottom '[m']]], "")</f>
        <v/>
      </c>
      <c r="CI785" s="201" t="str">
        <f>IFERROR(-(TOWER_DATA[[#This Row],[D, bottom '[m']]]-TOWER_DATA[[#This Row],[D, top '[m']]])/(TOWER_DATA[[#This Row],[Bottom '[m']]]-TOWER_DATA[[#This Row],[Top '[m']]]),"")</f>
        <v/>
      </c>
      <c r="CJ785" s="134" t="str">
        <f t="shared" si="25"/>
        <v/>
      </c>
      <c r="CK785" s="217" t="str">
        <f>IFERROR((TOWER_DATA[[#This Row],[D, bottom '[m']]]+TOWER_DATA[[#This Row],[D, top '[m']]])/(2*TOWER_DATA[[#This Row],[t '[mm']]]/1000),"")</f>
        <v/>
      </c>
      <c r="DP785" s="195"/>
      <c r="DQ785" s="175"/>
      <c r="DT785" s="96"/>
      <c r="DU785" s="96"/>
    </row>
    <row r="786" spans="14:125" ht="18" customHeight="1">
      <c r="N786" s="196"/>
      <c r="Q786" s="195"/>
      <c r="R786" s="195"/>
      <c r="S786" s="175"/>
      <c r="AV786" s="223"/>
      <c r="AW786" s="194"/>
      <c r="AX786" s="195"/>
      <c r="AY786" s="222"/>
      <c r="BB786" s="96"/>
      <c r="BC786" s="96"/>
      <c r="BD786" s="175"/>
      <c r="CH786" s="51" t="str">
        <f>IFERROR(TOWER_DATA[[#This Row],[Top '[m']]]-TOWER_DATA[[#This Row],[Bottom '[m']]], "")</f>
        <v/>
      </c>
      <c r="CI786" s="201" t="str">
        <f>IFERROR(-(TOWER_DATA[[#This Row],[D, bottom '[m']]]-TOWER_DATA[[#This Row],[D, top '[m']]])/(TOWER_DATA[[#This Row],[Bottom '[m']]]-TOWER_DATA[[#This Row],[Top '[m']]]),"")</f>
        <v/>
      </c>
      <c r="CJ786" s="134" t="str">
        <f t="shared" si="25"/>
        <v/>
      </c>
      <c r="CK786" s="217" t="str">
        <f>IFERROR((TOWER_DATA[[#This Row],[D, bottom '[m']]]+TOWER_DATA[[#This Row],[D, top '[m']]])/(2*TOWER_DATA[[#This Row],[t '[mm']]]/1000),"")</f>
        <v/>
      </c>
      <c r="DP786" s="195"/>
      <c r="DQ786" s="175"/>
      <c r="DT786" s="96"/>
      <c r="DU786" s="96"/>
    </row>
    <row r="787" spans="14:125" ht="18" customHeight="1">
      <c r="N787" s="196"/>
      <c r="Q787" s="195"/>
      <c r="R787" s="195"/>
      <c r="S787" s="175"/>
      <c r="AV787" s="223"/>
      <c r="AW787" s="194"/>
      <c r="AX787" s="195"/>
      <c r="AY787" s="222"/>
      <c r="BB787" s="96"/>
      <c r="BC787" s="96"/>
      <c r="BD787" s="175"/>
      <c r="CH787" s="51" t="str">
        <f>IFERROR(TOWER_DATA[[#This Row],[Top '[m']]]-TOWER_DATA[[#This Row],[Bottom '[m']]], "")</f>
        <v/>
      </c>
      <c r="CI787" s="201" t="str">
        <f>IFERROR(-(TOWER_DATA[[#This Row],[D, bottom '[m']]]-TOWER_DATA[[#This Row],[D, top '[m']]])/(TOWER_DATA[[#This Row],[Bottom '[m']]]-TOWER_DATA[[#This Row],[Top '[m']]]),"")</f>
        <v/>
      </c>
      <c r="CJ787" s="134" t="str">
        <f t="shared" si="25"/>
        <v/>
      </c>
      <c r="CK787" s="217" t="str">
        <f>IFERROR((TOWER_DATA[[#This Row],[D, bottom '[m']]]+TOWER_DATA[[#This Row],[D, top '[m']]])/(2*TOWER_DATA[[#This Row],[t '[mm']]]/1000),"")</f>
        <v/>
      </c>
      <c r="DP787" s="195"/>
      <c r="DQ787" s="175"/>
      <c r="DT787" s="96"/>
      <c r="DU787" s="96"/>
    </row>
    <row r="788" spans="14:125" ht="18" customHeight="1">
      <c r="N788" s="196"/>
      <c r="Q788" s="195"/>
      <c r="R788" s="195"/>
      <c r="S788" s="175"/>
      <c r="AV788" s="223"/>
      <c r="AW788" s="194"/>
      <c r="AX788" s="195"/>
      <c r="AY788" s="222"/>
      <c r="BB788" s="96"/>
      <c r="BC788" s="96"/>
      <c r="BD788" s="175"/>
      <c r="CH788" s="51" t="str">
        <f>IFERROR(TOWER_DATA[[#This Row],[Top '[m']]]-TOWER_DATA[[#This Row],[Bottom '[m']]], "")</f>
        <v/>
      </c>
      <c r="CI788" s="201" t="str">
        <f>IFERROR(-(TOWER_DATA[[#This Row],[D, bottom '[m']]]-TOWER_DATA[[#This Row],[D, top '[m']]])/(TOWER_DATA[[#This Row],[Bottom '[m']]]-TOWER_DATA[[#This Row],[Top '[m']]]),"")</f>
        <v/>
      </c>
      <c r="CJ788" s="134" t="str">
        <f t="shared" si="25"/>
        <v/>
      </c>
      <c r="CK788" s="217" t="str">
        <f>IFERROR((TOWER_DATA[[#This Row],[D, bottom '[m']]]+TOWER_DATA[[#This Row],[D, top '[m']]])/(2*TOWER_DATA[[#This Row],[t '[mm']]]/1000),"")</f>
        <v/>
      </c>
      <c r="DP788" s="195"/>
      <c r="DQ788" s="175"/>
      <c r="DT788" s="96"/>
      <c r="DU788" s="96"/>
    </row>
    <row r="789" spans="14:125" ht="18" customHeight="1">
      <c r="N789" s="196"/>
      <c r="Q789" s="195"/>
      <c r="R789" s="195"/>
      <c r="S789" s="175"/>
      <c r="AV789" s="223"/>
      <c r="AW789" s="194"/>
      <c r="AX789" s="195"/>
      <c r="AY789" s="222"/>
      <c r="BB789" s="96"/>
      <c r="BC789" s="96"/>
      <c r="BD789" s="175"/>
      <c r="CH789" s="51" t="str">
        <f>IFERROR(TOWER_DATA[[#This Row],[Top '[m']]]-TOWER_DATA[[#This Row],[Bottom '[m']]], "")</f>
        <v/>
      </c>
      <c r="CI789" s="201" t="str">
        <f>IFERROR(-(TOWER_DATA[[#This Row],[D, bottom '[m']]]-TOWER_DATA[[#This Row],[D, top '[m']]])/(TOWER_DATA[[#This Row],[Bottom '[m']]]-TOWER_DATA[[#This Row],[Top '[m']]]),"")</f>
        <v/>
      </c>
      <c r="CJ789" s="134" t="str">
        <f t="shared" si="25"/>
        <v/>
      </c>
      <c r="CK789" s="217" t="str">
        <f>IFERROR((TOWER_DATA[[#This Row],[D, bottom '[m']]]+TOWER_DATA[[#This Row],[D, top '[m']]])/(2*TOWER_DATA[[#This Row],[t '[mm']]]/1000),"")</f>
        <v/>
      </c>
      <c r="DP789" s="195"/>
      <c r="DQ789" s="175"/>
      <c r="DT789" s="96"/>
      <c r="DU789" s="96"/>
    </row>
    <row r="790" spans="14:125" ht="18" customHeight="1">
      <c r="N790" s="196"/>
      <c r="Q790" s="195"/>
      <c r="R790" s="195"/>
      <c r="S790" s="175"/>
      <c r="AV790" s="223"/>
      <c r="AW790" s="194"/>
      <c r="AX790" s="195"/>
      <c r="AY790" s="222"/>
      <c r="BB790" s="96"/>
      <c r="BC790" s="96"/>
      <c r="BD790" s="175"/>
      <c r="CH790" s="51" t="str">
        <f>IFERROR(TOWER_DATA[[#This Row],[Top '[m']]]-TOWER_DATA[[#This Row],[Bottom '[m']]], "")</f>
        <v/>
      </c>
      <c r="CI790" s="201" t="str">
        <f>IFERROR(-(TOWER_DATA[[#This Row],[D, bottom '[m']]]-TOWER_DATA[[#This Row],[D, top '[m']]])/(TOWER_DATA[[#This Row],[Bottom '[m']]]-TOWER_DATA[[#This Row],[Top '[m']]]),"")</f>
        <v/>
      </c>
      <c r="CJ790" s="134" t="str">
        <f t="shared" si="25"/>
        <v/>
      </c>
      <c r="CK790" s="217" t="str">
        <f>IFERROR((TOWER_DATA[[#This Row],[D, bottom '[m']]]+TOWER_DATA[[#This Row],[D, top '[m']]])/(2*TOWER_DATA[[#This Row],[t '[mm']]]/1000),"")</f>
        <v/>
      </c>
      <c r="DP790" s="195"/>
      <c r="DQ790" s="175"/>
      <c r="DT790" s="96"/>
      <c r="DU790" s="96"/>
    </row>
    <row r="791" spans="14:125" ht="18" customHeight="1">
      <c r="N791" s="196"/>
      <c r="Q791" s="195"/>
      <c r="R791" s="195"/>
      <c r="S791" s="175"/>
      <c r="AV791" s="223"/>
      <c r="AW791" s="194"/>
      <c r="AX791" s="195"/>
      <c r="AY791" s="222"/>
      <c r="BB791" s="96"/>
      <c r="BC791" s="96"/>
      <c r="BD791" s="175"/>
      <c r="CH791" s="51" t="str">
        <f>IFERROR(TOWER_DATA[[#This Row],[Top '[m']]]-TOWER_DATA[[#This Row],[Bottom '[m']]], "")</f>
        <v/>
      </c>
      <c r="CI791" s="201" t="str">
        <f>IFERROR(-(TOWER_DATA[[#This Row],[D, bottom '[m']]]-TOWER_DATA[[#This Row],[D, top '[m']]])/(TOWER_DATA[[#This Row],[Bottom '[m']]]-TOWER_DATA[[#This Row],[Top '[m']]]),"")</f>
        <v/>
      </c>
      <c r="CJ791" s="134" t="str">
        <f t="shared" si="25"/>
        <v/>
      </c>
      <c r="CK791" s="217" t="str">
        <f>IFERROR((TOWER_DATA[[#This Row],[D, bottom '[m']]]+TOWER_DATA[[#This Row],[D, top '[m']]])/(2*TOWER_DATA[[#This Row],[t '[mm']]]/1000),"")</f>
        <v/>
      </c>
      <c r="DP791" s="195"/>
      <c r="DQ791" s="175"/>
      <c r="DT791" s="96"/>
      <c r="DU791" s="96"/>
    </row>
    <row r="792" spans="14:125" ht="18" customHeight="1">
      <c r="N792" s="196"/>
      <c r="Q792" s="195"/>
      <c r="R792" s="195"/>
      <c r="S792" s="175"/>
      <c r="AV792" s="223"/>
      <c r="AW792" s="194"/>
      <c r="AX792" s="195"/>
      <c r="AY792" s="222"/>
      <c r="BB792" s="96"/>
      <c r="BC792" s="96"/>
      <c r="BD792" s="175"/>
      <c r="CH792" s="51" t="str">
        <f>IFERROR(TOWER_DATA[[#This Row],[Top '[m']]]-TOWER_DATA[[#This Row],[Bottom '[m']]], "")</f>
        <v/>
      </c>
      <c r="CI792" s="201" t="str">
        <f>IFERROR(-(TOWER_DATA[[#This Row],[D, bottom '[m']]]-TOWER_DATA[[#This Row],[D, top '[m']]])/(TOWER_DATA[[#This Row],[Bottom '[m']]]-TOWER_DATA[[#This Row],[Top '[m']]]),"")</f>
        <v/>
      </c>
      <c r="CJ792" s="134" t="str">
        <f t="shared" si="25"/>
        <v/>
      </c>
      <c r="CK792" s="217" t="str">
        <f>IFERROR((TOWER_DATA[[#This Row],[D, bottom '[m']]]+TOWER_DATA[[#This Row],[D, top '[m']]])/(2*TOWER_DATA[[#This Row],[t '[mm']]]/1000),"")</f>
        <v/>
      </c>
      <c r="DP792" s="195"/>
      <c r="DQ792" s="175"/>
      <c r="DT792" s="96"/>
      <c r="DU792" s="96"/>
    </row>
    <row r="793" spans="14:125" ht="18" customHeight="1">
      <c r="N793" s="196"/>
      <c r="Q793" s="195"/>
      <c r="R793" s="195"/>
      <c r="S793" s="175"/>
      <c r="AV793" s="223"/>
      <c r="AW793" s="194"/>
      <c r="AX793" s="195"/>
      <c r="AY793" s="222"/>
      <c r="BB793" s="96"/>
      <c r="BC793" s="96"/>
      <c r="BD793" s="175"/>
      <c r="CH793" s="51" t="str">
        <f>IFERROR(TOWER_DATA[[#This Row],[Top '[m']]]-TOWER_DATA[[#This Row],[Bottom '[m']]], "")</f>
        <v/>
      </c>
      <c r="CI793" s="201" t="str">
        <f>IFERROR(-(TOWER_DATA[[#This Row],[D, bottom '[m']]]-TOWER_DATA[[#This Row],[D, top '[m']]])/(TOWER_DATA[[#This Row],[Bottom '[m']]]-TOWER_DATA[[#This Row],[Top '[m']]]),"")</f>
        <v/>
      </c>
      <c r="CJ793" s="134" t="str">
        <f t="shared" si="25"/>
        <v/>
      </c>
      <c r="CK793" s="217" t="str">
        <f>IFERROR((TOWER_DATA[[#This Row],[D, bottom '[m']]]+TOWER_DATA[[#This Row],[D, top '[m']]])/(2*TOWER_DATA[[#This Row],[t '[mm']]]/1000),"")</f>
        <v/>
      </c>
      <c r="DP793" s="195"/>
      <c r="DQ793" s="175"/>
      <c r="DT793" s="96"/>
      <c r="DU793" s="96"/>
    </row>
    <row r="794" spans="14:125" ht="18" customHeight="1">
      <c r="N794" s="196"/>
      <c r="Q794" s="195"/>
      <c r="R794" s="195"/>
      <c r="S794" s="175"/>
      <c r="AV794" s="223"/>
      <c r="AW794" s="194"/>
      <c r="AX794" s="195"/>
      <c r="AY794" s="222"/>
      <c r="BB794" s="96"/>
      <c r="BC794" s="96"/>
      <c r="BD794" s="175"/>
      <c r="CH794" s="51" t="str">
        <f>IFERROR(TOWER_DATA[[#This Row],[Top '[m']]]-TOWER_DATA[[#This Row],[Bottom '[m']]], "")</f>
        <v/>
      </c>
      <c r="CI794" s="201" t="str">
        <f>IFERROR(-(TOWER_DATA[[#This Row],[D, bottom '[m']]]-TOWER_DATA[[#This Row],[D, top '[m']]])/(TOWER_DATA[[#This Row],[Bottom '[m']]]-TOWER_DATA[[#This Row],[Top '[m']]]),"")</f>
        <v/>
      </c>
      <c r="CJ794" s="134" t="str">
        <f t="shared" si="25"/>
        <v/>
      </c>
      <c r="CK794" s="217" t="str">
        <f>IFERROR((TOWER_DATA[[#This Row],[D, bottom '[m']]]+TOWER_DATA[[#This Row],[D, top '[m']]])/(2*TOWER_DATA[[#This Row],[t '[mm']]]/1000),"")</f>
        <v/>
      </c>
      <c r="DP794" s="195"/>
      <c r="DQ794" s="175"/>
      <c r="DT794" s="96"/>
      <c r="DU794" s="96"/>
    </row>
    <row r="795" spans="14:125" ht="18" customHeight="1">
      <c r="N795" s="196"/>
      <c r="Q795" s="195"/>
      <c r="R795" s="195"/>
      <c r="S795" s="175"/>
      <c r="AV795" s="223"/>
      <c r="AW795" s="194"/>
      <c r="AX795" s="195"/>
      <c r="AY795" s="222"/>
      <c r="BB795" s="96"/>
      <c r="BC795" s="96"/>
      <c r="BD795" s="175"/>
      <c r="CH795" s="51" t="str">
        <f>IFERROR(TOWER_DATA[[#This Row],[Top '[m']]]-TOWER_DATA[[#This Row],[Bottom '[m']]], "")</f>
        <v/>
      </c>
      <c r="CI795" s="201" t="str">
        <f>IFERROR(-(TOWER_DATA[[#This Row],[D, bottom '[m']]]-TOWER_DATA[[#This Row],[D, top '[m']]])/(TOWER_DATA[[#This Row],[Bottom '[m']]]-TOWER_DATA[[#This Row],[Top '[m']]]),"")</f>
        <v/>
      </c>
      <c r="CJ795" s="134" t="str">
        <f t="shared" si="25"/>
        <v/>
      </c>
      <c r="CK795" s="217" t="str">
        <f>IFERROR((TOWER_DATA[[#This Row],[D, bottom '[m']]]+TOWER_DATA[[#This Row],[D, top '[m']]])/(2*TOWER_DATA[[#This Row],[t '[mm']]]/1000),"")</f>
        <v/>
      </c>
      <c r="DP795" s="195"/>
      <c r="DQ795" s="175"/>
      <c r="DT795" s="96"/>
      <c r="DU795" s="96"/>
    </row>
    <row r="796" spans="14:125" ht="18" customHeight="1">
      <c r="N796" s="196"/>
      <c r="Q796" s="195"/>
      <c r="R796" s="195"/>
      <c r="S796" s="175"/>
      <c r="AV796" s="223"/>
      <c r="AW796" s="194"/>
      <c r="AX796" s="195"/>
      <c r="AY796" s="222"/>
      <c r="BB796" s="96"/>
      <c r="BC796" s="96"/>
      <c r="BD796" s="175"/>
      <c r="CH796" s="51" t="str">
        <f>IFERROR(TOWER_DATA[[#This Row],[Top '[m']]]-TOWER_DATA[[#This Row],[Bottom '[m']]], "")</f>
        <v/>
      </c>
      <c r="CI796" s="201" t="str">
        <f>IFERROR(-(TOWER_DATA[[#This Row],[D, bottom '[m']]]-TOWER_DATA[[#This Row],[D, top '[m']]])/(TOWER_DATA[[#This Row],[Bottom '[m']]]-TOWER_DATA[[#This Row],[Top '[m']]]),"")</f>
        <v/>
      </c>
      <c r="CJ796" s="134" t="str">
        <f t="shared" si="25"/>
        <v/>
      </c>
      <c r="CK796" s="217" t="str">
        <f>IFERROR((TOWER_DATA[[#This Row],[D, bottom '[m']]]+TOWER_DATA[[#This Row],[D, top '[m']]])/(2*TOWER_DATA[[#This Row],[t '[mm']]]/1000),"")</f>
        <v/>
      </c>
      <c r="DP796" s="195"/>
      <c r="DQ796" s="175"/>
      <c r="DT796" s="96"/>
      <c r="DU796" s="96"/>
    </row>
    <row r="797" spans="14:125" ht="18" customHeight="1">
      <c r="N797" s="196"/>
      <c r="Q797" s="195"/>
      <c r="R797" s="195"/>
      <c r="S797" s="175"/>
      <c r="AV797" s="223"/>
      <c r="AW797" s="194"/>
      <c r="AX797" s="195"/>
      <c r="AY797" s="222"/>
      <c r="BB797" s="96"/>
      <c r="BC797" s="96"/>
      <c r="BD797" s="175"/>
      <c r="CH797" s="51" t="str">
        <f>IFERROR(TOWER_DATA[[#This Row],[Top '[m']]]-TOWER_DATA[[#This Row],[Bottom '[m']]], "")</f>
        <v/>
      </c>
      <c r="CI797" s="201" t="str">
        <f>IFERROR(-(TOWER_DATA[[#This Row],[D, bottom '[m']]]-TOWER_DATA[[#This Row],[D, top '[m']]])/(TOWER_DATA[[#This Row],[Bottom '[m']]]-TOWER_DATA[[#This Row],[Top '[m']]]),"")</f>
        <v/>
      </c>
      <c r="CJ797" s="134" t="str">
        <f t="shared" si="25"/>
        <v/>
      </c>
      <c r="CK797" s="217" t="str">
        <f>IFERROR((TOWER_DATA[[#This Row],[D, bottom '[m']]]+TOWER_DATA[[#This Row],[D, top '[m']]])/(2*TOWER_DATA[[#This Row],[t '[mm']]]/1000),"")</f>
        <v/>
      </c>
      <c r="DP797" s="195"/>
      <c r="DQ797" s="175"/>
      <c r="DT797" s="96"/>
      <c r="DU797" s="96"/>
    </row>
    <row r="798" spans="14:125" ht="18" customHeight="1">
      <c r="N798" s="196"/>
      <c r="Q798" s="195"/>
      <c r="R798" s="195"/>
      <c r="S798" s="175"/>
      <c r="AV798" s="223"/>
      <c r="AW798" s="194"/>
      <c r="AX798" s="195"/>
      <c r="AY798" s="222"/>
      <c r="BB798" s="96"/>
      <c r="BC798" s="96"/>
      <c r="BD798" s="175"/>
      <c r="CH798" s="51" t="str">
        <f>IFERROR(TOWER_DATA[[#This Row],[Top '[m']]]-TOWER_DATA[[#This Row],[Bottom '[m']]], "")</f>
        <v/>
      </c>
      <c r="CI798" s="201" t="str">
        <f>IFERROR(-(TOWER_DATA[[#This Row],[D, bottom '[m']]]-TOWER_DATA[[#This Row],[D, top '[m']]])/(TOWER_DATA[[#This Row],[Bottom '[m']]]-TOWER_DATA[[#This Row],[Top '[m']]]),"")</f>
        <v/>
      </c>
      <c r="CJ798" s="134" t="str">
        <f t="shared" si="25"/>
        <v/>
      </c>
      <c r="CK798" s="217" t="str">
        <f>IFERROR((TOWER_DATA[[#This Row],[D, bottom '[m']]]+TOWER_DATA[[#This Row],[D, top '[m']]])/(2*TOWER_DATA[[#This Row],[t '[mm']]]/1000),"")</f>
        <v/>
      </c>
      <c r="DP798" s="195"/>
      <c r="DQ798" s="175"/>
      <c r="DT798" s="96"/>
      <c r="DU798" s="96"/>
    </row>
    <row r="799" spans="14:125" ht="18" customHeight="1">
      <c r="N799" s="196"/>
      <c r="Q799" s="195"/>
      <c r="R799" s="195"/>
      <c r="S799" s="175"/>
      <c r="AV799" s="223"/>
      <c r="AW799" s="194"/>
      <c r="AX799" s="195"/>
      <c r="AY799" s="222"/>
      <c r="BB799" s="96"/>
      <c r="BC799" s="96"/>
      <c r="BD799" s="175"/>
      <c r="CH799" s="51" t="str">
        <f>IFERROR(TOWER_DATA[[#This Row],[Top '[m']]]-TOWER_DATA[[#This Row],[Bottom '[m']]], "")</f>
        <v/>
      </c>
      <c r="CI799" s="201" t="str">
        <f>IFERROR(-(TOWER_DATA[[#This Row],[D, bottom '[m']]]-TOWER_DATA[[#This Row],[D, top '[m']]])/(TOWER_DATA[[#This Row],[Bottom '[m']]]-TOWER_DATA[[#This Row],[Top '[m']]]),"")</f>
        <v/>
      </c>
      <c r="CJ799" s="134" t="str">
        <f t="shared" si="25"/>
        <v/>
      </c>
      <c r="CK799" s="217" t="str">
        <f>IFERROR((TOWER_DATA[[#This Row],[D, bottom '[m']]]+TOWER_DATA[[#This Row],[D, top '[m']]])/(2*TOWER_DATA[[#This Row],[t '[mm']]]/1000),"")</f>
        <v/>
      </c>
      <c r="DP799" s="195"/>
      <c r="DQ799" s="175"/>
      <c r="DT799" s="96"/>
      <c r="DU799" s="96"/>
    </row>
    <row r="800" spans="14:125" ht="18" customHeight="1">
      <c r="N800" s="196"/>
      <c r="Q800" s="195"/>
      <c r="R800" s="195"/>
      <c r="S800" s="175"/>
      <c r="AV800" s="223"/>
      <c r="AW800" s="194"/>
      <c r="AX800" s="195"/>
      <c r="AY800" s="222"/>
      <c r="BB800" s="96"/>
      <c r="BC800" s="96"/>
      <c r="BD800" s="175"/>
      <c r="CH800" s="51" t="str">
        <f>IFERROR(TOWER_DATA[[#This Row],[Top '[m']]]-TOWER_DATA[[#This Row],[Bottom '[m']]], "")</f>
        <v/>
      </c>
      <c r="CI800" s="201" t="str">
        <f>IFERROR(-(TOWER_DATA[[#This Row],[D, bottom '[m']]]-TOWER_DATA[[#This Row],[D, top '[m']]])/(TOWER_DATA[[#This Row],[Bottom '[m']]]-TOWER_DATA[[#This Row],[Top '[m']]]),"")</f>
        <v/>
      </c>
      <c r="CJ800" s="134" t="str">
        <f t="shared" si="25"/>
        <v/>
      </c>
      <c r="CK800" s="217" t="str">
        <f>IFERROR((TOWER_DATA[[#This Row],[D, bottom '[m']]]+TOWER_DATA[[#This Row],[D, top '[m']]])/(2*TOWER_DATA[[#This Row],[t '[mm']]]/1000),"")</f>
        <v/>
      </c>
      <c r="DP800" s="195"/>
      <c r="DQ800" s="175"/>
      <c r="DT800" s="96"/>
      <c r="DU800" s="96"/>
    </row>
    <row r="801" spans="14:125" ht="18" customHeight="1">
      <c r="N801" s="196"/>
      <c r="Q801" s="195"/>
      <c r="R801" s="195"/>
      <c r="S801" s="175"/>
      <c r="AV801" s="223"/>
      <c r="AW801" s="194"/>
      <c r="AX801" s="195"/>
      <c r="AY801" s="222"/>
      <c r="BB801" s="96"/>
      <c r="BC801" s="96"/>
      <c r="BD801" s="175"/>
      <c r="CH801" s="51" t="str">
        <f>IFERROR(TOWER_DATA[[#This Row],[Top '[m']]]-TOWER_DATA[[#This Row],[Bottom '[m']]], "")</f>
        <v/>
      </c>
      <c r="CI801" s="201" t="str">
        <f>IFERROR(-(TOWER_DATA[[#This Row],[D, bottom '[m']]]-TOWER_DATA[[#This Row],[D, top '[m']]])/(TOWER_DATA[[#This Row],[Bottom '[m']]]-TOWER_DATA[[#This Row],[Top '[m']]]),"")</f>
        <v/>
      </c>
      <c r="CJ801" s="134" t="str">
        <f t="shared" si="25"/>
        <v/>
      </c>
      <c r="CK801" s="217" t="str">
        <f>IFERROR((TOWER_DATA[[#This Row],[D, bottom '[m']]]+TOWER_DATA[[#This Row],[D, top '[m']]])/(2*TOWER_DATA[[#This Row],[t '[mm']]]/1000),"")</f>
        <v/>
      </c>
      <c r="DP801" s="195"/>
      <c r="DQ801" s="175"/>
      <c r="DT801" s="96"/>
      <c r="DU801" s="96"/>
    </row>
    <row r="802" spans="14:125" ht="18" customHeight="1">
      <c r="N802" s="196"/>
      <c r="Q802" s="195"/>
      <c r="R802" s="195"/>
      <c r="S802" s="175"/>
      <c r="AV802" s="223"/>
      <c r="AW802" s="194"/>
      <c r="AX802" s="195"/>
      <c r="AY802" s="222"/>
      <c r="BB802" s="96"/>
      <c r="BC802" s="96"/>
      <c r="BD802" s="175"/>
      <c r="CH802" s="51" t="str">
        <f>IFERROR(TOWER_DATA[[#This Row],[Top '[m']]]-TOWER_DATA[[#This Row],[Bottom '[m']]], "")</f>
        <v/>
      </c>
      <c r="CI802" s="201" t="str">
        <f>IFERROR(-(TOWER_DATA[[#This Row],[D, bottom '[m']]]-TOWER_DATA[[#This Row],[D, top '[m']]])/(TOWER_DATA[[#This Row],[Bottom '[m']]]-TOWER_DATA[[#This Row],[Top '[m']]]),"")</f>
        <v/>
      </c>
      <c r="CJ802" s="134" t="str">
        <f t="shared" si="25"/>
        <v/>
      </c>
      <c r="CK802" s="217" t="str">
        <f>IFERROR((TOWER_DATA[[#This Row],[D, bottom '[m']]]+TOWER_DATA[[#This Row],[D, top '[m']]])/(2*TOWER_DATA[[#This Row],[t '[mm']]]/1000),"")</f>
        <v/>
      </c>
      <c r="DP802" s="195"/>
      <c r="DQ802" s="175"/>
      <c r="DT802" s="96"/>
      <c r="DU802" s="96"/>
    </row>
    <row r="803" spans="14:125" ht="18" customHeight="1">
      <c r="N803" s="196"/>
      <c r="Q803" s="195"/>
      <c r="R803" s="195"/>
      <c r="S803" s="175"/>
      <c r="AV803" s="223"/>
      <c r="AW803" s="194"/>
      <c r="AX803" s="195"/>
      <c r="AY803" s="222"/>
      <c r="BB803" s="96"/>
      <c r="BC803" s="96"/>
      <c r="BD803" s="175"/>
      <c r="CH803" s="51" t="str">
        <f>IFERROR(TOWER_DATA[[#This Row],[Top '[m']]]-TOWER_DATA[[#This Row],[Bottom '[m']]], "")</f>
        <v/>
      </c>
      <c r="CI803" s="201" t="str">
        <f>IFERROR(-(TOWER_DATA[[#This Row],[D, bottom '[m']]]-TOWER_DATA[[#This Row],[D, top '[m']]])/(TOWER_DATA[[#This Row],[Bottom '[m']]]-TOWER_DATA[[#This Row],[Top '[m']]]),"")</f>
        <v/>
      </c>
      <c r="CJ803" s="134" t="str">
        <f t="shared" si="25"/>
        <v/>
      </c>
      <c r="CK803" s="217" t="str">
        <f>IFERROR((TOWER_DATA[[#This Row],[D, bottom '[m']]]+TOWER_DATA[[#This Row],[D, top '[m']]])/(2*TOWER_DATA[[#This Row],[t '[mm']]]/1000),"")</f>
        <v/>
      </c>
      <c r="DP803" s="195"/>
      <c r="DQ803" s="175"/>
      <c r="DT803" s="96"/>
      <c r="DU803" s="96"/>
    </row>
    <row r="804" spans="14:125" ht="18" customHeight="1">
      <c r="N804" s="196"/>
      <c r="Q804" s="195"/>
      <c r="R804" s="195"/>
      <c r="S804" s="175"/>
      <c r="AV804" s="223"/>
      <c r="AW804" s="194"/>
      <c r="AX804" s="195"/>
      <c r="AY804" s="222"/>
      <c r="BB804" s="96"/>
      <c r="BC804" s="96"/>
      <c r="BD804" s="175"/>
      <c r="CH804" s="51" t="str">
        <f>IFERROR(TOWER_DATA[[#This Row],[Top '[m']]]-TOWER_DATA[[#This Row],[Bottom '[m']]], "")</f>
        <v/>
      </c>
      <c r="CI804" s="201" t="str">
        <f>IFERROR(-(TOWER_DATA[[#This Row],[D, bottom '[m']]]-TOWER_DATA[[#This Row],[D, top '[m']]])/(TOWER_DATA[[#This Row],[Bottom '[m']]]-TOWER_DATA[[#This Row],[Top '[m']]]),"")</f>
        <v/>
      </c>
      <c r="CJ804" s="134" t="str">
        <f t="shared" si="25"/>
        <v/>
      </c>
      <c r="CK804" s="217" t="str">
        <f>IFERROR((TOWER_DATA[[#This Row],[D, bottom '[m']]]+TOWER_DATA[[#This Row],[D, top '[m']]])/(2*TOWER_DATA[[#This Row],[t '[mm']]]/1000),"")</f>
        <v/>
      </c>
      <c r="DP804" s="195"/>
      <c r="DQ804" s="175"/>
      <c r="DT804" s="96"/>
      <c r="DU804" s="96"/>
    </row>
    <row r="805" spans="14:125" ht="18" customHeight="1">
      <c r="N805" s="196"/>
      <c r="Q805" s="195"/>
      <c r="R805" s="195"/>
      <c r="S805" s="175"/>
      <c r="AV805" s="223"/>
      <c r="AW805" s="194"/>
      <c r="AX805" s="195"/>
      <c r="AY805" s="222"/>
      <c r="BB805" s="96"/>
      <c r="BC805" s="96"/>
      <c r="BD805" s="175"/>
      <c r="CH805" s="51" t="str">
        <f>IFERROR(TOWER_DATA[[#This Row],[Top '[m']]]-TOWER_DATA[[#This Row],[Bottom '[m']]], "")</f>
        <v/>
      </c>
      <c r="CI805" s="201" t="str">
        <f>IFERROR(-(TOWER_DATA[[#This Row],[D, bottom '[m']]]-TOWER_DATA[[#This Row],[D, top '[m']]])/(TOWER_DATA[[#This Row],[Bottom '[m']]]-TOWER_DATA[[#This Row],[Top '[m']]]),"")</f>
        <v/>
      </c>
      <c r="CJ805" s="134" t="str">
        <f t="shared" si="25"/>
        <v/>
      </c>
      <c r="CK805" s="217" t="str">
        <f>IFERROR((TOWER_DATA[[#This Row],[D, bottom '[m']]]+TOWER_DATA[[#This Row],[D, top '[m']]])/(2*TOWER_DATA[[#This Row],[t '[mm']]]/1000),"")</f>
        <v/>
      </c>
      <c r="DP805" s="195"/>
      <c r="DQ805" s="175"/>
      <c r="DT805" s="96"/>
      <c r="DU805" s="96"/>
    </row>
    <row r="806" spans="14:125" ht="18" customHeight="1">
      <c r="N806" s="196"/>
      <c r="Q806" s="195"/>
      <c r="R806" s="195"/>
      <c r="S806" s="175"/>
      <c r="AV806" s="223"/>
      <c r="AW806" s="194"/>
      <c r="AX806" s="195"/>
      <c r="AY806" s="222"/>
      <c r="BB806" s="96"/>
      <c r="BC806" s="96"/>
      <c r="BD806" s="175"/>
      <c r="CH806" s="51" t="str">
        <f>IFERROR(TOWER_DATA[[#This Row],[Top '[m']]]-TOWER_DATA[[#This Row],[Bottom '[m']]], "")</f>
        <v/>
      </c>
      <c r="CI806" s="201" t="str">
        <f>IFERROR(-(TOWER_DATA[[#This Row],[D, bottom '[m']]]-TOWER_DATA[[#This Row],[D, top '[m']]])/(TOWER_DATA[[#This Row],[Bottom '[m']]]-TOWER_DATA[[#This Row],[Top '[m']]]),"")</f>
        <v/>
      </c>
      <c r="CJ806" s="134" t="str">
        <f t="shared" si="25"/>
        <v/>
      </c>
      <c r="CK806" s="217" t="str">
        <f>IFERROR((TOWER_DATA[[#This Row],[D, bottom '[m']]]+TOWER_DATA[[#This Row],[D, top '[m']]])/(2*TOWER_DATA[[#This Row],[t '[mm']]]/1000),"")</f>
        <v/>
      </c>
      <c r="DP806" s="195"/>
      <c r="DQ806" s="175"/>
      <c r="DT806" s="96"/>
      <c r="DU806" s="96"/>
    </row>
    <row r="807" spans="14:125" ht="18" customHeight="1">
      <c r="N807" s="196"/>
      <c r="Q807" s="195"/>
      <c r="R807" s="195"/>
      <c r="S807" s="175"/>
      <c r="AV807" s="223"/>
      <c r="AW807" s="194"/>
      <c r="AX807" s="195"/>
      <c r="AY807" s="222"/>
      <c r="BB807" s="96"/>
      <c r="BC807" s="96"/>
      <c r="BD807" s="175"/>
      <c r="CH807" s="51" t="str">
        <f>IFERROR(TOWER_DATA[[#This Row],[Top '[m']]]-TOWER_DATA[[#This Row],[Bottom '[m']]], "")</f>
        <v/>
      </c>
      <c r="CI807" s="201" t="str">
        <f>IFERROR(-(TOWER_DATA[[#This Row],[D, bottom '[m']]]-TOWER_DATA[[#This Row],[D, top '[m']]])/(TOWER_DATA[[#This Row],[Bottom '[m']]]-TOWER_DATA[[#This Row],[Top '[m']]]),"")</f>
        <v/>
      </c>
      <c r="CJ807" s="134" t="str">
        <f t="shared" si="25"/>
        <v/>
      </c>
      <c r="CK807" s="217" t="str">
        <f>IFERROR((TOWER_DATA[[#This Row],[D, bottom '[m']]]+TOWER_DATA[[#This Row],[D, top '[m']]])/(2*TOWER_DATA[[#This Row],[t '[mm']]]/1000),"")</f>
        <v/>
      </c>
      <c r="DP807" s="195"/>
      <c r="DQ807" s="175"/>
      <c r="DT807" s="96"/>
      <c r="DU807" s="96"/>
    </row>
    <row r="808" spans="14:125" ht="18" customHeight="1">
      <c r="N808" s="196"/>
      <c r="Q808" s="195"/>
      <c r="R808" s="195"/>
      <c r="S808" s="175"/>
      <c r="AV808" s="223"/>
      <c r="AW808" s="194"/>
      <c r="AX808" s="195"/>
      <c r="AY808" s="222"/>
      <c r="BB808" s="96"/>
      <c r="BC808" s="96"/>
      <c r="BD808" s="175"/>
      <c r="CH808" s="51" t="str">
        <f>IFERROR(TOWER_DATA[[#This Row],[Top '[m']]]-TOWER_DATA[[#This Row],[Bottom '[m']]], "")</f>
        <v/>
      </c>
      <c r="CI808" s="201" t="str">
        <f>IFERROR(-(TOWER_DATA[[#This Row],[D, bottom '[m']]]-TOWER_DATA[[#This Row],[D, top '[m']]])/(TOWER_DATA[[#This Row],[Bottom '[m']]]-TOWER_DATA[[#This Row],[Top '[m']]]),"")</f>
        <v/>
      </c>
      <c r="CJ808" s="134" t="str">
        <f t="shared" si="25"/>
        <v/>
      </c>
      <c r="CK808" s="217" t="str">
        <f>IFERROR((TOWER_DATA[[#This Row],[D, bottom '[m']]]+TOWER_DATA[[#This Row],[D, top '[m']]])/(2*TOWER_DATA[[#This Row],[t '[mm']]]/1000),"")</f>
        <v/>
      </c>
      <c r="DP808" s="195"/>
      <c r="DQ808" s="175"/>
      <c r="DT808" s="96"/>
      <c r="DU808" s="96"/>
    </row>
    <row r="809" spans="14:125" ht="18" customHeight="1">
      <c r="N809" s="196"/>
      <c r="Q809" s="195"/>
      <c r="R809" s="195"/>
      <c r="S809" s="175"/>
      <c r="AV809" s="223"/>
      <c r="AW809" s="194"/>
      <c r="AX809" s="195"/>
      <c r="AY809" s="222"/>
      <c r="BB809" s="96"/>
      <c r="BC809" s="96"/>
      <c r="BD809" s="175"/>
      <c r="CH809" s="51" t="str">
        <f>IFERROR(TOWER_DATA[[#This Row],[Top '[m']]]-TOWER_DATA[[#This Row],[Bottom '[m']]], "")</f>
        <v/>
      </c>
      <c r="CI809" s="201" t="str">
        <f>IFERROR(-(TOWER_DATA[[#This Row],[D, bottom '[m']]]-TOWER_DATA[[#This Row],[D, top '[m']]])/(TOWER_DATA[[#This Row],[Bottom '[m']]]-TOWER_DATA[[#This Row],[Top '[m']]]),"")</f>
        <v/>
      </c>
      <c r="CJ809" s="134" t="str">
        <f t="shared" si="25"/>
        <v/>
      </c>
      <c r="CK809" s="217" t="str">
        <f>IFERROR((TOWER_DATA[[#This Row],[D, bottom '[m']]]+TOWER_DATA[[#This Row],[D, top '[m']]])/(2*TOWER_DATA[[#This Row],[t '[mm']]]/1000),"")</f>
        <v/>
      </c>
      <c r="DP809" s="195"/>
      <c r="DQ809" s="175"/>
      <c r="DT809" s="96"/>
      <c r="DU809" s="96"/>
    </row>
    <row r="810" spans="14:125" ht="18" customHeight="1">
      <c r="N810" s="196"/>
      <c r="Q810" s="195"/>
      <c r="R810" s="195"/>
      <c r="S810" s="175"/>
      <c r="AV810" s="223"/>
      <c r="AW810" s="194"/>
      <c r="AX810" s="195"/>
      <c r="AY810" s="222"/>
      <c r="BB810" s="96"/>
      <c r="BC810" s="96"/>
      <c r="BD810" s="175"/>
      <c r="CH810" s="51" t="str">
        <f>IFERROR(TOWER_DATA[[#This Row],[Top '[m']]]-TOWER_DATA[[#This Row],[Bottom '[m']]], "")</f>
        <v/>
      </c>
      <c r="CI810" s="201" t="str">
        <f>IFERROR(-(TOWER_DATA[[#This Row],[D, bottom '[m']]]-TOWER_DATA[[#This Row],[D, top '[m']]])/(TOWER_DATA[[#This Row],[Bottom '[m']]]-TOWER_DATA[[#This Row],[Top '[m']]]),"")</f>
        <v/>
      </c>
      <c r="CJ810" s="134" t="str">
        <f t="shared" si="25"/>
        <v/>
      </c>
      <c r="CK810" s="217" t="str">
        <f>IFERROR((TOWER_DATA[[#This Row],[D, bottom '[m']]]+TOWER_DATA[[#This Row],[D, top '[m']]])/(2*TOWER_DATA[[#This Row],[t '[mm']]]/1000),"")</f>
        <v/>
      </c>
      <c r="DP810" s="195"/>
      <c r="DQ810" s="175"/>
      <c r="DT810" s="96"/>
      <c r="DU810" s="96"/>
    </row>
    <row r="811" spans="14:125" ht="18" customHeight="1">
      <c r="N811" s="196"/>
      <c r="Q811" s="195"/>
      <c r="R811" s="195"/>
      <c r="S811" s="175"/>
      <c r="AV811" s="223"/>
      <c r="AW811" s="194"/>
      <c r="AX811" s="195"/>
      <c r="AY811" s="222"/>
      <c r="BB811" s="96"/>
      <c r="BC811" s="96"/>
      <c r="BD811" s="175"/>
      <c r="CH811" s="51" t="str">
        <f>IFERROR(TOWER_DATA[[#This Row],[Top '[m']]]-TOWER_DATA[[#This Row],[Bottom '[m']]], "")</f>
        <v/>
      </c>
      <c r="CI811" s="201" t="str">
        <f>IFERROR(-(TOWER_DATA[[#This Row],[D, bottom '[m']]]-TOWER_DATA[[#This Row],[D, top '[m']]])/(TOWER_DATA[[#This Row],[Bottom '[m']]]-TOWER_DATA[[#This Row],[Top '[m']]]),"")</f>
        <v/>
      </c>
      <c r="CJ811" s="134" t="str">
        <f t="shared" si="25"/>
        <v/>
      </c>
      <c r="CK811" s="217" t="str">
        <f>IFERROR((TOWER_DATA[[#This Row],[D, bottom '[m']]]+TOWER_DATA[[#This Row],[D, top '[m']]])/(2*TOWER_DATA[[#This Row],[t '[mm']]]/1000),"")</f>
        <v/>
      </c>
      <c r="DP811" s="195"/>
      <c r="DQ811" s="175"/>
      <c r="DT811" s="96"/>
      <c r="DU811" s="96"/>
    </row>
    <row r="812" spans="14:125" ht="18" customHeight="1">
      <c r="N812" s="196"/>
      <c r="Q812" s="195"/>
      <c r="R812" s="195"/>
      <c r="S812" s="175"/>
      <c r="AV812" s="223"/>
      <c r="AW812" s="194"/>
      <c r="AX812" s="195"/>
      <c r="AY812" s="222"/>
      <c r="BB812" s="96"/>
      <c r="BC812" s="96"/>
      <c r="BD812" s="175"/>
      <c r="CH812" s="51" t="str">
        <f>IFERROR(TOWER_DATA[[#This Row],[Top '[m']]]-TOWER_DATA[[#This Row],[Bottom '[m']]], "")</f>
        <v/>
      </c>
      <c r="CI812" s="201" t="str">
        <f>IFERROR(-(TOWER_DATA[[#This Row],[D, bottom '[m']]]-TOWER_DATA[[#This Row],[D, top '[m']]])/(TOWER_DATA[[#This Row],[Bottom '[m']]]-TOWER_DATA[[#This Row],[Top '[m']]]),"")</f>
        <v/>
      </c>
      <c r="CJ812" s="134" t="str">
        <f t="shared" si="25"/>
        <v/>
      </c>
      <c r="CK812" s="217" t="str">
        <f>IFERROR((TOWER_DATA[[#This Row],[D, bottom '[m']]]+TOWER_DATA[[#This Row],[D, top '[m']]])/(2*TOWER_DATA[[#This Row],[t '[mm']]]/1000),"")</f>
        <v/>
      </c>
      <c r="DP812" s="195"/>
      <c r="DQ812" s="175"/>
      <c r="DT812" s="96"/>
      <c r="DU812" s="96"/>
    </row>
    <row r="813" spans="14:125" ht="18" customHeight="1">
      <c r="N813" s="196"/>
      <c r="Q813" s="195"/>
      <c r="R813" s="195"/>
      <c r="S813" s="175"/>
      <c r="AV813" s="223"/>
      <c r="AW813" s="194"/>
      <c r="AX813" s="195"/>
      <c r="AY813" s="222"/>
      <c r="BB813" s="96"/>
      <c r="BC813" s="96"/>
      <c r="BD813" s="175"/>
      <c r="CH813" s="51" t="str">
        <f>IFERROR(TOWER_DATA[[#This Row],[Top '[m']]]-TOWER_DATA[[#This Row],[Bottom '[m']]], "")</f>
        <v/>
      </c>
      <c r="CI813" s="201" t="str">
        <f>IFERROR(-(TOWER_DATA[[#This Row],[D, bottom '[m']]]-TOWER_DATA[[#This Row],[D, top '[m']]])/(TOWER_DATA[[#This Row],[Bottom '[m']]]-TOWER_DATA[[#This Row],[Top '[m']]]),"")</f>
        <v/>
      </c>
      <c r="CJ813" s="134" t="str">
        <f t="shared" si="25"/>
        <v/>
      </c>
      <c r="CK813" s="217" t="str">
        <f>IFERROR((TOWER_DATA[[#This Row],[D, bottom '[m']]]+TOWER_DATA[[#This Row],[D, top '[m']]])/(2*TOWER_DATA[[#This Row],[t '[mm']]]/1000),"")</f>
        <v/>
      </c>
      <c r="DQ813" s="175"/>
      <c r="DT813" s="96"/>
      <c r="DU813" s="96"/>
    </row>
    <row r="814" spans="14:125" ht="18" customHeight="1">
      <c r="N814" s="196"/>
      <c r="Q814" s="195"/>
      <c r="R814" s="195"/>
      <c r="S814" s="175"/>
      <c r="AV814" s="223"/>
      <c r="AW814" s="194"/>
      <c r="AX814" s="195"/>
      <c r="AY814" s="222"/>
      <c r="BB814" s="96"/>
      <c r="BC814" s="96"/>
      <c r="BD814" s="175"/>
      <c r="CH814" s="51" t="str">
        <f>IFERROR(TOWER_DATA[[#This Row],[Top '[m']]]-TOWER_DATA[[#This Row],[Bottom '[m']]], "")</f>
        <v/>
      </c>
      <c r="CI814" s="201" t="str">
        <f>IFERROR(-(TOWER_DATA[[#This Row],[D, bottom '[m']]]-TOWER_DATA[[#This Row],[D, top '[m']]])/(TOWER_DATA[[#This Row],[Bottom '[m']]]-TOWER_DATA[[#This Row],[Top '[m']]]),"")</f>
        <v/>
      </c>
      <c r="CJ814" s="134" t="str">
        <f t="shared" si="25"/>
        <v/>
      </c>
      <c r="CK814" s="217" t="str">
        <f>IFERROR((TOWER_DATA[[#This Row],[D, bottom '[m']]]+TOWER_DATA[[#This Row],[D, top '[m']]])/(2*TOWER_DATA[[#This Row],[t '[mm']]]/1000),"")</f>
        <v/>
      </c>
      <c r="DQ814" s="175"/>
      <c r="DT814" s="96"/>
      <c r="DU814" s="96"/>
    </row>
    <row r="815" spans="14:125" ht="18" customHeight="1">
      <c r="N815" s="196"/>
      <c r="Q815" s="195"/>
      <c r="R815" s="195"/>
      <c r="S815" s="175"/>
      <c r="AV815" s="223"/>
      <c r="AW815" s="194"/>
      <c r="AX815" s="195"/>
      <c r="AY815" s="222"/>
      <c r="BB815" s="96"/>
      <c r="BC815" s="96"/>
      <c r="BD815" s="175"/>
      <c r="CH815" s="51" t="str">
        <f>IFERROR(TOWER_DATA[[#This Row],[Top '[m']]]-TOWER_DATA[[#This Row],[Bottom '[m']]], "")</f>
        <v/>
      </c>
      <c r="CI815" s="201" t="str">
        <f>IFERROR(-(TOWER_DATA[[#This Row],[D, bottom '[m']]]-TOWER_DATA[[#This Row],[D, top '[m']]])/(TOWER_DATA[[#This Row],[Bottom '[m']]]-TOWER_DATA[[#This Row],[Top '[m']]]),"")</f>
        <v/>
      </c>
      <c r="CJ815" s="134" t="str">
        <f t="shared" si="25"/>
        <v/>
      </c>
      <c r="CK815" s="217" t="str">
        <f>IFERROR((TOWER_DATA[[#This Row],[D, bottom '[m']]]+TOWER_DATA[[#This Row],[D, top '[m']]])/(2*TOWER_DATA[[#This Row],[t '[mm']]]/1000),"")</f>
        <v/>
      </c>
      <c r="DQ815" s="175"/>
      <c r="DT815" s="96"/>
      <c r="DU815" s="96"/>
    </row>
    <row r="816" spans="14:125" ht="18" customHeight="1">
      <c r="N816" s="196"/>
      <c r="Q816" s="195"/>
      <c r="R816" s="195"/>
      <c r="S816" s="175"/>
      <c r="AV816" s="223"/>
      <c r="AW816" s="194"/>
      <c r="AX816" s="195"/>
      <c r="AY816" s="222"/>
      <c r="BB816" s="96"/>
      <c r="BC816" s="96"/>
      <c r="BD816" s="175"/>
      <c r="CH816" s="51" t="str">
        <f>IFERROR(TOWER_DATA[[#This Row],[Top '[m']]]-TOWER_DATA[[#This Row],[Bottom '[m']]], "")</f>
        <v/>
      </c>
      <c r="CI816" s="201" t="str">
        <f>IFERROR(-(TOWER_DATA[[#This Row],[D, bottom '[m']]]-TOWER_DATA[[#This Row],[D, top '[m']]])/(TOWER_DATA[[#This Row],[Bottom '[m']]]-TOWER_DATA[[#This Row],[Top '[m']]]),"")</f>
        <v/>
      </c>
      <c r="CJ816" s="134" t="str">
        <f t="shared" si="25"/>
        <v/>
      </c>
      <c r="CK816" s="217" t="str">
        <f>IFERROR((TOWER_DATA[[#This Row],[D, bottom '[m']]]+TOWER_DATA[[#This Row],[D, top '[m']]])/(2*TOWER_DATA[[#This Row],[t '[mm']]]/1000),"")</f>
        <v/>
      </c>
      <c r="DQ816" s="175"/>
      <c r="DT816" s="96"/>
      <c r="DU816" s="96"/>
    </row>
    <row r="817" spans="14:125" ht="18" customHeight="1">
      <c r="N817" s="196"/>
      <c r="Q817" s="195"/>
      <c r="R817" s="195"/>
      <c r="S817" s="175"/>
      <c r="AV817" s="223"/>
      <c r="AW817" s="194"/>
      <c r="AX817" s="195"/>
      <c r="AY817" s="222"/>
      <c r="BB817" s="96"/>
      <c r="BC817" s="96"/>
      <c r="BD817" s="175"/>
      <c r="CH817" s="51" t="str">
        <f>IFERROR(TOWER_DATA[[#This Row],[Top '[m']]]-TOWER_DATA[[#This Row],[Bottom '[m']]], "")</f>
        <v/>
      </c>
      <c r="CI817" s="201"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7" t="str">
        <f>IFERROR((TOWER_DATA[[#This Row],[D, bottom '[m']]]+TOWER_DATA[[#This Row],[D, top '[m']]])/(2*TOWER_DATA[[#This Row],[t '[mm']]]/1000),"")</f>
        <v/>
      </c>
      <c r="DQ817" s="175"/>
      <c r="DT817" s="96"/>
      <c r="DU817" s="96"/>
    </row>
    <row r="818" spans="14:125" ht="18" customHeight="1">
      <c r="N818" s="196"/>
      <c r="Q818" s="195"/>
      <c r="R818" s="195"/>
      <c r="S818" s="175"/>
      <c r="AV818" s="223"/>
      <c r="AW818" s="194"/>
      <c r="AX818" s="195"/>
      <c r="AY818" s="222"/>
      <c r="BB818" s="96"/>
      <c r="BC818" s="96"/>
      <c r="BD818" s="175"/>
      <c r="CH818" s="51" t="str">
        <f>IFERROR(TOWER_DATA[[#This Row],[Top '[m']]]-TOWER_DATA[[#This Row],[Bottom '[m']]], "")</f>
        <v/>
      </c>
      <c r="CI818" s="201" t="str">
        <f>IFERROR(-(TOWER_DATA[[#This Row],[D, bottom '[m']]]-TOWER_DATA[[#This Row],[D, top '[m']]])/(TOWER_DATA[[#This Row],[Bottom '[m']]]-TOWER_DATA[[#This Row],[Top '[m']]]),"")</f>
        <v/>
      </c>
      <c r="CJ818" s="134" t="str">
        <f t="shared" si="26"/>
        <v/>
      </c>
      <c r="CK818" s="217" t="str">
        <f>IFERROR((TOWER_DATA[[#This Row],[D, bottom '[m']]]+TOWER_DATA[[#This Row],[D, top '[m']]])/(2*TOWER_DATA[[#This Row],[t '[mm']]]/1000),"")</f>
        <v/>
      </c>
      <c r="DQ818" s="175"/>
      <c r="DT818" s="96"/>
      <c r="DU818" s="96"/>
    </row>
    <row r="819" spans="14:125" ht="18" customHeight="1">
      <c r="N819" s="196"/>
      <c r="Q819" s="195"/>
      <c r="R819" s="195"/>
      <c r="S819" s="175"/>
      <c r="AV819" s="223"/>
      <c r="AW819" s="194"/>
      <c r="AX819" s="195"/>
      <c r="AY819" s="222"/>
      <c r="BB819" s="96"/>
      <c r="BC819" s="96"/>
      <c r="BD819" s="175"/>
      <c r="CH819" s="51" t="str">
        <f>IFERROR(TOWER_DATA[[#This Row],[Top '[m']]]-TOWER_DATA[[#This Row],[Bottom '[m']]], "")</f>
        <v/>
      </c>
      <c r="CI819" s="201" t="str">
        <f>IFERROR(-(TOWER_DATA[[#This Row],[D, bottom '[m']]]-TOWER_DATA[[#This Row],[D, top '[m']]])/(TOWER_DATA[[#This Row],[Bottom '[m']]]-TOWER_DATA[[#This Row],[Top '[m']]]),"")</f>
        <v/>
      </c>
      <c r="CJ819" s="134" t="str">
        <f t="shared" si="26"/>
        <v/>
      </c>
      <c r="CK819" s="217" t="str">
        <f>IFERROR((TOWER_DATA[[#This Row],[D, bottom '[m']]]+TOWER_DATA[[#This Row],[D, top '[m']]])/(2*TOWER_DATA[[#This Row],[t '[mm']]]/1000),"")</f>
        <v/>
      </c>
      <c r="DQ819" s="175"/>
      <c r="DT819" s="96"/>
      <c r="DU819" s="96"/>
    </row>
    <row r="820" spans="14:125" ht="18" customHeight="1">
      <c r="N820" s="196"/>
      <c r="Q820" s="195"/>
      <c r="R820" s="195"/>
      <c r="S820" s="175"/>
      <c r="AV820" s="223"/>
      <c r="AW820" s="194"/>
      <c r="AX820" s="195"/>
      <c r="AY820" s="222"/>
      <c r="BB820" s="96"/>
      <c r="BC820" s="96"/>
      <c r="BD820" s="175"/>
      <c r="CH820" s="51" t="str">
        <f>IFERROR(TOWER_DATA[[#This Row],[Top '[m']]]-TOWER_DATA[[#This Row],[Bottom '[m']]], "")</f>
        <v/>
      </c>
      <c r="CI820" s="201" t="str">
        <f>IFERROR(-(TOWER_DATA[[#This Row],[D, bottom '[m']]]-TOWER_DATA[[#This Row],[D, top '[m']]])/(TOWER_DATA[[#This Row],[Bottom '[m']]]-TOWER_DATA[[#This Row],[Top '[m']]]),"")</f>
        <v/>
      </c>
      <c r="CJ820" s="134" t="str">
        <f t="shared" si="26"/>
        <v/>
      </c>
      <c r="CK820" s="217" t="str">
        <f>IFERROR((TOWER_DATA[[#This Row],[D, bottom '[m']]]+TOWER_DATA[[#This Row],[D, top '[m']]])/(2*TOWER_DATA[[#This Row],[t '[mm']]]/1000),"")</f>
        <v/>
      </c>
      <c r="DQ820" s="175"/>
      <c r="DT820" s="96"/>
      <c r="DU820" s="96"/>
    </row>
    <row r="821" spans="14:125" ht="18" customHeight="1">
      <c r="N821" s="196"/>
      <c r="Q821" s="195"/>
      <c r="R821" s="195"/>
      <c r="S821" s="175"/>
      <c r="AV821" s="223"/>
      <c r="AW821" s="194"/>
      <c r="AX821" s="195"/>
      <c r="AY821" s="222"/>
      <c r="BB821" s="96"/>
      <c r="BC821" s="96"/>
      <c r="BD821" s="175"/>
      <c r="CH821" s="51" t="str">
        <f>IFERROR(TOWER_DATA[[#This Row],[Top '[m']]]-TOWER_DATA[[#This Row],[Bottom '[m']]], "")</f>
        <v/>
      </c>
      <c r="CI821" s="201" t="str">
        <f>IFERROR(-(TOWER_DATA[[#This Row],[D, bottom '[m']]]-TOWER_DATA[[#This Row],[D, top '[m']]])/(TOWER_DATA[[#This Row],[Bottom '[m']]]-TOWER_DATA[[#This Row],[Top '[m']]]),"")</f>
        <v/>
      </c>
      <c r="CJ821" s="134" t="str">
        <f t="shared" si="26"/>
        <v/>
      </c>
      <c r="CK821" s="217" t="str">
        <f>IFERROR((TOWER_DATA[[#This Row],[D, bottom '[m']]]+TOWER_DATA[[#This Row],[D, top '[m']]])/(2*TOWER_DATA[[#This Row],[t '[mm']]]/1000),"")</f>
        <v/>
      </c>
      <c r="DQ821" s="175"/>
      <c r="DT821" s="96"/>
      <c r="DU821" s="96"/>
    </row>
    <row r="822" spans="14:125" ht="18" customHeight="1">
      <c r="N822" s="196"/>
      <c r="Q822" s="195"/>
      <c r="R822" s="195"/>
      <c r="S822" s="175"/>
      <c r="AV822" s="223"/>
      <c r="AW822" s="194"/>
      <c r="AX822" s="195"/>
      <c r="AY822" s="222"/>
      <c r="BB822" s="96"/>
      <c r="BC822" s="96"/>
      <c r="BD822" s="175"/>
      <c r="CH822" s="51" t="str">
        <f>IFERROR(TOWER_DATA[[#This Row],[Top '[m']]]-TOWER_DATA[[#This Row],[Bottom '[m']]], "")</f>
        <v/>
      </c>
      <c r="CI822" s="201" t="str">
        <f>IFERROR(-(TOWER_DATA[[#This Row],[D, bottom '[m']]]-TOWER_DATA[[#This Row],[D, top '[m']]])/(TOWER_DATA[[#This Row],[Bottom '[m']]]-TOWER_DATA[[#This Row],[Top '[m']]]),"")</f>
        <v/>
      </c>
      <c r="CJ822" s="134" t="str">
        <f t="shared" si="26"/>
        <v/>
      </c>
      <c r="CK822" s="217" t="str">
        <f>IFERROR((TOWER_DATA[[#This Row],[D, bottom '[m']]]+TOWER_DATA[[#This Row],[D, top '[m']]])/(2*TOWER_DATA[[#This Row],[t '[mm']]]/1000),"")</f>
        <v/>
      </c>
      <c r="DQ822" s="175"/>
      <c r="DT822" s="96"/>
      <c r="DU822" s="96"/>
    </row>
    <row r="823" spans="14:125" ht="18" customHeight="1">
      <c r="N823" s="196"/>
      <c r="Q823" s="195"/>
      <c r="R823" s="195"/>
      <c r="S823" s="175"/>
      <c r="AV823" s="223"/>
      <c r="AW823" s="194"/>
      <c r="AX823" s="195"/>
      <c r="AY823" s="222"/>
      <c r="BB823" s="96"/>
      <c r="BC823" s="96"/>
      <c r="BD823" s="175"/>
      <c r="CH823" s="51" t="str">
        <f>IFERROR(TOWER_DATA[[#This Row],[Top '[m']]]-TOWER_DATA[[#This Row],[Bottom '[m']]], "")</f>
        <v/>
      </c>
      <c r="CI823" s="201" t="str">
        <f>IFERROR(-(TOWER_DATA[[#This Row],[D, bottom '[m']]]-TOWER_DATA[[#This Row],[D, top '[m']]])/(TOWER_DATA[[#This Row],[Bottom '[m']]]-TOWER_DATA[[#This Row],[Top '[m']]]),"")</f>
        <v/>
      </c>
      <c r="CJ823" s="134" t="str">
        <f t="shared" si="26"/>
        <v/>
      </c>
      <c r="CK823" s="217" t="str">
        <f>IFERROR((TOWER_DATA[[#This Row],[D, bottom '[m']]]+TOWER_DATA[[#This Row],[D, top '[m']]])/(2*TOWER_DATA[[#This Row],[t '[mm']]]/1000),"")</f>
        <v/>
      </c>
      <c r="DQ823" s="175"/>
      <c r="DT823" s="96"/>
      <c r="DU823" s="96"/>
    </row>
    <row r="824" spans="14:125" ht="18" customHeight="1">
      <c r="N824" s="196"/>
      <c r="Q824" s="195"/>
      <c r="R824" s="195"/>
      <c r="S824" s="175"/>
      <c r="AV824" s="223"/>
      <c r="AW824" s="194"/>
      <c r="AX824" s="195"/>
      <c r="AY824" s="222"/>
      <c r="BB824" s="96"/>
      <c r="BC824" s="96"/>
      <c r="BD824" s="175"/>
      <c r="CH824" s="51" t="str">
        <f>IFERROR(TOWER_DATA[[#This Row],[Top '[m']]]-TOWER_DATA[[#This Row],[Bottom '[m']]], "")</f>
        <v/>
      </c>
      <c r="CI824" s="201" t="str">
        <f>IFERROR(-(TOWER_DATA[[#This Row],[D, bottom '[m']]]-TOWER_DATA[[#This Row],[D, top '[m']]])/(TOWER_DATA[[#This Row],[Bottom '[m']]]-TOWER_DATA[[#This Row],[Top '[m']]]),"")</f>
        <v/>
      </c>
      <c r="CJ824" s="134" t="str">
        <f t="shared" si="26"/>
        <v/>
      </c>
      <c r="CK824" s="217" t="str">
        <f>IFERROR((TOWER_DATA[[#This Row],[D, bottom '[m']]]+TOWER_DATA[[#This Row],[D, top '[m']]])/(2*TOWER_DATA[[#This Row],[t '[mm']]]/1000),"")</f>
        <v/>
      </c>
      <c r="DQ824" s="175"/>
      <c r="DT824" s="96"/>
      <c r="DU824" s="96"/>
    </row>
    <row r="825" spans="14:125" ht="18" customHeight="1">
      <c r="N825" s="196"/>
      <c r="Q825" s="195"/>
      <c r="R825" s="195"/>
      <c r="S825" s="175"/>
      <c r="AV825" s="223"/>
      <c r="AW825" s="194"/>
      <c r="AX825" s="195"/>
      <c r="AY825" s="222"/>
      <c r="BB825" s="96"/>
      <c r="BC825" s="96"/>
      <c r="BD825" s="175"/>
      <c r="CH825" s="51" t="str">
        <f>IFERROR(TOWER_DATA[[#This Row],[Top '[m']]]-TOWER_DATA[[#This Row],[Bottom '[m']]], "")</f>
        <v/>
      </c>
      <c r="CI825" s="201" t="str">
        <f>IFERROR(-(TOWER_DATA[[#This Row],[D, bottom '[m']]]-TOWER_DATA[[#This Row],[D, top '[m']]])/(TOWER_DATA[[#This Row],[Bottom '[m']]]-TOWER_DATA[[#This Row],[Top '[m']]]),"")</f>
        <v/>
      </c>
      <c r="CJ825" s="134" t="str">
        <f t="shared" si="26"/>
        <v/>
      </c>
      <c r="CK825" s="217" t="str">
        <f>IFERROR((TOWER_DATA[[#This Row],[D, bottom '[m']]]+TOWER_DATA[[#This Row],[D, top '[m']]])/(2*TOWER_DATA[[#This Row],[t '[mm']]]/1000),"")</f>
        <v/>
      </c>
      <c r="DQ825" s="175"/>
      <c r="DT825" s="96"/>
      <c r="DU825" s="96"/>
    </row>
    <row r="826" spans="14:125" ht="18" customHeight="1">
      <c r="N826" s="196"/>
      <c r="Q826" s="195"/>
      <c r="R826" s="195"/>
      <c r="S826" s="175"/>
      <c r="AV826" s="223"/>
      <c r="AW826" s="194"/>
      <c r="AX826" s="195"/>
      <c r="AY826" s="222"/>
      <c r="BB826" s="96"/>
      <c r="BC826" s="96"/>
      <c r="BD826" s="175"/>
      <c r="CH826" s="51" t="str">
        <f>IFERROR(TOWER_DATA[[#This Row],[Top '[m']]]-TOWER_DATA[[#This Row],[Bottom '[m']]], "")</f>
        <v/>
      </c>
      <c r="CI826" s="201" t="str">
        <f>IFERROR(-(TOWER_DATA[[#This Row],[D, bottom '[m']]]-TOWER_DATA[[#This Row],[D, top '[m']]])/(TOWER_DATA[[#This Row],[Bottom '[m']]]-TOWER_DATA[[#This Row],[Top '[m']]]),"")</f>
        <v/>
      </c>
      <c r="CJ826" s="134" t="str">
        <f t="shared" si="26"/>
        <v/>
      </c>
      <c r="CK826" s="217" t="str">
        <f>IFERROR((TOWER_DATA[[#This Row],[D, bottom '[m']]]+TOWER_DATA[[#This Row],[D, top '[m']]])/(2*TOWER_DATA[[#This Row],[t '[mm']]]/1000),"")</f>
        <v/>
      </c>
      <c r="DQ826" s="175"/>
      <c r="DT826" s="96"/>
      <c r="DU826" s="96"/>
    </row>
    <row r="827" spans="14:125" ht="18" customHeight="1">
      <c r="N827" s="196"/>
      <c r="Q827" s="195"/>
      <c r="R827" s="195"/>
      <c r="S827" s="175"/>
      <c r="AV827" s="223"/>
      <c r="AW827" s="194"/>
      <c r="AX827" s="195"/>
      <c r="AY827" s="222"/>
      <c r="BB827" s="96"/>
      <c r="BC827" s="96"/>
      <c r="BD827" s="175"/>
      <c r="CH827" s="51" t="str">
        <f>IFERROR(TOWER_DATA[[#This Row],[Top '[m']]]-TOWER_DATA[[#This Row],[Bottom '[m']]], "")</f>
        <v/>
      </c>
      <c r="CI827" s="201" t="str">
        <f>IFERROR(-(TOWER_DATA[[#This Row],[D, bottom '[m']]]-TOWER_DATA[[#This Row],[D, top '[m']]])/(TOWER_DATA[[#This Row],[Bottom '[m']]]-TOWER_DATA[[#This Row],[Top '[m']]]),"")</f>
        <v/>
      </c>
      <c r="CJ827" s="134" t="str">
        <f t="shared" si="26"/>
        <v/>
      </c>
      <c r="CK827" s="217" t="str">
        <f>IFERROR((TOWER_DATA[[#This Row],[D, bottom '[m']]]+TOWER_DATA[[#This Row],[D, top '[m']]])/(2*TOWER_DATA[[#This Row],[t '[mm']]]/1000),"")</f>
        <v/>
      </c>
      <c r="DQ827" s="175"/>
      <c r="DT827" s="96"/>
      <c r="DU827" s="96"/>
    </row>
    <row r="828" spans="14:125" ht="18" customHeight="1">
      <c r="N828" s="196"/>
      <c r="Q828" s="195"/>
      <c r="R828" s="195"/>
      <c r="S828" s="175"/>
      <c r="AV828" s="223"/>
      <c r="AW828" s="194"/>
      <c r="AX828" s="195"/>
      <c r="AY828" s="222"/>
      <c r="BB828" s="96"/>
      <c r="BC828" s="96"/>
      <c r="BD828" s="175"/>
      <c r="CH828" s="51" t="str">
        <f>IFERROR(TOWER_DATA[[#This Row],[Top '[m']]]-TOWER_DATA[[#This Row],[Bottom '[m']]], "")</f>
        <v/>
      </c>
      <c r="CI828" s="201" t="str">
        <f>IFERROR(-(TOWER_DATA[[#This Row],[D, bottom '[m']]]-TOWER_DATA[[#This Row],[D, top '[m']]])/(TOWER_DATA[[#This Row],[Bottom '[m']]]-TOWER_DATA[[#This Row],[Top '[m']]]),"")</f>
        <v/>
      </c>
      <c r="CJ828" s="134" t="str">
        <f t="shared" si="26"/>
        <v/>
      </c>
      <c r="CK828" s="217" t="str">
        <f>IFERROR((TOWER_DATA[[#This Row],[D, bottom '[m']]]+TOWER_DATA[[#This Row],[D, top '[m']]])/(2*TOWER_DATA[[#This Row],[t '[mm']]]/1000),"")</f>
        <v/>
      </c>
      <c r="DQ828" s="175"/>
      <c r="DT828" s="96"/>
      <c r="DU828" s="96"/>
    </row>
    <row r="829" spans="14:125" ht="18" customHeight="1">
      <c r="N829" s="196"/>
      <c r="Q829" s="195"/>
      <c r="R829" s="195"/>
      <c r="S829" s="175"/>
      <c r="AV829" s="223"/>
      <c r="AW829" s="194"/>
      <c r="AX829" s="195"/>
      <c r="AY829" s="222"/>
      <c r="BB829" s="96"/>
      <c r="BC829" s="96"/>
      <c r="BD829" s="175"/>
      <c r="CH829" s="51" t="str">
        <f>IFERROR(TOWER_DATA[[#This Row],[Top '[m']]]-TOWER_DATA[[#This Row],[Bottom '[m']]], "")</f>
        <v/>
      </c>
      <c r="CI829" s="201" t="str">
        <f>IFERROR(-(TOWER_DATA[[#This Row],[D, bottom '[m']]]-TOWER_DATA[[#This Row],[D, top '[m']]])/(TOWER_DATA[[#This Row],[Bottom '[m']]]-TOWER_DATA[[#This Row],[Top '[m']]]),"")</f>
        <v/>
      </c>
      <c r="CJ829" s="134" t="str">
        <f t="shared" si="26"/>
        <v/>
      </c>
      <c r="CK829" s="217" t="str">
        <f>IFERROR((TOWER_DATA[[#This Row],[D, bottom '[m']]]+TOWER_DATA[[#This Row],[D, top '[m']]])/(2*TOWER_DATA[[#This Row],[t '[mm']]]/1000),"")</f>
        <v/>
      </c>
      <c r="DQ829" s="175"/>
      <c r="DT829" s="96"/>
      <c r="DU829" s="96"/>
    </row>
    <row r="830" spans="14:125" ht="18" customHeight="1">
      <c r="N830" s="196"/>
      <c r="Q830" s="195"/>
      <c r="R830" s="195"/>
      <c r="S830" s="175"/>
      <c r="AV830" s="223"/>
      <c r="AW830" s="194"/>
      <c r="AX830" s="195"/>
      <c r="AY830" s="222"/>
      <c r="BB830" s="96"/>
      <c r="BC830" s="96"/>
      <c r="BD830" s="175"/>
      <c r="CH830" s="51" t="str">
        <f>IFERROR(TOWER_DATA[[#This Row],[Top '[m']]]-TOWER_DATA[[#This Row],[Bottom '[m']]], "")</f>
        <v/>
      </c>
      <c r="CI830" s="201" t="str">
        <f>IFERROR(-(TOWER_DATA[[#This Row],[D, bottom '[m']]]-TOWER_DATA[[#This Row],[D, top '[m']]])/(TOWER_DATA[[#This Row],[Bottom '[m']]]-TOWER_DATA[[#This Row],[Top '[m']]]),"")</f>
        <v/>
      </c>
      <c r="CJ830" s="134" t="str">
        <f t="shared" si="26"/>
        <v/>
      </c>
      <c r="CK830" s="217" t="str">
        <f>IFERROR((TOWER_DATA[[#This Row],[D, bottom '[m']]]+TOWER_DATA[[#This Row],[D, top '[m']]])/(2*TOWER_DATA[[#This Row],[t '[mm']]]/1000),"")</f>
        <v/>
      </c>
      <c r="DQ830" s="175"/>
      <c r="DT830" s="96"/>
      <c r="DU830" s="96"/>
    </row>
    <row r="831" spans="14:125" ht="18" customHeight="1">
      <c r="Q831" s="195"/>
      <c r="R831" s="195"/>
      <c r="S831" s="175"/>
      <c r="AV831" s="223"/>
      <c r="AW831" s="194"/>
      <c r="AX831" s="195"/>
      <c r="AY831" s="222"/>
      <c r="BB831" s="96"/>
      <c r="BC831" s="96"/>
      <c r="BD831" s="175"/>
      <c r="CH831" s="51" t="str">
        <f>IFERROR(TOWER_DATA[[#This Row],[Top '[m']]]-TOWER_DATA[[#This Row],[Bottom '[m']]], "")</f>
        <v/>
      </c>
      <c r="CI831" s="201" t="str">
        <f>IFERROR(-(TOWER_DATA[[#This Row],[D, bottom '[m']]]-TOWER_DATA[[#This Row],[D, top '[m']]])/(TOWER_DATA[[#This Row],[Bottom '[m']]]-TOWER_DATA[[#This Row],[Top '[m']]]),"")</f>
        <v/>
      </c>
      <c r="CJ831" s="134" t="str">
        <f t="shared" si="26"/>
        <v/>
      </c>
      <c r="CK831" s="217" t="str">
        <f>IFERROR((TOWER_DATA[[#This Row],[D, bottom '[m']]]+TOWER_DATA[[#This Row],[D, top '[m']]])/(2*TOWER_DATA[[#This Row],[t '[mm']]]/1000),"")</f>
        <v/>
      </c>
      <c r="DQ831" s="175"/>
      <c r="DT831" s="96"/>
      <c r="DU831" s="96"/>
    </row>
    <row r="832" spans="14:125" ht="18" customHeight="1">
      <c r="S832" s="175"/>
      <c r="AV832" s="223"/>
      <c r="AW832" s="194"/>
      <c r="AX832" s="195"/>
      <c r="AY832" s="222"/>
      <c r="BB832" s="96"/>
      <c r="BC832" s="96"/>
      <c r="BD832" s="175"/>
      <c r="CH832" s="51" t="str">
        <f>IFERROR(TOWER_DATA[[#This Row],[Top '[m']]]-TOWER_DATA[[#This Row],[Bottom '[m']]], "")</f>
        <v/>
      </c>
      <c r="CI832" s="201" t="str">
        <f>IFERROR(-(TOWER_DATA[[#This Row],[D, bottom '[m']]]-TOWER_DATA[[#This Row],[D, top '[m']]])/(TOWER_DATA[[#This Row],[Bottom '[m']]]-TOWER_DATA[[#This Row],[Top '[m']]]),"")</f>
        <v/>
      </c>
      <c r="CJ832" s="134" t="str">
        <f t="shared" si="26"/>
        <v/>
      </c>
      <c r="CK832" s="217" t="str">
        <f>IFERROR((TOWER_DATA[[#This Row],[D, bottom '[m']]]+TOWER_DATA[[#This Row],[D, top '[m']]])/(2*TOWER_DATA[[#This Row],[t '[mm']]]/1000),"")</f>
        <v/>
      </c>
      <c r="DQ832" s="175"/>
      <c r="DT832" s="96"/>
      <c r="DU832" s="96"/>
    </row>
    <row r="833" spans="19:125" ht="18" customHeight="1">
      <c r="S833" s="175"/>
      <c r="AV833" s="223"/>
      <c r="AW833" s="194"/>
      <c r="AX833" s="195"/>
      <c r="AY833" s="222"/>
      <c r="BB833" s="96"/>
      <c r="BC833" s="96"/>
      <c r="BD833" s="175"/>
      <c r="CH833" s="51" t="str">
        <f>IFERROR(TOWER_DATA[[#This Row],[Top '[m']]]-TOWER_DATA[[#This Row],[Bottom '[m']]], "")</f>
        <v/>
      </c>
      <c r="CI833" s="201" t="str">
        <f>IFERROR(-(TOWER_DATA[[#This Row],[D, bottom '[m']]]-TOWER_DATA[[#This Row],[D, top '[m']]])/(TOWER_DATA[[#This Row],[Bottom '[m']]]-TOWER_DATA[[#This Row],[Top '[m']]]),"")</f>
        <v/>
      </c>
      <c r="CJ833" s="134" t="str">
        <f t="shared" si="26"/>
        <v/>
      </c>
      <c r="CK833" s="217" t="str">
        <f>IFERROR((TOWER_DATA[[#This Row],[D, bottom '[m']]]+TOWER_DATA[[#This Row],[D, top '[m']]])/(2*TOWER_DATA[[#This Row],[t '[mm']]]/1000),"")</f>
        <v/>
      </c>
      <c r="DQ833" s="175"/>
      <c r="DT833" s="96"/>
      <c r="DU833" s="96"/>
    </row>
    <row r="834" spans="19:125" ht="18" customHeight="1">
      <c r="S834" s="175"/>
      <c r="AV834" s="223"/>
      <c r="AW834" s="194"/>
      <c r="AX834" s="195"/>
      <c r="AY834" s="222"/>
      <c r="BB834" s="96"/>
      <c r="BC834" s="96"/>
      <c r="BD834" s="175"/>
      <c r="CH834" s="51" t="str">
        <f>IFERROR(TOWER_DATA[[#This Row],[Top '[m']]]-TOWER_DATA[[#This Row],[Bottom '[m']]], "")</f>
        <v/>
      </c>
      <c r="CI834" s="201" t="str">
        <f>IFERROR(-(TOWER_DATA[[#This Row],[D, bottom '[m']]]-TOWER_DATA[[#This Row],[D, top '[m']]])/(TOWER_DATA[[#This Row],[Bottom '[m']]]-TOWER_DATA[[#This Row],[Top '[m']]]),"")</f>
        <v/>
      </c>
      <c r="CJ834" s="134" t="str">
        <f t="shared" si="26"/>
        <v/>
      </c>
      <c r="CK834" s="217" t="str">
        <f>IFERROR((TOWER_DATA[[#This Row],[D, bottom '[m']]]+TOWER_DATA[[#This Row],[D, top '[m']]])/(2*TOWER_DATA[[#This Row],[t '[mm']]]/1000),"")</f>
        <v/>
      </c>
      <c r="DQ834" s="175"/>
      <c r="DT834" s="96"/>
      <c r="DU834" s="96"/>
    </row>
    <row r="835" spans="19:125" ht="18" customHeight="1">
      <c r="S835" s="175"/>
      <c r="AV835" s="223"/>
      <c r="AW835" s="194"/>
      <c r="AX835" s="195"/>
      <c r="AY835" s="222"/>
      <c r="BB835" s="96"/>
      <c r="BC835" s="96"/>
      <c r="BD835" s="175"/>
      <c r="CH835" s="51" t="str">
        <f>IFERROR(TOWER_DATA[[#This Row],[Top '[m']]]-TOWER_DATA[[#This Row],[Bottom '[m']]], "")</f>
        <v/>
      </c>
      <c r="CI835" s="201" t="str">
        <f>IFERROR(-(TOWER_DATA[[#This Row],[D, bottom '[m']]]-TOWER_DATA[[#This Row],[D, top '[m']]])/(TOWER_DATA[[#This Row],[Bottom '[m']]]-TOWER_DATA[[#This Row],[Top '[m']]]),"")</f>
        <v/>
      </c>
      <c r="CJ835" s="134" t="str">
        <f t="shared" si="26"/>
        <v/>
      </c>
      <c r="CK835" s="217" t="str">
        <f>IFERROR((TOWER_DATA[[#This Row],[D, bottom '[m']]]+TOWER_DATA[[#This Row],[D, top '[m']]])/(2*TOWER_DATA[[#This Row],[t '[mm']]]/1000),"")</f>
        <v/>
      </c>
      <c r="DQ835" s="175"/>
      <c r="DT835" s="96"/>
      <c r="DU835" s="96"/>
    </row>
    <row r="836" spans="19:125" ht="18" customHeight="1">
      <c r="S836" s="175"/>
      <c r="AV836" s="223"/>
      <c r="AW836" s="194"/>
      <c r="AX836" s="195"/>
      <c r="AY836" s="222"/>
      <c r="BB836" s="96"/>
      <c r="BC836" s="96"/>
      <c r="BD836" s="175"/>
      <c r="CH836" s="51" t="str">
        <f>IFERROR(TOWER_DATA[[#This Row],[Top '[m']]]-TOWER_DATA[[#This Row],[Bottom '[m']]], "")</f>
        <v/>
      </c>
      <c r="CI836" s="201" t="str">
        <f>IFERROR(-(TOWER_DATA[[#This Row],[D, bottom '[m']]]-TOWER_DATA[[#This Row],[D, top '[m']]])/(TOWER_DATA[[#This Row],[Bottom '[m']]]-TOWER_DATA[[#This Row],[Top '[m']]]),"")</f>
        <v/>
      </c>
      <c r="CJ836" s="134" t="str">
        <f t="shared" si="26"/>
        <v/>
      </c>
      <c r="CK836" s="217" t="str">
        <f>IFERROR((TOWER_DATA[[#This Row],[D, bottom '[m']]]+TOWER_DATA[[#This Row],[D, top '[m']]])/(2*TOWER_DATA[[#This Row],[t '[mm']]]/1000),"")</f>
        <v/>
      </c>
      <c r="DQ836" s="175"/>
      <c r="DT836" s="96"/>
      <c r="DU836" s="96"/>
    </row>
    <row r="837" spans="19:125" ht="18" customHeight="1">
      <c r="S837" s="175"/>
      <c r="AV837" s="223"/>
      <c r="AW837" s="194"/>
      <c r="AX837" s="195"/>
      <c r="AY837" s="222"/>
      <c r="BB837" s="96"/>
      <c r="BC837" s="96"/>
      <c r="BD837" s="175"/>
      <c r="CH837" s="51" t="str">
        <f>IFERROR(TOWER_DATA[[#This Row],[Top '[m']]]-TOWER_DATA[[#This Row],[Bottom '[m']]], "")</f>
        <v/>
      </c>
      <c r="CI837" s="201" t="str">
        <f>IFERROR(-(TOWER_DATA[[#This Row],[D, bottom '[m']]]-TOWER_DATA[[#This Row],[D, top '[m']]])/(TOWER_DATA[[#This Row],[Bottom '[m']]]-TOWER_DATA[[#This Row],[Top '[m']]]),"")</f>
        <v/>
      </c>
      <c r="CJ837" s="134" t="str">
        <f t="shared" si="26"/>
        <v/>
      </c>
      <c r="CK837" s="217" t="str">
        <f>IFERROR((TOWER_DATA[[#This Row],[D, bottom '[m']]]+TOWER_DATA[[#This Row],[D, top '[m']]])/(2*TOWER_DATA[[#This Row],[t '[mm']]]/1000),"")</f>
        <v/>
      </c>
      <c r="DQ837" s="175"/>
      <c r="DT837" s="96"/>
      <c r="DU837" s="96"/>
    </row>
    <row r="838" spans="19:125" ht="18" customHeight="1">
      <c r="S838" s="175"/>
      <c r="AV838" s="223"/>
      <c r="AW838" s="194"/>
      <c r="AX838" s="195"/>
      <c r="AY838" s="222"/>
      <c r="BB838" s="96"/>
      <c r="BC838" s="96"/>
      <c r="BD838" s="175"/>
      <c r="CH838" s="51" t="str">
        <f>IFERROR(TOWER_DATA[[#This Row],[Top '[m']]]-TOWER_DATA[[#This Row],[Bottom '[m']]], "")</f>
        <v/>
      </c>
      <c r="CI838" s="201" t="str">
        <f>IFERROR(-(TOWER_DATA[[#This Row],[D, bottom '[m']]]-TOWER_DATA[[#This Row],[D, top '[m']]])/(TOWER_DATA[[#This Row],[Bottom '[m']]]-TOWER_DATA[[#This Row],[Top '[m']]]),"")</f>
        <v/>
      </c>
      <c r="CJ838" s="134" t="str">
        <f t="shared" si="26"/>
        <v/>
      </c>
      <c r="CK838" s="217" t="str">
        <f>IFERROR((TOWER_DATA[[#This Row],[D, bottom '[m']]]+TOWER_DATA[[#This Row],[D, top '[m']]])/(2*TOWER_DATA[[#This Row],[t '[mm']]]/1000),"")</f>
        <v/>
      </c>
      <c r="DQ838" s="175"/>
      <c r="DT838" s="96"/>
      <c r="DU838" s="96"/>
    </row>
    <row r="839" spans="19:125" ht="18" customHeight="1">
      <c r="S839" s="175"/>
      <c r="AV839" s="223"/>
      <c r="AW839" s="194"/>
      <c r="AX839" s="195"/>
      <c r="AY839" s="222"/>
      <c r="BB839" s="96"/>
      <c r="BC839" s="96"/>
      <c r="BD839" s="175"/>
      <c r="CH839" s="51" t="str">
        <f>IFERROR(TOWER_DATA[[#This Row],[Top '[m']]]-TOWER_DATA[[#This Row],[Bottom '[m']]], "")</f>
        <v/>
      </c>
      <c r="CI839" s="201" t="str">
        <f>IFERROR(-(TOWER_DATA[[#This Row],[D, bottom '[m']]]-TOWER_DATA[[#This Row],[D, top '[m']]])/(TOWER_DATA[[#This Row],[Bottom '[m']]]-TOWER_DATA[[#This Row],[Top '[m']]]),"")</f>
        <v/>
      </c>
      <c r="CJ839" s="134" t="str">
        <f t="shared" si="26"/>
        <v/>
      </c>
      <c r="CK839" s="217" t="str">
        <f>IFERROR((TOWER_DATA[[#This Row],[D, bottom '[m']]]+TOWER_DATA[[#This Row],[D, top '[m']]])/(2*TOWER_DATA[[#This Row],[t '[mm']]]/1000),"")</f>
        <v/>
      </c>
      <c r="DQ839" s="175"/>
      <c r="DT839" s="96"/>
      <c r="DU839" s="96"/>
    </row>
    <row r="840" spans="19:125" ht="18" customHeight="1">
      <c r="S840" s="175"/>
      <c r="AV840" s="223"/>
      <c r="AW840" s="194"/>
      <c r="AX840" s="195"/>
      <c r="AY840" s="222"/>
      <c r="BB840" s="96"/>
      <c r="BC840" s="96"/>
      <c r="BD840" s="175"/>
      <c r="CH840" s="51" t="str">
        <f>IFERROR(TOWER_DATA[[#This Row],[Top '[m']]]-TOWER_DATA[[#This Row],[Bottom '[m']]], "")</f>
        <v/>
      </c>
      <c r="CI840" s="201" t="str">
        <f>IFERROR(-(TOWER_DATA[[#This Row],[D, bottom '[m']]]-TOWER_DATA[[#This Row],[D, top '[m']]])/(TOWER_DATA[[#This Row],[Bottom '[m']]]-TOWER_DATA[[#This Row],[Top '[m']]]),"")</f>
        <v/>
      </c>
      <c r="CJ840" s="134" t="str">
        <f t="shared" si="26"/>
        <v/>
      </c>
      <c r="CK840" s="217" t="str">
        <f>IFERROR((TOWER_DATA[[#This Row],[D, bottom '[m']]]+TOWER_DATA[[#This Row],[D, top '[m']]])/(2*TOWER_DATA[[#This Row],[t '[mm']]]/1000),"")</f>
        <v/>
      </c>
      <c r="DQ840" s="175"/>
      <c r="DT840" s="96"/>
      <c r="DU840" s="96"/>
    </row>
    <row r="841" spans="19:125" ht="18" customHeight="1">
      <c r="S841" s="175"/>
      <c r="AV841" s="223"/>
      <c r="AW841" s="194"/>
      <c r="AX841" s="195"/>
      <c r="AY841" s="222"/>
      <c r="BB841" s="96"/>
      <c r="BC841" s="96"/>
      <c r="BD841" s="175"/>
      <c r="CH841" s="51" t="str">
        <f>IFERROR(TOWER_DATA[[#This Row],[Top '[m']]]-TOWER_DATA[[#This Row],[Bottom '[m']]], "")</f>
        <v/>
      </c>
      <c r="CI841" s="201" t="str">
        <f>IFERROR(-(TOWER_DATA[[#This Row],[D, bottom '[m']]]-TOWER_DATA[[#This Row],[D, top '[m']]])/(TOWER_DATA[[#This Row],[Bottom '[m']]]-TOWER_DATA[[#This Row],[Top '[m']]]),"")</f>
        <v/>
      </c>
      <c r="CJ841" s="134" t="str">
        <f t="shared" si="26"/>
        <v/>
      </c>
      <c r="CK841" s="217" t="str">
        <f>IFERROR((TOWER_DATA[[#This Row],[D, bottom '[m']]]+TOWER_DATA[[#This Row],[D, top '[m']]])/(2*TOWER_DATA[[#This Row],[t '[mm']]]/1000),"")</f>
        <v/>
      </c>
      <c r="DQ841" s="175"/>
      <c r="DT841" s="96"/>
      <c r="DU841" s="96"/>
    </row>
    <row r="842" spans="19:125" ht="18" customHeight="1">
      <c r="S842" s="175"/>
      <c r="AV842" s="223"/>
      <c r="AW842" s="194"/>
      <c r="AX842" s="195"/>
      <c r="AY842" s="222"/>
      <c r="BB842" s="96"/>
      <c r="BC842" s="96"/>
      <c r="BD842" s="175"/>
      <c r="CH842" s="51" t="str">
        <f>IFERROR(TOWER_DATA[[#This Row],[Top '[m']]]-TOWER_DATA[[#This Row],[Bottom '[m']]], "")</f>
        <v/>
      </c>
      <c r="CI842" s="201" t="str">
        <f>IFERROR(-(TOWER_DATA[[#This Row],[D, bottom '[m']]]-TOWER_DATA[[#This Row],[D, top '[m']]])/(TOWER_DATA[[#This Row],[Bottom '[m']]]-TOWER_DATA[[#This Row],[Top '[m']]]),"")</f>
        <v/>
      </c>
      <c r="CJ842" s="134" t="str">
        <f t="shared" si="26"/>
        <v/>
      </c>
      <c r="CK842" s="217" t="str">
        <f>IFERROR((TOWER_DATA[[#This Row],[D, bottom '[m']]]+TOWER_DATA[[#This Row],[D, top '[m']]])/(2*TOWER_DATA[[#This Row],[t '[mm']]]/1000),"")</f>
        <v/>
      </c>
      <c r="DQ842" s="175"/>
      <c r="DT842" s="96"/>
      <c r="DU842" s="96"/>
    </row>
    <row r="843" spans="19:125" ht="18" customHeight="1">
      <c r="S843" s="175"/>
      <c r="AV843" s="223"/>
      <c r="AW843" s="194"/>
      <c r="AX843" s="195"/>
      <c r="AY843" s="222"/>
      <c r="BB843" s="96"/>
      <c r="BC843" s="96"/>
      <c r="BD843" s="175"/>
      <c r="CH843" s="51" t="str">
        <f>IFERROR(TOWER_DATA[[#This Row],[Top '[m']]]-TOWER_DATA[[#This Row],[Bottom '[m']]], "")</f>
        <v/>
      </c>
      <c r="CI843" s="201" t="str">
        <f>IFERROR(-(TOWER_DATA[[#This Row],[D, bottom '[m']]]-TOWER_DATA[[#This Row],[D, top '[m']]])/(TOWER_DATA[[#This Row],[Bottom '[m']]]-TOWER_DATA[[#This Row],[Top '[m']]]),"")</f>
        <v/>
      </c>
      <c r="CJ843" s="134" t="str">
        <f t="shared" si="26"/>
        <v/>
      </c>
      <c r="CK843" s="217" t="str">
        <f>IFERROR((TOWER_DATA[[#This Row],[D, bottom '[m']]]+TOWER_DATA[[#This Row],[D, top '[m']]])/(2*TOWER_DATA[[#This Row],[t '[mm']]]/1000),"")</f>
        <v/>
      </c>
      <c r="DQ843" s="175"/>
      <c r="DT843" s="96"/>
      <c r="DU843" s="96"/>
    </row>
    <row r="844" spans="19:125" ht="18" customHeight="1">
      <c r="S844" s="175"/>
      <c r="AV844" s="223"/>
      <c r="AW844" s="194"/>
      <c r="AX844" s="195"/>
      <c r="AY844" s="222"/>
      <c r="BB844" s="96"/>
      <c r="BC844" s="96"/>
      <c r="BD844" s="175"/>
      <c r="CH844" s="51" t="str">
        <f>IFERROR(TOWER_DATA[[#This Row],[Top '[m']]]-TOWER_DATA[[#This Row],[Bottom '[m']]], "")</f>
        <v/>
      </c>
      <c r="CI844" s="201" t="str">
        <f>IFERROR(-(TOWER_DATA[[#This Row],[D, bottom '[m']]]-TOWER_DATA[[#This Row],[D, top '[m']]])/(TOWER_DATA[[#This Row],[Bottom '[m']]]-TOWER_DATA[[#This Row],[Top '[m']]]),"")</f>
        <v/>
      </c>
      <c r="CJ844" s="134" t="str">
        <f t="shared" si="26"/>
        <v/>
      </c>
      <c r="CK844" s="217" t="str">
        <f>IFERROR((TOWER_DATA[[#This Row],[D, bottom '[m']]]+TOWER_DATA[[#This Row],[D, top '[m']]])/(2*TOWER_DATA[[#This Row],[t '[mm']]]/1000),"")</f>
        <v/>
      </c>
      <c r="DQ844" s="175"/>
      <c r="DT844" s="96"/>
      <c r="DU844" s="96"/>
    </row>
    <row r="845" spans="19:125" ht="18" customHeight="1">
      <c r="S845" s="175"/>
      <c r="AV845" s="223"/>
      <c r="AW845" s="194"/>
      <c r="AX845" s="195"/>
      <c r="AY845" s="222"/>
      <c r="BB845" s="96"/>
      <c r="BC845" s="96"/>
      <c r="BD845" s="175"/>
      <c r="CH845" s="51" t="str">
        <f>IFERROR(TOWER_DATA[[#This Row],[Top '[m']]]-TOWER_DATA[[#This Row],[Bottom '[m']]], "")</f>
        <v/>
      </c>
      <c r="CI845" s="201" t="str">
        <f>IFERROR(-(TOWER_DATA[[#This Row],[D, bottom '[m']]]-TOWER_DATA[[#This Row],[D, top '[m']]])/(TOWER_DATA[[#This Row],[Bottom '[m']]]-TOWER_DATA[[#This Row],[Top '[m']]]),"")</f>
        <v/>
      </c>
      <c r="CJ845" s="134" t="str">
        <f t="shared" si="26"/>
        <v/>
      </c>
      <c r="CK845" s="217" t="str">
        <f>IFERROR((TOWER_DATA[[#This Row],[D, bottom '[m']]]+TOWER_DATA[[#This Row],[D, top '[m']]])/(2*TOWER_DATA[[#This Row],[t '[mm']]]/1000),"")</f>
        <v/>
      </c>
      <c r="DQ845" s="175"/>
      <c r="DT845" s="96"/>
      <c r="DU845" s="96"/>
    </row>
    <row r="846" spans="19:125" ht="18" customHeight="1">
      <c r="S846" s="175"/>
      <c r="AV846" s="223"/>
      <c r="AW846" s="194"/>
      <c r="AX846" s="195"/>
      <c r="AY846" s="222"/>
      <c r="BB846" s="96"/>
      <c r="BC846" s="96"/>
      <c r="BD846" s="175"/>
      <c r="CH846" s="51" t="str">
        <f>IFERROR(TOWER_DATA[[#This Row],[Top '[m']]]-TOWER_DATA[[#This Row],[Bottom '[m']]], "")</f>
        <v/>
      </c>
      <c r="CI846" s="201" t="str">
        <f>IFERROR(-(TOWER_DATA[[#This Row],[D, bottom '[m']]]-TOWER_DATA[[#This Row],[D, top '[m']]])/(TOWER_DATA[[#This Row],[Bottom '[m']]]-TOWER_DATA[[#This Row],[Top '[m']]]),"")</f>
        <v/>
      </c>
      <c r="CJ846" s="134" t="str">
        <f t="shared" si="26"/>
        <v/>
      </c>
      <c r="CK846" s="217" t="str">
        <f>IFERROR((TOWER_DATA[[#This Row],[D, bottom '[m']]]+TOWER_DATA[[#This Row],[D, top '[m']]])/(2*TOWER_DATA[[#This Row],[t '[mm']]]/1000),"")</f>
        <v/>
      </c>
      <c r="DQ846" s="175"/>
      <c r="DT846" s="96"/>
      <c r="DU846" s="96"/>
    </row>
    <row r="847" spans="19:125" ht="18" customHeight="1">
      <c r="S847" s="175"/>
      <c r="AV847" s="223"/>
      <c r="AW847" s="194"/>
      <c r="AX847" s="195"/>
      <c r="AY847" s="222"/>
      <c r="BB847" s="96"/>
      <c r="BC847" s="96"/>
      <c r="BD847" s="175"/>
      <c r="CH847" s="51" t="str">
        <f>IFERROR(TOWER_DATA[[#This Row],[Top '[m']]]-TOWER_DATA[[#This Row],[Bottom '[m']]], "")</f>
        <v/>
      </c>
      <c r="CI847" s="201" t="str">
        <f>IFERROR(-(TOWER_DATA[[#This Row],[D, bottom '[m']]]-TOWER_DATA[[#This Row],[D, top '[m']]])/(TOWER_DATA[[#This Row],[Bottom '[m']]]-TOWER_DATA[[#This Row],[Top '[m']]]),"")</f>
        <v/>
      </c>
      <c r="CJ847" s="134" t="str">
        <f t="shared" si="26"/>
        <v/>
      </c>
      <c r="CK847" s="217" t="str">
        <f>IFERROR((TOWER_DATA[[#This Row],[D, bottom '[m']]]+TOWER_DATA[[#This Row],[D, top '[m']]])/(2*TOWER_DATA[[#This Row],[t '[mm']]]/1000),"")</f>
        <v/>
      </c>
      <c r="DQ847" s="175"/>
      <c r="DT847" s="96"/>
      <c r="DU847" s="96"/>
    </row>
    <row r="848" spans="19:125" ht="18" customHeight="1">
      <c r="S848" s="175"/>
      <c r="AV848" s="223"/>
      <c r="AW848" s="194"/>
      <c r="AX848" s="195"/>
      <c r="AY848" s="222"/>
      <c r="BB848" s="96"/>
      <c r="BC848" s="96"/>
      <c r="BD848" s="175"/>
      <c r="CH848" s="51" t="str">
        <f>IFERROR(TOWER_DATA[[#This Row],[Top '[m']]]-TOWER_DATA[[#This Row],[Bottom '[m']]], "")</f>
        <v/>
      </c>
      <c r="CI848" s="201" t="str">
        <f>IFERROR(-(TOWER_DATA[[#This Row],[D, bottom '[m']]]-TOWER_DATA[[#This Row],[D, top '[m']]])/(TOWER_DATA[[#This Row],[Bottom '[m']]]-TOWER_DATA[[#This Row],[Top '[m']]]),"")</f>
        <v/>
      </c>
      <c r="CJ848" s="134" t="str">
        <f t="shared" si="26"/>
        <v/>
      </c>
      <c r="CK848" s="217" t="str">
        <f>IFERROR((TOWER_DATA[[#This Row],[D, bottom '[m']]]+TOWER_DATA[[#This Row],[D, top '[m']]])/(2*TOWER_DATA[[#This Row],[t '[mm']]]/1000),"")</f>
        <v/>
      </c>
      <c r="DQ848" s="175"/>
      <c r="DT848" s="96"/>
      <c r="DU848" s="96"/>
    </row>
    <row r="849" spans="19:125" ht="18" customHeight="1">
      <c r="S849" s="175"/>
      <c r="AV849" s="223"/>
      <c r="AW849" s="194"/>
      <c r="AX849" s="195"/>
      <c r="AY849" s="222"/>
      <c r="BB849" s="96"/>
      <c r="BC849" s="96"/>
      <c r="BD849" s="175"/>
      <c r="CH849" s="51" t="str">
        <f>IFERROR(TOWER_DATA[[#This Row],[Top '[m']]]-TOWER_DATA[[#This Row],[Bottom '[m']]], "")</f>
        <v/>
      </c>
      <c r="CI849" s="201" t="str">
        <f>IFERROR(-(TOWER_DATA[[#This Row],[D, bottom '[m']]]-TOWER_DATA[[#This Row],[D, top '[m']]])/(TOWER_DATA[[#This Row],[Bottom '[m']]]-TOWER_DATA[[#This Row],[Top '[m']]]),"")</f>
        <v/>
      </c>
      <c r="CJ849" s="134" t="str">
        <f t="shared" si="26"/>
        <v/>
      </c>
      <c r="CK849" s="217" t="str">
        <f>IFERROR((TOWER_DATA[[#This Row],[D, bottom '[m']]]+TOWER_DATA[[#This Row],[D, top '[m']]])/(2*TOWER_DATA[[#This Row],[t '[mm']]]/1000),"")</f>
        <v/>
      </c>
      <c r="DQ849" s="175"/>
      <c r="DT849" s="96"/>
      <c r="DU849" s="96"/>
    </row>
    <row r="850" spans="19:125" ht="18" customHeight="1">
      <c r="S850" s="175"/>
      <c r="AV850" s="223"/>
      <c r="AW850" s="194"/>
      <c r="AX850" s="195"/>
      <c r="AY850" s="222"/>
      <c r="BB850" s="96"/>
      <c r="BC850" s="96"/>
      <c r="BD850" s="175"/>
      <c r="CH850" s="51" t="str">
        <f>IFERROR(TOWER_DATA[[#This Row],[Top '[m']]]-TOWER_DATA[[#This Row],[Bottom '[m']]], "")</f>
        <v/>
      </c>
      <c r="CI850" s="201" t="str">
        <f>IFERROR(-(TOWER_DATA[[#This Row],[D, bottom '[m']]]-TOWER_DATA[[#This Row],[D, top '[m']]])/(TOWER_DATA[[#This Row],[Bottom '[m']]]-TOWER_DATA[[#This Row],[Top '[m']]]),"")</f>
        <v/>
      </c>
      <c r="CJ850" s="134" t="str">
        <f t="shared" si="26"/>
        <v/>
      </c>
      <c r="CK850" s="217" t="str">
        <f>IFERROR((TOWER_DATA[[#This Row],[D, bottom '[m']]]+TOWER_DATA[[#This Row],[D, top '[m']]])/(2*TOWER_DATA[[#This Row],[t '[mm']]]/1000),"")</f>
        <v/>
      </c>
      <c r="DQ850" s="175"/>
      <c r="DT850" s="96"/>
      <c r="DU850" s="96"/>
    </row>
    <row r="851" spans="19:125" ht="18" customHeight="1">
      <c r="S851" s="175"/>
      <c r="AV851" s="223"/>
      <c r="AW851" s="194"/>
      <c r="AX851" s="195"/>
      <c r="AY851" s="222"/>
      <c r="BB851" s="96"/>
      <c r="BC851" s="96"/>
      <c r="BD851" s="175"/>
      <c r="CH851" s="51" t="str">
        <f>IFERROR(TOWER_DATA[[#This Row],[Top '[m']]]-TOWER_DATA[[#This Row],[Bottom '[m']]], "")</f>
        <v/>
      </c>
      <c r="CI851" s="201" t="str">
        <f>IFERROR(-(TOWER_DATA[[#This Row],[D, bottom '[m']]]-TOWER_DATA[[#This Row],[D, top '[m']]])/(TOWER_DATA[[#This Row],[Bottom '[m']]]-TOWER_DATA[[#This Row],[Top '[m']]]),"")</f>
        <v/>
      </c>
      <c r="CJ851" s="134" t="str">
        <f t="shared" si="26"/>
        <v/>
      </c>
      <c r="CK851" s="217" t="str">
        <f>IFERROR((TOWER_DATA[[#This Row],[D, bottom '[m']]]+TOWER_DATA[[#This Row],[D, top '[m']]])/(2*TOWER_DATA[[#This Row],[t '[mm']]]/1000),"")</f>
        <v/>
      </c>
      <c r="DQ851" s="175"/>
      <c r="DT851" s="96"/>
      <c r="DU851" s="96"/>
    </row>
    <row r="852" spans="19:125" ht="18" customHeight="1">
      <c r="S852" s="175"/>
      <c r="AV852" s="223"/>
      <c r="AW852" s="194"/>
      <c r="AX852" s="195"/>
      <c r="AY852" s="222"/>
      <c r="BB852" s="96"/>
      <c r="BC852" s="96"/>
      <c r="BD852" s="175"/>
      <c r="CH852" s="51" t="str">
        <f>IFERROR(TOWER_DATA[[#This Row],[Top '[m']]]-TOWER_DATA[[#This Row],[Bottom '[m']]], "")</f>
        <v/>
      </c>
      <c r="CI852" s="201" t="str">
        <f>IFERROR(-(TOWER_DATA[[#This Row],[D, bottom '[m']]]-TOWER_DATA[[#This Row],[D, top '[m']]])/(TOWER_DATA[[#This Row],[Bottom '[m']]]-TOWER_DATA[[#This Row],[Top '[m']]]),"")</f>
        <v/>
      </c>
      <c r="CJ852" s="134" t="str">
        <f t="shared" si="26"/>
        <v/>
      </c>
      <c r="CK852" s="217" t="str">
        <f>IFERROR((TOWER_DATA[[#This Row],[D, bottom '[m']]]+TOWER_DATA[[#This Row],[D, top '[m']]])/(2*TOWER_DATA[[#This Row],[t '[mm']]]/1000),"")</f>
        <v/>
      </c>
      <c r="DQ852" s="175"/>
      <c r="DT852" s="96"/>
      <c r="DU852" s="96"/>
    </row>
    <row r="853" spans="19:125" ht="18" customHeight="1">
      <c r="S853" s="175"/>
      <c r="AV853" s="224"/>
      <c r="AW853" s="221"/>
      <c r="AX853" s="225"/>
      <c r="AY853" s="226"/>
      <c r="BB853" s="96"/>
      <c r="BC853" s="96"/>
      <c r="BD853" s="175"/>
      <c r="CH853" s="51" t="str">
        <f>IFERROR(TOWER_DATA[[#This Row],[Top '[m']]]-TOWER_DATA[[#This Row],[Bottom '[m']]], "")</f>
        <v/>
      </c>
      <c r="CI853" s="201" t="str">
        <f>IFERROR(-(TOWER_DATA[[#This Row],[D, bottom '[m']]]-TOWER_DATA[[#This Row],[D, top '[m']]])/(TOWER_DATA[[#This Row],[Bottom '[m']]]-TOWER_DATA[[#This Row],[Top '[m']]]),"")</f>
        <v/>
      </c>
      <c r="CJ853" s="134" t="str">
        <f t="shared" si="26"/>
        <v/>
      </c>
      <c r="CK853" s="217"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1" t="str">
        <f>IFERROR(-(TOWER_DATA[[#This Row],[D, bottom '[m']]]-TOWER_DATA[[#This Row],[D, top '[m']]])/(TOWER_DATA[[#This Row],[Bottom '[m']]]-TOWER_DATA[[#This Row],[Top '[m']]]),"")</f>
        <v/>
      </c>
      <c r="CJ854" s="134" t="str">
        <f t="shared" si="26"/>
        <v/>
      </c>
      <c r="CK854" s="217"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1" t="str">
        <f>IFERROR(-(TOWER_DATA[[#This Row],[D, bottom '[m']]]-TOWER_DATA[[#This Row],[D, top '[m']]])/(TOWER_DATA[[#This Row],[Bottom '[m']]]-TOWER_DATA[[#This Row],[Top '[m']]]),"")</f>
        <v/>
      </c>
      <c r="CJ855" s="134" t="str">
        <f t="shared" si="26"/>
        <v/>
      </c>
      <c r="CK855" s="217"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1" t="str">
        <f>IFERROR(-(TOWER_DATA[[#This Row],[D, bottom '[m']]]-TOWER_DATA[[#This Row],[D, top '[m']]])/(TOWER_DATA[[#This Row],[Bottom '[m']]]-TOWER_DATA[[#This Row],[Top '[m']]]),"")</f>
        <v/>
      </c>
      <c r="CJ856" s="134" t="str">
        <f t="shared" si="26"/>
        <v/>
      </c>
      <c r="CK856" s="217"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1" t="str">
        <f>IFERROR(-(TOWER_DATA[[#This Row],[D, bottom '[m']]]-TOWER_DATA[[#This Row],[D, top '[m']]])/(TOWER_DATA[[#This Row],[Bottom '[m']]]-TOWER_DATA[[#This Row],[Top '[m']]]),"")</f>
        <v/>
      </c>
      <c r="CJ857" s="134" t="str">
        <f t="shared" si="26"/>
        <v/>
      </c>
      <c r="CK857" s="217"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1" t="str">
        <f>IFERROR(-(TOWER_DATA[[#This Row],[D, bottom '[m']]]-TOWER_DATA[[#This Row],[D, top '[m']]])/(TOWER_DATA[[#This Row],[Bottom '[m']]]-TOWER_DATA[[#This Row],[Top '[m']]]),"")</f>
        <v/>
      </c>
      <c r="CJ858" s="134" t="str">
        <f t="shared" si="26"/>
        <v/>
      </c>
      <c r="CK858" s="217"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1" t="str">
        <f>IFERROR(-(TOWER_DATA[[#This Row],[D, bottom '[m']]]-TOWER_DATA[[#This Row],[D, top '[m']]])/(TOWER_DATA[[#This Row],[Bottom '[m']]]-TOWER_DATA[[#This Row],[Top '[m']]]),"")</f>
        <v/>
      </c>
      <c r="CJ859" s="134" t="str">
        <f t="shared" si="26"/>
        <v/>
      </c>
      <c r="CK859" s="217"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1" t="str">
        <f>IFERROR(-(TOWER_DATA[[#This Row],[D, bottom '[m']]]-TOWER_DATA[[#This Row],[D, top '[m']]])/(TOWER_DATA[[#This Row],[Bottom '[m']]]-TOWER_DATA[[#This Row],[Top '[m']]]),"")</f>
        <v/>
      </c>
      <c r="CJ860" s="134" t="str">
        <f t="shared" si="26"/>
        <v/>
      </c>
      <c r="CK860" s="217"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1" t="str">
        <f>IFERROR(-(TOWER_DATA[[#This Row],[D, bottom '[m']]]-TOWER_DATA[[#This Row],[D, top '[m']]])/(TOWER_DATA[[#This Row],[Bottom '[m']]]-TOWER_DATA[[#This Row],[Top '[m']]]),"")</f>
        <v/>
      </c>
      <c r="CJ861" s="134" t="str">
        <f t="shared" si="26"/>
        <v/>
      </c>
      <c r="CK861" s="217"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1" t="str">
        <f>IFERROR(-(TOWER_DATA[[#This Row],[D, bottom '[m']]]-TOWER_DATA[[#This Row],[D, top '[m']]])/(TOWER_DATA[[#This Row],[Bottom '[m']]]-TOWER_DATA[[#This Row],[Top '[m']]]),"")</f>
        <v/>
      </c>
      <c r="CJ862" s="134" t="str">
        <f t="shared" si="26"/>
        <v/>
      </c>
      <c r="CK862" s="217"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1" t="str">
        <f>IFERROR(-(TOWER_DATA[[#This Row],[D, bottom '[m']]]-TOWER_DATA[[#This Row],[D, top '[m']]])/(TOWER_DATA[[#This Row],[Bottom '[m']]]-TOWER_DATA[[#This Row],[Top '[m']]]),"")</f>
        <v/>
      </c>
      <c r="CJ863" s="134" t="str">
        <f t="shared" si="26"/>
        <v/>
      </c>
      <c r="CK863" s="217"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1" t="str">
        <f>IFERROR(-(TOWER_DATA[[#This Row],[D, bottom '[m']]]-TOWER_DATA[[#This Row],[D, top '[m']]])/(TOWER_DATA[[#This Row],[Bottom '[m']]]-TOWER_DATA[[#This Row],[Top '[m']]]),"")</f>
        <v/>
      </c>
      <c r="CJ864" s="134" t="str">
        <f t="shared" si="26"/>
        <v/>
      </c>
      <c r="CK864" s="217"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1" t="str">
        <f>IFERROR(-(TOWER_DATA[[#This Row],[D, bottom '[m']]]-TOWER_DATA[[#This Row],[D, top '[m']]])/(TOWER_DATA[[#This Row],[Bottom '[m']]]-TOWER_DATA[[#This Row],[Top '[m']]]),"")</f>
        <v/>
      </c>
      <c r="CJ865" s="134" t="str">
        <f t="shared" si="26"/>
        <v/>
      </c>
      <c r="CK865" s="217"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1" t="str">
        <f>IFERROR(-(TOWER_DATA[[#This Row],[D, bottom '[m']]]-TOWER_DATA[[#This Row],[D, top '[m']]])/(TOWER_DATA[[#This Row],[Bottom '[m']]]-TOWER_DATA[[#This Row],[Top '[m']]]),"")</f>
        <v/>
      </c>
      <c r="CJ866" s="134" t="str">
        <f t="shared" si="26"/>
        <v/>
      </c>
      <c r="CK866" s="217"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1" t="str">
        <f>IFERROR(-(TOWER_DATA[[#This Row],[D, bottom '[m']]]-TOWER_DATA[[#This Row],[D, top '[m']]])/(TOWER_DATA[[#This Row],[Bottom '[m']]]-TOWER_DATA[[#This Row],[Top '[m']]]),"")</f>
        <v/>
      </c>
      <c r="CJ867" s="134" t="str">
        <f t="shared" si="26"/>
        <v/>
      </c>
      <c r="CK867" s="217"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1" t="str">
        <f>IFERROR(-(TOWER_DATA[[#This Row],[D, bottom '[m']]]-TOWER_DATA[[#This Row],[D, top '[m']]])/(TOWER_DATA[[#This Row],[Bottom '[m']]]-TOWER_DATA[[#This Row],[Top '[m']]]),"")</f>
        <v/>
      </c>
      <c r="CJ868" s="134" t="str">
        <f t="shared" si="26"/>
        <v/>
      </c>
      <c r="CK868" s="217"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1" t="str">
        <f>IFERROR(-(TOWER_DATA[[#This Row],[D, bottom '[m']]]-TOWER_DATA[[#This Row],[D, top '[m']]])/(TOWER_DATA[[#This Row],[Bottom '[m']]]-TOWER_DATA[[#This Row],[Top '[m']]]),"")</f>
        <v/>
      </c>
      <c r="CJ869" s="134" t="str">
        <f t="shared" si="26"/>
        <v/>
      </c>
      <c r="CK869" s="217"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1" t="str">
        <f>IFERROR(-(TOWER_DATA[[#This Row],[D, bottom '[m']]]-TOWER_DATA[[#This Row],[D, top '[m']]])/(TOWER_DATA[[#This Row],[Bottom '[m']]]-TOWER_DATA[[#This Row],[Top '[m']]]),"")</f>
        <v/>
      </c>
      <c r="CJ870" s="134" t="str">
        <f t="shared" si="26"/>
        <v/>
      </c>
      <c r="CK870" s="217"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1" t="str">
        <f>IFERROR(-(TOWER_DATA[[#This Row],[D, bottom '[m']]]-TOWER_DATA[[#This Row],[D, top '[m']]])/(TOWER_DATA[[#This Row],[Bottom '[m']]]-TOWER_DATA[[#This Row],[Top '[m']]]),"")</f>
        <v/>
      </c>
      <c r="CJ871" s="134" t="str">
        <f t="shared" si="26"/>
        <v/>
      </c>
      <c r="CK871" s="217"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1" t="str">
        <f>IFERROR(-(TOWER_DATA[[#This Row],[D, bottom '[m']]]-TOWER_DATA[[#This Row],[D, top '[m']]])/(TOWER_DATA[[#This Row],[Bottom '[m']]]-TOWER_DATA[[#This Row],[Top '[m']]]),"")</f>
        <v/>
      </c>
      <c r="CJ872" s="134" t="str">
        <f t="shared" si="26"/>
        <v/>
      </c>
      <c r="CK872" s="217"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1" t="str">
        <f>IFERROR(-(TOWER_DATA[[#This Row],[D, bottom '[m']]]-TOWER_DATA[[#This Row],[D, top '[m']]])/(TOWER_DATA[[#This Row],[Bottom '[m']]]-TOWER_DATA[[#This Row],[Top '[m']]]),"")</f>
        <v/>
      </c>
      <c r="CJ873" s="134" t="str">
        <f t="shared" si="26"/>
        <v/>
      </c>
      <c r="CK873" s="217"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1" t="str">
        <f>IFERROR(-(TOWER_DATA[[#This Row],[D, bottom '[m']]]-TOWER_DATA[[#This Row],[D, top '[m']]])/(TOWER_DATA[[#This Row],[Bottom '[m']]]-TOWER_DATA[[#This Row],[Top '[m']]]),"")</f>
        <v/>
      </c>
      <c r="CJ874" s="134" t="str">
        <f t="shared" si="26"/>
        <v/>
      </c>
      <c r="CK874" s="217"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1" t="str">
        <f>IFERROR(-(TOWER_DATA[[#This Row],[D, bottom '[m']]]-TOWER_DATA[[#This Row],[D, top '[m']]])/(TOWER_DATA[[#This Row],[Bottom '[m']]]-TOWER_DATA[[#This Row],[Top '[m']]]),"")</f>
        <v/>
      </c>
      <c r="CJ875" s="134" t="str">
        <f t="shared" si="26"/>
        <v/>
      </c>
      <c r="CK875" s="217"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1" t="str">
        <f>IFERROR(-(TOWER_DATA[[#This Row],[D, bottom '[m']]]-TOWER_DATA[[#This Row],[D, top '[m']]])/(TOWER_DATA[[#This Row],[Bottom '[m']]]-TOWER_DATA[[#This Row],[Top '[m']]]),"")</f>
        <v/>
      </c>
      <c r="CJ876" s="134" t="str">
        <f t="shared" si="26"/>
        <v/>
      </c>
      <c r="CK876" s="217"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1" t="str">
        <f>IFERROR(-(TOWER_DATA[[#This Row],[D, bottom '[m']]]-TOWER_DATA[[#This Row],[D, top '[m']]])/(TOWER_DATA[[#This Row],[Bottom '[m']]]-TOWER_DATA[[#This Row],[Top '[m']]]),"")</f>
        <v/>
      </c>
      <c r="CJ877" s="134" t="str">
        <f t="shared" si="26"/>
        <v/>
      </c>
      <c r="CK877" s="217"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1" t="str">
        <f>IFERROR(-(TOWER_DATA[[#This Row],[D, bottom '[m']]]-TOWER_DATA[[#This Row],[D, top '[m']]])/(TOWER_DATA[[#This Row],[Bottom '[m']]]-TOWER_DATA[[#This Row],[Top '[m']]]),"")</f>
        <v/>
      </c>
      <c r="CJ878" s="134" t="str">
        <f t="shared" si="26"/>
        <v/>
      </c>
      <c r="CK878" s="217"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1" t="str">
        <f>IFERROR(-(TOWER_DATA[[#This Row],[D, bottom '[m']]]-TOWER_DATA[[#This Row],[D, top '[m']]])/(TOWER_DATA[[#This Row],[Bottom '[m']]]-TOWER_DATA[[#This Row],[Top '[m']]]),"")</f>
        <v/>
      </c>
      <c r="CJ879" s="134" t="str">
        <f t="shared" si="26"/>
        <v/>
      </c>
      <c r="CK879" s="217"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1" t="str">
        <f>IFERROR(-(TOWER_DATA[[#This Row],[D, bottom '[m']]]-TOWER_DATA[[#This Row],[D, top '[m']]])/(TOWER_DATA[[#This Row],[Bottom '[m']]]-TOWER_DATA[[#This Row],[Top '[m']]]),"")</f>
        <v/>
      </c>
      <c r="CJ880" s="134" t="str">
        <f t="shared" si="26"/>
        <v/>
      </c>
      <c r="CK880" s="217"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1"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7"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1" t="str">
        <f>IFERROR(-(TOWER_DATA[[#This Row],[D, bottom '[m']]]-TOWER_DATA[[#This Row],[D, top '[m']]])/(TOWER_DATA[[#This Row],[Bottom '[m']]]-TOWER_DATA[[#This Row],[Top '[m']]]),"")</f>
        <v/>
      </c>
      <c r="CJ882" s="134" t="str">
        <f t="shared" si="27"/>
        <v/>
      </c>
      <c r="CK882" s="217"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1" t="str">
        <f>IFERROR(-(TOWER_DATA[[#This Row],[D, bottom '[m']]]-TOWER_DATA[[#This Row],[D, top '[m']]])/(TOWER_DATA[[#This Row],[Bottom '[m']]]-TOWER_DATA[[#This Row],[Top '[m']]]),"")</f>
        <v/>
      </c>
      <c r="CJ883" s="134"/>
      <c r="CK883" s="217"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1" t="str">
        <f>IFERROR(-(TOWER_DATA[[#This Row],[D, bottom '[m']]]-TOWER_DATA[[#This Row],[D, top '[m']]])/(TOWER_DATA[[#This Row],[Bottom '[m']]]-TOWER_DATA[[#This Row],[Top '[m']]]),"")</f>
        <v/>
      </c>
      <c r="CJ884" s="134"/>
      <c r="CK884" s="217"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1" t="str">
        <f>IFERROR(-(TOWER_DATA[[#This Row],[D, bottom '[m']]]-TOWER_DATA[[#This Row],[D, top '[m']]])/(TOWER_DATA[[#This Row],[Bottom '[m']]]-TOWER_DATA[[#This Row],[Top '[m']]]),"")</f>
        <v/>
      </c>
      <c r="CJ885" s="134"/>
      <c r="CK885" s="217" t="str">
        <f>IFERROR((TOWER_DATA[[#This Row],[D, bottom '[m']]]+TOWER_DATA[[#This Row],[D, top '[m']]])/(2*TOWER_DATA[[#This Row],[t '[mm']]]/1000),"")</f>
        <v/>
      </c>
      <c r="DQ885" s="175"/>
      <c r="DT885" s="96"/>
      <c r="DU885" s="96"/>
    </row>
    <row r="886" spans="1:128" ht="18" customHeight="1">
      <c r="S886" s="175"/>
      <c r="AW886" s="194"/>
      <c r="AX886" s="195"/>
      <c r="AY886" s="196"/>
      <c r="BB886" s="96"/>
      <c r="BC886" s="96"/>
      <c r="BD886" s="175"/>
      <c r="CH886" s="51" t="str">
        <f>IFERROR(TOWER_DATA[[#This Row],[Top '[m']]]-TOWER_DATA[[#This Row],[Bottom '[m']]], "")</f>
        <v/>
      </c>
      <c r="CI886" s="201" t="str">
        <f>IFERROR(-(TOWER_DATA[[#This Row],[D, bottom '[m']]]-TOWER_DATA[[#This Row],[D, top '[m']]])/(TOWER_DATA[[#This Row],[Bottom '[m']]]-TOWER_DATA[[#This Row],[Top '[m']]]),"")</f>
        <v/>
      </c>
      <c r="CJ886" s="134"/>
      <c r="CK886" s="217" t="str">
        <f>IFERROR((TOWER_DATA[[#This Row],[D, bottom '[m']]]+TOWER_DATA[[#This Row],[D, top '[m']]])/(2*TOWER_DATA[[#This Row],[t '[mm']]]/1000),"")</f>
        <v/>
      </c>
      <c r="DQ886" s="175"/>
      <c r="DT886" s="96"/>
      <c r="DU886" s="96"/>
    </row>
    <row r="887" spans="1:128" ht="18" customHeight="1">
      <c r="AW887" s="194"/>
      <c r="AX887" s="195"/>
      <c r="AY887" s="196"/>
      <c r="BB887" s="96"/>
      <c r="BC887" s="96"/>
      <c r="BD887" s="175"/>
      <c r="CH887" s="51" t="str">
        <f>IFERROR(TOWER_DATA[[#This Row],[Top '[m']]]-TOWER_DATA[[#This Row],[Bottom '[m']]], "")</f>
        <v/>
      </c>
      <c r="CI887" s="201" t="str">
        <f>IFERROR(-(TOWER_DATA[[#This Row],[D, bottom '[m']]]-TOWER_DATA[[#This Row],[D, top '[m']]])/(TOWER_DATA[[#This Row],[Bottom '[m']]]-TOWER_DATA[[#This Row],[Top '[m']]]),"")</f>
        <v/>
      </c>
      <c r="CK887" s="217" t="str">
        <f>IFERROR((TOWER_DATA[[#This Row],[D, bottom '[m']]]+TOWER_DATA[[#This Row],[D, top '[m']]])/(2*TOWER_DATA[[#This Row],[t '[mm']]]/1000),"")</f>
        <v/>
      </c>
      <c r="DQ887" s="175"/>
      <c r="DT887" s="96"/>
      <c r="DU887" s="96"/>
    </row>
    <row r="888" spans="1:128" ht="18" customHeight="1">
      <c r="AW888" s="194"/>
      <c r="AX888" s="195"/>
      <c r="AY888" s="196"/>
      <c r="BB888" s="96"/>
      <c r="BC888" s="96"/>
      <c r="BD888" s="175"/>
      <c r="CH888" s="51" t="str">
        <f>IFERROR(TOWER_DATA[[#This Row],[Top '[m']]]-TOWER_DATA[[#This Row],[Bottom '[m']]], "")</f>
        <v/>
      </c>
      <c r="CI888" s="201" t="str">
        <f>IFERROR(-(TOWER_DATA[[#This Row],[D, bottom '[m']]]-TOWER_DATA[[#This Row],[D, top '[m']]])/(TOWER_DATA[[#This Row],[Bottom '[m']]]-TOWER_DATA[[#This Row],[Top '[m']]]),"")</f>
        <v/>
      </c>
      <c r="CK888" s="217" t="str">
        <f>IFERROR((TOWER_DATA[[#This Row],[D, bottom '[m']]]+TOWER_DATA[[#This Row],[D, top '[m']]])/(2*TOWER_DATA[[#This Row],[t '[mm']]]/1000),"")</f>
        <v/>
      </c>
      <c r="DQ888" s="175"/>
      <c r="DT888" s="96"/>
      <c r="DU888" s="96"/>
    </row>
    <row r="889" spans="1:128" ht="18" customHeight="1" thickBot="1">
      <c r="A889" s="261"/>
      <c r="B889" s="241"/>
      <c r="C889" s="241"/>
      <c r="D889" s="262"/>
      <c r="AW889" s="194"/>
      <c r="AX889" s="195"/>
      <c r="AY889" s="196"/>
      <c r="BB889" s="96"/>
      <c r="BC889" s="96"/>
      <c r="BD889" s="175"/>
      <c r="CH889" s="51" t="str">
        <f>IFERROR(TOWER_DATA[[#This Row],[Top '[m']]]-TOWER_DATA[[#This Row],[Bottom '[m']]], "")</f>
        <v/>
      </c>
      <c r="CI889" s="201" t="str">
        <f>IFERROR(-(TOWER_DATA[[#This Row],[D, bottom '[m']]]-TOWER_DATA[[#This Row],[D, top '[m']]])/(TOWER_DATA[[#This Row],[Bottom '[m']]]-TOWER_DATA[[#This Row],[Top '[m']]]),"")</f>
        <v/>
      </c>
      <c r="CK889" s="217" t="str">
        <f>IFERROR((TOWER_DATA[[#This Row],[D, bottom '[m']]]+TOWER_DATA[[#This Row],[D, top '[m']]])/(2*TOWER_DATA[[#This Row],[t '[mm']]]/1000),"")</f>
        <v/>
      </c>
      <c r="DQ889" s="175"/>
      <c r="DT889" s="96"/>
      <c r="DU889" s="96"/>
    </row>
    <row r="890" spans="1:128" ht="18" customHeight="1" thickBot="1">
      <c r="AW890" s="194"/>
      <c r="AX890" s="195"/>
      <c r="AY890" s="196"/>
      <c r="BB890" s="96"/>
      <c r="BC890" s="96"/>
      <c r="BD890" s="175"/>
      <c r="CH890" s="51" t="str">
        <f>IFERROR(TOWER_DATA[[#This Row],[Top '[m']]]-TOWER_DATA[[#This Row],[Bottom '[m']]], "")</f>
        <v/>
      </c>
      <c r="CI890" s="201" t="str">
        <f>IFERROR(-(TOWER_DATA[[#This Row],[D, bottom '[m']]]-TOWER_DATA[[#This Row],[D, top '[m']]])/(TOWER_DATA[[#This Row],[Bottom '[m']]]-TOWER_DATA[[#This Row],[Top '[m']]]),"")</f>
        <v/>
      </c>
      <c r="CK890" s="204"/>
      <c r="DQ890" s="175"/>
      <c r="DT890" s="96"/>
      <c r="DU890" s="96"/>
      <c r="DW890" s="64"/>
      <c r="DX890" s="65"/>
    </row>
    <row r="891" spans="1:128" ht="18" customHeight="1" thickBot="1">
      <c r="AW891" s="194"/>
      <c r="AY891" s="196"/>
      <c r="BB891" s="96"/>
      <c r="BC891" s="96"/>
      <c r="BD891" s="175"/>
      <c r="CK891" s="204"/>
      <c r="DN891" s="63"/>
      <c r="DO891" s="64"/>
      <c r="DP891" s="64"/>
      <c r="DQ891" s="181"/>
      <c r="DR891" s="181"/>
      <c r="DS891" s="181"/>
      <c r="DT891" s="64"/>
      <c r="DU891" s="64"/>
      <c r="DV891" s="64"/>
    </row>
    <row r="892" spans="1:128" ht="18" customHeight="1">
      <c r="AW892" s="194"/>
      <c r="AY892" s="196"/>
      <c r="BB892" s="96"/>
      <c r="BC892" s="96"/>
      <c r="BD892" s="175"/>
      <c r="CK892" s="204"/>
      <c r="DQ892" s="175"/>
    </row>
    <row r="893" spans="1:128" ht="18" customHeight="1">
      <c r="AW893" s="194"/>
      <c r="AY893" s="196"/>
      <c r="BB893" s="96"/>
      <c r="BC893" s="96"/>
      <c r="BD893" s="175"/>
      <c r="CK893" s="204"/>
      <c r="DQ893" s="175"/>
    </row>
    <row r="894" spans="1:128" ht="18" customHeight="1">
      <c r="AW894" s="194"/>
      <c r="BD894" s="175"/>
      <c r="CK894" s="204"/>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119</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119</xdr:col>
                    <xdr:colOff>464820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B47" sqref="B47"/>
    </sheetView>
  </sheetViews>
  <sheetFormatPr baseColWidth="10" defaultColWidth="14.44140625" defaultRowHeight="14.4"/>
  <cols>
    <col min="1" max="1" width="26.109375" style="99" customWidth="1"/>
    <col min="2" max="2" width="27.6640625" style="130" customWidth="1"/>
    <col min="3" max="3" width="43.6640625" style="100"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23" customFormat="1" ht="196.95" customHeight="1" thickBot="1">
      <c r="A1" s="115"/>
      <c r="B1" s="116"/>
      <c r="C1" s="117"/>
      <c r="D1" s="146" t="s">
        <v>535</v>
      </c>
      <c r="E1" s="122"/>
      <c r="F1" s="122"/>
      <c r="G1" s="122"/>
      <c r="H1" s="122"/>
      <c r="I1" s="121"/>
      <c r="Q1" s="128" t="s">
        <v>536</v>
      </c>
      <c r="AB1" s="128" t="s">
        <v>534</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3.6">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206</v>
      </c>
      <c r="AC3" s="148"/>
      <c r="AD3" s="148"/>
      <c r="AE3" s="148"/>
      <c r="AF3" s="148"/>
      <c r="AG3" s="148"/>
      <c r="AH3" s="148"/>
      <c r="AI3" s="148"/>
      <c r="AJ3" s="148"/>
      <c r="AK3" s="49"/>
      <c r="AL3" s="49"/>
      <c r="AM3" s="49"/>
      <c r="AN3" s="49"/>
      <c r="AO3" s="49"/>
      <c r="AP3" s="49"/>
      <c r="AQ3" s="49"/>
    </row>
    <row r="4" spans="1:84" ht="15" customHeight="1">
      <c r="A4" s="135" t="s">
        <v>270</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205</v>
      </c>
      <c r="N6" s="108" t="s">
        <v>193</v>
      </c>
      <c r="O6" s="108" t="s">
        <v>194</v>
      </c>
      <c r="P6" s="53"/>
      <c r="Q6" s="49" t="s">
        <v>66</v>
      </c>
      <c r="R6" s="49" t="s">
        <v>192</v>
      </c>
      <c r="S6" s="49" t="s">
        <v>70</v>
      </c>
      <c r="T6" s="49" t="s">
        <v>69</v>
      </c>
      <c r="U6" s="49" t="s">
        <v>67</v>
      </c>
      <c r="V6" s="49" t="s">
        <v>183</v>
      </c>
      <c r="W6" s="49" t="s">
        <v>184</v>
      </c>
      <c r="X6" s="49" t="s">
        <v>294</v>
      </c>
      <c r="Y6" s="49" t="s">
        <v>295</v>
      </c>
      <c r="Z6" s="49" t="s">
        <v>186</v>
      </c>
      <c r="AK6" s="49"/>
      <c r="AL6" s="49"/>
      <c r="AM6" s="49"/>
      <c r="AN6" s="49"/>
      <c r="AO6" s="49"/>
      <c r="AP6" s="49"/>
      <c r="AQ6" s="49"/>
    </row>
    <row r="7" spans="1:84" ht="15" customHeight="1">
      <c r="A7" s="77" t="s">
        <v>92</v>
      </c>
      <c r="B7" s="49" t="s">
        <v>49</v>
      </c>
      <c r="C7" s="87" t="s">
        <v>59</v>
      </c>
      <c r="D7" s="49">
        <v>1</v>
      </c>
      <c r="E7" s="49" t="s">
        <v>53</v>
      </c>
      <c r="F7" s="49">
        <v>1</v>
      </c>
      <c r="G7" s="51">
        <v>140.49999999999997</v>
      </c>
      <c r="H7" s="51">
        <v>140.32499999999996</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539</v>
      </c>
      <c r="S7" s="51">
        <v>140.49999999999997</v>
      </c>
      <c r="T7" s="51">
        <v>140.49999999999997</v>
      </c>
      <c r="U7" s="49">
        <v>6154</v>
      </c>
      <c r="V7" s="201"/>
      <c r="W7" s="134"/>
      <c r="X7" s="51"/>
      <c r="Y7" s="51"/>
      <c r="Z7" s="49"/>
      <c r="AB7" s="97" t="s">
        <v>89</v>
      </c>
      <c r="AI7" s="49"/>
      <c r="AJ7" s="49"/>
      <c r="AK7" s="49"/>
      <c r="AL7" s="49"/>
      <c r="AM7" s="49"/>
      <c r="AN7" s="49"/>
      <c r="AO7" s="49"/>
      <c r="AP7" s="49"/>
      <c r="AQ7" s="49"/>
      <c r="AU7" s="49" t="s">
        <v>190</v>
      </c>
      <c r="BG7" s="151"/>
    </row>
    <row r="8" spans="1:84" ht="15" customHeight="1">
      <c r="A8" s="77" t="s">
        <v>161</v>
      </c>
      <c r="B8" s="49"/>
      <c r="C8" s="87" t="s">
        <v>94</v>
      </c>
      <c r="D8" s="49">
        <v>2</v>
      </c>
      <c r="E8" s="49" t="s">
        <v>53</v>
      </c>
      <c r="F8" s="49">
        <v>2</v>
      </c>
      <c r="G8" s="51">
        <v>140.32499999999996</v>
      </c>
      <c r="H8" s="51">
        <v>140.27499999999998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539</v>
      </c>
      <c r="S8" s="51">
        <v>140.32499999999996</v>
      </c>
      <c r="T8" s="51">
        <v>140.32499999999996</v>
      </c>
      <c r="U8" s="49">
        <v>5</v>
      </c>
      <c r="V8" s="201"/>
      <c r="W8" s="134"/>
      <c r="X8" s="51"/>
      <c r="Y8" s="51"/>
      <c r="Z8" s="49"/>
      <c r="AB8" s="256" t="s">
        <v>55</v>
      </c>
      <c r="AC8" s="256" t="s">
        <v>100</v>
      </c>
      <c r="AD8" s="256" t="s">
        <v>101</v>
      </c>
      <c r="AE8" s="256" t="s">
        <v>163</v>
      </c>
      <c r="AF8" s="256" t="s">
        <v>172</v>
      </c>
      <c r="AG8" s="256" t="s">
        <v>173</v>
      </c>
      <c r="AH8" s="256" t="s">
        <v>181</v>
      </c>
      <c r="AI8" s="256" t="s">
        <v>180</v>
      </c>
      <c r="AJ8" s="256" t="s">
        <v>19</v>
      </c>
      <c r="AK8" s="49"/>
      <c r="AL8" s="49"/>
      <c r="AM8" s="49"/>
      <c r="AN8" s="49"/>
      <c r="AO8" s="49"/>
      <c r="AP8" s="49"/>
      <c r="AQ8" s="49"/>
    </row>
    <row r="9" spans="1:84" ht="15" customHeight="1">
      <c r="A9" s="77" t="s">
        <v>95</v>
      </c>
      <c r="B9" s="49">
        <v>-45.43</v>
      </c>
      <c r="C9" s="87" t="s">
        <v>94</v>
      </c>
      <c r="D9" s="49">
        <v>3</v>
      </c>
      <c r="E9" s="49" t="s">
        <v>53</v>
      </c>
      <c r="F9" s="49">
        <v>3</v>
      </c>
      <c r="G9" s="51">
        <v>140.27499999999998</v>
      </c>
      <c r="H9" s="51">
        <v>138.62499999999997</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539</v>
      </c>
      <c r="S9" s="51">
        <v>140.27499999999998</v>
      </c>
      <c r="T9" s="51">
        <v>140.27499999999998</v>
      </c>
      <c r="U9" s="49">
        <v>2</v>
      </c>
      <c r="V9" s="201"/>
      <c r="W9" s="134"/>
      <c r="X9" s="51"/>
      <c r="Y9" s="51"/>
      <c r="Z9" s="49"/>
      <c r="AB9" s="256" t="s">
        <v>586</v>
      </c>
      <c r="AC9" s="256">
        <v>15</v>
      </c>
      <c r="AD9" s="256">
        <v>236</v>
      </c>
      <c r="AE9" s="256">
        <v>829000</v>
      </c>
      <c r="AF9" s="256">
        <v>210000000</v>
      </c>
      <c r="AG9" s="256">
        <v>370000000</v>
      </c>
      <c r="AH9" s="256">
        <v>3.7</v>
      </c>
      <c r="AI9" s="256">
        <v>3.5</v>
      </c>
      <c r="AJ9" s="256" t="s">
        <v>587</v>
      </c>
      <c r="AK9" s="49"/>
      <c r="AL9" s="49"/>
      <c r="AM9" s="49"/>
      <c r="AN9" s="49"/>
      <c r="AO9" s="49"/>
      <c r="AP9" s="49"/>
      <c r="AQ9" s="49"/>
    </row>
    <row r="10" spans="1:84" ht="15" customHeight="1" thickBot="1">
      <c r="A10" s="131"/>
      <c r="B10" s="132"/>
      <c r="C10" s="133"/>
      <c r="D10" s="49">
        <v>4</v>
      </c>
      <c r="E10" s="49" t="s">
        <v>53</v>
      </c>
      <c r="F10" s="49">
        <v>4</v>
      </c>
      <c r="G10" s="51">
        <v>138.62499999999997</v>
      </c>
      <c r="H10" s="51">
        <v>136.97499999999997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539</v>
      </c>
      <c r="S10" s="51">
        <v>138.23499999999999</v>
      </c>
      <c r="T10" s="51">
        <v>138.23499999999999</v>
      </c>
      <c r="U10" s="49">
        <v>1981</v>
      </c>
      <c r="V10" s="201"/>
      <c r="W10" s="134"/>
      <c r="X10" s="51"/>
      <c r="Y10" s="51"/>
      <c r="Z10" s="49"/>
      <c r="AB10" s="269"/>
      <c r="AC10" s="269"/>
      <c r="AD10" s="269"/>
      <c r="AE10" s="270"/>
      <c r="AF10" s="269"/>
      <c r="AG10" s="270"/>
      <c r="AH10" s="269"/>
      <c r="AI10" s="269"/>
      <c r="AJ10" s="269"/>
      <c r="AK10" s="49"/>
      <c r="AL10" s="49"/>
      <c r="AM10" s="49"/>
      <c r="AN10" s="49"/>
      <c r="AO10" s="49"/>
      <c r="AP10" s="49"/>
      <c r="AQ10" s="49"/>
    </row>
    <row r="11" spans="1:84" ht="16.95" customHeight="1" thickBot="1">
      <c r="A11" s="105" t="s">
        <v>152</v>
      </c>
      <c r="B11" s="106">
        <f xml:space="preserve"> INDEX(WHOLE_STRUCTURE[Top '[m']], 1) + INDEX(RNA[Vertical Offset TT to HH '[m']],1)</f>
        <v>144.19999999999996</v>
      </c>
      <c r="C11" s="107" t="s">
        <v>94</v>
      </c>
      <c r="D11" s="49">
        <v>5</v>
      </c>
      <c r="E11" s="49" t="s">
        <v>53</v>
      </c>
      <c r="F11" s="49">
        <v>5</v>
      </c>
      <c r="G11" s="51">
        <v>136.97499999999997</v>
      </c>
      <c r="H11" s="51">
        <v>136.38899999999998</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539</v>
      </c>
      <c r="S11" s="51">
        <v>136.58499999999998</v>
      </c>
      <c r="T11" s="51">
        <v>136.58499999999998</v>
      </c>
      <c r="U11" s="49">
        <v>82</v>
      </c>
      <c r="V11" s="201"/>
      <c r="W11" s="134"/>
      <c r="X11" s="51"/>
      <c r="Y11" s="51"/>
      <c r="Z11" s="49"/>
      <c r="AI11" s="256"/>
      <c r="AJ11" s="256"/>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539</v>
      </c>
      <c r="S12" s="51">
        <v>135.999</v>
      </c>
      <c r="T12" s="51">
        <v>135.999</v>
      </c>
      <c r="U12" s="49">
        <v>88</v>
      </c>
      <c r="V12" s="201"/>
      <c r="W12" s="134"/>
      <c r="X12" s="51"/>
      <c r="Y12" s="51"/>
      <c r="Z12" s="49"/>
      <c r="AI12" s="256"/>
      <c r="AJ12" s="256"/>
      <c r="AK12" s="49"/>
      <c r="AL12" s="49"/>
      <c r="AM12" s="49"/>
      <c r="AN12" s="49"/>
      <c r="AO12" s="49"/>
      <c r="AP12" s="49"/>
      <c r="AQ12" s="49"/>
    </row>
    <row r="13" spans="1:84" ht="15.6">
      <c r="A13" s="136"/>
      <c r="B13" s="137"/>
      <c r="C13" s="138"/>
      <c r="D13" s="49">
        <v>7</v>
      </c>
      <c r="E13" s="49" t="s">
        <v>53</v>
      </c>
      <c r="F13" s="49">
        <v>7</v>
      </c>
      <c r="G13" s="51">
        <v>135.29999999999998</v>
      </c>
      <c r="H13" s="51">
        <v>133.47499999999997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539</v>
      </c>
      <c r="S13" s="51">
        <v>134.91</v>
      </c>
      <c r="T13" s="51">
        <v>134.91</v>
      </c>
      <c r="U13" s="49">
        <v>41600</v>
      </c>
      <c r="V13" s="201"/>
      <c r="W13" s="134"/>
      <c r="X13" s="51"/>
      <c r="Y13" s="51"/>
      <c r="Z13" s="49"/>
      <c r="AB13" s="257" t="s">
        <v>20</v>
      </c>
      <c r="AC13" s="256"/>
      <c r="AD13" s="256"/>
      <c r="AE13" s="256"/>
      <c r="AF13" s="256"/>
      <c r="AG13" s="256"/>
      <c r="AH13" s="256"/>
      <c r="AI13" s="256"/>
      <c r="AJ13" s="256"/>
      <c r="AK13" s="49"/>
      <c r="AL13" s="49"/>
      <c r="AM13" s="49"/>
      <c r="AN13" s="49"/>
      <c r="AO13" s="49"/>
      <c r="AP13" s="49"/>
      <c r="AQ13" s="49"/>
    </row>
    <row r="14" spans="1:84">
      <c r="A14" s="136"/>
      <c r="B14" s="137"/>
      <c r="C14" s="138"/>
      <c r="D14" s="49">
        <v>8</v>
      </c>
      <c r="E14" s="49" t="s">
        <v>53</v>
      </c>
      <c r="F14" s="49">
        <v>8</v>
      </c>
      <c r="G14" s="51">
        <v>133.47499999999997</v>
      </c>
      <c r="H14" s="51">
        <v>131.23999999999998</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539</v>
      </c>
      <c r="S14" s="51">
        <v>133.08499999999998</v>
      </c>
      <c r="T14" s="51">
        <v>133.08499999999998</v>
      </c>
      <c r="U14" s="49">
        <v>88</v>
      </c>
      <c r="V14" s="201"/>
      <c r="W14" s="134"/>
      <c r="X14" s="51"/>
      <c r="Y14" s="51"/>
      <c r="Z14" s="49"/>
      <c r="AB14" s="256" t="s">
        <v>69</v>
      </c>
      <c r="AC14" s="256" t="s">
        <v>70</v>
      </c>
      <c r="AD14" s="256" t="s">
        <v>75</v>
      </c>
      <c r="AE14" s="256" t="s">
        <v>189</v>
      </c>
      <c r="AF14" s="256" t="s">
        <v>188</v>
      </c>
      <c r="AG14" s="256"/>
      <c r="AH14" s="256"/>
      <c r="AI14" s="256"/>
      <c r="AJ14" s="256"/>
      <c r="AK14" s="49"/>
      <c r="AL14" s="49"/>
      <c r="AM14" s="49"/>
      <c r="AN14" s="49"/>
      <c r="AO14" s="49"/>
      <c r="AP14" s="49"/>
      <c r="AQ14" s="49"/>
    </row>
    <row r="15" spans="1:84">
      <c r="A15" s="136"/>
      <c r="B15" s="137"/>
      <c r="C15" s="138"/>
      <c r="D15" s="49">
        <v>9</v>
      </c>
      <c r="E15" s="49" t="s">
        <v>53</v>
      </c>
      <c r="F15" s="49">
        <v>9</v>
      </c>
      <c r="G15" s="51">
        <v>131.23999999999998</v>
      </c>
      <c r="H15" s="51">
        <v>130.89999999999998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539</v>
      </c>
      <c r="S15" s="51">
        <v>131.23999999999998</v>
      </c>
      <c r="T15" s="51">
        <v>131.23999999999998</v>
      </c>
      <c r="U15" s="49">
        <v>92</v>
      </c>
      <c r="V15" s="201"/>
      <c r="W15" s="134"/>
      <c r="X15" s="51"/>
      <c r="Y15" s="51"/>
      <c r="Z15" s="49"/>
      <c r="AB15" s="256">
        <v>3.1</v>
      </c>
      <c r="AC15" s="256">
        <v>140.49999999999997</v>
      </c>
      <c r="AD15" s="256">
        <v>0</v>
      </c>
      <c r="AE15" s="256">
        <v>1325</v>
      </c>
      <c r="AF15" s="256">
        <v>0.5</v>
      </c>
      <c r="AG15" s="256"/>
      <c r="AH15" s="256"/>
      <c r="AI15" s="256"/>
      <c r="AJ15" s="256"/>
      <c r="AK15" s="49"/>
      <c r="AL15" s="49"/>
      <c r="AM15" s="49"/>
      <c r="AN15" s="49"/>
      <c r="AO15" s="49"/>
      <c r="AP15" s="49"/>
      <c r="AQ15" s="49"/>
    </row>
    <row r="16" spans="1:84">
      <c r="A16" s="136"/>
      <c r="B16" s="137"/>
      <c r="C16" s="138"/>
      <c r="D16" s="49">
        <v>10</v>
      </c>
      <c r="E16" s="49" t="s">
        <v>53</v>
      </c>
      <c r="F16" s="49">
        <v>10</v>
      </c>
      <c r="G16" s="51">
        <v>130.89999999999998</v>
      </c>
      <c r="H16" s="51">
        <v>128.48999999999998</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539</v>
      </c>
      <c r="S16" s="51">
        <v>130.89999999999998</v>
      </c>
      <c r="T16" s="51">
        <v>130.89999999999998</v>
      </c>
      <c r="U16" s="49">
        <v>138</v>
      </c>
      <c r="V16" s="201"/>
      <c r="W16" s="134"/>
      <c r="X16" s="51"/>
      <c r="Y16" s="51"/>
      <c r="Z16" s="49"/>
      <c r="AB16" s="256">
        <v>-8.9</v>
      </c>
      <c r="AC16" s="256">
        <v>3.1</v>
      </c>
      <c r="AD16" s="256">
        <v>150</v>
      </c>
      <c r="AE16" s="256">
        <v>1325</v>
      </c>
      <c r="AF16" s="256">
        <v>0.5</v>
      </c>
      <c r="AG16" s="256"/>
      <c r="AH16" s="256"/>
      <c r="AI16" s="256"/>
      <c r="AJ16" s="256"/>
      <c r="AK16" s="49"/>
      <c r="AL16" s="49"/>
      <c r="AM16" s="49"/>
      <c r="AN16" s="49"/>
      <c r="AO16" s="49"/>
      <c r="AP16" s="49"/>
      <c r="AQ16" s="49"/>
    </row>
    <row r="17" spans="1:58">
      <c r="A17" s="136"/>
      <c r="B17" s="137"/>
      <c r="C17" s="138"/>
      <c r="D17" s="49">
        <v>11</v>
      </c>
      <c r="E17" s="49" t="s">
        <v>53</v>
      </c>
      <c r="F17" s="49">
        <v>11</v>
      </c>
      <c r="G17" s="51">
        <v>128.48999999999998</v>
      </c>
      <c r="H17" s="51">
        <v>125.74000000000001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539</v>
      </c>
      <c r="S17" s="51">
        <v>125.74</v>
      </c>
      <c r="T17" s="51">
        <v>125.74</v>
      </c>
      <c r="U17" s="49">
        <v>138</v>
      </c>
      <c r="V17" s="201"/>
      <c r="W17" s="134"/>
      <c r="X17" s="51"/>
      <c r="Y17" s="51"/>
      <c r="Z17" s="49"/>
      <c r="AB17" s="256">
        <v>-38.9</v>
      </c>
      <c r="AC17" s="256">
        <v>-8.9</v>
      </c>
      <c r="AD17" s="256">
        <v>100</v>
      </c>
      <c r="AE17" s="256">
        <v>1325</v>
      </c>
      <c r="AF17" s="256">
        <v>0.5</v>
      </c>
      <c r="AG17" s="256"/>
      <c r="AH17" s="256"/>
      <c r="AI17" s="256"/>
      <c r="AJ17" s="256"/>
      <c r="AK17" s="49"/>
      <c r="AL17" s="49"/>
      <c r="AM17" s="49"/>
      <c r="AN17" s="49"/>
      <c r="AO17" s="49"/>
      <c r="AP17" s="49"/>
      <c r="AQ17" s="49"/>
      <c r="AY17" s="49" t="str">
        <f>IF(ISBLANK(AZ17),"",AC24)</f>
        <v/>
      </c>
    </row>
    <row r="18" spans="1:58">
      <c r="A18" s="136"/>
      <c r="B18" s="137"/>
      <c r="C18" s="138"/>
      <c r="D18" s="49">
        <v>12</v>
      </c>
      <c r="E18" s="49" t="s">
        <v>53</v>
      </c>
      <c r="F18" s="49">
        <v>12</v>
      </c>
      <c r="G18" s="51">
        <v>125.74000000000001</v>
      </c>
      <c r="H18" s="51">
        <v>123.667</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539</v>
      </c>
      <c r="S18" s="51">
        <v>123.66699999999999</v>
      </c>
      <c r="T18" s="51">
        <v>123.66699999999999</v>
      </c>
      <c r="U18" s="49">
        <v>147</v>
      </c>
      <c r="V18" s="201"/>
      <c r="W18" s="134"/>
      <c r="X18" s="51"/>
      <c r="Y18" s="51"/>
      <c r="Z18" s="49"/>
      <c r="AB18" s="256">
        <v>-43.5</v>
      </c>
      <c r="AC18" s="256">
        <v>-38.9</v>
      </c>
      <c r="AD18" s="256">
        <v>50</v>
      </c>
      <c r="AE18" s="256">
        <v>1325</v>
      </c>
      <c r="AF18" s="256">
        <v>0.5</v>
      </c>
      <c r="AG18" s="256"/>
      <c r="AH18" s="256"/>
      <c r="AI18" s="256"/>
      <c r="AJ18" s="256"/>
      <c r="AK18" s="49"/>
      <c r="AL18" s="49"/>
      <c r="AM18" s="49"/>
      <c r="AN18" s="49"/>
      <c r="AO18" s="49"/>
      <c r="AP18" s="49"/>
      <c r="AQ18" s="49"/>
    </row>
    <row r="19" spans="1:58">
      <c r="A19" s="136"/>
      <c r="B19" s="137"/>
      <c r="C19" s="138"/>
      <c r="D19" s="49">
        <v>13</v>
      </c>
      <c r="E19" s="49" t="s">
        <v>53</v>
      </c>
      <c r="F19" s="49">
        <v>13</v>
      </c>
      <c r="G19" s="51">
        <v>123.667</v>
      </c>
      <c r="H19" s="51">
        <v>122.81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539</v>
      </c>
      <c r="S19" s="51">
        <v>120.89999999999999</v>
      </c>
      <c r="T19" s="51">
        <v>120.89999999999999</v>
      </c>
      <c r="U19" s="49">
        <v>147</v>
      </c>
      <c r="V19" s="201"/>
      <c r="W19" s="134"/>
      <c r="X19" s="51"/>
      <c r="Y19" s="51"/>
      <c r="Z19" s="49"/>
      <c r="AB19" s="256"/>
      <c r="AC19" s="256"/>
      <c r="AD19" s="256"/>
      <c r="AE19" s="256"/>
      <c r="AF19" s="256"/>
      <c r="AG19" s="256"/>
      <c r="AH19" s="256"/>
      <c r="AI19" s="256"/>
      <c r="AJ19" s="256"/>
      <c r="AK19" s="49"/>
      <c r="AL19" s="49"/>
      <c r="AM19" s="49"/>
      <c r="AN19" s="49"/>
      <c r="AO19" s="49"/>
      <c r="AP19" s="49"/>
      <c r="AQ19" s="49"/>
    </row>
    <row r="20" spans="1:58">
      <c r="A20" s="136"/>
      <c r="B20" s="137"/>
      <c r="C20" s="138"/>
      <c r="D20" s="49">
        <v>14</v>
      </c>
      <c r="E20" s="49" t="s">
        <v>53</v>
      </c>
      <c r="F20" s="49">
        <v>14</v>
      </c>
      <c r="G20" s="51">
        <v>122.81</v>
      </c>
      <c r="H20" s="51">
        <v>120.9</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539</v>
      </c>
      <c r="S20" s="51">
        <v>119.88</v>
      </c>
      <c r="T20" s="51">
        <v>119.88</v>
      </c>
      <c r="U20" s="49">
        <v>1060</v>
      </c>
      <c r="V20" s="201"/>
      <c r="W20" s="134"/>
      <c r="X20" s="51"/>
      <c r="Y20" s="51"/>
      <c r="Z20" s="49"/>
      <c r="AB20" s="256"/>
      <c r="AC20" s="256"/>
      <c r="AD20" s="256"/>
      <c r="AE20" s="256"/>
      <c r="AF20" s="256"/>
      <c r="AG20" s="256"/>
      <c r="AH20" s="256"/>
      <c r="AI20" s="256"/>
      <c r="AJ20" s="256"/>
      <c r="AK20" s="49"/>
      <c r="AL20" s="49"/>
      <c r="AM20" s="49"/>
      <c r="AN20" s="49"/>
      <c r="AO20" s="49"/>
      <c r="AP20" s="49"/>
      <c r="AQ20" s="49"/>
    </row>
    <row r="21" spans="1:58" ht="15.6">
      <c r="A21" s="136"/>
      <c r="B21" s="137"/>
      <c r="C21" s="138"/>
      <c r="D21" s="49">
        <v>15</v>
      </c>
      <c r="E21" s="49" t="s">
        <v>53</v>
      </c>
      <c r="F21" s="49">
        <v>15</v>
      </c>
      <c r="G21" s="51">
        <v>120.9</v>
      </c>
      <c r="H21" s="51">
        <v>119.88000000000001</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539</v>
      </c>
      <c r="S21" s="51">
        <v>116.94999999999999</v>
      </c>
      <c r="T21" s="51">
        <v>116.94999999999999</v>
      </c>
      <c r="U21" s="49">
        <v>147</v>
      </c>
      <c r="V21" s="201"/>
      <c r="W21" s="134"/>
      <c r="X21" s="51"/>
      <c r="Y21" s="51"/>
      <c r="Z21" s="49"/>
      <c r="AB21" s="257" t="s">
        <v>74</v>
      </c>
      <c r="AC21" s="256"/>
      <c r="AD21" s="256"/>
      <c r="AE21" s="256"/>
      <c r="AF21" s="256"/>
      <c r="AG21" s="256"/>
      <c r="AH21" s="256"/>
      <c r="AI21" s="256"/>
      <c r="AJ21" s="256"/>
      <c r="AK21" s="49"/>
      <c r="AL21" s="49"/>
      <c r="AM21" s="49"/>
      <c r="AN21" s="49"/>
      <c r="AO21" s="49"/>
      <c r="AP21" s="49"/>
      <c r="AQ21" s="49"/>
      <c r="BF21" s="77" t="s">
        <v>271</v>
      </c>
    </row>
    <row r="22" spans="1:58">
      <c r="A22" s="136"/>
      <c r="B22" s="137"/>
      <c r="C22" s="138"/>
      <c r="D22" s="49">
        <v>16</v>
      </c>
      <c r="E22" s="49" t="s">
        <v>53</v>
      </c>
      <c r="F22" s="49">
        <v>16</v>
      </c>
      <c r="G22" s="51">
        <v>119.88000000000001</v>
      </c>
      <c r="H22" s="51">
        <v>116.95</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539</v>
      </c>
      <c r="S22" s="51">
        <v>115.446</v>
      </c>
      <c r="T22" s="51">
        <v>115.446</v>
      </c>
      <c r="U22" s="49">
        <v>147</v>
      </c>
      <c r="V22" s="201"/>
      <c r="W22" s="134"/>
      <c r="X22" s="51"/>
      <c r="Y22" s="51"/>
      <c r="Z22" s="49"/>
      <c r="AB22" s="256" t="s">
        <v>69</v>
      </c>
      <c r="AC22" s="256" t="s">
        <v>70</v>
      </c>
      <c r="AD22" s="256" t="s">
        <v>17</v>
      </c>
      <c r="AE22" s="256" t="s">
        <v>18</v>
      </c>
      <c r="AF22" s="256"/>
      <c r="AG22" s="256"/>
      <c r="AH22" s="256"/>
      <c r="AI22" s="256"/>
      <c r="AJ22" s="256"/>
      <c r="AK22" s="49"/>
      <c r="AL22" s="49"/>
      <c r="AM22" s="49"/>
      <c r="AN22" s="49"/>
      <c r="AO22" s="49"/>
      <c r="AP22" s="49"/>
      <c r="AQ22" s="49"/>
    </row>
    <row r="23" spans="1:58" ht="16.5" customHeight="1">
      <c r="A23" s="136"/>
      <c r="B23" s="137"/>
      <c r="C23" s="138"/>
      <c r="D23" s="49">
        <v>17</v>
      </c>
      <c r="E23" s="49" t="s">
        <v>53</v>
      </c>
      <c r="F23" s="49">
        <v>17</v>
      </c>
      <c r="G23" s="51">
        <v>116.95</v>
      </c>
      <c r="H23" s="51">
        <v>115.44600000000001</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539</v>
      </c>
      <c r="S23" s="51">
        <v>111.08999999999999</v>
      </c>
      <c r="T23" s="51">
        <v>111.08999999999999</v>
      </c>
      <c r="U23" s="49">
        <v>147</v>
      </c>
      <c r="V23" s="201"/>
      <c r="W23" s="134"/>
      <c r="X23" s="51"/>
      <c r="Y23" s="51"/>
      <c r="Z23" s="49"/>
      <c r="AB23" s="256">
        <v>20</v>
      </c>
      <c r="AC23" s="256">
        <v>6.5</v>
      </c>
      <c r="AD23" s="256">
        <v>0.9</v>
      </c>
      <c r="AE23" s="256">
        <v>2</v>
      </c>
      <c r="AF23" s="256"/>
      <c r="AG23" s="256"/>
      <c r="AH23" s="256"/>
      <c r="AI23" s="256"/>
      <c r="AJ23" s="256"/>
      <c r="AK23" s="49"/>
      <c r="AL23" s="49"/>
      <c r="AM23" s="49"/>
      <c r="AN23" s="49"/>
      <c r="AO23" s="49"/>
      <c r="AP23" s="49"/>
      <c r="AQ23" s="49"/>
    </row>
    <row r="24" spans="1:58">
      <c r="A24" s="136"/>
      <c r="B24" s="137"/>
      <c r="C24" s="138"/>
      <c r="D24" s="49">
        <v>18</v>
      </c>
      <c r="E24" s="49" t="s">
        <v>53</v>
      </c>
      <c r="F24" s="49">
        <v>18</v>
      </c>
      <c r="G24" s="51">
        <v>115.44600000000001</v>
      </c>
      <c r="H24" s="51">
        <v>114.02000000000001</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539</v>
      </c>
      <c r="S24" s="51">
        <v>110.89999999999999</v>
      </c>
      <c r="T24" s="51">
        <v>110.89999999999999</v>
      </c>
      <c r="U24" s="49">
        <v>147</v>
      </c>
      <c r="V24" s="201"/>
      <c r="W24" s="134"/>
      <c r="X24" s="51"/>
      <c r="Y24" s="51"/>
      <c r="Z24" s="49"/>
      <c r="AB24" s="256">
        <f>IF(ISBLANK(AC24),"",AC23)</f>
        <v>6.5</v>
      </c>
      <c r="AC24" s="256">
        <v>-22</v>
      </c>
      <c r="AD24" s="256">
        <v>0.9</v>
      </c>
      <c r="AE24" s="256">
        <v>2</v>
      </c>
      <c r="AF24" s="256"/>
      <c r="AG24" s="256"/>
      <c r="AH24" s="256"/>
      <c r="AI24" s="256"/>
      <c r="AJ24" s="256"/>
      <c r="AK24" s="49"/>
      <c r="AL24" s="49"/>
      <c r="AM24" s="49"/>
      <c r="AN24" s="49"/>
      <c r="AO24" s="49"/>
      <c r="AP24" s="49"/>
      <c r="AQ24" s="49"/>
    </row>
    <row r="25" spans="1:58">
      <c r="A25" s="136"/>
      <c r="B25" s="137"/>
      <c r="C25" s="138"/>
      <c r="D25" s="49">
        <v>19</v>
      </c>
      <c r="E25" s="49" t="s">
        <v>53</v>
      </c>
      <c r="F25" s="49">
        <v>19</v>
      </c>
      <c r="G25" s="51">
        <v>114.02000000000001</v>
      </c>
      <c r="H25" s="51">
        <v>111.09</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539</v>
      </c>
      <c r="S25" s="51">
        <v>107.22399999999999</v>
      </c>
      <c r="T25" s="51">
        <v>107.22399999999999</v>
      </c>
      <c r="U25" s="49">
        <v>147</v>
      </c>
      <c r="V25" s="201"/>
      <c r="W25" s="134"/>
      <c r="X25" s="51"/>
      <c r="Y25" s="51"/>
      <c r="Z25" s="49"/>
      <c r="AB25" s="256"/>
      <c r="AC25" s="256"/>
      <c r="AD25" s="256"/>
      <c r="AE25" s="256"/>
      <c r="AF25" s="256"/>
      <c r="AG25" s="256"/>
      <c r="AH25" s="256"/>
      <c r="AI25" s="256"/>
      <c r="AJ25" s="256"/>
      <c r="AK25" s="49"/>
      <c r="AL25" s="49"/>
      <c r="AM25" s="49"/>
      <c r="AN25" s="49"/>
      <c r="AO25" s="49"/>
      <c r="AP25" s="49"/>
      <c r="AQ25" s="49"/>
    </row>
    <row r="26" spans="1:58" ht="15.6">
      <c r="A26" s="147"/>
      <c r="B26" s="148"/>
      <c r="C26" s="149"/>
      <c r="D26" s="49">
        <v>20</v>
      </c>
      <c r="E26" s="49" t="s">
        <v>53</v>
      </c>
      <c r="F26" s="49">
        <v>20</v>
      </c>
      <c r="G26" s="51">
        <v>111.09</v>
      </c>
      <c r="H26" s="51">
        <v>110.9</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539</v>
      </c>
      <c r="S26" s="51">
        <v>102.3</v>
      </c>
      <c r="T26" s="51">
        <v>102.3</v>
      </c>
      <c r="U26" s="49">
        <v>147</v>
      </c>
      <c r="V26" s="201"/>
      <c r="W26" s="134"/>
      <c r="X26" s="51"/>
      <c r="Y26" s="51"/>
      <c r="Z26" s="49"/>
      <c r="AB26" s="258" t="s">
        <v>68</v>
      </c>
      <c r="AC26" s="256"/>
      <c r="AD26" s="256"/>
      <c r="AE26" s="256"/>
      <c r="AF26" s="256"/>
      <c r="AG26" s="256"/>
      <c r="AH26" s="256"/>
      <c r="AI26" s="256"/>
      <c r="AJ26" s="256"/>
      <c r="AK26" s="49"/>
      <c r="AL26" s="49"/>
      <c r="AM26" s="49"/>
      <c r="AN26" s="49"/>
      <c r="AO26" s="49"/>
      <c r="AP26" s="49"/>
      <c r="AQ26" s="49"/>
    </row>
    <row r="27" spans="1:58" ht="21">
      <c r="A27" s="101" t="s">
        <v>207</v>
      </c>
      <c r="D27" s="49">
        <v>21</v>
      </c>
      <c r="E27" s="49" t="s">
        <v>53</v>
      </c>
      <c r="F27" s="49">
        <v>21</v>
      </c>
      <c r="G27" s="51">
        <v>110.9</v>
      </c>
      <c r="H27" s="51">
        <v>108.16000000000001</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539</v>
      </c>
      <c r="S27" s="51">
        <v>102.25999999999999</v>
      </c>
      <c r="T27" s="51">
        <v>102.25999999999999</v>
      </c>
      <c r="U27" s="49">
        <v>5610</v>
      </c>
      <c r="V27" s="201"/>
      <c r="W27" s="134"/>
      <c r="X27" s="51"/>
      <c r="Y27" s="51"/>
      <c r="Z27" s="49"/>
      <c r="AB27" s="256" t="s">
        <v>66</v>
      </c>
      <c r="AC27" s="256" t="s">
        <v>71</v>
      </c>
      <c r="AD27" s="256" t="s">
        <v>90</v>
      </c>
      <c r="AE27" s="256" t="s">
        <v>19</v>
      </c>
      <c r="AF27" s="256"/>
      <c r="AG27" s="256"/>
      <c r="AH27" s="256"/>
      <c r="AI27" s="256"/>
      <c r="AJ27" s="256"/>
      <c r="AK27" s="49"/>
      <c r="AL27" s="49"/>
      <c r="AM27" s="49"/>
      <c r="AN27" s="49"/>
      <c r="AO27" s="49"/>
      <c r="AP27" s="49"/>
      <c r="AQ27" s="49"/>
    </row>
    <row r="28" spans="1:58" ht="15.6" customHeight="1">
      <c r="A28" s="98" t="s">
        <v>99</v>
      </c>
      <c r="B28" s="49" t="s">
        <v>90</v>
      </c>
      <c r="C28" s="87" t="s">
        <v>80</v>
      </c>
      <c r="D28" s="49">
        <v>22</v>
      </c>
      <c r="E28" s="49" t="s">
        <v>53</v>
      </c>
      <c r="F28" s="49">
        <v>22</v>
      </c>
      <c r="G28" s="51">
        <v>108.16000000000001</v>
      </c>
      <c r="H28" s="51">
        <v>107.224</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539</v>
      </c>
      <c r="S28" s="51">
        <v>102.1</v>
      </c>
      <c r="T28" s="51">
        <v>102.1</v>
      </c>
      <c r="U28" s="49">
        <v>8160</v>
      </c>
      <c r="V28" s="201"/>
      <c r="W28" s="134"/>
      <c r="X28" s="51"/>
      <c r="Y28" s="51"/>
      <c r="Z28" s="49"/>
      <c r="AB28" s="256"/>
      <c r="AC28" s="256"/>
      <c r="AD28" s="256"/>
      <c r="AE28" s="256"/>
      <c r="AF28" s="256"/>
      <c r="AG28" s="256"/>
      <c r="AH28" s="256"/>
      <c r="AI28" s="256"/>
      <c r="AJ28" s="256"/>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107.224</v>
      </c>
      <c r="H29" s="51">
        <v>105.23</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539</v>
      </c>
      <c r="S29" s="51">
        <v>101.94</v>
      </c>
      <c r="T29" s="51">
        <v>101.94</v>
      </c>
      <c r="U29" s="49">
        <v>5</v>
      </c>
      <c r="V29" s="201"/>
      <c r="W29" s="134"/>
      <c r="X29" s="51"/>
      <c r="Y29" s="51"/>
      <c r="Z29" s="49"/>
      <c r="AB29" s="256"/>
      <c r="AC29" s="256"/>
      <c r="AD29" s="256"/>
      <c r="AE29" s="256"/>
      <c r="AF29" s="256"/>
      <c r="AG29" s="256"/>
      <c r="AH29" s="256"/>
      <c r="AI29" s="256"/>
      <c r="AJ29" s="256"/>
      <c r="AK29" s="49"/>
      <c r="AL29" s="49"/>
      <c r="AM29" s="49"/>
      <c r="AN29" s="49"/>
      <c r="AO29" s="49"/>
      <c r="AP29" s="49"/>
      <c r="AQ29" s="49"/>
    </row>
    <row r="30" spans="1:58">
      <c r="A30" s="54" t="s">
        <v>64</v>
      </c>
      <c r="B30" s="134">
        <f>SUMIF(WHOLE_STRUCTURE[Affiliation], "TP", L6:L2252)</f>
        <v>186.6207794303341</v>
      </c>
      <c r="C30" s="87" t="s">
        <v>6</v>
      </c>
      <c r="D30" s="49">
        <v>24</v>
      </c>
      <c r="E30" s="49" t="s">
        <v>53</v>
      </c>
      <c r="F30" s="49">
        <v>24</v>
      </c>
      <c r="G30" s="51">
        <v>105.23</v>
      </c>
      <c r="H30" s="51">
        <v>102.30000000000001</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539</v>
      </c>
      <c r="S30" s="51">
        <v>101.89999999999999</v>
      </c>
      <c r="T30" s="51">
        <v>101.89999999999999</v>
      </c>
      <c r="U30" s="49">
        <v>1</v>
      </c>
      <c r="V30" s="201"/>
      <c r="W30" s="134"/>
      <c r="X30" s="51"/>
      <c r="Y30" s="51"/>
      <c r="Z30" s="49"/>
      <c r="AB30" s="256"/>
      <c r="AC30" s="256"/>
      <c r="AD30" s="256"/>
      <c r="AE30" s="256"/>
      <c r="AF30" s="256"/>
      <c r="AG30" s="256"/>
      <c r="AH30" s="256"/>
      <c r="AI30" s="256"/>
      <c r="AJ30" s="256"/>
      <c r="AK30" s="49"/>
      <c r="AL30" s="49"/>
      <c r="AM30" s="49"/>
      <c r="AN30" s="49"/>
      <c r="AO30" s="49"/>
      <c r="AP30" s="49"/>
      <c r="AQ30" s="49"/>
    </row>
    <row r="31" spans="1:58">
      <c r="A31" s="54" t="s">
        <v>51</v>
      </c>
      <c r="B31" s="134">
        <f>SUMIF(WHOLE_STRUCTURE[Affiliation], "MP", L6:L2252)</f>
        <v>1806.5634332716604</v>
      </c>
      <c r="C31" s="87" t="s">
        <v>6</v>
      </c>
      <c r="D31" s="49">
        <v>25</v>
      </c>
      <c r="E31" s="49" t="s">
        <v>53</v>
      </c>
      <c r="F31" s="49">
        <v>25</v>
      </c>
      <c r="G31" s="51">
        <v>102.30000000000001</v>
      </c>
      <c r="H31" s="51">
        <v>102.26</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539</v>
      </c>
      <c r="S31" s="51">
        <v>100.89999999999999</v>
      </c>
      <c r="T31" s="51">
        <v>100.89999999999999</v>
      </c>
      <c r="U31" s="49">
        <v>1003</v>
      </c>
      <c r="V31" s="201"/>
      <c r="W31" s="134"/>
      <c r="X31" s="51"/>
      <c r="Y31" s="51"/>
      <c r="Z31" s="49"/>
      <c r="AB31" s="256" t="s">
        <v>66</v>
      </c>
      <c r="AC31" s="256" t="s">
        <v>70</v>
      </c>
      <c r="AD31" s="256" t="s">
        <v>69</v>
      </c>
      <c r="AE31" s="256" t="s">
        <v>60</v>
      </c>
      <c r="AF31" s="256" t="s">
        <v>61</v>
      </c>
      <c r="AG31" s="256" t="s">
        <v>62</v>
      </c>
      <c r="AH31" s="256"/>
      <c r="AI31" s="256"/>
      <c r="AJ31" s="256"/>
      <c r="AK31" s="49"/>
      <c r="AL31" s="49"/>
      <c r="AM31" s="49"/>
      <c r="AN31" s="49"/>
      <c r="AO31" s="49"/>
      <c r="AP31" s="49"/>
      <c r="AQ31" s="49"/>
    </row>
    <row r="32" spans="1:58">
      <c r="A32" s="54" t="s">
        <v>89</v>
      </c>
      <c r="B32" s="134" cm="1">
        <f t="array" ref="B32">RNA[Power '[MW']]</f>
        <v>15</v>
      </c>
      <c r="C32" s="87" t="s">
        <v>6</v>
      </c>
      <c r="D32" s="49">
        <v>26</v>
      </c>
      <c r="E32" s="49" t="s">
        <v>53</v>
      </c>
      <c r="F32" s="49">
        <v>26</v>
      </c>
      <c r="G32" s="51">
        <v>102.26</v>
      </c>
      <c r="H32" s="51">
        <v>102.10000000000001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539</v>
      </c>
      <c r="S32" s="51">
        <v>99.002999999999986</v>
      </c>
      <c r="T32" s="51">
        <v>99.002999999999986</v>
      </c>
      <c r="U32" s="49">
        <v>137</v>
      </c>
      <c r="V32" s="201"/>
      <c r="W32" s="134"/>
      <c r="X32" s="51"/>
      <c r="Y32" s="51"/>
      <c r="Z32" s="49"/>
      <c r="AB32" s="256"/>
      <c r="AC32" s="256"/>
      <c r="AD32" s="256"/>
      <c r="AE32" s="256"/>
      <c r="AF32" s="256"/>
      <c r="AG32" s="256"/>
      <c r="AH32" s="256"/>
      <c r="AI32" s="256"/>
      <c r="AJ32" s="256"/>
      <c r="AK32" s="49"/>
      <c r="AL32" s="49"/>
      <c r="AM32" s="49"/>
      <c r="AN32" s="49"/>
      <c r="AO32" s="49"/>
      <c r="AP32" s="49"/>
      <c r="AQ32" s="49"/>
    </row>
    <row r="33" spans="1:43">
      <c r="A33" s="54" t="s">
        <v>91</v>
      </c>
      <c r="B33" s="134">
        <f>SUM(S6:S1048576)</f>
        <v>5286.5120000000006</v>
      </c>
      <c r="C33" s="87" t="s">
        <v>6</v>
      </c>
      <c r="D33" s="49">
        <v>27</v>
      </c>
      <c r="E33" s="49" t="s">
        <v>53</v>
      </c>
      <c r="F33" s="49">
        <v>27</v>
      </c>
      <c r="G33" s="51">
        <v>102.10000000000001</v>
      </c>
      <c r="H33" s="51">
        <v>101.94000000000001</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539</v>
      </c>
      <c r="S33" s="51">
        <v>94.891999999999996</v>
      </c>
      <c r="T33" s="51">
        <v>94.891999999999996</v>
      </c>
      <c r="U33" s="49">
        <v>138</v>
      </c>
      <c r="V33" s="201"/>
      <c r="W33" s="134"/>
      <c r="X33" s="51"/>
      <c r="Y33" s="51"/>
      <c r="Z33" s="49"/>
      <c r="AB33" s="256"/>
      <c r="AC33" s="256"/>
      <c r="AD33" s="256"/>
      <c r="AE33" s="256"/>
      <c r="AF33" s="256"/>
      <c r="AG33" s="256"/>
      <c r="AH33" s="256"/>
      <c r="AI33" s="256"/>
      <c r="AJ33" s="256"/>
      <c r="AK33" s="49"/>
      <c r="AL33" s="49"/>
      <c r="AM33" s="49"/>
      <c r="AN33" s="49"/>
      <c r="AO33" s="49"/>
      <c r="AP33" s="49"/>
      <c r="AQ33" s="49"/>
    </row>
    <row r="34" spans="1:43" ht="14.4" customHeight="1">
      <c r="A34" s="208" t="s">
        <v>290</v>
      </c>
      <c r="B34" s="209">
        <f>SUM(B29:B33)</f>
        <v>7986.4035877688557</v>
      </c>
      <c r="C34" s="210" t="s">
        <v>6</v>
      </c>
      <c r="D34" s="49">
        <v>28</v>
      </c>
      <c r="E34" s="49" t="s">
        <v>53</v>
      </c>
      <c r="F34" s="49">
        <v>28</v>
      </c>
      <c r="G34" s="51">
        <v>101.94000000000001</v>
      </c>
      <c r="H34" s="51">
        <v>101.9</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539</v>
      </c>
      <c r="S34" s="51">
        <v>91.005999999999986</v>
      </c>
      <c r="T34" s="51">
        <v>91.005999999999986</v>
      </c>
      <c r="U34" s="49">
        <v>138</v>
      </c>
      <c r="V34" s="201"/>
      <c r="W34" s="134"/>
      <c r="X34" s="51"/>
      <c r="Y34" s="51"/>
      <c r="Z34" s="49"/>
      <c r="AB34" s="256"/>
      <c r="AC34" s="256"/>
      <c r="AD34" s="256"/>
      <c r="AE34" s="256"/>
      <c r="AF34" s="256"/>
      <c r="AG34" s="256"/>
      <c r="AH34" s="256"/>
      <c r="AI34" s="256"/>
      <c r="AJ34" s="256"/>
      <c r="AK34" s="49"/>
      <c r="AL34" s="49"/>
      <c r="AM34" s="49"/>
      <c r="AN34" s="49"/>
      <c r="AO34" s="49"/>
      <c r="AP34" s="49"/>
      <c r="AQ34" s="49"/>
    </row>
    <row r="35" spans="1:43">
      <c r="D35" s="49">
        <v>29</v>
      </c>
      <c r="E35" s="49" t="s">
        <v>53</v>
      </c>
      <c r="F35" s="49">
        <v>29</v>
      </c>
      <c r="G35" s="51">
        <v>101.9</v>
      </c>
      <c r="H35" s="51">
        <v>100.9</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539</v>
      </c>
      <c r="S35" s="51">
        <v>90.899999999999991</v>
      </c>
      <c r="T35" s="51">
        <v>90.899999999999991</v>
      </c>
      <c r="U35" s="49">
        <v>139</v>
      </c>
      <c r="V35" s="201"/>
      <c r="W35" s="134"/>
      <c r="X35" s="51"/>
      <c r="Y35" s="51"/>
      <c r="Z35" s="49"/>
      <c r="AB35" s="256"/>
      <c r="AC35" s="256"/>
      <c r="AD35" s="256"/>
      <c r="AE35" s="256"/>
      <c r="AF35" s="256"/>
      <c r="AG35" s="256"/>
      <c r="AH35" s="256"/>
      <c r="AI35" s="256"/>
      <c r="AJ35" s="256"/>
      <c r="AK35" s="49"/>
      <c r="AL35" s="49"/>
      <c r="AM35" s="49"/>
      <c r="AN35" s="49"/>
      <c r="AO35" s="49"/>
      <c r="AP35" s="49"/>
      <c r="AQ35" s="49"/>
    </row>
    <row r="36" spans="1:43">
      <c r="D36" s="49">
        <v>30</v>
      </c>
      <c r="E36" s="49" t="s">
        <v>53</v>
      </c>
      <c r="F36" s="49">
        <v>30</v>
      </c>
      <c r="G36" s="51">
        <v>100.9</v>
      </c>
      <c r="H36" s="51">
        <v>99.172000000000011</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539</v>
      </c>
      <c r="S36" s="51">
        <v>86.670999999999992</v>
      </c>
      <c r="T36" s="51">
        <v>86.670999999999992</v>
      </c>
      <c r="U36" s="49">
        <v>139</v>
      </c>
      <c r="V36" s="201"/>
      <c r="W36" s="134"/>
      <c r="X36" s="51"/>
      <c r="Y36" s="51"/>
      <c r="Z36" s="49"/>
      <c r="AB36" s="256"/>
      <c r="AC36" s="256"/>
      <c r="AD36" s="256"/>
      <c r="AE36" s="256"/>
      <c r="AF36" s="256"/>
      <c r="AG36" s="256"/>
      <c r="AH36" s="256"/>
      <c r="AI36" s="256"/>
      <c r="AJ36" s="256"/>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539</v>
      </c>
      <c r="S37" s="51">
        <v>82.839999999999989</v>
      </c>
      <c r="T37" s="51">
        <v>82.839999999999989</v>
      </c>
      <c r="U37" s="49">
        <v>140</v>
      </c>
      <c r="V37" s="201"/>
      <c r="W37" s="134"/>
      <c r="X37" s="51"/>
      <c r="Y37" s="51"/>
      <c r="Z37" s="49"/>
      <c r="AB37" s="256"/>
      <c r="AC37" s="256"/>
      <c r="AD37" s="256"/>
      <c r="AE37" s="256"/>
      <c r="AF37" s="256"/>
      <c r="AG37" s="256"/>
      <c r="AH37" s="256"/>
      <c r="AI37" s="256"/>
      <c r="AJ37" s="256"/>
    </row>
    <row r="38" spans="1:43">
      <c r="D38" s="49">
        <v>32</v>
      </c>
      <c r="E38" s="49" t="s">
        <v>53</v>
      </c>
      <c r="F38" s="49">
        <v>32</v>
      </c>
      <c r="G38" s="51">
        <v>99.003</v>
      </c>
      <c r="H38" s="51">
        <v>96.45</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539</v>
      </c>
      <c r="S38" s="51">
        <v>80.899999999999991</v>
      </c>
      <c r="T38" s="51">
        <v>80.899999999999991</v>
      </c>
      <c r="U38" s="49">
        <v>140</v>
      </c>
      <c r="V38" s="201"/>
      <c r="W38" s="134"/>
      <c r="X38" s="51"/>
      <c r="Y38" s="51"/>
      <c r="Z38" s="49"/>
      <c r="AB38" s="256"/>
      <c r="AC38" s="256"/>
      <c r="AD38" s="256"/>
      <c r="AE38" s="256"/>
      <c r="AF38" s="256"/>
      <c r="AG38" s="256"/>
      <c r="AH38" s="256"/>
      <c r="AI38" s="256"/>
      <c r="AJ38" s="256"/>
    </row>
    <row r="39" spans="1:43">
      <c r="D39" s="49">
        <v>33</v>
      </c>
      <c r="E39" s="49" t="s">
        <v>53</v>
      </c>
      <c r="F39" s="49">
        <v>33</v>
      </c>
      <c r="G39" s="51">
        <v>96.45</v>
      </c>
      <c r="H39" s="51">
        <v>94.89200000000001</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539</v>
      </c>
      <c r="S39" s="51">
        <v>78.449999999999989</v>
      </c>
      <c r="T39" s="51">
        <v>78.449999999999989</v>
      </c>
      <c r="U39" s="49">
        <v>141</v>
      </c>
      <c r="V39" s="201"/>
      <c r="W39" s="134"/>
      <c r="X39" s="51"/>
      <c r="Y39" s="51"/>
      <c r="Z39" s="49"/>
      <c r="AB39" s="256"/>
      <c r="AC39" s="256"/>
      <c r="AD39" s="256"/>
      <c r="AE39" s="256"/>
      <c r="AF39" s="256"/>
      <c r="AG39" s="256"/>
      <c r="AH39" s="256"/>
      <c r="AI39" s="256"/>
      <c r="AJ39" s="256"/>
    </row>
    <row r="40" spans="1:43">
      <c r="D40" s="49">
        <v>34</v>
      </c>
      <c r="E40" s="49" t="s">
        <v>53</v>
      </c>
      <c r="F40" s="49">
        <v>34</v>
      </c>
      <c r="G40" s="51">
        <v>94.89200000000001</v>
      </c>
      <c r="H40" s="51">
        <v>93.728000000000009</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539</v>
      </c>
      <c r="S40" s="51">
        <v>74.673999999999992</v>
      </c>
      <c r="T40" s="51">
        <v>74.673999999999992</v>
      </c>
      <c r="U40" s="49">
        <v>141</v>
      </c>
      <c r="V40" s="201"/>
      <c r="W40" s="134"/>
      <c r="X40" s="51"/>
      <c r="Y40" s="51"/>
      <c r="Z40" s="49"/>
      <c r="AB40" s="256"/>
      <c r="AC40" s="256"/>
      <c r="AD40" s="256"/>
      <c r="AE40" s="256"/>
      <c r="AF40" s="256"/>
      <c r="AG40" s="256"/>
      <c r="AH40" s="256"/>
      <c r="AI40" s="256"/>
      <c r="AJ40" s="256"/>
    </row>
    <row r="41" spans="1:43">
      <c r="D41" s="49">
        <v>35</v>
      </c>
      <c r="E41" s="49" t="s">
        <v>53</v>
      </c>
      <c r="F41" s="49">
        <v>35</v>
      </c>
      <c r="G41" s="51">
        <v>93.728000000000009</v>
      </c>
      <c r="H41" s="51">
        <v>91.006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539</v>
      </c>
      <c r="S41" s="51">
        <v>71.951999999999984</v>
      </c>
      <c r="T41" s="51">
        <v>71.951999999999984</v>
      </c>
      <c r="U41" s="49">
        <v>142</v>
      </c>
      <c r="V41" s="201"/>
      <c r="W41" s="134"/>
      <c r="X41" s="51"/>
      <c r="Y41" s="51"/>
      <c r="Z41" s="49"/>
      <c r="AB41" s="256"/>
      <c r="AC41" s="256"/>
      <c r="AD41" s="256"/>
      <c r="AE41" s="256"/>
      <c r="AF41" s="256"/>
      <c r="AG41" s="256"/>
      <c r="AH41" s="256"/>
      <c r="AI41" s="256"/>
      <c r="AJ41" s="256"/>
    </row>
    <row r="42" spans="1:43">
      <c r="D42" s="49">
        <v>36</v>
      </c>
      <c r="E42" s="49" t="s">
        <v>53</v>
      </c>
      <c r="F42" s="49">
        <v>36</v>
      </c>
      <c r="G42" s="51">
        <v>91.006</v>
      </c>
      <c r="H42" s="51">
        <v>90.9</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539</v>
      </c>
      <c r="S42" s="51">
        <v>70.899999999999991</v>
      </c>
      <c r="T42" s="51">
        <v>70.899999999999991</v>
      </c>
      <c r="U42" s="49">
        <v>143</v>
      </c>
      <c r="V42" s="201"/>
      <c r="W42" s="134"/>
      <c r="X42" s="51"/>
      <c r="Y42" s="51"/>
      <c r="Z42" s="49"/>
      <c r="AB42" s="256"/>
      <c r="AC42" s="256"/>
      <c r="AD42" s="256"/>
      <c r="AE42" s="256"/>
      <c r="AF42" s="256"/>
      <c r="AG42" s="256"/>
      <c r="AH42" s="256"/>
      <c r="AI42" s="256"/>
      <c r="AJ42" s="256"/>
    </row>
    <row r="43" spans="1:43">
      <c r="D43" s="49">
        <v>37</v>
      </c>
      <c r="E43" s="49" t="s">
        <v>53</v>
      </c>
      <c r="F43" s="49">
        <v>37</v>
      </c>
      <c r="G43" s="51">
        <v>90.9</v>
      </c>
      <c r="H43" s="51">
        <v>88.284000000000006</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539</v>
      </c>
      <c r="S43" s="51">
        <v>66.489999999999995</v>
      </c>
      <c r="T43" s="51">
        <v>66.489999999999995</v>
      </c>
      <c r="U43" s="49">
        <v>144</v>
      </c>
      <c r="V43" s="201"/>
      <c r="W43" s="134"/>
      <c r="X43" s="51"/>
      <c r="Y43" s="51"/>
      <c r="Z43" s="49"/>
      <c r="AB43" s="256"/>
      <c r="AC43" s="256"/>
      <c r="AD43" s="256"/>
      <c r="AE43" s="256"/>
      <c r="AF43" s="256"/>
      <c r="AG43" s="256"/>
      <c r="AH43" s="256"/>
      <c r="AI43" s="256"/>
      <c r="AJ43" s="256"/>
    </row>
    <row r="44" spans="1:43">
      <c r="D44" s="49">
        <v>38</v>
      </c>
      <c r="E44" s="49" t="s">
        <v>53</v>
      </c>
      <c r="F44" s="49">
        <v>38</v>
      </c>
      <c r="G44" s="51">
        <v>88.284000000000006</v>
      </c>
      <c r="H44" s="51">
        <v>86.671000000000006</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539</v>
      </c>
      <c r="S44" s="51">
        <v>66.444999999999993</v>
      </c>
      <c r="T44" s="51">
        <v>66.444999999999993</v>
      </c>
      <c r="U44" s="49">
        <v>7316</v>
      </c>
      <c r="V44" s="201"/>
      <c r="W44" s="134"/>
      <c r="X44" s="51"/>
      <c r="Y44" s="51"/>
      <c r="Z44" s="49"/>
      <c r="AB44" s="256"/>
      <c r="AC44" s="256"/>
      <c r="AD44" s="256"/>
      <c r="AE44" s="256"/>
      <c r="AF44" s="256"/>
      <c r="AG44" s="256"/>
      <c r="AH44" s="256"/>
      <c r="AI44" s="256"/>
      <c r="AJ44" s="256"/>
    </row>
    <row r="45" spans="1:43">
      <c r="D45" s="49">
        <v>39</v>
      </c>
      <c r="E45" s="49" t="s">
        <v>53</v>
      </c>
      <c r="F45" s="49">
        <v>39</v>
      </c>
      <c r="G45" s="51">
        <v>86.671000000000006</v>
      </c>
      <c r="H45" s="51">
        <v>85.562000000000012</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539</v>
      </c>
      <c r="S45" s="51">
        <v>66.259999999999991</v>
      </c>
      <c r="T45" s="51">
        <v>66.259999999999991</v>
      </c>
      <c r="U45" s="49">
        <v>10048</v>
      </c>
      <c r="V45" s="201"/>
      <c r="W45" s="134"/>
      <c r="X45" s="51"/>
      <c r="Y45" s="51"/>
      <c r="Z45" s="49"/>
      <c r="AB45" s="256"/>
      <c r="AC45" s="256"/>
      <c r="AD45" s="256"/>
      <c r="AE45" s="256"/>
      <c r="AF45" s="256"/>
      <c r="AG45" s="256"/>
      <c r="AH45" s="256"/>
      <c r="AI45" s="256"/>
      <c r="AJ45" s="256"/>
    </row>
    <row r="46" spans="1:43">
      <c r="D46" s="49">
        <v>40</v>
      </c>
      <c r="E46" s="49" t="s">
        <v>53</v>
      </c>
      <c r="F46" s="49">
        <v>40</v>
      </c>
      <c r="G46" s="51">
        <v>85.562000000000012</v>
      </c>
      <c r="H46" s="51">
        <v>82.84</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539</v>
      </c>
      <c r="S46" s="51">
        <v>66.074999999999989</v>
      </c>
      <c r="T46" s="51">
        <v>66.074999999999989</v>
      </c>
      <c r="U46" s="49">
        <v>6</v>
      </c>
      <c r="V46" s="201"/>
      <c r="W46" s="134"/>
      <c r="X46" s="51"/>
      <c r="Y46" s="51"/>
      <c r="Z46" s="49"/>
      <c r="AB46" s="256"/>
      <c r="AC46" s="256"/>
      <c r="AD46" s="256"/>
      <c r="AE46" s="256"/>
      <c r="AF46" s="256"/>
      <c r="AG46" s="256"/>
      <c r="AH46" s="256"/>
      <c r="AI46" s="256"/>
      <c r="AJ46" s="256"/>
    </row>
    <row r="47" spans="1:43">
      <c r="D47" s="49">
        <v>41</v>
      </c>
      <c r="E47" s="49" t="s">
        <v>53</v>
      </c>
      <c r="F47" s="49">
        <v>41</v>
      </c>
      <c r="G47" s="51">
        <v>82.84</v>
      </c>
      <c r="H47" s="51">
        <v>82.56</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539</v>
      </c>
      <c r="S47" s="51">
        <v>66.029999999999987</v>
      </c>
      <c r="T47" s="51">
        <v>66.029999999999987</v>
      </c>
      <c r="U47" s="49">
        <v>1061</v>
      </c>
      <c r="V47" s="201"/>
      <c r="W47" s="134"/>
      <c r="X47" s="51"/>
      <c r="Y47" s="51"/>
      <c r="Z47" s="49"/>
      <c r="AB47" s="256"/>
      <c r="AC47" s="256"/>
      <c r="AD47" s="256"/>
      <c r="AE47" s="256"/>
      <c r="AF47" s="256"/>
      <c r="AG47" s="256"/>
      <c r="AH47" s="256"/>
      <c r="AI47" s="256"/>
      <c r="AJ47" s="256"/>
    </row>
    <row r="48" spans="1:43">
      <c r="D48" s="49">
        <v>42</v>
      </c>
      <c r="E48" s="49" t="s">
        <v>53</v>
      </c>
      <c r="F48" s="49">
        <v>42</v>
      </c>
      <c r="G48" s="51">
        <v>82.56</v>
      </c>
      <c r="H48" s="51">
        <v>80.900000000000006</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539</v>
      </c>
      <c r="S48" s="51">
        <v>63.308000000000007</v>
      </c>
      <c r="T48" s="51">
        <v>63.308000000000007</v>
      </c>
      <c r="U48" s="49">
        <v>143</v>
      </c>
      <c r="V48" s="201"/>
      <c r="W48" s="134"/>
      <c r="X48" s="51"/>
      <c r="Y48" s="51"/>
      <c r="Z48" s="49"/>
      <c r="AB48" s="256"/>
      <c r="AC48" s="256"/>
      <c r="AD48" s="256"/>
      <c r="AE48" s="256"/>
      <c r="AF48" s="256"/>
      <c r="AG48" s="256"/>
      <c r="AH48" s="256"/>
      <c r="AI48" s="256"/>
      <c r="AJ48" s="256"/>
    </row>
    <row r="49" spans="4:36">
      <c r="D49" s="49">
        <v>43</v>
      </c>
      <c r="E49" s="49" t="s">
        <v>53</v>
      </c>
      <c r="F49" s="49">
        <v>43</v>
      </c>
      <c r="G49" s="51">
        <v>80.900000000000006</v>
      </c>
      <c r="H49" s="51">
        <v>80.118000000000009</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539</v>
      </c>
      <c r="S49" s="51">
        <v>62.007000000000005</v>
      </c>
      <c r="T49" s="51">
        <v>62.007000000000005</v>
      </c>
      <c r="U49" s="49">
        <v>144</v>
      </c>
      <c r="V49" s="201"/>
      <c r="W49" s="134"/>
      <c r="X49" s="51"/>
      <c r="Y49" s="51"/>
      <c r="Z49" s="49"/>
      <c r="AB49" s="256"/>
      <c r="AC49" s="256"/>
      <c r="AD49" s="256"/>
      <c r="AE49" s="256"/>
      <c r="AF49" s="256"/>
      <c r="AG49" s="256"/>
      <c r="AH49" s="256"/>
      <c r="AI49" s="256"/>
      <c r="AJ49" s="256"/>
    </row>
    <row r="50" spans="4:36">
      <c r="D50" s="49">
        <v>44</v>
      </c>
      <c r="E50" s="49" t="s">
        <v>53</v>
      </c>
      <c r="F50" s="49">
        <v>44</v>
      </c>
      <c r="G50" s="51">
        <v>80.118000000000009</v>
      </c>
      <c r="H50" s="51">
        <v>78.45</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539</v>
      </c>
      <c r="S50" s="51">
        <v>57.896000000000001</v>
      </c>
      <c r="T50" s="51">
        <v>57.896000000000001</v>
      </c>
      <c r="U50" s="49">
        <v>144</v>
      </c>
      <c r="V50" s="201"/>
      <c r="W50" s="134"/>
      <c r="X50" s="51"/>
      <c r="Y50" s="51"/>
      <c r="Z50" s="49"/>
      <c r="AB50" s="256"/>
      <c r="AC50" s="256"/>
      <c r="AD50" s="256"/>
      <c r="AE50" s="256"/>
      <c r="AF50" s="256"/>
      <c r="AG50" s="256"/>
      <c r="AH50" s="256"/>
      <c r="AI50" s="256"/>
      <c r="AJ50" s="256"/>
    </row>
    <row r="51" spans="4:36">
      <c r="D51" s="49">
        <v>45</v>
      </c>
      <c r="E51" s="49" t="s">
        <v>53</v>
      </c>
      <c r="F51" s="49">
        <v>45</v>
      </c>
      <c r="G51" s="51">
        <v>78.45</v>
      </c>
      <c r="H51" s="51">
        <v>77.396000000000001</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539</v>
      </c>
      <c r="S51" s="51">
        <v>55.153999999999996</v>
      </c>
      <c r="T51" s="51">
        <v>55.153999999999996</v>
      </c>
      <c r="U51" s="49">
        <v>144</v>
      </c>
      <c r="V51" s="201"/>
      <c r="W51" s="134"/>
      <c r="X51" s="51"/>
      <c r="Y51" s="51"/>
      <c r="Z51" s="49"/>
      <c r="AB51" s="256"/>
      <c r="AC51" s="256"/>
      <c r="AD51" s="256"/>
      <c r="AE51" s="256"/>
      <c r="AF51" s="256"/>
      <c r="AG51" s="256"/>
      <c r="AH51" s="256"/>
      <c r="AI51" s="256"/>
      <c r="AJ51" s="256"/>
    </row>
    <row r="52" spans="4:36">
      <c r="D52" s="49">
        <v>46</v>
      </c>
      <c r="E52" s="49" t="s">
        <v>53</v>
      </c>
      <c r="F52" s="49">
        <v>46</v>
      </c>
      <c r="G52" s="51">
        <v>77.396000000000001</v>
      </c>
      <c r="H52" s="51">
        <v>74.674000000000007</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539</v>
      </c>
      <c r="S52" s="51">
        <v>53.786000000000001</v>
      </c>
      <c r="T52" s="51">
        <v>53.786000000000001</v>
      </c>
      <c r="U52" s="49">
        <v>145</v>
      </c>
      <c r="V52" s="201"/>
      <c r="W52" s="134"/>
      <c r="X52" s="51"/>
      <c r="Y52" s="51"/>
      <c r="Z52" s="49"/>
      <c r="AB52" s="256"/>
      <c r="AC52" s="256"/>
      <c r="AD52" s="256"/>
      <c r="AE52" s="256"/>
      <c r="AF52" s="256"/>
      <c r="AG52" s="256"/>
      <c r="AH52" s="256"/>
      <c r="AI52" s="256"/>
      <c r="AJ52" s="256"/>
    </row>
    <row r="53" spans="4:36">
      <c r="D53" s="49">
        <v>47</v>
      </c>
      <c r="E53" s="49" t="s">
        <v>53</v>
      </c>
      <c r="F53" s="49">
        <v>47</v>
      </c>
      <c r="G53" s="51">
        <v>74.674000000000007</v>
      </c>
      <c r="H53" s="51">
        <v>71.951999999999998</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539</v>
      </c>
      <c r="S53" s="51">
        <v>50.900000000000006</v>
      </c>
      <c r="T53" s="51">
        <v>50.900000000000006</v>
      </c>
      <c r="U53" s="49">
        <v>145</v>
      </c>
      <c r="V53" s="201"/>
      <c r="W53" s="134"/>
      <c r="X53" s="51"/>
      <c r="Y53" s="51"/>
      <c r="Z53" s="49"/>
      <c r="AB53" s="256"/>
      <c r="AC53" s="256"/>
      <c r="AD53" s="256"/>
      <c r="AE53" s="256"/>
      <c r="AF53" s="256"/>
      <c r="AG53" s="256"/>
      <c r="AH53" s="256"/>
      <c r="AI53" s="256"/>
      <c r="AJ53" s="256"/>
    </row>
    <row r="54" spans="4:36">
      <c r="D54" s="49">
        <v>48</v>
      </c>
      <c r="E54" s="49" t="s">
        <v>53</v>
      </c>
      <c r="F54" s="49">
        <v>48</v>
      </c>
      <c r="G54" s="51">
        <v>71.951999999999998</v>
      </c>
      <c r="H54" s="51">
        <v>70.900000000000006</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539</v>
      </c>
      <c r="S54" s="51">
        <v>49.674999999999997</v>
      </c>
      <c r="T54" s="51">
        <v>49.674999999999997</v>
      </c>
      <c r="U54" s="49">
        <v>145</v>
      </c>
      <c r="V54" s="201"/>
      <c r="W54" s="134"/>
      <c r="X54" s="51"/>
      <c r="Y54" s="51"/>
      <c r="Z54" s="49"/>
      <c r="AB54" s="256"/>
      <c r="AC54" s="256"/>
      <c r="AD54" s="256"/>
      <c r="AE54" s="256"/>
      <c r="AF54" s="256"/>
      <c r="AG54" s="256"/>
      <c r="AH54" s="256"/>
      <c r="AI54" s="256"/>
      <c r="AJ54" s="256"/>
    </row>
    <row r="55" spans="4:36">
      <c r="D55" s="49">
        <v>49</v>
      </c>
      <c r="E55" s="49" t="s">
        <v>53</v>
      </c>
      <c r="F55" s="49">
        <v>49</v>
      </c>
      <c r="G55" s="51">
        <v>70.900000000000006</v>
      </c>
      <c r="H55" s="51">
        <v>69.225000000000009</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539</v>
      </c>
      <c r="S55" s="51">
        <v>45.564000000000007</v>
      </c>
      <c r="T55" s="51">
        <v>45.564000000000007</v>
      </c>
      <c r="U55" s="49">
        <v>146</v>
      </c>
      <c r="V55" s="201"/>
      <c r="W55" s="134"/>
      <c r="X55" s="51"/>
      <c r="Y55" s="51"/>
      <c r="Z55" s="49"/>
      <c r="AB55" s="256"/>
      <c r="AC55" s="256"/>
      <c r="AD55" s="256"/>
      <c r="AE55" s="256"/>
      <c r="AF55" s="256"/>
      <c r="AG55" s="256"/>
      <c r="AH55" s="256"/>
      <c r="AI55" s="256"/>
      <c r="AJ55" s="256"/>
    </row>
    <row r="56" spans="4:36">
      <c r="D56" s="49">
        <v>50</v>
      </c>
      <c r="E56" s="49" t="s">
        <v>53</v>
      </c>
      <c r="F56" s="49">
        <v>50</v>
      </c>
      <c r="G56" s="51">
        <v>69.225000000000009</v>
      </c>
      <c r="H56" s="51">
        <v>66.490000000000009</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539</v>
      </c>
      <c r="S56" s="51">
        <v>41.561000000000007</v>
      </c>
      <c r="T56" s="51">
        <v>41.561000000000007</v>
      </c>
      <c r="U56" s="49">
        <v>146</v>
      </c>
      <c r="V56" s="201"/>
      <c r="W56" s="134"/>
      <c r="X56" s="51"/>
      <c r="Y56" s="51"/>
      <c r="Z56" s="49"/>
      <c r="AB56" s="256"/>
      <c r="AC56" s="256"/>
      <c r="AD56" s="256"/>
      <c r="AE56" s="256"/>
      <c r="AF56" s="256"/>
      <c r="AG56" s="256"/>
      <c r="AH56" s="256"/>
      <c r="AI56" s="256"/>
      <c r="AJ56" s="256"/>
    </row>
    <row r="57" spans="4:36">
      <c r="D57" s="49">
        <v>51</v>
      </c>
      <c r="E57" s="49" t="s">
        <v>53</v>
      </c>
      <c r="F57" s="49">
        <v>51</v>
      </c>
      <c r="G57" s="51">
        <v>66.490000000000009</v>
      </c>
      <c r="H57" s="51">
        <v>66.445000000000007</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539</v>
      </c>
      <c r="S57" s="51">
        <v>40.900000000000006</v>
      </c>
      <c r="T57" s="51">
        <v>40.900000000000006</v>
      </c>
      <c r="U57" s="49">
        <v>150</v>
      </c>
      <c r="V57" s="201"/>
      <c r="W57" s="134"/>
      <c r="X57" s="51"/>
      <c r="Y57" s="51"/>
      <c r="Z57" s="49"/>
      <c r="AB57" s="256"/>
      <c r="AC57" s="256"/>
      <c r="AD57" s="256"/>
      <c r="AE57" s="256"/>
      <c r="AF57" s="256"/>
      <c r="AG57" s="256"/>
      <c r="AH57" s="256"/>
      <c r="AI57" s="256"/>
      <c r="AJ57" s="256"/>
    </row>
    <row r="58" spans="4:36">
      <c r="D58" s="49">
        <v>52</v>
      </c>
      <c r="E58" s="49" t="s">
        <v>53</v>
      </c>
      <c r="F58" s="49">
        <v>52</v>
      </c>
      <c r="G58" s="51">
        <v>66.445000000000007</v>
      </c>
      <c r="H58" s="51">
        <v>66.260000000000005</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539</v>
      </c>
      <c r="S58" s="51">
        <v>38.725000000000001</v>
      </c>
      <c r="T58" s="51">
        <v>38.725000000000001</v>
      </c>
      <c r="U58" s="49">
        <v>7072</v>
      </c>
      <c r="V58" s="201"/>
      <c r="W58" s="134"/>
      <c r="X58" s="51"/>
      <c r="Y58" s="51"/>
      <c r="Z58" s="49"/>
      <c r="AB58" s="256"/>
      <c r="AC58" s="256"/>
      <c r="AD58" s="256"/>
      <c r="AE58" s="256"/>
      <c r="AF58" s="256"/>
      <c r="AG58" s="256"/>
      <c r="AH58" s="256"/>
      <c r="AI58" s="256"/>
      <c r="AJ58" s="256"/>
    </row>
    <row r="59" spans="4:36">
      <c r="D59" s="49">
        <v>53</v>
      </c>
      <c r="E59" s="49" t="s">
        <v>53</v>
      </c>
      <c r="F59" s="49">
        <v>53</v>
      </c>
      <c r="G59" s="51">
        <v>66.260000000000005</v>
      </c>
      <c r="H59" s="51">
        <v>66.075000000000003</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539</v>
      </c>
      <c r="S59" s="51">
        <v>38.540000000000006</v>
      </c>
      <c r="T59" s="51">
        <v>38.540000000000006</v>
      </c>
      <c r="U59" s="49">
        <v>11176</v>
      </c>
      <c r="V59" s="201"/>
      <c r="W59" s="134"/>
      <c r="X59" s="51"/>
      <c r="Y59" s="51"/>
      <c r="Z59" s="49"/>
      <c r="AB59" s="256"/>
      <c r="AC59" s="256"/>
      <c r="AD59" s="256"/>
      <c r="AE59" s="256"/>
      <c r="AF59" s="256"/>
      <c r="AG59" s="256"/>
      <c r="AH59" s="256"/>
      <c r="AI59" s="256"/>
      <c r="AJ59" s="256"/>
    </row>
    <row r="60" spans="4:36">
      <c r="D60" s="49">
        <v>54</v>
      </c>
      <c r="E60" s="49" t="s">
        <v>53</v>
      </c>
      <c r="F60" s="49">
        <v>54</v>
      </c>
      <c r="G60" s="51">
        <v>66.075000000000003</v>
      </c>
      <c r="H60" s="51">
        <v>66.03</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539</v>
      </c>
      <c r="S60" s="51">
        <v>38.355000000000004</v>
      </c>
      <c r="T60" s="51">
        <v>38.355000000000004</v>
      </c>
      <c r="U60" s="49">
        <v>6</v>
      </c>
      <c r="V60" s="201"/>
      <c r="W60" s="134"/>
      <c r="X60" s="51"/>
      <c r="Y60" s="51"/>
      <c r="Z60" s="49"/>
      <c r="AB60" s="256"/>
      <c r="AC60" s="256"/>
      <c r="AD60" s="256"/>
      <c r="AE60" s="256"/>
      <c r="AF60" s="256"/>
      <c r="AG60" s="256"/>
      <c r="AH60" s="256"/>
      <c r="AI60" s="256"/>
      <c r="AJ60" s="256"/>
    </row>
    <row r="61" spans="4:36">
      <c r="D61" s="49">
        <v>55</v>
      </c>
      <c r="E61" s="49" t="s">
        <v>53</v>
      </c>
      <c r="F61" s="49">
        <v>55</v>
      </c>
      <c r="G61" s="51">
        <v>66.03</v>
      </c>
      <c r="H61" s="51">
        <v>63.308000000000007</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539</v>
      </c>
      <c r="S61" s="51">
        <v>38.305000000000007</v>
      </c>
      <c r="T61" s="51">
        <v>38.305000000000007</v>
      </c>
      <c r="U61" s="49">
        <v>2</v>
      </c>
      <c r="V61" s="201"/>
      <c r="W61" s="134"/>
      <c r="X61" s="51"/>
      <c r="Y61" s="51"/>
      <c r="Z61" s="49"/>
      <c r="AB61" s="256"/>
      <c r="AC61" s="256"/>
      <c r="AD61" s="256"/>
      <c r="AE61" s="256"/>
      <c r="AF61" s="256"/>
      <c r="AG61" s="256"/>
      <c r="AH61" s="256"/>
      <c r="AI61" s="256"/>
      <c r="AJ61" s="256"/>
    </row>
    <row r="62" spans="4:36">
      <c r="D62" s="49">
        <v>56</v>
      </c>
      <c r="E62" s="49" t="s">
        <v>53</v>
      </c>
      <c r="F62" s="49">
        <v>56</v>
      </c>
      <c r="G62" s="51">
        <v>63.308000000000007</v>
      </c>
      <c r="H62" s="51">
        <v>62.007000000000005</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539</v>
      </c>
      <c r="S62" s="51">
        <v>37.343000000000004</v>
      </c>
      <c r="T62" s="51">
        <v>37.343000000000004</v>
      </c>
      <c r="U62" s="49">
        <v>1318</v>
      </c>
      <c r="V62" s="201"/>
      <c r="W62" s="134"/>
      <c r="X62" s="51"/>
      <c r="Y62" s="51"/>
      <c r="Z62" s="49"/>
      <c r="AB62" s="256"/>
      <c r="AC62" s="256"/>
      <c r="AD62" s="256"/>
      <c r="AE62" s="256"/>
      <c r="AF62" s="256"/>
      <c r="AG62" s="256"/>
      <c r="AH62" s="256"/>
      <c r="AI62" s="256"/>
      <c r="AJ62" s="256"/>
    </row>
    <row r="63" spans="4:36">
      <c r="D63" s="49">
        <v>57</v>
      </c>
      <c r="E63" s="49" t="s">
        <v>53</v>
      </c>
      <c r="F63" s="49">
        <v>57</v>
      </c>
      <c r="G63" s="51">
        <v>62.007000000000005</v>
      </c>
      <c r="H63" s="51">
        <v>60.900000000000006</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539</v>
      </c>
      <c r="S63" s="51">
        <v>33.231999999999999</v>
      </c>
      <c r="T63" s="51">
        <v>33.231999999999999</v>
      </c>
      <c r="U63" s="49">
        <v>158</v>
      </c>
      <c r="V63" s="201"/>
      <c r="W63" s="134"/>
      <c r="X63" s="51"/>
      <c r="Y63" s="51"/>
      <c r="Z63" s="49"/>
      <c r="AB63" s="256"/>
      <c r="AC63" s="256"/>
      <c r="AD63" s="256"/>
      <c r="AE63" s="256"/>
      <c r="AF63" s="256"/>
      <c r="AG63" s="256"/>
      <c r="AH63" s="256"/>
      <c r="AI63" s="256"/>
      <c r="AJ63" s="256"/>
    </row>
    <row r="64" spans="4:36">
      <c r="D64" s="49">
        <v>58</v>
      </c>
      <c r="E64" s="49" t="s">
        <v>53</v>
      </c>
      <c r="F64" s="49">
        <v>58</v>
      </c>
      <c r="G64" s="51">
        <v>60.900000000000006</v>
      </c>
      <c r="H64" s="51">
        <v>60.59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539</v>
      </c>
      <c r="S64" s="51">
        <v>30.900000000000002</v>
      </c>
      <c r="T64" s="51">
        <v>30.900000000000002</v>
      </c>
      <c r="U64" s="49">
        <v>158</v>
      </c>
      <c r="V64" s="201"/>
      <c r="W64" s="134"/>
      <c r="X64" s="51"/>
      <c r="Y64" s="51"/>
      <c r="Z64" s="49"/>
      <c r="AB64" s="256"/>
      <c r="AC64" s="256"/>
      <c r="AD64" s="256"/>
      <c r="AE64" s="256"/>
      <c r="AF64" s="256"/>
      <c r="AG64" s="256"/>
      <c r="AH64" s="256"/>
      <c r="AI64" s="256"/>
      <c r="AJ64" s="256"/>
    </row>
    <row r="65" spans="4:36">
      <c r="D65" s="49">
        <v>59</v>
      </c>
      <c r="E65" s="49" t="s">
        <v>53</v>
      </c>
      <c r="F65" s="49">
        <v>59</v>
      </c>
      <c r="G65" s="51">
        <v>60.59</v>
      </c>
      <c r="H65" s="51">
        <v>57.896000000000001</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539</v>
      </c>
      <c r="S65" s="51">
        <v>29.121000000000002</v>
      </c>
      <c r="T65" s="51">
        <v>29.121000000000002</v>
      </c>
      <c r="U65" s="49">
        <v>158</v>
      </c>
      <c r="V65" s="201"/>
      <c r="W65" s="134"/>
      <c r="X65" s="51"/>
      <c r="Y65" s="51"/>
      <c r="Z65" s="49"/>
      <c r="AB65" s="256"/>
      <c r="AC65" s="256"/>
      <c r="AD65" s="256"/>
      <c r="AE65" s="256"/>
      <c r="AF65" s="256"/>
      <c r="AG65" s="256"/>
      <c r="AH65" s="256"/>
      <c r="AI65" s="256"/>
      <c r="AJ65" s="256"/>
    </row>
    <row r="66" spans="4:36">
      <c r="D66" s="49">
        <v>60</v>
      </c>
      <c r="E66" s="49" t="s">
        <v>53</v>
      </c>
      <c r="F66" s="49">
        <v>60</v>
      </c>
      <c r="G66" s="51">
        <v>57.896000000000001</v>
      </c>
      <c r="H66" s="51">
        <v>57.872</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539</v>
      </c>
      <c r="S66" s="51">
        <v>25.050000000000004</v>
      </c>
      <c r="T66" s="51">
        <v>25.050000000000004</v>
      </c>
      <c r="U66" s="49">
        <v>86</v>
      </c>
      <c r="V66" s="201"/>
      <c r="W66" s="134"/>
      <c r="X66" s="51"/>
      <c r="Y66" s="51"/>
      <c r="Z66" s="49"/>
      <c r="AB66" s="256"/>
      <c r="AC66" s="256"/>
      <c r="AD66" s="256"/>
      <c r="AE66" s="256"/>
      <c r="AF66" s="256"/>
      <c r="AG66" s="256"/>
      <c r="AH66" s="256"/>
      <c r="AI66" s="256"/>
      <c r="AJ66" s="256"/>
    </row>
    <row r="67" spans="4:36">
      <c r="D67" s="49">
        <v>61</v>
      </c>
      <c r="E67" s="49" t="s">
        <v>53</v>
      </c>
      <c r="F67" s="49">
        <v>61</v>
      </c>
      <c r="G67" s="51">
        <v>57.872</v>
      </c>
      <c r="H67" s="51">
        <v>55.153999999999996</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539</v>
      </c>
      <c r="S67" s="51">
        <v>25.011000000000003</v>
      </c>
      <c r="T67" s="51">
        <v>25.011000000000003</v>
      </c>
      <c r="U67" s="49">
        <v>688</v>
      </c>
      <c r="V67" s="201"/>
      <c r="W67" s="134"/>
      <c r="X67" s="51"/>
      <c r="Y67" s="51"/>
      <c r="Z67" s="49"/>
      <c r="AB67" s="256"/>
      <c r="AC67" s="256"/>
      <c r="AD67" s="256"/>
      <c r="AE67" s="256"/>
      <c r="AF67" s="256"/>
      <c r="AG67" s="256"/>
      <c r="AH67" s="256"/>
      <c r="AI67" s="256"/>
      <c r="AJ67" s="256"/>
    </row>
    <row r="68" spans="4:36">
      <c r="D68" s="49">
        <v>62</v>
      </c>
      <c r="E68" s="49" t="s">
        <v>53</v>
      </c>
      <c r="F68" s="49">
        <v>62</v>
      </c>
      <c r="G68" s="51">
        <v>55.153999999999996</v>
      </c>
      <c r="H68" s="51">
        <v>53.786000000000001</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539</v>
      </c>
      <c r="S68" s="51">
        <v>22.12</v>
      </c>
      <c r="T68" s="51">
        <v>22.12</v>
      </c>
      <c r="U68" s="49">
        <v>13900</v>
      </c>
      <c r="V68" s="201"/>
      <c r="W68" s="134"/>
      <c r="X68" s="51"/>
      <c r="Y68" s="51"/>
      <c r="Z68" s="49"/>
      <c r="AB68" s="256"/>
      <c r="AC68" s="256"/>
      <c r="AD68" s="256"/>
      <c r="AE68" s="256"/>
      <c r="AF68" s="256"/>
      <c r="AG68" s="256"/>
      <c r="AH68" s="256"/>
      <c r="AI68" s="256"/>
      <c r="AJ68" s="256"/>
    </row>
    <row r="69" spans="4:36">
      <c r="D69" s="49">
        <v>63</v>
      </c>
      <c r="E69" s="49" t="s">
        <v>53</v>
      </c>
      <c r="F69" s="49">
        <v>63</v>
      </c>
      <c r="G69" s="51">
        <v>53.786000000000001</v>
      </c>
      <c r="H69" s="51">
        <v>52.436000000000007</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539</v>
      </c>
      <c r="S69" s="51">
        <v>21.14</v>
      </c>
      <c r="T69" s="51">
        <v>21.14</v>
      </c>
      <c r="U69" s="49">
        <v>53</v>
      </c>
      <c r="V69" s="201"/>
      <c r="W69" s="134"/>
      <c r="X69" s="51"/>
      <c r="Y69" s="51"/>
      <c r="Z69" s="49"/>
      <c r="AB69" s="256"/>
      <c r="AC69" s="256"/>
      <c r="AD69" s="256"/>
      <c r="AE69" s="256"/>
      <c r="AF69" s="256"/>
      <c r="AG69" s="256"/>
      <c r="AH69" s="256"/>
      <c r="AI69" s="256"/>
      <c r="AJ69" s="256"/>
    </row>
    <row r="70" spans="4:36">
      <c r="D70" s="49">
        <v>64</v>
      </c>
      <c r="E70" s="49" t="s">
        <v>53</v>
      </c>
      <c r="F70" s="49">
        <v>64</v>
      </c>
      <c r="G70" s="51">
        <v>52.436000000000007</v>
      </c>
      <c r="H70" s="51">
        <v>50.900000000000006</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539</v>
      </c>
      <c r="S70" s="51">
        <v>21.080000000000002</v>
      </c>
      <c r="T70" s="51">
        <v>21.080000000000002</v>
      </c>
      <c r="U70" s="49">
        <v>14132</v>
      </c>
      <c r="V70" s="201"/>
      <c r="W70" s="134"/>
      <c r="X70" s="51"/>
      <c r="Y70" s="51"/>
      <c r="Z70" s="49"/>
      <c r="AB70" s="256"/>
      <c r="AC70" s="256"/>
      <c r="AD70" s="256"/>
      <c r="AE70" s="256"/>
      <c r="AF70" s="256"/>
      <c r="AG70" s="256"/>
      <c r="AH70" s="256"/>
      <c r="AI70" s="256"/>
      <c r="AJ70" s="256"/>
    </row>
    <row r="71" spans="4:36">
      <c r="D71" s="49">
        <v>65</v>
      </c>
      <c r="E71" s="49" t="s">
        <v>53</v>
      </c>
      <c r="F71" s="49">
        <v>65</v>
      </c>
      <c r="G71" s="51">
        <v>50.900000000000006</v>
      </c>
      <c r="H71" s="51">
        <v>49.718000000000004</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64</v>
      </c>
      <c r="R71" s="53" t="s">
        <v>591</v>
      </c>
      <c r="S71" s="51">
        <v>20.100000000000001</v>
      </c>
      <c r="T71" s="51">
        <v>20.100000000000001</v>
      </c>
      <c r="U71" s="49">
        <v>20000</v>
      </c>
      <c r="V71" s="201"/>
      <c r="W71" s="134"/>
      <c r="X71" s="51"/>
      <c r="Y71" s="51"/>
      <c r="Z71" s="49"/>
      <c r="AB71" s="256"/>
      <c r="AC71" s="256"/>
      <c r="AD71" s="256"/>
      <c r="AE71" s="256"/>
      <c r="AF71" s="256"/>
      <c r="AG71" s="256"/>
      <c r="AH71" s="256"/>
      <c r="AI71" s="256"/>
      <c r="AJ71" s="256"/>
    </row>
    <row r="72" spans="4:36">
      <c r="D72" s="49">
        <v>66</v>
      </c>
      <c r="E72" s="49" t="s">
        <v>53</v>
      </c>
      <c r="F72" s="49">
        <v>66</v>
      </c>
      <c r="G72" s="51">
        <v>49.718000000000004</v>
      </c>
      <c r="H72" s="51">
        <v>49.674999999999997</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64</v>
      </c>
      <c r="R72" s="53" t="s">
        <v>592</v>
      </c>
      <c r="S72" s="51">
        <v>19.5</v>
      </c>
      <c r="T72" s="51">
        <v>19.5</v>
      </c>
      <c r="U72" s="49">
        <v>5000</v>
      </c>
      <c r="V72" s="201"/>
      <c r="W72" s="134"/>
      <c r="X72" s="51"/>
      <c r="Y72" s="51"/>
      <c r="Z72" s="49"/>
      <c r="AB72" s="256"/>
      <c r="AC72" s="256"/>
      <c r="AD72" s="256"/>
      <c r="AE72" s="256"/>
      <c r="AF72" s="256"/>
      <c r="AG72" s="256"/>
      <c r="AH72" s="256"/>
      <c r="AI72" s="256"/>
      <c r="AJ72" s="256"/>
    </row>
    <row r="73" spans="4:36">
      <c r="D73" s="49">
        <v>67</v>
      </c>
      <c r="E73" s="49" t="s">
        <v>53</v>
      </c>
      <c r="F73" s="49">
        <v>67</v>
      </c>
      <c r="G73" s="51">
        <v>49.674999999999997</v>
      </c>
      <c r="H73" s="51">
        <v>47</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593</v>
      </c>
      <c r="S73" s="51">
        <v>14</v>
      </c>
      <c r="T73" s="51">
        <v>14</v>
      </c>
      <c r="U73" s="49">
        <v>5000</v>
      </c>
      <c r="V73" s="201"/>
      <c r="W73" s="134"/>
      <c r="X73" s="51"/>
      <c r="Y73" s="51"/>
      <c r="Z73" s="49"/>
      <c r="AB73" s="256"/>
      <c r="AC73" s="256"/>
      <c r="AD73" s="256"/>
      <c r="AE73" s="256"/>
      <c r="AF73" s="256"/>
      <c r="AG73" s="256"/>
      <c r="AH73" s="256"/>
      <c r="AI73" s="256"/>
      <c r="AJ73" s="256"/>
    </row>
    <row r="74" spans="4:36">
      <c r="D74" s="49">
        <v>68</v>
      </c>
      <c r="E74" s="49" t="s">
        <v>53</v>
      </c>
      <c r="F74" s="49">
        <v>68</v>
      </c>
      <c r="G74" s="51">
        <v>47</v>
      </c>
      <c r="H74" s="51">
        <v>45.564000000000007</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594</v>
      </c>
      <c r="S74" s="51">
        <v>11</v>
      </c>
      <c r="T74" s="51">
        <v>11</v>
      </c>
      <c r="U74" s="49">
        <v>1</v>
      </c>
      <c r="V74" s="201"/>
      <c r="W74" s="134"/>
      <c r="X74" s="51"/>
      <c r="Y74" s="51"/>
      <c r="Z74" s="49"/>
      <c r="AB74" s="256"/>
      <c r="AC74" s="256"/>
      <c r="AD74" s="256"/>
      <c r="AE74" s="256"/>
      <c r="AF74" s="256"/>
      <c r="AG74" s="256"/>
      <c r="AH74" s="256"/>
      <c r="AI74" s="256"/>
      <c r="AJ74" s="256"/>
    </row>
    <row r="75" spans="4:36">
      <c r="D75" s="49">
        <v>69</v>
      </c>
      <c r="E75" s="49" t="s">
        <v>53</v>
      </c>
      <c r="F75" s="49">
        <v>69</v>
      </c>
      <c r="G75" s="51">
        <v>45.564000000000007</v>
      </c>
      <c r="H75" s="51">
        <v>44.282000000000004</v>
      </c>
      <c r="I75" s="51">
        <v>7.3579999999999997</v>
      </c>
      <c r="J75" s="51">
        <v>7.3789999999999996</v>
      </c>
      <c r="K75" s="51">
        <v>35</v>
      </c>
      <c r="L75" s="134">
        <f t="shared" si="2"/>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64</v>
      </c>
      <c r="R75" s="53" t="s">
        <v>595</v>
      </c>
      <c r="S75" s="51">
        <v>6.1</v>
      </c>
      <c r="T75" s="51">
        <v>6.1</v>
      </c>
      <c r="U75" s="49">
        <v>200</v>
      </c>
      <c r="V75" s="201"/>
      <c r="W75" s="134"/>
      <c r="X75" s="51"/>
      <c r="Y75" s="51"/>
      <c r="Z75" s="49"/>
      <c r="AB75" s="256"/>
      <c r="AC75" s="256"/>
      <c r="AD75" s="256"/>
      <c r="AE75" s="256"/>
      <c r="AF75" s="256"/>
      <c r="AG75" s="256"/>
      <c r="AH75" s="256"/>
      <c r="AI75" s="256"/>
      <c r="AJ75" s="256"/>
    </row>
    <row r="76" spans="4:36">
      <c r="D76" s="49">
        <v>70</v>
      </c>
      <c r="E76" s="49" t="s">
        <v>53</v>
      </c>
      <c r="F76" s="49">
        <v>70</v>
      </c>
      <c r="G76" s="51">
        <v>44.282000000000004</v>
      </c>
      <c r="H76" s="51">
        <v>41.561000000000007</v>
      </c>
      <c r="I76" s="51">
        <v>7.3789999999999996</v>
      </c>
      <c r="J76" s="51">
        <v>7.4249999999999998</v>
      </c>
      <c r="K76" s="51">
        <v>35.799999999999997</v>
      </c>
      <c r="L76" s="134">
        <f t="shared" si="2"/>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64</v>
      </c>
      <c r="R76" s="53" t="s">
        <v>589</v>
      </c>
      <c r="S76" s="51">
        <v>5.6</v>
      </c>
      <c r="T76" s="51">
        <v>5.6</v>
      </c>
      <c r="U76" s="49">
        <v>60000</v>
      </c>
      <c r="V76" s="201"/>
      <c r="W76" s="134"/>
      <c r="X76" s="51"/>
      <c r="Y76" s="51"/>
      <c r="Z76" s="49"/>
      <c r="AB76" s="256"/>
      <c r="AC76" s="256"/>
      <c r="AD76" s="256"/>
      <c r="AE76" s="256"/>
      <c r="AF76" s="256"/>
      <c r="AG76" s="256"/>
      <c r="AH76" s="256"/>
      <c r="AI76" s="256"/>
      <c r="AJ76" s="256"/>
    </row>
    <row r="77" spans="4:36">
      <c r="D77" s="49">
        <v>71</v>
      </c>
      <c r="E77" s="49" t="s">
        <v>53</v>
      </c>
      <c r="F77" s="49">
        <v>71</v>
      </c>
      <c r="G77" s="51">
        <v>41.561000000000007</v>
      </c>
      <c r="H77" s="51">
        <v>40.900000000000006</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589</v>
      </c>
      <c r="S77" s="51">
        <v>5.6</v>
      </c>
      <c r="T77" s="51">
        <v>5.6</v>
      </c>
      <c r="U77" s="49">
        <v>60000</v>
      </c>
      <c r="V77" s="201"/>
      <c r="W77" s="134"/>
      <c r="X77" s="51"/>
      <c r="Y77" s="51"/>
      <c r="Z77" s="49"/>
      <c r="AB77" s="256"/>
      <c r="AC77" s="256"/>
      <c r="AD77" s="256"/>
      <c r="AE77" s="256"/>
      <c r="AF77" s="256"/>
      <c r="AG77" s="256"/>
      <c r="AH77" s="256"/>
      <c r="AI77" s="256"/>
      <c r="AJ77" s="256"/>
    </row>
    <row r="78" spans="4:36">
      <c r="D78" s="49">
        <v>72</v>
      </c>
      <c r="E78" s="49" t="s">
        <v>53</v>
      </c>
      <c r="F78" s="49">
        <v>72</v>
      </c>
      <c r="G78" s="51">
        <v>40.900000000000006</v>
      </c>
      <c r="H78" s="51">
        <v>38.775000000000006</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302</v>
      </c>
      <c r="S78" s="51">
        <v>4.2</v>
      </c>
      <c r="T78" s="51">
        <v>4.2</v>
      </c>
      <c r="U78" s="49">
        <v>9000</v>
      </c>
      <c r="V78" s="201"/>
      <c r="W78" s="134"/>
      <c r="X78" s="51"/>
      <c r="Y78" s="51"/>
      <c r="Z78" s="49"/>
      <c r="AB78" s="256"/>
      <c r="AC78" s="256"/>
      <c r="AD78" s="256"/>
      <c r="AE78" s="256"/>
      <c r="AF78" s="256"/>
      <c r="AG78" s="256"/>
      <c r="AH78" s="256"/>
      <c r="AI78" s="256"/>
      <c r="AJ78" s="256"/>
    </row>
    <row r="79" spans="4:36">
      <c r="D79" s="49">
        <v>73</v>
      </c>
      <c r="E79" s="49" t="s">
        <v>53</v>
      </c>
      <c r="F79" s="49">
        <v>73</v>
      </c>
      <c r="G79" s="51">
        <v>38.775000000000006</v>
      </c>
      <c r="H79" s="51">
        <v>38.725000000000001</v>
      </c>
      <c r="I79" s="51">
        <v>7.476</v>
      </c>
      <c r="J79" s="51">
        <v>7.476</v>
      </c>
      <c r="K79" s="51">
        <v>46</v>
      </c>
      <c r="L79" s="134">
        <f t="shared" si="2"/>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68</v>
      </c>
      <c r="S79" s="51">
        <v>2</v>
      </c>
      <c r="T79" s="51">
        <v>2</v>
      </c>
      <c r="U79" s="49">
        <v>80000</v>
      </c>
      <c r="V79" s="201"/>
      <c r="W79" s="134"/>
      <c r="X79" s="51"/>
      <c r="Y79" s="51"/>
      <c r="Z79" s="49"/>
      <c r="AB79" s="256"/>
      <c r="AC79" s="256"/>
      <c r="AD79" s="256"/>
      <c r="AE79" s="256"/>
      <c r="AF79" s="256"/>
      <c r="AG79" s="256"/>
      <c r="AH79" s="256"/>
      <c r="AI79" s="256"/>
      <c r="AJ79" s="256"/>
    </row>
    <row r="80" spans="4:36">
      <c r="D80" s="49">
        <v>74</v>
      </c>
      <c r="E80" s="49" t="s">
        <v>53</v>
      </c>
      <c r="F80" s="49">
        <v>74</v>
      </c>
      <c r="G80" s="51">
        <v>38.725000000000001</v>
      </c>
      <c r="H80" s="51">
        <v>38.540000000000006</v>
      </c>
      <c r="I80" s="51">
        <v>7.476</v>
      </c>
      <c r="J80" s="51">
        <v>7.476</v>
      </c>
      <c r="K80" s="51">
        <v>46</v>
      </c>
      <c r="L80" s="134">
        <f t="shared" si="2"/>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201"/>
      <c r="W80" s="134"/>
      <c r="X80" s="51"/>
      <c r="Y80" s="51"/>
      <c r="Z80" s="49"/>
      <c r="AB80" s="256"/>
      <c r="AC80" s="256"/>
      <c r="AD80" s="256"/>
      <c r="AE80" s="256"/>
      <c r="AF80" s="256"/>
      <c r="AG80" s="256"/>
      <c r="AH80" s="256"/>
      <c r="AI80" s="256"/>
      <c r="AJ80" s="256"/>
    </row>
    <row r="81" spans="4:36">
      <c r="D81" s="49">
        <v>75</v>
      </c>
      <c r="E81" s="49" t="s">
        <v>53</v>
      </c>
      <c r="F81" s="49">
        <v>75</v>
      </c>
      <c r="G81" s="51">
        <v>38.540000000000006</v>
      </c>
      <c r="H81" s="51">
        <v>38.355000000000004</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201"/>
      <c r="W81" s="134"/>
      <c r="X81" s="51"/>
      <c r="Y81" s="51"/>
      <c r="Z81" s="49"/>
      <c r="AB81" s="256"/>
      <c r="AC81" s="256"/>
      <c r="AD81" s="256"/>
      <c r="AE81" s="256"/>
      <c r="AF81" s="256"/>
      <c r="AG81" s="256"/>
      <c r="AH81" s="256"/>
      <c r="AI81" s="256"/>
      <c r="AJ81" s="256"/>
    </row>
    <row r="82" spans="4:36">
      <c r="D82" s="49">
        <v>76</v>
      </c>
      <c r="E82" s="49" t="s">
        <v>53</v>
      </c>
      <c r="F82" s="49">
        <v>76</v>
      </c>
      <c r="G82" s="51">
        <v>38.355000000000004</v>
      </c>
      <c r="H82" s="51">
        <v>38.305000000000007</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201"/>
      <c r="W82" s="134"/>
      <c r="X82" s="51"/>
      <c r="Y82" s="51"/>
      <c r="Z82" s="49"/>
      <c r="AB82" s="256"/>
      <c r="AC82" s="256"/>
      <c r="AD82" s="256"/>
      <c r="AE82" s="256"/>
      <c r="AF82" s="256"/>
      <c r="AG82" s="256"/>
      <c r="AH82" s="256"/>
      <c r="AI82" s="256"/>
      <c r="AJ82" s="256"/>
    </row>
    <row r="83" spans="4:36">
      <c r="D83" s="49">
        <v>77</v>
      </c>
      <c r="E83" s="49" t="s">
        <v>53</v>
      </c>
      <c r="F83" s="49">
        <v>77</v>
      </c>
      <c r="G83" s="51">
        <v>38.305000000000007</v>
      </c>
      <c r="H83" s="51">
        <v>37.343000000000004</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201"/>
      <c r="W83" s="134"/>
      <c r="X83" s="51"/>
      <c r="Y83" s="51"/>
      <c r="Z83" s="49"/>
      <c r="AB83" s="256"/>
      <c r="AC83" s="256"/>
      <c r="AD83" s="256"/>
      <c r="AE83" s="256"/>
      <c r="AF83" s="256"/>
      <c r="AG83" s="256"/>
      <c r="AH83" s="256"/>
      <c r="AI83" s="256"/>
      <c r="AJ83" s="256"/>
    </row>
    <row r="84" spans="4:36">
      <c r="D84" s="49">
        <v>78</v>
      </c>
      <c r="E84" s="49" t="s">
        <v>53</v>
      </c>
      <c r="F84" s="49">
        <v>78</v>
      </c>
      <c r="G84" s="51">
        <v>37.343000000000004</v>
      </c>
      <c r="H84" s="51">
        <v>35.43</v>
      </c>
      <c r="I84" s="51">
        <v>7.4740000000000002</v>
      </c>
      <c r="J84" s="51">
        <v>7.476</v>
      </c>
      <c r="K84" s="51">
        <v>44.1</v>
      </c>
      <c r="L84" s="134">
        <f t="shared" si="2"/>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201"/>
      <c r="W84" s="134"/>
      <c r="X84" s="51"/>
      <c r="Y84" s="51"/>
      <c r="Z84" s="49"/>
      <c r="AB84" s="256"/>
      <c r="AC84" s="256"/>
      <c r="AD84" s="256"/>
      <c r="AE84" s="256"/>
      <c r="AF84" s="256"/>
      <c r="AG84" s="256"/>
      <c r="AH84" s="256"/>
      <c r="AI84" s="256"/>
      <c r="AJ84" s="256"/>
    </row>
    <row r="85" spans="4:36">
      <c r="D85" s="49">
        <v>79</v>
      </c>
      <c r="E85" s="49" t="s">
        <v>53</v>
      </c>
      <c r="F85" s="49">
        <v>79</v>
      </c>
      <c r="G85" s="51">
        <v>35.43</v>
      </c>
      <c r="H85" s="51">
        <v>33.231999999999999</v>
      </c>
      <c r="I85" s="51">
        <v>7.476</v>
      </c>
      <c r="J85" s="51">
        <v>7.476</v>
      </c>
      <c r="K85" s="51">
        <v>45.6</v>
      </c>
      <c r="L85" s="134">
        <f t="shared" si="2"/>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S85" s="207"/>
      <c r="T85" s="207"/>
      <c r="U85" s="49"/>
      <c r="V85" s="201"/>
      <c r="W85" s="134"/>
      <c r="X85" s="51"/>
      <c r="Y85" s="51"/>
      <c r="Z85" s="49"/>
      <c r="AB85" s="256"/>
      <c r="AC85" s="256"/>
      <c r="AD85" s="256"/>
      <c r="AE85" s="256"/>
      <c r="AF85" s="256"/>
      <c r="AG85" s="256"/>
      <c r="AH85" s="256"/>
      <c r="AI85" s="256"/>
      <c r="AJ85" s="256"/>
    </row>
    <row r="86" spans="4:36">
      <c r="D86" s="49">
        <v>80</v>
      </c>
      <c r="E86" s="49" t="s">
        <v>53</v>
      </c>
      <c r="F86" s="49">
        <v>80</v>
      </c>
      <c r="G86" s="51">
        <v>33.231999999999999</v>
      </c>
      <c r="H86" s="51">
        <v>32.5</v>
      </c>
      <c r="I86" s="51">
        <v>7.476</v>
      </c>
      <c r="J86" s="51">
        <v>7.4770000000000003</v>
      </c>
      <c r="K86" s="51">
        <v>45.6</v>
      </c>
      <c r="L86" s="134">
        <f t="shared" si="2"/>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S86" s="207"/>
      <c r="T86" s="207"/>
      <c r="U86" s="49"/>
      <c r="V86" s="201"/>
      <c r="W86" s="134"/>
      <c r="X86" s="51"/>
      <c r="Y86" s="51"/>
      <c r="Z86" s="49"/>
      <c r="AB86" s="256"/>
      <c r="AC86" s="256"/>
      <c r="AD86" s="256"/>
      <c r="AE86" s="256"/>
      <c r="AF86" s="256"/>
      <c r="AG86" s="256"/>
      <c r="AH86" s="256"/>
      <c r="AI86" s="256"/>
      <c r="AJ86" s="256"/>
    </row>
    <row r="87" spans="4:36">
      <c r="D87" s="49">
        <v>81</v>
      </c>
      <c r="E87" s="49" t="s">
        <v>53</v>
      </c>
      <c r="F87" s="49">
        <v>81</v>
      </c>
      <c r="G87" s="51">
        <v>32.5</v>
      </c>
      <c r="H87" s="51">
        <v>30.9</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7"/>
      <c r="T87" s="207"/>
      <c r="U87" s="49"/>
      <c r="V87" s="201"/>
      <c r="W87" s="134"/>
      <c r="X87" s="51"/>
      <c r="Y87" s="51"/>
      <c r="Z87" s="49"/>
      <c r="AB87" s="256"/>
      <c r="AC87" s="256"/>
      <c r="AD87" s="256"/>
      <c r="AE87" s="256"/>
      <c r="AF87" s="256"/>
      <c r="AG87" s="256"/>
      <c r="AH87" s="256"/>
      <c r="AI87" s="256"/>
      <c r="AJ87" s="256"/>
    </row>
    <row r="88" spans="4:36">
      <c r="D88" s="49">
        <v>82</v>
      </c>
      <c r="E88" s="49" t="s">
        <v>53</v>
      </c>
      <c r="F88" s="49">
        <v>82</v>
      </c>
      <c r="G88" s="51">
        <v>30.9</v>
      </c>
      <c r="H88" s="51">
        <v>29.569999999999997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7"/>
      <c r="T88" s="207"/>
      <c r="U88" s="49"/>
      <c r="V88" s="201"/>
      <c r="W88" s="134"/>
      <c r="X88" s="51"/>
      <c r="Y88" s="51"/>
      <c r="Z88" s="49"/>
      <c r="AB88" s="256"/>
      <c r="AC88" s="256"/>
      <c r="AD88" s="256"/>
      <c r="AE88" s="256"/>
      <c r="AF88" s="256"/>
      <c r="AG88" s="256"/>
      <c r="AH88" s="256"/>
      <c r="AI88" s="256"/>
      <c r="AJ88" s="256"/>
    </row>
    <row r="89" spans="4:36">
      <c r="D89" s="49">
        <v>83</v>
      </c>
      <c r="E89" s="49" t="s">
        <v>53</v>
      </c>
      <c r="F89" s="49">
        <v>83</v>
      </c>
      <c r="G89" s="51">
        <v>29.569999999999997</v>
      </c>
      <c r="H89" s="51">
        <v>29.120999999999999</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7"/>
      <c r="T89" s="207"/>
      <c r="U89" s="49"/>
      <c r="V89" s="201"/>
      <c r="W89" s="134"/>
      <c r="X89" s="51"/>
      <c r="Y89" s="51"/>
      <c r="Z89" s="49"/>
      <c r="AB89" s="256"/>
      <c r="AC89" s="256"/>
      <c r="AD89" s="256"/>
      <c r="AE89" s="256"/>
      <c r="AF89" s="256"/>
      <c r="AG89" s="256"/>
      <c r="AH89" s="256"/>
      <c r="AI89" s="256"/>
      <c r="AJ89" s="256"/>
    </row>
    <row r="90" spans="4:36">
      <c r="D90" s="49">
        <v>84</v>
      </c>
      <c r="E90" s="49" t="s">
        <v>53</v>
      </c>
      <c r="F90" s="49">
        <v>84</v>
      </c>
      <c r="G90" s="51">
        <v>29.120999999999999</v>
      </c>
      <c r="H90" s="51">
        <v>26.639999999999997</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7"/>
      <c r="T90" s="207"/>
      <c r="U90" s="49"/>
      <c r="V90" s="201"/>
      <c r="W90" s="134"/>
      <c r="X90" s="51"/>
      <c r="Y90" s="51"/>
      <c r="Z90" s="49"/>
      <c r="AB90" s="256"/>
      <c r="AC90" s="256"/>
      <c r="AD90" s="256"/>
      <c r="AE90" s="256"/>
      <c r="AF90" s="256"/>
      <c r="AG90" s="256"/>
      <c r="AH90" s="256"/>
      <c r="AI90" s="256"/>
      <c r="AJ90" s="256"/>
    </row>
    <row r="91" spans="4:36">
      <c r="D91" s="49">
        <v>85</v>
      </c>
      <c r="E91" s="49" t="s">
        <v>53</v>
      </c>
      <c r="F91" s="49">
        <v>85</v>
      </c>
      <c r="G91" s="51">
        <v>26.639999999999997</v>
      </c>
      <c r="H91" s="51">
        <v>25.05</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7"/>
      <c r="T91" s="207"/>
      <c r="U91" s="49"/>
      <c r="V91" s="201"/>
      <c r="W91" s="134"/>
      <c r="X91" s="51"/>
      <c r="Y91" s="51"/>
      <c r="Z91" s="49"/>
      <c r="AB91" s="256"/>
      <c r="AC91" s="256"/>
      <c r="AD91" s="256"/>
      <c r="AE91" s="256"/>
      <c r="AF91" s="256"/>
      <c r="AG91" s="256"/>
      <c r="AH91" s="256"/>
      <c r="AI91" s="256"/>
      <c r="AJ91" s="256"/>
    </row>
    <row r="92" spans="4:36">
      <c r="D92" s="49">
        <v>86</v>
      </c>
      <c r="E92" s="49" t="s">
        <v>53</v>
      </c>
      <c r="F92" s="49">
        <v>86</v>
      </c>
      <c r="G92" s="51">
        <v>25.05</v>
      </c>
      <c r="H92" s="51">
        <v>25.010999999999999</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7"/>
      <c r="T92" s="207"/>
      <c r="U92" s="49"/>
      <c r="V92" s="201"/>
      <c r="W92" s="134"/>
      <c r="X92" s="51"/>
      <c r="Y92" s="51"/>
      <c r="Z92" s="49"/>
      <c r="AB92" s="256"/>
      <c r="AC92" s="256"/>
      <c r="AD92" s="256"/>
      <c r="AE92" s="256"/>
      <c r="AF92" s="256"/>
      <c r="AG92" s="256"/>
      <c r="AH92" s="256"/>
      <c r="AI92" s="256"/>
      <c r="AJ92" s="256"/>
    </row>
    <row r="93" spans="4:36">
      <c r="D93" s="49">
        <v>87</v>
      </c>
      <c r="E93" s="49" t="s">
        <v>53</v>
      </c>
      <c r="F93" s="49">
        <v>87</v>
      </c>
      <c r="G93" s="51">
        <v>25.010999999999999</v>
      </c>
      <c r="H93" s="51">
        <v>22.119999999999997</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7"/>
      <c r="T93" s="207"/>
      <c r="U93" s="49"/>
      <c r="V93" s="201"/>
      <c r="W93" s="134"/>
      <c r="X93" s="51"/>
      <c r="Y93" s="51"/>
      <c r="Z93" s="49"/>
      <c r="AB93" s="256"/>
      <c r="AC93" s="256"/>
      <c r="AD93" s="256"/>
      <c r="AE93" s="256"/>
      <c r="AF93" s="256"/>
      <c r="AG93" s="256"/>
      <c r="AH93" s="256"/>
      <c r="AI93" s="256"/>
      <c r="AJ93" s="256"/>
    </row>
    <row r="94" spans="4:36">
      <c r="D94" s="49">
        <v>88</v>
      </c>
      <c r="E94" s="49" t="s">
        <v>53</v>
      </c>
      <c r="F94" s="49">
        <v>88</v>
      </c>
      <c r="G94" s="51">
        <v>22.119999999999997</v>
      </c>
      <c r="H94" s="51">
        <v>21.139999999999997</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7"/>
      <c r="T94" s="207"/>
      <c r="U94" s="49"/>
      <c r="V94" s="201"/>
      <c r="W94" s="134"/>
      <c r="X94" s="51"/>
      <c r="Y94" s="51"/>
      <c r="Z94" s="49"/>
      <c r="AB94" s="256"/>
      <c r="AC94" s="256"/>
      <c r="AD94" s="256"/>
      <c r="AE94" s="256"/>
      <c r="AF94" s="256"/>
      <c r="AG94" s="256"/>
      <c r="AH94" s="256"/>
      <c r="AI94" s="256"/>
      <c r="AJ94" s="256"/>
    </row>
    <row r="95" spans="4:36">
      <c r="D95" s="49">
        <v>89</v>
      </c>
      <c r="E95" s="49" t="s">
        <v>53</v>
      </c>
      <c r="F95" s="49">
        <v>89</v>
      </c>
      <c r="G95" s="51">
        <v>21.139999999999997</v>
      </c>
      <c r="H95" s="51">
        <v>21.08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7"/>
      <c r="T95" s="207"/>
      <c r="U95" s="49"/>
      <c r="V95" s="201"/>
      <c r="W95" s="134"/>
      <c r="X95" s="51"/>
      <c r="Y95" s="51"/>
      <c r="Z95" s="49"/>
      <c r="AB95" s="256"/>
      <c r="AC95" s="256"/>
      <c r="AD95" s="256"/>
      <c r="AE95" s="256"/>
      <c r="AF95" s="256"/>
      <c r="AG95" s="256"/>
      <c r="AH95" s="256"/>
      <c r="AI95" s="256"/>
      <c r="AJ95" s="256"/>
    </row>
    <row r="96" spans="4:36">
      <c r="D96" s="49">
        <v>90</v>
      </c>
      <c r="E96" s="49" t="s">
        <v>53</v>
      </c>
      <c r="F96" s="49">
        <v>90</v>
      </c>
      <c r="G96" s="51">
        <v>21.08</v>
      </c>
      <c r="H96" s="51">
        <v>20.9</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7"/>
      <c r="T96" s="207"/>
      <c r="U96" s="49"/>
      <c r="V96" s="201"/>
      <c r="W96" s="134"/>
      <c r="X96" s="51"/>
      <c r="Y96" s="51"/>
      <c r="Z96" s="49"/>
      <c r="AB96" s="256"/>
      <c r="AC96" s="256"/>
      <c r="AD96" s="256"/>
      <c r="AE96" s="256"/>
      <c r="AF96" s="256"/>
      <c r="AG96" s="256"/>
      <c r="AH96" s="256"/>
      <c r="AI96" s="256"/>
      <c r="AJ96" s="256"/>
    </row>
    <row r="97" spans="4:36">
      <c r="D97" s="49">
        <v>91</v>
      </c>
      <c r="E97" s="49" t="s">
        <v>64</v>
      </c>
      <c r="F97" s="49">
        <v>1</v>
      </c>
      <c r="G97" s="51">
        <v>20.9</v>
      </c>
      <c r="H97" s="51">
        <v>17.5</v>
      </c>
      <c r="I97" s="51">
        <v>7.5</v>
      </c>
      <c r="J97" s="51">
        <v>7.5</v>
      </c>
      <c r="K97" s="51">
        <v>86</v>
      </c>
      <c r="L97" s="134">
        <f t="shared" si="2"/>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207"/>
      <c r="T97" s="207"/>
      <c r="U97" s="49"/>
      <c r="V97" s="201"/>
      <c r="W97" s="134"/>
      <c r="X97" s="51"/>
      <c r="Y97" s="51"/>
      <c r="Z97" s="49"/>
      <c r="AB97" s="256"/>
      <c r="AC97" s="256"/>
      <c r="AD97" s="256"/>
      <c r="AE97" s="256"/>
      <c r="AF97" s="256"/>
      <c r="AG97" s="256"/>
      <c r="AH97" s="256"/>
      <c r="AI97" s="256"/>
      <c r="AJ97" s="256"/>
    </row>
    <row r="98" spans="4:36">
      <c r="D98" s="49">
        <v>92</v>
      </c>
      <c r="E98" s="49" t="s">
        <v>64</v>
      </c>
      <c r="F98" s="49">
        <v>2</v>
      </c>
      <c r="G98" s="51">
        <v>17.5</v>
      </c>
      <c r="H98" s="51">
        <v>13.5</v>
      </c>
      <c r="I98" s="51">
        <v>7.5</v>
      </c>
      <c r="J98" s="51">
        <v>7.5</v>
      </c>
      <c r="K98" s="51">
        <v>86</v>
      </c>
      <c r="L98" s="134">
        <f t="shared" si="2"/>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207"/>
      <c r="T98" s="207"/>
      <c r="U98" s="49"/>
      <c r="V98" s="201"/>
      <c r="W98" s="134"/>
      <c r="X98" s="51"/>
      <c r="Y98" s="51"/>
      <c r="Z98" s="49"/>
      <c r="AB98" s="256"/>
      <c r="AC98" s="256"/>
      <c r="AD98" s="256"/>
      <c r="AE98" s="256"/>
      <c r="AF98" s="256"/>
      <c r="AG98" s="256"/>
      <c r="AH98" s="256"/>
      <c r="AI98" s="256"/>
      <c r="AJ98" s="256"/>
    </row>
    <row r="99" spans="4:36">
      <c r="D99" s="49">
        <v>93</v>
      </c>
      <c r="E99" s="49" t="s">
        <v>64</v>
      </c>
      <c r="F99" s="49">
        <v>3</v>
      </c>
      <c r="G99" s="51">
        <v>13.5</v>
      </c>
      <c r="H99" s="51">
        <v>9.5</v>
      </c>
      <c r="I99" s="51">
        <v>7.5</v>
      </c>
      <c r="J99" s="51">
        <v>7.5</v>
      </c>
      <c r="K99" s="51">
        <v>93</v>
      </c>
      <c r="L99" s="134">
        <f t="shared" si="2"/>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207"/>
      <c r="T99" s="207"/>
      <c r="U99" s="49"/>
      <c r="V99" s="201"/>
      <c r="W99" s="134"/>
      <c r="X99" s="51"/>
      <c r="Y99" s="51"/>
      <c r="Z99" s="49"/>
      <c r="AB99" s="256"/>
      <c r="AC99" s="256"/>
      <c r="AD99" s="256"/>
      <c r="AE99" s="256"/>
      <c r="AF99" s="256"/>
      <c r="AG99" s="256"/>
      <c r="AH99" s="256"/>
      <c r="AI99" s="256"/>
      <c r="AJ99" s="256"/>
    </row>
    <row r="100" spans="4:36">
      <c r="D100" s="49">
        <v>94</v>
      </c>
      <c r="E100" s="49" t="s">
        <v>64</v>
      </c>
      <c r="F100" s="49">
        <v>4</v>
      </c>
      <c r="G100" s="51">
        <v>9.5</v>
      </c>
      <c r="H100" s="51">
        <v>5.6</v>
      </c>
      <c r="I100" s="51">
        <v>7.5</v>
      </c>
      <c r="J100" s="51">
        <v>7.5</v>
      </c>
      <c r="K100" s="51">
        <v>100</v>
      </c>
      <c r="L100" s="134">
        <f t="shared" si="2"/>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207"/>
      <c r="T100" s="207"/>
      <c r="U100" s="49"/>
      <c r="V100" s="201"/>
      <c r="W100" s="134"/>
      <c r="X100" s="51"/>
      <c r="Y100" s="51"/>
      <c r="Z100" s="49"/>
      <c r="AB100" s="256"/>
      <c r="AC100" s="256"/>
      <c r="AD100" s="256"/>
      <c r="AE100" s="256"/>
      <c r="AF100" s="256"/>
      <c r="AG100" s="256"/>
      <c r="AH100" s="256"/>
      <c r="AI100" s="256"/>
      <c r="AJ100" s="256"/>
    </row>
    <row r="101" spans="4:36">
      <c r="D101" s="49">
        <v>95</v>
      </c>
      <c r="E101" s="49" t="s">
        <v>51</v>
      </c>
      <c r="F101" s="49">
        <v>1</v>
      </c>
      <c r="G101" s="51">
        <v>5.6</v>
      </c>
      <c r="H101" s="51">
        <v>1.6</v>
      </c>
      <c r="I101" s="51">
        <v>7.5</v>
      </c>
      <c r="J101" s="51">
        <v>7.5</v>
      </c>
      <c r="K101" s="51">
        <v>108</v>
      </c>
      <c r="L101" s="134">
        <f t="shared" si="2"/>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207"/>
      <c r="T101" s="207"/>
      <c r="U101" s="49"/>
      <c r="V101" s="201"/>
      <c r="W101" s="134"/>
      <c r="X101" s="51"/>
      <c r="Y101" s="51"/>
      <c r="Z101" s="49"/>
      <c r="AB101" s="256"/>
      <c r="AC101" s="256"/>
      <c r="AD101" s="256"/>
      <c r="AE101" s="256"/>
      <c r="AF101" s="256"/>
      <c r="AG101" s="256"/>
      <c r="AH101" s="256"/>
      <c r="AI101" s="256"/>
      <c r="AJ101" s="256"/>
    </row>
    <row r="102" spans="4:36">
      <c r="D102" s="49">
        <v>96</v>
      </c>
      <c r="E102" s="49" t="s">
        <v>51</v>
      </c>
      <c r="F102" s="49">
        <v>2</v>
      </c>
      <c r="G102" s="51">
        <v>1.6</v>
      </c>
      <c r="H102" s="51">
        <v>-2.2999999999999998</v>
      </c>
      <c r="I102" s="51">
        <v>7.5</v>
      </c>
      <c r="J102" s="51">
        <v>7.5</v>
      </c>
      <c r="K102" s="51">
        <v>100</v>
      </c>
      <c r="L102" s="134">
        <f t="shared" ref="L102" si="3">IF(7850/1000*(1/3)*PI()*ABS(G102-H102)*((I102/2)^2+(I102/2)*(J102/2)+(J102/2)^2-(I102/2-K102/1000)^2-(I102/2-K102/1000)*(J102/2-K102/1000)-(J102/2-K102/1000)^2)=0,"",7850/1000*(1/3)*PI()*ABS(G102-H102)*((I102/2)^2+(I102/2)*(J102/2)+(J102/2)^2-(I102/2-K102/1000)^2-(I102/2-K102/1000)*(J102/2-K102/1000)-(J102/2-K102/1000)^2))</f>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207"/>
      <c r="T102" s="207"/>
      <c r="U102" s="49"/>
      <c r="V102" s="201"/>
      <c r="W102" s="134"/>
      <c r="X102" s="51"/>
      <c r="Y102" s="51"/>
      <c r="Z102" s="49"/>
      <c r="AB102" s="256"/>
      <c r="AC102" s="256"/>
      <c r="AD102" s="256"/>
      <c r="AE102" s="256"/>
      <c r="AF102" s="256"/>
      <c r="AG102" s="256"/>
      <c r="AH102" s="256"/>
      <c r="AI102" s="256"/>
      <c r="AJ102" s="256"/>
    </row>
    <row r="103" spans="4:36">
      <c r="D103" s="49">
        <v>97</v>
      </c>
      <c r="E103" s="49" t="s">
        <v>51</v>
      </c>
      <c r="F103" s="49">
        <v>3</v>
      </c>
      <c r="G103" s="51">
        <v>-2.2999999999999998</v>
      </c>
      <c r="H103" s="51">
        <v>-6.2</v>
      </c>
      <c r="I103" s="51">
        <v>7.5</v>
      </c>
      <c r="J103" s="51">
        <v>7.5</v>
      </c>
      <c r="K103" s="51">
        <v>99</v>
      </c>
      <c r="L103" s="134">
        <f t="shared" ref="L103:L113" si="4">IF(7850/1000*(1/3)*PI()*ABS(G103-H103)*((I103/2)^2+(I103/2)*(J103/2)+(J103/2)^2-(I103/2-K103/1000)^2-(I103/2-K103/1000)*(J103/2-K103/1000)-(J103/2-K103/1000)^2)=0,"",7850/1000*(1/3)*PI()*ABS(G103-H103)*((I103/2)^2+(I103/2)*(J103/2)+(J103/2)^2-(I103/2-K103/1000)^2-(I103/2-K103/1000)*(J103/2-K103/1000)-(J103/2-K103/1000)^2))</f>
        <v>70.470886575128816</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207"/>
      <c r="T103" s="207"/>
      <c r="U103" s="49"/>
      <c r="V103" s="201"/>
      <c r="W103" s="134"/>
      <c r="X103" s="51"/>
      <c r="Y103" s="51"/>
      <c r="Z103" s="49"/>
      <c r="AB103" s="256"/>
      <c r="AC103" s="256"/>
      <c r="AD103" s="256"/>
      <c r="AE103" s="256"/>
      <c r="AF103" s="256"/>
      <c r="AG103" s="256"/>
      <c r="AH103" s="256"/>
      <c r="AI103" s="256"/>
      <c r="AJ103" s="256"/>
    </row>
    <row r="104" spans="4:36">
      <c r="D104" s="49">
        <v>98</v>
      </c>
      <c r="E104" s="49" t="s">
        <v>51</v>
      </c>
      <c r="F104" s="49">
        <v>4</v>
      </c>
      <c r="G104" s="51">
        <v>-6.2</v>
      </c>
      <c r="H104" s="51">
        <v>-10.1</v>
      </c>
      <c r="I104" s="51">
        <v>7.5</v>
      </c>
      <c r="J104" s="51">
        <v>7.8282999999999996</v>
      </c>
      <c r="K104" s="51">
        <v>99</v>
      </c>
      <c r="L104" s="134">
        <f t="shared" si="4"/>
        <v>72.033891038215742</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207"/>
      <c r="T104" s="207"/>
      <c r="U104" s="49"/>
      <c r="V104" s="201"/>
      <c r="W104" s="134"/>
      <c r="X104" s="51"/>
      <c r="Y104" s="51"/>
      <c r="Z104" s="49"/>
      <c r="AB104" s="256"/>
      <c r="AC104" s="256"/>
      <c r="AD104" s="256"/>
      <c r="AE104" s="256"/>
      <c r="AF104" s="256"/>
      <c r="AG104" s="256"/>
      <c r="AH104" s="256"/>
      <c r="AI104" s="256"/>
      <c r="AJ104" s="256"/>
    </row>
    <row r="105" spans="4:36">
      <c r="D105" s="49">
        <v>99</v>
      </c>
      <c r="E105" s="49" t="s">
        <v>51</v>
      </c>
      <c r="F105" s="49">
        <v>5</v>
      </c>
      <c r="G105" s="51">
        <v>-10.1</v>
      </c>
      <c r="H105" s="51">
        <v>-14</v>
      </c>
      <c r="I105" s="51">
        <v>7.8282999999999996</v>
      </c>
      <c r="J105" s="51">
        <v>8.1565999999999992</v>
      </c>
      <c r="K105" s="51">
        <v>107</v>
      </c>
      <c r="L105" s="134">
        <f t="shared" si="4"/>
        <v>81.151097274858856</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207"/>
      <c r="T105" s="207"/>
      <c r="U105" s="49"/>
      <c r="V105" s="201"/>
      <c r="W105" s="134"/>
      <c r="X105" s="51"/>
      <c r="Y105" s="51"/>
      <c r="Z105" s="49"/>
      <c r="AB105" s="256"/>
      <c r="AC105" s="256"/>
      <c r="AD105" s="256"/>
      <c r="AE105" s="256"/>
      <c r="AF105" s="256"/>
      <c r="AG105" s="256"/>
      <c r="AH105" s="256"/>
      <c r="AI105" s="256"/>
      <c r="AJ105" s="256"/>
    </row>
    <row r="106" spans="4:36">
      <c r="D106" s="49">
        <v>100</v>
      </c>
      <c r="E106" s="49" t="s">
        <v>51</v>
      </c>
      <c r="F106" s="49">
        <v>6</v>
      </c>
      <c r="G106" s="51">
        <v>-14</v>
      </c>
      <c r="H106" s="51">
        <v>-17.899999999999999</v>
      </c>
      <c r="I106" s="51">
        <v>8.1565999999999992</v>
      </c>
      <c r="J106" s="51">
        <v>8.4847999999999999</v>
      </c>
      <c r="K106" s="51">
        <v>96</v>
      </c>
      <c r="L106" s="134">
        <f t="shared" si="4"/>
        <v>75.940846757247229</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207"/>
      <c r="T106" s="207"/>
      <c r="U106" s="49"/>
      <c r="V106" s="201"/>
      <c r="W106" s="134"/>
      <c r="X106" s="51"/>
      <c r="Y106" s="51"/>
      <c r="Z106" s="49"/>
      <c r="AB106" s="256"/>
      <c r="AC106" s="256"/>
      <c r="AD106" s="256"/>
      <c r="AE106" s="256"/>
      <c r="AF106" s="256"/>
      <c r="AG106" s="256"/>
      <c r="AH106" s="256"/>
      <c r="AI106" s="256"/>
      <c r="AJ106" s="256"/>
    </row>
    <row r="107" spans="4:36">
      <c r="D107" s="49">
        <v>101</v>
      </c>
      <c r="E107" s="49" t="s">
        <v>51</v>
      </c>
      <c r="F107" s="49">
        <v>7</v>
      </c>
      <c r="G107" s="51">
        <v>-17.899999999999999</v>
      </c>
      <c r="H107" s="51">
        <v>-21.8</v>
      </c>
      <c r="I107" s="51">
        <v>8.4847999999999999</v>
      </c>
      <c r="J107" s="51">
        <v>8.8131000000000004</v>
      </c>
      <c r="K107" s="51">
        <v>92</v>
      </c>
      <c r="L107" s="134">
        <f t="shared" si="4"/>
        <v>75.716574561821901</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207"/>
      <c r="T107" s="207"/>
      <c r="U107" s="49"/>
      <c r="V107" s="201"/>
      <c r="W107" s="134"/>
      <c r="X107" s="51"/>
      <c r="Y107" s="51"/>
      <c r="Z107" s="49"/>
      <c r="AB107" s="256"/>
      <c r="AC107" s="256"/>
      <c r="AD107" s="256"/>
      <c r="AE107" s="256"/>
      <c r="AF107" s="256"/>
      <c r="AG107" s="256"/>
      <c r="AH107" s="256"/>
      <c r="AI107" s="256"/>
      <c r="AJ107" s="256"/>
    </row>
    <row r="108" spans="4:36">
      <c r="D108" s="49">
        <v>102</v>
      </c>
      <c r="E108" s="49" t="s">
        <v>51</v>
      </c>
      <c r="F108" s="49">
        <v>8</v>
      </c>
      <c r="G108" s="51">
        <v>-21.8</v>
      </c>
      <c r="H108" s="51">
        <v>-25.7</v>
      </c>
      <c r="I108" s="51">
        <v>8.8131000000000004</v>
      </c>
      <c r="J108" s="51">
        <v>9.1414000000000009</v>
      </c>
      <c r="K108" s="51">
        <v>92</v>
      </c>
      <c r="L108" s="134">
        <f t="shared" si="4"/>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207"/>
      <c r="T108" s="207"/>
      <c r="U108" s="49"/>
      <c r="V108" s="201"/>
      <c r="W108" s="134"/>
      <c r="X108" s="51"/>
      <c r="Y108" s="51"/>
      <c r="Z108" s="49"/>
      <c r="AB108" s="256"/>
      <c r="AC108" s="256"/>
      <c r="AD108" s="256"/>
      <c r="AE108" s="256"/>
      <c r="AF108" s="256"/>
      <c r="AG108" s="256"/>
      <c r="AH108" s="256"/>
      <c r="AI108" s="256"/>
      <c r="AJ108" s="256"/>
    </row>
    <row r="109" spans="4:36">
      <c r="D109" s="49">
        <v>103</v>
      </c>
      <c r="E109" s="49" t="s">
        <v>51</v>
      </c>
      <c r="F109" s="49">
        <v>9</v>
      </c>
      <c r="G109" s="51">
        <v>-25.7</v>
      </c>
      <c r="H109" s="51">
        <v>-29.6</v>
      </c>
      <c r="I109" s="51">
        <v>9.1414000000000009</v>
      </c>
      <c r="J109" s="51">
        <v>9.4696999999999996</v>
      </c>
      <c r="K109" s="51">
        <v>92</v>
      </c>
      <c r="L109" s="134">
        <f t="shared" si="4"/>
        <v>81.526530545821984</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207"/>
      <c r="T109" s="207"/>
      <c r="U109" s="49"/>
      <c r="V109" s="201"/>
      <c r="W109" s="134"/>
      <c r="X109" s="51"/>
      <c r="Y109" s="51"/>
      <c r="Z109" s="49"/>
      <c r="AB109" s="256"/>
      <c r="AC109" s="256"/>
      <c r="AD109" s="256"/>
      <c r="AE109" s="256"/>
      <c r="AF109" s="256"/>
      <c r="AG109" s="256"/>
      <c r="AH109" s="256"/>
      <c r="AI109" s="256"/>
      <c r="AJ109" s="256"/>
    </row>
    <row r="110" spans="4:36">
      <c r="D110" s="49">
        <v>104</v>
      </c>
      <c r="E110" s="49" t="s">
        <v>51</v>
      </c>
      <c r="F110" s="49">
        <v>10</v>
      </c>
      <c r="G110" s="51">
        <v>-29.6</v>
      </c>
      <c r="H110" s="51">
        <v>-33.5</v>
      </c>
      <c r="I110" s="51">
        <v>9.4696999999999996</v>
      </c>
      <c r="J110" s="51">
        <v>9.8000000000000007</v>
      </c>
      <c r="K110" s="51">
        <v>92</v>
      </c>
      <c r="L110" s="134">
        <f t="shared" si="4"/>
        <v>84.440357084858348</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207"/>
      <c r="T110" s="207"/>
      <c r="U110" s="49"/>
      <c r="V110" s="201"/>
      <c r="W110" s="134"/>
      <c r="X110" s="51"/>
      <c r="Y110" s="51"/>
      <c r="Z110" s="49"/>
      <c r="AB110" s="256"/>
      <c r="AC110" s="256"/>
      <c r="AD110" s="256"/>
      <c r="AE110" s="256"/>
      <c r="AF110" s="256"/>
      <c r="AG110" s="256"/>
      <c r="AH110" s="256"/>
      <c r="AI110" s="256"/>
      <c r="AJ110" s="256"/>
    </row>
    <row r="111" spans="4:36">
      <c r="D111" s="49">
        <v>105</v>
      </c>
      <c r="E111" s="49" t="s">
        <v>51</v>
      </c>
      <c r="F111" s="49">
        <v>11</v>
      </c>
      <c r="G111" s="51">
        <v>-33.5</v>
      </c>
      <c r="H111" s="51">
        <v>-36.799999999999997</v>
      </c>
      <c r="I111" s="51">
        <v>9.8000000000000007</v>
      </c>
      <c r="J111" s="51">
        <v>9.8000000000000007</v>
      </c>
      <c r="K111" s="51">
        <v>92</v>
      </c>
      <c r="L111" s="134">
        <f t="shared" si="4"/>
        <v>72.686049300526321</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207"/>
      <c r="T111" s="207"/>
      <c r="U111" s="49"/>
      <c r="V111" s="201"/>
      <c r="W111" s="134"/>
      <c r="X111" s="51"/>
      <c r="Y111" s="51"/>
      <c r="Z111" s="49"/>
      <c r="AB111" s="256"/>
      <c r="AC111" s="256"/>
      <c r="AD111" s="256"/>
      <c r="AE111" s="256"/>
      <c r="AF111" s="256"/>
      <c r="AG111" s="256"/>
      <c r="AH111" s="256"/>
      <c r="AI111" s="256"/>
      <c r="AJ111" s="256"/>
    </row>
    <row r="112" spans="4:36">
      <c r="D112" s="49">
        <v>106</v>
      </c>
      <c r="E112" s="49" t="s">
        <v>51</v>
      </c>
      <c r="F112" s="49">
        <v>12</v>
      </c>
      <c r="G112" s="51">
        <v>-36.799999999999997</v>
      </c>
      <c r="H112" s="51">
        <v>-40.200000000000003</v>
      </c>
      <c r="I112" s="51">
        <v>9.8000000000000007</v>
      </c>
      <c r="J112" s="51">
        <v>9.8000000000000007</v>
      </c>
      <c r="K112" s="51">
        <v>92</v>
      </c>
      <c r="L112" s="134">
        <f t="shared" si="4"/>
        <v>74.888656855087916</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207"/>
      <c r="T112" s="207"/>
      <c r="U112" s="49"/>
      <c r="V112" s="201"/>
      <c r="W112" s="134"/>
      <c r="X112" s="51"/>
      <c r="Y112" s="51"/>
      <c r="Z112" s="49"/>
      <c r="AB112" s="256"/>
      <c r="AC112" s="256"/>
      <c r="AD112" s="256"/>
      <c r="AE112" s="256"/>
      <c r="AF112" s="256"/>
      <c r="AG112" s="256"/>
      <c r="AH112" s="256"/>
      <c r="AI112" s="256"/>
      <c r="AJ112" s="256"/>
    </row>
    <row r="113" spans="4:36">
      <c r="D113" s="49">
        <v>107</v>
      </c>
      <c r="E113" s="49" t="s">
        <v>51</v>
      </c>
      <c r="F113" s="49">
        <v>13</v>
      </c>
      <c r="G113" s="51">
        <v>-40.200000000000003</v>
      </c>
      <c r="H113" s="51">
        <v>-43.8</v>
      </c>
      <c r="I113" s="51">
        <v>9.8000000000000007</v>
      </c>
      <c r="J113" s="51">
        <v>9.8000000000000007</v>
      </c>
      <c r="K113" s="51">
        <v>101</v>
      </c>
      <c r="L113" s="134">
        <f t="shared" si="4"/>
        <v>86.970178877873906</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207"/>
      <c r="T113" s="207"/>
      <c r="U113" s="49"/>
      <c r="V113" s="201"/>
      <c r="W113" s="134"/>
      <c r="X113" s="51"/>
      <c r="Y113" s="51"/>
      <c r="Z113" s="49"/>
      <c r="AB113" s="256"/>
      <c r="AC113" s="256"/>
      <c r="AD113" s="256"/>
      <c r="AE113" s="256"/>
      <c r="AF113" s="256"/>
      <c r="AG113" s="256"/>
      <c r="AH113" s="256"/>
      <c r="AI113" s="256"/>
      <c r="AJ113" s="256"/>
    </row>
    <row r="114" spans="4:36">
      <c r="D114" s="49">
        <v>108</v>
      </c>
      <c r="E114" s="49" t="s">
        <v>51</v>
      </c>
      <c r="F114" s="49">
        <v>14</v>
      </c>
      <c r="G114" s="51">
        <v>-43.8</v>
      </c>
      <c r="H114" s="51">
        <v>-47.8</v>
      </c>
      <c r="I114" s="51">
        <v>9.8000000000000007</v>
      </c>
      <c r="J114" s="51">
        <v>9.8000000000000007</v>
      </c>
      <c r="K114" s="51">
        <v>92</v>
      </c>
      <c r="L114" s="134">
        <f t="shared" ref="L114:L123" si="5">IF(7850/1000*(1/3)*PI()*ABS(G114-H114)*((I114/2)^2+(I114/2)*(J114/2)+(J114/2)^2-(I114/2-K114/1000)^2-(I114/2-K114/1000)*(J114/2-K114/1000)-(J114/2-K114/1000)^2)=0,"",7850/1000*(1/3)*PI()*ABS(G114-H114)*((I114/2)^2+(I114/2)*(J114/2)+(J114/2)^2-(I114/2-K114/1000)^2-(I114/2-K114/1000)*(J114/2-K114/1000)-(J114/2-K114/1000)^2))</f>
        <v>88.104302182456237</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207"/>
      <c r="T114" s="207"/>
      <c r="U114" s="49"/>
      <c r="V114" s="201"/>
      <c r="W114" s="134"/>
      <c r="X114" s="51"/>
      <c r="Y114" s="51"/>
      <c r="Z114" s="49"/>
      <c r="AB114" s="256"/>
      <c r="AC114" s="256"/>
      <c r="AD114" s="256"/>
      <c r="AE114" s="256"/>
      <c r="AF114" s="256"/>
      <c r="AG114" s="256"/>
      <c r="AH114" s="256"/>
      <c r="AI114" s="256"/>
      <c r="AJ114" s="256"/>
    </row>
    <row r="115" spans="4:36">
      <c r="D115" s="49">
        <v>109</v>
      </c>
      <c r="E115" s="49" t="s">
        <v>51</v>
      </c>
      <c r="F115" s="49">
        <v>15</v>
      </c>
      <c r="G115" s="51">
        <v>-47.8</v>
      </c>
      <c r="H115" s="51">
        <v>-51.8</v>
      </c>
      <c r="I115" s="51">
        <v>9.8000000000000007</v>
      </c>
      <c r="J115" s="51">
        <v>9.8000000000000007</v>
      </c>
      <c r="K115" s="51">
        <v>90</v>
      </c>
      <c r="L115" s="134">
        <f t="shared" si="5"/>
        <v>86.206747547124465</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7"/>
      <c r="T115" s="207"/>
      <c r="U115" s="49"/>
      <c r="V115" s="201"/>
      <c r="W115" s="134"/>
      <c r="X115" s="51"/>
      <c r="Y115" s="51"/>
      <c r="Z115" s="49"/>
      <c r="AB115" s="256"/>
      <c r="AC115" s="256"/>
      <c r="AD115" s="256"/>
      <c r="AE115" s="256"/>
      <c r="AF115" s="256"/>
      <c r="AG115" s="256"/>
      <c r="AH115" s="256"/>
      <c r="AI115" s="256"/>
      <c r="AJ115" s="256"/>
    </row>
    <row r="116" spans="4:36">
      <c r="D116" s="49">
        <v>110</v>
      </c>
      <c r="E116" s="49" t="s">
        <v>51</v>
      </c>
      <c r="F116" s="49">
        <v>16</v>
      </c>
      <c r="G116" s="51">
        <v>-51.8</v>
      </c>
      <c r="H116" s="51">
        <v>-55.8</v>
      </c>
      <c r="I116" s="51">
        <v>9.8000000000000007</v>
      </c>
      <c r="J116" s="51">
        <v>9.8000000000000007</v>
      </c>
      <c r="K116" s="51">
        <v>80</v>
      </c>
      <c r="L116" s="134">
        <f t="shared" si="5"/>
        <v>76.707136849347108</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7"/>
      <c r="T116" s="207"/>
      <c r="U116" s="49"/>
      <c r="V116" s="201"/>
      <c r="W116" s="134"/>
      <c r="X116" s="51"/>
      <c r="Y116" s="51"/>
      <c r="Z116" s="49"/>
      <c r="AB116" s="256"/>
      <c r="AC116" s="256"/>
      <c r="AD116" s="256"/>
      <c r="AE116" s="256"/>
      <c r="AF116" s="256"/>
      <c r="AG116" s="256"/>
      <c r="AH116" s="256"/>
      <c r="AI116" s="256"/>
      <c r="AJ116" s="256"/>
    </row>
    <row r="117" spans="4:36">
      <c r="D117" s="49">
        <v>111</v>
      </c>
      <c r="E117" s="49" t="s">
        <v>51</v>
      </c>
      <c r="F117" s="49">
        <v>17</v>
      </c>
      <c r="G117" s="51">
        <v>-55.8</v>
      </c>
      <c r="H117" s="51">
        <v>-59.8</v>
      </c>
      <c r="I117" s="51">
        <v>9.8000000000000007</v>
      </c>
      <c r="J117" s="51">
        <v>9.8000000000000007</v>
      </c>
      <c r="K117" s="51">
        <v>80</v>
      </c>
      <c r="L117" s="134">
        <f t="shared" si="5"/>
        <v>76.707136849347108</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7"/>
      <c r="T117" s="207"/>
      <c r="U117" s="49"/>
      <c r="V117" s="201"/>
      <c r="W117" s="134"/>
      <c r="X117" s="51"/>
      <c r="Y117" s="51"/>
      <c r="Z117" s="49"/>
      <c r="AB117" s="256"/>
      <c r="AC117" s="256"/>
      <c r="AD117" s="256"/>
      <c r="AE117" s="256"/>
      <c r="AF117" s="256"/>
      <c r="AG117" s="256"/>
      <c r="AH117" s="256"/>
      <c r="AI117" s="256"/>
      <c r="AJ117" s="256"/>
    </row>
    <row r="118" spans="4:36">
      <c r="D118" s="49">
        <v>112</v>
      </c>
      <c r="E118" s="49" t="s">
        <v>51</v>
      </c>
      <c r="F118" s="49">
        <v>18</v>
      </c>
      <c r="G118" s="51">
        <v>-59.8</v>
      </c>
      <c r="H118" s="51">
        <v>-63.8</v>
      </c>
      <c r="I118" s="51">
        <v>9.8000000000000007</v>
      </c>
      <c r="J118" s="51">
        <v>9.8000000000000007</v>
      </c>
      <c r="K118" s="51">
        <v>80</v>
      </c>
      <c r="L118" s="134">
        <f t="shared" si="5"/>
        <v>76.707136849347108</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207"/>
      <c r="T118" s="207"/>
      <c r="U118" s="49"/>
      <c r="V118" s="201"/>
      <c r="W118" s="134"/>
      <c r="X118" s="51"/>
      <c r="Y118" s="51"/>
      <c r="Z118" s="49"/>
      <c r="AB118" s="256"/>
      <c r="AC118" s="256"/>
      <c r="AD118" s="256"/>
      <c r="AE118" s="256"/>
      <c r="AF118" s="256"/>
      <c r="AG118" s="256"/>
      <c r="AH118" s="256"/>
      <c r="AI118" s="256"/>
      <c r="AJ118" s="256"/>
    </row>
    <row r="119" spans="4:36">
      <c r="D119" s="49">
        <v>113</v>
      </c>
      <c r="E119" s="49" t="s">
        <v>51</v>
      </c>
      <c r="F119" s="49">
        <v>19</v>
      </c>
      <c r="G119" s="51">
        <v>-63.8</v>
      </c>
      <c r="H119" s="51">
        <v>-67.8</v>
      </c>
      <c r="I119" s="51">
        <v>9.8000000000000007</v>
      </c>
      <c r="J119" s="51">
        <v>9.8000000000000007</v>
      </c>
      <c r="K119" s="51">
        <v>80</v>
      </c>
      <c r="L119" s="134">
        <f t="shared" si="5"/>
        <v>76.707136849347108</v>
      </c>
      <c r="M119" s="51">
        <f>IFERROR(IF(OR(ISBLANK(WHOLE_STRUCTURE[[#This Row],[Top '[m']]]), ISBLANK(WHOLE_STRUCTURE[[#This Row],[Bottom '[m']]])), "", WHOLE_STRUCTURE[[#This Row],[Top '[m']]] - WHOLE_STRUCTURE[[#This Row],[Bottom '[m']]]),"")</f>
        <v>4</v>
      </c>
      <c r="N119" s="52">
        <f>IFERROR(-(WHOLE_STRUCTURE[[#This Row],[D, bottom '[m']]]-WHOLE_STRUCTURE[[#This Row],[D, top '[m']]])/(WHOLE_STRUCTURE[[#This Row],[Bottom '[m']]]-WHOLE_STRUCTURE[[#This Row],[Top '[m']]]),"")</f>
        <v>0</v>
      </c>
      <c r="O119" s="50" t="str">
        <f>IFERROR((WHOLE_STRUCTURE[[#This Row],[D, bottom '[m']]]+WHOLE_STRUCTURE[[#This Row],[D, top '[m']]])/(2*#REF!/1000),"")</f>
        <v/>
      </c>
      <c r="S119" s="207"/>
      <c r="T119" s="207"/>
      <c r="U119" s="49"/>
      <c r="V119" s="201"/>
      <c r="W119" s="134"/>
      <c r="X119" s="51"/>
      <c r="Y119" s="51"/>
      <c r="Z119" s="49"/>
      <c r="AB119" s="256"/>
      <c r="AC119" s="256"/>
      <c r="AD119" s="256"/>
      <c r="AE119" s="256"/>
      <c r="AF119" s="256"/>
      <c r="AG119" s="256"/>
      <c r="AH119" s="256"/>
      <c r="AI119" s="256"/>
      <c r="AJ119" s="256"/>
    </row>
    <row r="120" spans="4:36">
      <c r="D120" s="49">
        <v>114</v>
      </c>
      <c r="E120" s="49" t="s">
        <v>51</v>
      </c>
      <c r="F120" s="49">
        <v>20</v>
      </c>
      <c r="G120" s="51">
        <v>-67.8</v>
      </c>
      <c r="H120" s="51">
        <v>-71.8</v>
      </c>
      <c r="I120" s="51">
        <v>9.8000000000000007</v>
      </c>
      <c r="J120" s="51">
        <v>9.8000000000000007</v>
      </c>
      <c r="K120" s="51">
        <v>80</v>
      </c>
      <c r="L120" s="134">
        <f t="shared" si="5"/>
        <v>76.707136849347108</v>
      </c>
      <c r="M120" s="51">
        <f>IFERROR(IF(OR(ISBLANK(WHOLE_STRUCTURE[[#This Row],[Top '[m']]]), ISBLANK(WHOLE_STRUCTURE[[#This Row],[Bottom '[m']]])), "", WHOLE_STRUCTURE[[#This Row],[Top '[m']]] - WHOLE_STRUCTURE[[#This Row],[Bottom '[m']]]),"")</f>
        <v>4</v>
      </c>
      <c r="N120" s="52">
        <f>IFERROR(-(WHOLE_STRUCTURE[[#This Row],[D, bottom '[m']]]-WHOLE_STRUCTURE[[#This Row],[D, top '[m']]])/(WHOLE_STRUCTURE[[#This Row],[Bottom '[m']]]-WHOLE_STRUCTURE[[#This Row],[Top '[m']]]),"")</f>
        <v>0</v>
      </c>
      <c r="O120" s="50" t="str">
        <f>IFERROR((WHOLE_STRUCTURE[[#This Row],[D, bottom '[m']]]+WHOLE_STRUCTURE[[#This Row],[D, top '[m']]])/(2*#REF!/1000),"")</f>
        <v/>
      </c>
      <c r="S120" s="207"/>
      <c r="T120" s="207"/>
      <c r="U120" s="49"/>
      <c r="V120" s="201"/>
      <c r="W120" s="134"/>
      <c r="X120" s="51"/>
      <c r="Y120" s="51"/>
      <c r="Z120" s="49"/>
      <c r="AB120" s="256"/>
      <c r="AC120" s="256"/>
      <c r="AD120" s="256"/>
      <c r="AE120" s="256"/>
      <c r="AF120" s="256"/>
      <c r="AG120" s="256"/>
      <c r="AH120" s="256"/>
      <c r="AI120" s="256"/>
      <c r="AJ120" s="256"/>
    </row>
    <row r="121" spans="4:36">
      <c r="D121" s="49">
        <v>115</v>
      </c>
      <c r="E121" s="49" t="s">
        <v>51</v>
      </c>
      <c r="F121" s="49">
        <v>21</v>
      </c>
      <c r="G121" s="51">
        <v>-71.8</v>
      </c>
      <c r="H121" s="51">
        <v>-75.8</v>
      </c>
      <c r="I121" s="51">
        <v>9.8000000000000007</v>
      </c>
      <c r="J121" s="51">
        <v>9.8000000000000007</v>
      </c>
      <c r="K121" s="51">
        <v>87</v>
      </c>
      <c r="L121" s="134">
        <f t="shared" si="5"/>
        <v>83.358935903986847</v>
      </c>
      <c r="M121" s="51">
        <f>IFERROR(IF(OR(ISBLANK(WHOLE_STRUCTURE[[#This Row],[Top '[m']]]), ISBLANK(WHOLE_STRUCTURE[[#This Row],[Bottom '[m']]])), "", WHOLE_STRUCTURE[[#This Row],[Top '[m']]] - WHOLE_STRUCTURE[[#This Row],[Bottom '[m']]]),"")</f>
        <v>4</v>
      </c>
      <c r="N121" s="52">
        <f>IFERROR(-(WHOLE_STRUCTURE[[#This Row],[D, bottom '[m']]]-WHOLE_STRUCTURE[[#This Row],[D, top '[m']]])/(WHOLE_STRUCTURE[[#This Row],[Bottom '[m']]]-WHOLE_STRUCTURE[[#This Row],[Top '[m']]]),"")</f>
        <v>0</v>
      </c>
      <c r="O121" s="50" t="str">
        <f>IFERROR((WHOLE_STRUCTURE[[#This Row],[D, bottom '[m']]]+WHOLE_STRUCTURE[[#This Row],[D, top '[m']]])/(2*#REF!/1000),"")</f>
        <v/>
      </c>
      <c r="S121" s="207"/>
      <c r="T121" s="207"/>
      <c r="U121" s="49"/>
      <c r="V121" s="201"/>
      <c r="W121" s="134"/>
      <c r="X121" s="51"/>
      <c r="Y121" s="51"/>
      <c r="Z121" s="49"/>
      <c r="AB121" s="256"/>
      <c r="AC121" s="256"/>
      <c r="AD121" s="256"/>
      <c r="AE121" s="256"/>
      <c r="AF121" s="256"/>
      <c r="AG121" s="256"/>
      <c r="AH121" s="256"/>
      <c r="AI121" s="256"/>
      <c r="AJ121" s="256"/>
    </row>
    <row r="122" spans="4:36">
      <c r="D122" s="49">
        <v>116</v>
      </c>
      <c r="E122" s="49" t="s">
        <v>51</v>
      </c>
      <c r="F122" s="49">
        <v>22</v>
      </c>
      <c r="G122" s="51">
        <v>-75.8</v>
      </c>
      <c r="H122" s="51">
        <v>-79.75</v>
      </c>
      <c r="I122" s="51">
        <v>9.8000000000000007</v>
      </c>
      <c r="J122" s="51">
        <v>9.8000000000000007</v>
      </c>
      <c r="K122" s="51">
        <v>95</v>
      </c>
      <c r="L122" s="134">
        <f t="shared" si="5"/>
        <v>89.812290014748029</v>
      </c>
      <c r="M122" s="51">
        <f>IFERROR(IF(OR(ISBLANK(WHOLE_STRUCTURE[[#This Row],[Top '[m']]]), ISBLANK(WHOLE_STRUCTURE[[#This Row],[Bottom '[m']]])), "", WHOLE_STRUCTURE[[#This Row],[Top '[m']]] - WHOLE_STRUCTURE[[#This Row],[Bottom '[m']]]),"")</f>
        <v>3.9500000000000028</v>
      </c>
      <c r="N122" s="52">
        <f>IFERROR(-(WHOLE_STRUCTURE[[#This Row],[D, bottom '[m']]]-WHOLE_STRUCTURE[[#This Row],[D, top '[m']]])/(WHOLE_STRUCTURE[[#This Row],[Bottom '[m']]]-WHOLE_STRUCTURE[[#This Row],[Top '[m']]]),"")</f>
        <v>0</v>
      </c>
      <c r="O122" s="50" t="str">
        <f>IFERROR((WHOLE_STRUCTURE[[#This Row],[D, bottom '[m']]]+WHOLE_STRUCTURE[[#This Row],[D, top '[m']]])/(2*#REF!/1000),"")</f>
        <v/>
      </c>
      <c r="S122" s="207"/>
      <c r="T122" s="207"/>
      <c r="U122" s="49"/>
      <c r="V122" s="201"/>
      <c r="W122" s="134"/>
      <c r="X122" s="51"/>
      <c r="Y122" s="51"/>
      <c r="Z122" s="49"/>
      <c r="AB122" s="256"/>
      <c r="AC122" s="256"/>
      <c r="AD122" s="256"/>
      <c r="AE122" s="256"/>
      <c r="AF122" s="256"/>
      <c r="AG122" s="256"/>
      <c r="AH122" s="256"/>
      <c r="AI122" s="256"/>
      <c r="AJ122" s="256"/>
    </row>
    <row r="123" spans="4:36">
      <c r="D123" s="49">
        <v>117</v>
      </c>
      <c r="E123" s="49" t="s">
        <v>51</v>
      </c>
      <c r="F123" s="49">
        <v>23</v>
      </c>
      <c r="G123" s="51">
        <v>-79.75</v>
      </c>
      <c r="H123" s="51">
        <v>-82.75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7"/>
      <c r="T123" s="207"/>
      <c r="U123" s="49"/>
      <c r="V123" s="201"/>
      <c r="W123" s="134"/>
      <c r="X123" s="51"/>
      <c r="Y123" s="51"/>
      <c r="Z123" s="49"/>
      <c r="AB123" s="256"/>
      <c r="AC123" s="256"/>
      <c r="AD123" s="256"/>
      <c r="AE123" s="256"/>
      <c r="AF123" s="256"/>
      <c r="AG123" s="256"/>
      <c r="AH123" s="256"/>
      <c r="AI123" s="256"/>
      <c r="AJ123" s="256"/>
    </row>
    <row r="124" spans="4:36">
      <c r="G124" s="51"/>
      <c r="H124" s="51"/>
      <c r="I124" s="51"/>
      <c r="J124" s="51"/>
      <c r="K124" s="50"/>
      <c r="L124" s="134"/>
      <c r="O124" s="50"/>
      <c r="S124" s="207"/>
      <c r="T124" s="207"/>
      <c r="U124" s="49"/>
      <c r="V124" s="201"/>
      <c r="W124" s="134"/>
      <c r="X124" s="51"/>
      <c r="Y124" s="51"/>
      <c r="Z124" s="49"/>
      <c r="AB124" s="256"/>
      <c r="AC124" s="256"/>
      <c r="AD124" s="256"/>
      <c r="AE124" s="256"/>
      <c r="AF124" s="256"/>
      <c r="AG124" s="256"/>
      <c r="AH124" s="256"/>
      <c r="AI124" s="256"/>
      <c r="AJ124" s="256"/>
    </row>
    <row r="125" spans="4:36">
      <c r="G125" s="51"/>
      <c r="H125" s="51"/>
      <c r="I125" s="51"/>
      <c r="J125" s="51"/>
      <c r="K125" s="50"/>
      <c r="L125" s="134"/>
      <c r="O125" s="50"/>
      <c r="S125" s="207"/>
      <c r="T125" s="207"/>
      <c r="U125" s="49"/>
      <c r="V125" s="201"/>
      <c r="W125" s="134"/>
      <c r="X125" s="51"/>
      <c r="Y125" s="51"/>
      <c r="Z125" s="49"/>
      <c r="AB125" s="256"/>
      <c r="AC125" s="256"/>
      <c r="AD125" s="256"/>
      <c r="AE125" s="256"/>
      <c r="AF125" s="256"/>
      <c r="AG125" s="256"/>
      <c r="AH125" s="256"/>
      <c r="AI125" s="256"/>
      <c r="AJ125" s="256"/>
    </row>
    <row r="126" spans="4:36">
      <c r="G126" s="51"/>
      <c r="H126" s="51"/>
      <c r="I126" s="51"/>
      <c r="J126" s="51"/>
      <c r="K126" s="50"/>
      <c r="L126" s="134"/>
      <c r="O126" s="50"/>
      <c r="S126" s="207"/>
      <c r="T126" s="207"/>
      <c r="U126" s="49"/>
      <c r="V126" s="201"/>
      <c r="W126" s="134"/>
      <c r="X126" s="51"/>
      <c r="Y126" s="51"/>
      <c r="Z126" s="49"/>
      <c r="AB126" s="256"/>
      <c r="AC126" s="256"/>
      <c r="AD126" s="256"/>
      <c r="AE126" s="256"/>
      <c r="AF126" s="256"/>
      <c r="AG126" s="256"/>
      <c r="AH126" s="256"/>
      <c r="AI126" s="256"/>
      <c r="AJ126" s="256"/>
    </row>
    <row r="127" spans="4:36">
      <c r="G127" s="51"/>
      <c r="H127" s="51"/>
      <c r="I127" s="51"/>
      <c r="J127" s="51"/>
      <c r="K127" s="50"/>
      <c r="L127" s="134"/>
      <c r="O127" s="50"/>
      <c r="S127" s="207"/>
      <c r="T127" s="207"/>
      <c r="U127" s="49"/>
      <c r="V127" s="201"/>
      <c r="W127" s="134"/>
      <c r="X127" s="51"/>
      <c r="Y127" s="51"/>
      <c r="Z127" s="49"/>
      <c r="AB127" s="256"/>
      <c r="AC127" s="256"/>
      <c r="AD127" s="256"/>
      <c r="AE127" s="256"/>
      <c r="AF127" s="256"/>
      <c r="AG127" s="256"/>
      <c r="AH127" s="256"/>
      <c r="AI127" s="256"/>
      <c r="AJ127" s="256"/>
    </row>
    <row r="128" spans="4:36">
      <c r="G128" s="51"/>
      <c r="H128" s="51"/>
      <c r="I128" s="51"/>
      <c r="J128" s="51"/>
      <c r="K128" s="50"/>
      <c r="L128" s="134"/>
      <c r="O128" s="50"/>
      <c r="S128" s="207"/>
      <c r="T128" s="207"/>
      <c r="U128" s="49"/>
      <c r="V128" s="201"/>
      <c r="W128" s="134"/>
      <c r="X128" s="51"/>
      <c r="Y128" s="51"/>
      <c r="Z128" s="49"/>
      <c r="AB128" s="256"/>
      <c r="AC128" s="256"/>
      <c r="AD128" s="256"/>
      <c r="AE128" s="256"/>
      <c r="AF128" s="256"/>
      <c r="AG128" s="256"/>
      <c r="AH128" s="256"/>
      <c r="AI128" s="256"/>
      <c r="AJ128" s="256"/>
    </row>
    <row r="129" spans="7:36">
      <c r="G129" s="51"/>
      <c r="H129" s="51"/>
      <c r="I129" s="51"/>
      <c r="J129" s="51"/>
      <c r="K129" s="50"/>
      <c r="L129" s="134"/>
      <c r="O129" s="50"/>
      <c r="S129" s="207"/>
      <c r="T129" s="207"/>
      <c r="U129" s="49"/>
      <c r="V129" s="201"/>
      <c r="W129" s="134"/>
      <c r="X129" s="51"/>
      <c r="Y129" s="51"/>
      <c r="Z129" s="49"/>
      <c r="AB129" s="256"/>
      <c r="AC129" s="256"/>
      <c r="AD129" s="256"/>
      <c r="AE129" s="256"/>
      <c r="AF129" s="256"/>
      <c r="AG129" s="256"/>
      <c r="AH129" s="256"/>
      <c r="AI129" s="256"/>
      <c r="AJ129" s="256"/>
    </row>
    <row r="130" spans="7:36">
      <c r="G130" s="51"/>
      <c r="H130" s="51"/>
      <c r="I130" s="51"/>
      <c r="J130" s="51"/>
      <c r="K130" s="50"/>
      <c r="L130" s="134"/>
      <c r="O130" s="50"/>
      <c r="S130" s="207"/>
      <c r="T130" s="207"/>
      <c r="U130" s="49"/>
      <c r="V130" s="201"/>
      <c r="W130" s="134"/>
      <c r="X130" s="51"/>
      <c r="Y130" s="51"/>
      <c r="Z130" s="49"/>
      <c r="AB130" s="256"/>
      <c r="AC130" s="256"/>
      <c r="AD130" s="256"/>
      <c r="AE130" s="256"/>
      <c r="AF130" s="256"/>
      <c r="AG130" s="256"/>
      <c r="AH130" s="256"/>
      <c r="AI130" s="256"/>
      <c r="AJ130" s="256"/>
    </row>
    <row r="131" spans="7:36">
      <c r="G131" s="51"/>
      <c r="H131" s="51"/>
      <c r="I131" s="51"/>
      <c r="J131" s="51"/>
      <c r="K131" s="50"/>
      <c r="L131" s="134"/>
      <c r="O131" s="50"/>
      <c r="S131" s="207"/>
      <c r="T131" s="207"/>
      <c r="U131" s="49"/>
      <c r="V131" s="201"/>
      <c r="W131" s="134"/>
      <c r="X131" s="51"/>
      <c r="Y131" s="51"/>
      <c r="Z131" s="49"/>
      <c r="AB131" s="256"/>
      <c r="AC131" s="256"/>
      <c r="AD131" s="256"/>
      <c r="AE131" s="256"/>
      <c r="AF131" s="256"/>
      <c r="AG131" s="256"/>
      <c r="AH131" s="256"/>
      <c r="AI131" s="256"/>
      <c r="AJ131" s="256"/>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7"/>
      <c r="T132" s="207"/>
      <c r="U132" s="49"/>
      <c r="V132" s="201"/>
      <c r="W132" s="134"/>
      <c r="X132" s="51"/>
      <c r="Y132" s="51"/>
      <c r="Z132" s="49"/>
      <c r="AB132" s="256"/>
      <c r="AC132" s="256"/>
      <c r="AD132" s="256"/>
      <c r="AE132" s="256"/>
      <c r="AF132" s="256"/>
      <c r="AG132" s="256"/>
      <c r="AH132" s="256"/>
      <c r="AI132" s="256"/>
      <c r="AJ132" s="256"/>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7"/>
      <c r="T133" s="207"/>
      <c r="U133" s="49"/>
      <c r="V133" s="201"/>
      <c r="W133" s="134"/>
      <c r="X133" s="51"/>
      <c r="Y133" s="51"/>
      <c r="Z133" s="49"/>
      <c r="AB133" s="256"/>
      <c r="AC133" s="256"/>
      <c r="AD133" s="256"/>
      <c r="AE133" s="256"/>
      <c r="AF133" s="256"/>
      <c r="AG133" s="256"/>
      <c r="AH133" s="256"/>
      <c r="AI133" s="256"/>
      <c r="AJ133" s="256"/>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7"/>
      <c r="T134" s="207"/>
      <c r="U134" s="49"/>
      <c r="V134" s="201"/>
      <c r="W134" s="134"/>
      <c r="X134" s="51"/>
      <c r="Y134" s="51"/>
      <c r="Z134" s="49"/>
      <c r="AB134" s="256"/>
      <c r="AC134" s="256"/>
      <c r="AD134" s="256"/>
      <c r="AE134" s="256"/>
      <c r="AF134" s="256"/>
      <c r="AG134" s="256"/>
      <c r="AH134" s="256"/>
      <c r="AI134" s="256"/>
      <c r="AJ134" s="256"/>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7"/>
      <c r="T135" s="207"/>
      <c r="U135" s="49"/>
      <c r="V135" s="201"/>
      <c r="W135" s="134"/>
      <c r="X135" s="51"/>
      <c r="Y135" s="51"/>
      <c r="Z135" s="49"/>
      <c r="AB135" s="256"/>
      <c r="AC135" s="256"/>
      <c r="AD135" s="256"/>
      <c r="AE135" s="256"/>
      <c r="AF135" s="256"/>
      <c r="AG135" s="256"/>
      <c r="AH135" s="256"/>
      <c r="AI135" s="256"/>
      <c r="AJ135" s="256"/>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7"/>
      <c r="T136" s="207"/>
      <c r="V136" s="239"/>
      <c r="W136" s="240"/>
      <c r="X136" s="207"/>
      <c r="Y136" s="207"/>
      <c r="AB136" s="256"/>
      <c r="AC136" s="256"/>
      <c r="AD136" s="256"/>
      <c r="AE136" s="256"/>
      <c r="AF136" s="256"/>
      <c r="AG136" s="256"/>
      <c r="AH136" s="256"/>
      <c r="AI136" s="256"/>
      <c r="AJ136" s="256"/>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7"/>
      <c r="T137" s="207"/>
      <c r="V137" s="239"/>
      <c r="W137" s="240"/>
      <c r="X137" s="207"/>
      <c r="Y137" s="207"/>
      <c r="AB137" s="256"/>
      <c r="AC137" s="256"/>
      <c r="AD137" s="256"/>
      <c r="AE137" s="256"/>
      <c r="AF137" s="256"/>
      <c r="AG137" s="256"/>
      <c r="AH137" s="256"/>
      <c r="AI137" s="256"/>
      <c r="AJ137" s="256"/>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7"/>
      <c r="T138" s="207"/>
      <c r="V138" s="239"/>
      <c r="W138" s="240"/>
      <c r="X138" s="207"/>
      <c r="Y138" s="207"/>
      <c r="AB138" s="256"/>
      <c r="AC138" s="256"/>
      <c r="AD138" s="256"/>
      <c r="AE138" s="256"/>
      <c r="AF138" s="256"/>
      <c r="AG138" s="256"/>
      <c r="AH138" s="256"/>
      <c r="AI138" s="256"/>
      <c r="AJ138" s="256"/>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7"/>
      <c r="T139" s="207"/>
      <c r="V139" s="239"/>
      <c r="W139" s="240"/>
      <c r="X139" s="207"/>
      <c r="Y139" s="207"/>
      <c r="AB139" s="256"/>
      <c r="AC139" s="256"/>
      <c r="AD139" s="256"/>
      <c r="AE139" s="256"/>
      <c r="AF139" s="256"/>
      <c r="AG139" s="256"/>
      <c r="AH139" s="256"/>
      <c r="AI139" s="256"/>
      <c r="AJ139" s="256"/>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7"/>
      <c r="T140" s="207"/>
      <c r="V140" s="239"/>
      <c r="W140" s="240"/>
      <c r="X140" s="207"/>
      <c r="Y140" s="207"/>
      <c r="AB140" s="256"/>
      <c r="AC140" s="256"/>
      <c r="AD140" s="256"/>
      <c r="AE140" s="256"/>
      <c r="AF140" s="256"/>
      <c r="AG140" s="256"/>
      <c r="AH140" s="256"/>
      <c r="AI140" s="256"/>
      <c r="AJ140" s="256"/>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7"/>
      <c r="T141" s="207"/>
      <c r="V141" s="239"/>
      <c r="W141" s="240"/>
      <c r="X141" s="207"/>
      <c r="Y141" s="207"/>
      <c r="AB141" s="256"/>
      <c r="AC141" s="256"/>
      <c r="AD141" s="256"/>
      <c r="AE141" s="256"/>
      <c r="AF141" s="256"/>
      <c r="AG141" s="256"/>
      <c r="AH141" s="256"/>
      <c r="AI141" s="256"/>
      <c r="AJ141" s="256"/>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7"/>
      <c r="T142" s="207"/>
      <c r="V142" s="239"/>
      <c r="W142" s="240"/>
      <c r="X142" s="207"/>
      <c r="Y142" s="207"/>
      <c r="AB142" s="256"/>
      <c r="AC142" s="256"/>
      <c r="AD142" s="256"/>
      <c r="AE142" s="256"/>
      <c r="AF142" s="256"/>
      <c r="AG142" s="256"/>
      <c r="AH142" s="256"/>
      <c r="AI142" s="256"/>
      <c r="AJ142" s="256"/>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7"/>
      <c r="T143" s="207"/>
      <c r="V143" s="239"/>
      <c r="W143" s="240"/>
      <c r="X143" s="207"/>
      <c r="Y143" s="207"/>
      <c r="AB143" s="256"/>
      <c r="AC143" s="256"/>
      <c r="AD143" s="256"/>
      <c r="AE143" s="256"/>
      <c r="AF143" s="256"/>
      <c r="AG143" s="256"/>
      <c r="AH143" s="256"/>
      <c r="AI143" s="256"/>
      <c r="AJ143" s="256"/>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7"/>
      <c r="T144" s="207"/>
      <c r="V144" s="239"/>
      <c r="W144" s="240"/>
      <c r="X144" s="207"/>
      <c r="Y144" s="207"/>
      <c r="AB144" s="256"/>
      <c r="AC144" s="256"/>
      <c r="AD144" s="256"/>
      <c r="AE144" s="256"/>
      <c r="AF144" s="256"/>
      <c r="AG144" s="256"/>
      <c r="AH144" s="256"/>
      <c r="AI144" s="256"/>
      <c r="AJ144" s="256"/>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7"/>
      <c r="T145" s="207"/>
      <c r="V145" s="239"/>
      <c r="W145" s="240"/>
      <c r="X145" s="207"/>
      <c r="Y145" s="207"/>
      <c r="AB145" s="256"/>
      <c r="AC145" s="256"/>
      <c r="AD145" s="256"/>
      <c r="AE145" s="256"/>
      <c r="AF145" s="256"/>
      <c r="AG145" s="256"/>
      <c r="AH145" s="256"/>
      <c r="AI145" s="256"/>
      <c r="AJ145" s="256"/>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7"/>
      <c r="T146" s="207"/>
      <c r="V146" s="239"/>
      <c r="W146" s="240"/>
      <c r="X146" s="207"/>
      <c r="Y146" s="207"/>
      <c r="AB146" s="256"/>
      <c r="AC146" s="256"/>
      <c r="AD146" s="256"/>
      <c r="AE146" s="256"/>
      <c r="AF146" s="256"/>
      <c r="AG146" s="256"/>
      <c r="AH146" s="256"/>
      <c r="AI146" s="256"/>
      <c r="AJ146" s="256"/>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7"/>
      <c r="T147" s="207"/>
      <c r="V147" s="239"/>
      <c r="W147" s="240"/>
      <c r="X147" s="207"/>
      <c r="Y147" s="207"/>
      <c r="AB147" s="256"/>
      <c r="AC147" s="256"/>
      <c r="AD147" s="256"/>
      <c r="AE147" s="256"/>
      <c r="AF147" s="256"/>
      <c r="AG147" s="256"/>
      <c r="AH147" s="256"/>
      <c r="AI147" s="256"/>
      <c r="AJ147" s="256"/>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7"/>
      <c r="T148" s="207"/>
      <c r="V148" s="239"/>
      <c r="W148" s="240"/>
      <c r="X148" s="207"/>
      <c r="Y148" s="207"/>
      <c r="AB148" s="256"/>
      <c r="AC148" s="256"/>
      <c r="AD148" s="256"/>
      <c r="AE148" s="256"/>
      <c r="AF148" s="256"/>
      <c r="AG148" s="256"/>
      <c r="AH148" s="256"/>
      <c r="AI148" s="256"/>
      <c r="AJ148" s="256"/>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7"/>
      <c r="T149" s="207"/>
      <c r="V149" s="239"/>
      <c r="W149" s="240"/>
      <c r="X149" s="207"/>
      <c r="Y149" s="207"/>
      <c r="AB149" s="256"/>
      <c r="AC149" s="256"/>
      <c r="AD149" s="256"/>
      <c r="AE149" s="256"/>
      <c r="AF149" s="256"/>
      <c r="AG149" s="256"/>
      <c r="AH149" s="256"/>
      <c r="AI149" s="256"/>
      <c r="AJ149" s="256"/>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7"/>
      <c r="T150" s="207"/>
      <c r="V150" s="239"/>
      <c r="W150" s="240"/>
      <c r="X150" s="207"/>
      <c r="Y150" s="207"/>
      <c r="AB150" s="256"/>
      <c r="AC150" s="256"/>
      <c r="AD150" s="256"/>
      <c r="AE150" s="256"/>
      <c r="AF150" s="256"/>
      <c r="AG150" s="256"/>
      <c r="AH150" s="256"/>
      <c r="AI150" s="256"/>
      <c r="AJ150" s="256"/>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7"/>
      <c r="T151" s="207"/>
      <c r="V151" s="239"/>
      <c r="W151" s="240"/>
      <c r="X151" s="207"/>
      <c r="Y151" s="207"/>
      <c r="AB151" s="256"/>
      <c r="AC151" s="256"/>
      <c r="AD151" s="256"/>
      <c r="AE151" s="256"/>
      <c r="AF151" s="256"/>
      <c r="AG151" s="256"/>
      <c r="AH151" s="256"/>
      <c r="AI151" s="256"/>
      <c r="AJ151" s="256"/>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7"/>
      <c r="T152" s="207"/>
      <c r="V152" s="239"/>
      <c r="W152" s="240"/>
      <c r="X152" s="207"/>
      <c r="Y152" s="207"/>
      <c r="AB152" s="256"/>
      <c r="AC152" s="256"/>
      <c r="AD152" s="256"/>
      <c r="AE152" s="256"/>
      <c r="AF152" s="256"/>
      <c r="AG152" s="256"/>
      <c r="AH152" s="256"/>
      <c r="AI152" s="256"/>
      <c r="AJ152" s="256"/>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7"/>
      <c r="T153" s="207"/>
      <c r="V153" s="239"/>
      <c r="W153" s="240"/>
      <c r="X153" s="207"/>
      <c r="Y153" s="207"/>
      <c r="AB153" s="256"/>
      <c r="AC153" s="256"/>
      <c r="AD153" s="256"/>
      <c r="AE153" s="256"/>
      <c r="AF153" s="256"/>
      <c r="AG153" s="256"/>
      <c r="AH153" s="256"/>
      <c r="AI153" s="256"/>
      <c r="AJ153" s="256"/>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7"/>
      <c r="T154" s="207"/>
      <c r="V154" s="239"/>
      <c r="W154" s="240"/>
      <c r="X154" s="207"/>
      <c r="Y154" s="207"/>
      <c r="AB154" s="256"/>
      <c r="AC154" s="256"/>
      <c r="AD154" s="256"/>
      <c r="AE154" s="256"/>
      <c r="AF154" s="256"/>
      <c r="AG154" s="256"/>
      <c r="AH154" s="256"/>
      <c r="AI154" s="256"/>
      <c r="AJ154" s="256"/>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7"/>
      <c r="T155" s="207"/>
      <c r="V155" s="239"/>
      <c r="W155" s="240"/>
      <c r="X155" s="207"/>
      <c r="Y155" s="207"/>
      <c r="AB155" s="256"/>
      <c r="AC155" s="256"/>
      <c r="AD155" s="256"/>
      <c r="AE155" s="256"/>
      <c r="AF155" s="256"/>
      <c r="AG155" s="256"/>
      <c r="AH155" s="256"/>
      <c r="AI155" s="256"/>
      <c r="AJ155" s="256"/>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7"/>
      <c r="T156" s="207"/>
      <c r="V156" s="239"/>
      <c r="W156" s="240"/>
      <c r="X156" s="207"/>
      <c r="Y156" s="207"/>
      <c r="AB156" s="256"/>
      <c r="AC156" s="256"/>
      <c r="AD156" s="256"/>
      <c r="AE156" s="256"/>
      <c r="AF156" s="256"/>
      <c r="AG156" s="256"/>
      <c r="AH156" s="256"/>
      <c r="AI156" s="256"/>
      <c r="AJ156" s="256"/>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7"/>
      <c r="T157" s="207"/>
      <c r="V157" s="239"/>
      <c r="W157" s="240"/>
      <c r="X157" s="207"/>
      <c r="Y157" s="207"/>
      <c r="AB157" s="256"/>
      <c r="AC157" s="256"/>
      <c r="AD157" s="256"/>
      <c r="AE157" s="256"/>
      <c r="AF157" s="256"/>
      <c r="AG157" s="256"/>
      <c r="AH157" s="256"/>
      <c r="AI157" s="256"/>
      <c r="AJ157" s="256"/>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7"/>
      <c r="T158" s="207"/>
      <c r="V158" s="239"/>
      <c r="W158" s="240"/>
      <c r="X158" s="207"/>
      <c r="Y158" s="207"/>
      <c r="AB158" s="256"/>
      <c r="AC158" s="256"/>
      <c r="AD158" s="256"/>
      <c r="AE158" s="256"/>
      <c r="AF158" s="256"/>
      <c r="AG158" s="256"/>
      <c r="AH158" s="256"/>
      <c r="AI158" s="256"/>
      <c r="AJ158" s="256"/>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7"/>
      <c r="T159" s="207"/>
      <c r="V159" s="239"/>
      <c r="W159" s="240"/>
      <c r="X159" s="207"/>
      <c r="Y159" s="207"/>
      <c r="AB159" s="256"/>
      <c r="AC159" s="256"/>
      <c r="AD159" s="256"/>
      <c r="AE159" s="256"/>
      <c r="AF159" s="256"/>
      <c r="AG159" s="256"/>
      <c r="AH159" s="256"/>
      <c r="AI159" s="256"/>
      <c r="AJ159" s="256"/>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7"/>
      <c r="T160" s="207"/>
      <c r="V160" s="239"/>
      <c r="W160" s="240"/>
      <c r="X160" s="207"/>
      <c r="Y160" s="207"/>
      <c r="AB160" s="256"/>
      <c r="AC160" s="256"/>
      <c r="AD160" s="256"/>
      <c r="AE160" s="256"/>
      <c r="AF160" s="256"/>
      <c r="AG160" s="256"/>
      <c r="AH160" s="256"/>
      <c r="AI160" s="256"/>
      <c r="AJ160" s="256"/>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7"/>
      <c r="T161" s="207"/>
      <c r="V161" s="239"/>
      <c r="W161" s="240"/>
      <c r="X161" s="207"/>
      <c r="Y161" s="207"/>
      <c r="AB161" s="256"/>
      <c r="AC161" s="256"/>
      <c r="AD161" s="256"/>
      <c r="AE161" s="256"/>
      <c r="AF161" s="256"/>
      <c r="AG161" s="256"/>
      <c r="AH161" s="256"/>
      <c r="AI161" s="256"/>
      <c r="AJ161" s="256"/>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7"/>
      <c r="T162" s="207"/>
      <c r="V162" s="239"/>
      <c r="W162" s="240"/>
      <c r="X162" s="207"/>
      <c r="Y162" s="207"/>
      <c r="AB162" s="256"/>
      <c r="AC162" s="256"/>
      <c r="AD162" s="256"/>
      <c r="AE162" s="256"/>
      <c r="AF162" s="256"/>
      <c r="AG162" s="256"/>
      <c r="AH162" s="256"/>
      <c r="AI162" s="256"/>
      <c r="AJ162" s="256"/>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7"/>
      <c r="T163" s="207"/>
      <c r="V163" s="239"/>
      <c r="W163" s="240"/>
      <c r="X163" s="207"/>
      <c r="Y163" s="207"/>
      <c r="AB163" s="256"/>
      <c r="AC163" s="256"/>
      <c r="AD163" s="256"/>
      <c r="AE163" s="256"/>
      <c r="AF163" s="256"/>
      <c r="AG163" s="256"/>
      <c r="AH163" s="256"/>
      <c r="AI163" s="256"/>
      <c r="AJ163" s="256"/>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7"/>
      <c r="T164" s="207"/>
      <c r="V164" s="239"/>
      <c r="W164" s="240"/>
      <c r="X164" s="207"/>
      <c r="Y164" s="207"/>
      <c r="AB164" s="256"/>
      <c r="AC164" s="256"/>
      <c r="AD164" s="256"/>
      <c r="AE164" s="256"/>
      <c r="AF164" s="256"/>
      <c r="AG164" s="256"/>
      <c r="AH164" s="256"/>
      <c r="AI164" s="256"/>
      <c r="AJ164" s="256"/>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7"/>
      <c r="T165" s="207"/>
      <c r="V165" s="239"/>
      <c r="W165" s="240"/>
      <c r="X165" s="207"/>
      <c r="Y165" s="207"/>
      <c r="AB165" s="256"/>
      <c r="AC165" s="256"/>
      <c r="AD165" s="256"/>
      <c r="AE165" s="256"/>
      <c r="AF165" s="256"/>
      <c r="AG165" s="256"/>
      <c r="AH165" s="256"/>
      <c r="AI165" s="256"/>
      <c r="AJ165" s="256"/>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7"/>
      <c r="T166" s="207"/>
      <c r="V166" s="239"/>
      <c r="W166" s="240"/>
      <c r="X166" s="207"/>
      <c r="Y166" s="207"/>
      <c r="AB166" s="256"/>
      <c r="AC166" s="256"/>
      <c r="AD166" s="256"/>
      <c r="AE166" s="256"/>
      <c r="AF166" s="256"/>
      <c r="AG166" s="256"/>
      <c r="AH166" s="256"/>
      <c r="AI166" s="256"/>
      <c r="AJ166" s="256"/>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7"/>
      <c r="T167" s="207"/>
      <c r="V167" s="239"/>
      <c r="W167" s="240"/>
      <c r="X167" s="207"/>
      <c r="Y167" s="207"/>
      <c r="AB167" s="256"/>
      <c r="AC167" s="256"/>
      <c r="AD167" s="256"/>
      <c r="AE167" s="256"/>
      <c r="AF167" s="256"/>
      <c r="AG167" s="256"/>
      <c r="AH167" s="256"/>
      <c r="AI167" s="256"/>
      <c r="AJ167" s="256"/>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7"/>
      <c r="T168" s="207"/>
      <c r="V168" s="239"/>
      <c r="W168" s="240"/>
      <c r="X168" s="207"/>
      <c r="Y168" s="207"/>
      <c r="AB168" s="256"/>
      <c r="AC168" s="256"/>
      <c r="AD168" s="256"/>
      <c r="AE168" s="256"/>
      <c r="AF168" s="256"/>
      <c r="AG168" s="256"/>
      <c r="AH168" s="256"/>
      <c r="AI168" s="256"/>
      <c r="AJ168" s="256"/>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7"/>
      <c r="T169" s="207"/>
      <c r="V169" s="239"/>
      <c r="W169" s="240"/>
      <c r="X169" s="207"/>
      <c r="Y169" s="207"/>
      <c r="AB169" s="256"/>
      <c r="AC169" s="256"/>
      <c r="AD169" s="256"/>
      <c r="AE169" s="256"/>
      <c r="AF169" s="256"/>
      <c r="AG169" s="256"/>
      <c r="AH169" s="256"/>
      <c r="AI169" s="256"/>
      <c r="AJ169" s="256"/>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7"/>
      <c r="T170" s="207"/>
      <c r="V170" s="239"/>
      <c r="W170" s="240"/>
      <c r="X170" s="207"/>
      <c r="Y170" s="207"/>
      <c r="AB170" s="256"/>
      <c r="AC170" s="256"/>
      <c r="AD170" s="256"/>
      <c r="AE170" s="256"/>
      <c r="AF170" s="256"/>
      <c r="AG170" s="256"/>
      <c r="AH170" s="256"/>
      <c r="AI170" s="256"/>
      <c r="AJ170" s="256"/>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7"/>
      <c r="T171" s="207"/>
      <c r="V171" s="239"/>
      <c r="W171" s="240"/>
      <c r="X171" s="207"/>
      <c r="Y171" s="207"/>
      <c r="AB171" s="256"/>
      <c r="AC171" s="256"/>
      <c r="AD171" s="256"/>
      <c r="AE171" s="256"/>
      <c r="AF171" s="256"/>
      <c r="AG171" s="256"/>
      <c r="AH171" s="256"/>
      <c r="AI171" s="256"/>
      <c r="AJ171" s="256"/>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7"/>
      <c r="T172" s="207"/>
      <c r="V172" s="239"/>
      <c r="W172" s="240"/>
      <c r="X172" s="207"/>
      <c r="Y172" s="207"/>
      <c r="AB172" s="256"/>
      <c r="AC172" s="256"/>
      <c r="AD172" s="256"/>
      <c r="AE172" s="256"/>
      <c r="AF172" s="256"/>
      <c r="AG172" s="256"/>
      <c r="AH172" s="256"/>
      <c r="AI172" s="256"/>
      <c r="AJ172" s="256"/>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7"/>
      <c r="T173" s="207"/>
      <c r="V173" s="239"/>
      <c r="W173" s="240"/>
      <c r="X173" s="207"/>
      <c r="Y173" s="207"/>
      <c r="AB173" s="256"/>
      <c r="AC173" s="256"/>
      <c r="AD173" s="256"/>
      <c r="AE173" s="256"/>
      <c r="AF173" s="256"/>
      <c r="AG173" s="256"/>
      <c r="AH173" s="256"/>
      <c r="AI173" s="256"/>
      <c r="AJ173" s="256"/>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7"/>
      <c r="T174" s="207"/>
      <c r="V174" s="239"/>
      <c r="W174" s="240"/>
      <c r="X174" s="207"/>
      <c r="Y174" s="207"/>
      <c r="AB174" s="256"/>
      <c r="AC174" s="256"/>
      <c r="AD174" s="256"/>
      <c r="AE174" s="256"/>
      <c r="AF174" s="256"/>
      <c r="AG174" s="256"/>
      <c r="AH174" s="256"/>
      <c r="AI174" s="256"/>
      <c r="AJ174" s="256"/>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7"/>
      <c r="T175" s="207"/>
      <c r="V175" s="239"/>
      <c r="W175" s="240"/>
      <c r="X175" s="207"/>
      <c r="Y175" s="207"/>
      <c r="AB175" s="256"/>
      <c r="AC175" s="256"/>
      <c r="AD175" s="256"/>
      <c r="AE175" s="256"/>
      <c r="AF175" s="256"/>
      <c r="AG175" s="256"/>
      <c r="AH175" s="256"/>
      <c r="AI175" s="256"/>
      <c r="AJ175" s="256"/>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7"/>
      <c r="T176" s="207"/>
      <c r="V176" s="239"/>
      <c r="W176" s="240"/>
      <c r="X176" s="207"/>
      <c r="Y176" s="207"/>
      <c r="AB176" s="256"/>
      <c r="AC176" s="256"/>
      <c r="AD176" s="256"/>
      <c r="AE176" s="256"/>
      <c r="AF176" s="256"/>
      <c r="AG176" s="256"/>
      <c r="AH176" s="256"/>
      <c r="AI176" s="256"/>
      <c r="AJ176" s="256"/>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7"/>
      <c r="T177" s="207"/>
      <c r="V177" s="239"/>
      <c r="W177" s="240"/>
      <c r="X177" s="207"/>
      <c r="Y177" s="207"/>
      <c r="AB177" s="256"/>
      <c r="AC177" s="256"/>
      <c r="AD177" s="256"/>
      <c r="AE177" s="256"/>
      <c r="AF177" s="256"/>
      <c r="AG177" s="256"/>
      <c r="AH177" s="256"/>
      <c r="AI177" s="256"/>
      <c r="AJ177" s="256"/>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7"/>
      <c r="T178" s="207"/>
      <c r="V178" s="239"/>
      <c r="W178" s="240"/>
      <c r="X178" s="207"/>
      <c r="Y178" s="207"/>
      <c r="AB178" s="256"/>
      <c r="AC178" s="256"/>
      <c r="AD178" s="256"/>
      <c r="AE178" s="256"/>
      <c r="AF178" s="256"/>
      <c r="AG178" s="256"/>
      <c r="AH178" s="256"/>
      <c r="AI178" s="256"/>
      <c r="AJ178" s="256"/>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7"/>
      <c r="T179" s="207"/>
      <c r="V179" s="239"/>
      <c r="W179" s="240"/>
      <c r="X179" s="207"/>
      <c r="Y179" s="207"/>
      <c r="AB179" s="256"/>
      <c r="AC179" s="256"/>
      <c r="AD179" s="256"/>
      <c r="AE179" s="256"/>
      <c r="AF179" s="256"/>
      <c r="AG179" s="256"/>
      <c r="AH179" s="256"/>
      <c r="AI179" s="256"/>
      <c r="AJ179" s="256"/>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7"/>
      <c r="T180" s="207"/>
      <c r="V180" s="239"/>
      <c r="W180" s="240"/>
      <c r="X180" s="207"/>
      <c r="Y180" s="207"/>
      <c r="AB180" s="256"/>
      <c r="AC180" s="256"/>
      <c r="AD180" s="256"/>
      <c r="AE180" s="256"/>
      <c r="AF180" s="256"/>
      <c r="AG180" s="256"/>
      <c r="AH180" s="256"/>
      <c r="AI180" s="256"/>
      <c r="AJ180" s="256"/>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7"/>
      <c r="T181" s="207"/>
      <c r="V181" s="239"/>
      <c r="W181" s="240"/>
      <c r="X181" s="207"/>
      <c r="Y181" s="207"/>
      <c r="AB181" s="256"/>
      <c r="AC181" s="256"/>
      <c r="AD181" s="256"/>
      <c r="AE181" s="256"/>
      <c r="AF181" s="256"/>
      <c r="AG181" s="256"/>
      <c r="AH181" s="256"/>
      <c r="AI181" s="256"/>
      <c r="AJ181" s="256"/>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7"/>
      <c r="T182" s="207"/>
      <c r="V182" s="239"/>
      <c r="W182" s="240"/>
      <c r="X182" s="207"/>
      <c r="Y182" s="207"/>
      <c r="AB182" s="256"/>
      <c r="AC182" s="256"/>
      <c r="AD182" s="256"/>
      <c r="AE182" s="256"/>
      <c r="AF182" s="256"/>
      <c r="AG182" s="256"/>
      <c r="AH182" s="256"/>
      <c r="AI182" s="256"/>
      <c r="AJ182" s="256"/>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7"/>
      <c r="T183" s="207"/>
      <c r="V183" s="239"/>
      <c r="W183" s="240"/>
      <c r="X183" s="207"/>
      <c r="Y183" s="207"/>
      <c r="AB183" s="256"/>
      <c r="AC183" s="256"/>
      <c r="AD183" s="256"/>
      <c r="AE183" s="256"/>
      <c r="AF183" s="256"/>
      <c r="AG183" s="256"/>
      <c r="AH183" s="256"/>
      <c r="AI183" s="256"/>
      <c r="AJ183" s="256"/>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7"/>
      <c r="T184" s="207"/>
      <c r="V184" s="239"/>
      <c r="W184" s="240"/>
      <c r="X184" s="207"/>
      <c r="Y184" s="207"/>
      <c r="AB184" s="256"/>
      <c r="AC184" s="256"/>
      <c r="AD184" s="256"/>
      <c r="AE184" s="256"/>
      <c r="AF184" s="256"/>
      <c r="AG184" s="256"/>
      <c r="AH184" s="256"/>
      <c r="AI184" s="256"/>
      <c r="AJ184" s="256"/>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7"/>
      <c r="T185" s="207"/>
      <c r="V185" s="239"/>
      <c r="W185" s="240"/>
      <c r="X185" s="207"/>
      <c r="Y185" s="207"/>
      <c r="AB185" s="256"/>
      <c r="AC185" s="256"/>
      <c r="AD185" s="256"/>
      <c r="AE185" s="256"/>
      <c r="AF185" s="256"/>
      <c r="AG185" s="256"/>
      <c r="AH185" s="256"/>
      <c r="AI185" s="256"/>
      <c r="AJ185" s="256"/>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7"/>
      <c r="T186" s="207"/>
      <c r="V186" s="239"/>
      <c r="W186" s="240"/>
      <c r="X186" s="207"/>
      <c r="Y186" s="207"/>
      <c r="AB186" s="256"/>
      <c r="AC186" s="256"/>
      <c r="AD186" s="256"/>
      <c r="AE186" s="256"/>
      <c r="AF186" s="256"/>
      <c r="AG186" s="256"/>
      <c r="AH186" s="256"/>
      <c r="AI186" s="256"/>
      <c r="AJ186" s="256"/>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7"/>
      <c r="T187" s="207"/>
      <c r="V187" s="239"/>
      <c r="W187" s="240"/>
      <c r="X187" s="207"/>
      <c r="Y187" s="207"/>
      <c r="AB187" s="256"/>
      <c r="AC187" s="256"/>
      <c r="AD187" s="256"/>
      <c r="AE187" s="256"/>
      <c r="AF187" s="256"/>
      <c r="AG187" s="256"/>
      <c r="AH187" s="256"/>
      <c r="AI187" s="256"/>
      <c r="AJ187" s="256"/>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7"/>
      <c r="T188" s="207"/>
      <c r="V188" s="239"/>
      <c r="W188" s="240"/>
      <c r="X188" s="207"/>
      <c r="Y188" s="207"/>
      <c r="AB188" s="256"/>
      <c r="AC188" s="256"/>
      <c r="AD188" s="256"/>
      <c r="AE188" s="256"/>
      <c r="AF188" s="256"/>
      <c r="AG188" s="256"/>
      <c r="AH188" s="256"/>
      <c r="AI188" s="256"/>
      <c r="AJ188" s="256"/>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7"/>
      <c r="T189" s="207"/>
      <c r="V189" s="239"/>
      <c r="W189" s="240"/>
      <c r="X189" s="207"/>
      <c r="Y189" s="207"/>
      <c r="AB189" s="256"/>
      <c r="AC189" s="256"/>
      <c r="AD189" s="256"/>
      <c r="AE189" s="256"/>
      <c r="AF189" s="256"/>
      <c r="AG189" s="256"/>
      <c r="AH189" s="256"/>
      <c r="AI189" s="256"/>
      <c r="AJ189" s="256"/>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7"/>
      <c r="T190" s="207"/>
      <c r="V190" s="239"/>
      <c r="W190" s="240"/>
      <c r="X190" s="207"/>
      <c r="Y190" s="207"/>
      <c r="AB190" s="256"/>
      <c r="AC190" s="256"/>
      <c r="AD190" s="256"/>
      <c r="AE190" s="256"/>
      <c r="AF190" s="256"/>
      <c r="AG190" s="256"/>
      <c r="AH190" s="256"/>
      <c r="AI190" s="256"/>
      <c r="AJ190" s="256"/>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7"/>
      <c r="T191" s="207"/>
      <c r="V191" s="239"/>
      <c r="W191" s="240"/>
      <c r="X191" s="207"/>
      <c r="Y191" s="207"/>
      <c r="AB191" s="256"/>
      <c r="AC191" s="256"/>
      <c r="AD191" s="256"/>
      <c r="AE191" s="256"/>
      <c r="AF191" s="256"/>
      <c r="AG191" s="256"/>
      <c r="AH191" s="256"/>
      <c r="AI191" s="256"/>
      <c r="AJ191" s="256"/>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7"/>
      <c r="T192" s="207"/>
      <c r="V192" s="239"/>
      <c r="W192" s="240"/>
      <c r="X192" s="207"/>
      <c r="Y192" s="207"/>
      <c r="AB192" s="256"/>
      <c r="AC192" s="256"/>
      <c r="AD192" s="256"/>
      <c r="AE192" s="256"/>
      <c r="AF192" s="256"/>
      <c r="AG192" s="256"/>
      <c r="AH192" s="256"/>
      <c r="AI192" s="256"/>
      <c r="AJ192" s="256"/>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7"/>
      <c r="T193" s="207"/>
      <c r="V193" s="239"/>
      <c r="W193" s="240"/>
      <c r="X193" s="207"/>
      <c r="Y193" s="207"/>
      <c r="AB193" s="256"/>
      <c r="AC193" s="256"/>
      <c r="AD193" s="256"/>
      <c r="AE193" s="256"/>
      <c r="AF193" s="256"/>
      <c r="AG193" s="256"/>
      <c r="AH193" s="256"/>
      <c r="AI193" s="256"/>
      <c r="AJ193" s="256"/>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7"/>
      <c r="T194" s="207"/>
      <c r="V194" s="239"/>
      <c r="W194" s="240"/>
      <c r="X194" s="207"/>
      <c r="Y194" s="207"/>
      <c r="AB194" s="256"/>
      <c r="AC194" s="256"/>
      <c r="AD194" s="256"/>
      <c r="AE194" s="256"/>
      <c r="AF194" s="256"/>
      <c r="AG194" s="256"/>
      <c r="AH194" s="256"/>
      <c r="AI194" s="256"/>
      <c r="AJ194" s="256"/>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7"/>
      <c r="T195" s="207"/>
      <c r="V195" s="239"/>
      <c r="W195" s="240"/>
      <c r="X195" s="207"/>
      <c r="Y195" s="207"/>
      <c r="AB195" s="256"/>
      <c r="AC195" s="256"/>
      <c r="AD195" s="256"/>
      <c r="AE195" s="256"/>
      <c r="AF195" s="256"/>
      <c r="AG195" s="256"/>
      <c r="AH195" s="256"/>
      <c r="AI195" s="256"/>
      <c r="AJ195" s="256"/>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7"/>
      <c r="T196" s="207"/>
      <c r="V196" s="239"/>
      <c r="W196" s="240"/>
      <c r="X196" s="207"/>
      <c r="Y196" s="207"/>
      <c r="AB196" s="256"/>
      <c r="AC196" s="256"/>
      <c r="AD196" s="256"/>
      <c r="AE196" s="256"/>
      <c r="AF196" s="256"/>
      <c r="AG196" s="256"/>
      <c r="AH196" s="256"/>
      <c r="AI196" s="256"/>
      <c r="AJ196" s="256"/>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7"/>
      <c r="T197" s="207"/>
      <c r="V197" s="239"/>
      <c r="W197" s="240"/>
      <c r="X197" s="207"/>
      <c r="Y197" s="207"/>
      <c r="AB197" s="256"/>
      <c r="AC197" s="256"/>
      <c r="AD197" s="256"/>
      <c r="AE197" s="256"/>
      <c r="AF197" s="256"/>
      <c r="AG197" s="256"/>
      <c r="AH197" s="256"/>
      <c r="AI197" s="256"/>
      <c r="AJ197" s="256"/>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7"/>
      <c r="T198" s="207"/>
      <c r="V198" s="239"/>
      <c r="W198" s="240"/>
      <c r="X198" s="207"/>
      <c r="Y198" s="207"/>
      <c r="AB198" s="256"/>
      <c r="AC198" s="256"/>
      <c r="AD198" s="256"/>
      <c r="AE198" s="256"/>
      <c r="AF198" s="256"/>
      <c r="AG198" s="256"/>
      <c r="AH198" s="256"/>
      <c r="AI198" s="256"/>
      <c r="AJ198" s="256"/>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7"/>
      <c r="T199" s="207"/>
      <c r="V199" s="239"/>
      <c r="W199" s="240"/>
      <c r="X199" s="207"/>
      <c r="Y199" s="207"/>
      <c r="AB199" s="256"/>
      <c r="AC199" s="256"/>
      <c r="AD199" s="256"/>
      <c r="AE199" s="256"/>
      <c r="AF199" s="256"/>
      <c r="AG199" s="256"/>
      <c r="AH199" s="256"/>
      <c r="AI199" s="256"/>
      <c r="AJ199" s="256"/>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7"/>
      <c r="T200" s="207"/>
      <c r="V200" s="239"/>
      <c r="W200" s="240"/>
      <c r="X200" s="207"/>
      <c r="Y200" s="207"/>
      <c r="AB200" s="256"/>
      <c r="AC200" s="256"/>
      <c r="AD200" s="256"/>
      <c r="AE200" s="256"/>
      <c r="AF200" s="256"/>
      <c r="AG200" s="256"/>
      <c r="AH200" s="256"/>
      <c r="AI200" s="256"/>
      <c r="AJ200" s="256"/>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7"/>
      <c r="T201" s="207"/>
      <c r="V201" s="239"/>
      <c r="W201" s="240"/>
      <c r="X201" s="207"/>
      <c r="Y201" s="207"/>
      <c r="AB201" s="256"/>
      <c r="AC201" s="256"/>
      <c r="AD201" s="256"/>
      <c r="AE201" s="256"/>
      <c r="AF201" s="256"/>
      <c r="AG201" s="256"/>
      <c r="AH201" s="256"/>
      <c r="AI201" s="256"/>
      <c r="AJ201" s="256"/>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7"/>
      <c r="T202" s="207"/>
      <c r="V202" s="239"/>
      <c r="W202" s="240"/>
      <c r="X202" s="207"/>
      <c r="Y202" s="207"/>
      <c r="AB202" s="256"/>
      <c r="AC202" s="256"/>
      <c r="AD202" s="256"/>
      <c r="AE202" s="256"/>
      <c r="AF202" s="256"/>
      <c r="AG202" s="256"/>
      <c r="AH202" s="256"/>
      <c r="AI202" s="256"/>
      <c r="AJ202" s="256"/>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7"/>
      <c r="T203" s="207"/>
      <c r="V203" s="239"/>
      <c r="W203" s="240"/>
      <c r="X203" s="207"/>
      <c r="Y203" s="207"/>
      <c r="AB203" s="256"/>
      <c r="AC203" s="256"/>
      <c r="AD203" s="256"/>
      <c r="AE203" s="256"/>
      <c r="AF203" s="256"/>
      <c r="AG203" s="256"/>
      <c r="AH203" s="256"/>
      <c r="AI203" s="256"/>
      <c r="AJ203" s="256"/>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7"/>
      <c r="T204" s="207"/>
      <c r="V204" s="239"/>
      <c r="W204" s="240"/>
      <c r="X204" s="207"/>
      <c r="Y204" s="207"/>
      <c r="AB204" s="256"/>
      <c r="AC204" s="256"/>
      <c r="AD204" s="256"/>
      <c r="AE204" s="256"/>
      <c r="AF204" s="256"/>
      <c r="AG204" s="256"/>
      <c r="AH204" s="256"/>
      <c r="AI204" s="256"/>
      <c r="AJ204" s="256"/>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7"/>
      <c r="T205" s="207"/>
      <c r="V205" s="239"/>
      <c r="W205" s="240"/>
      <c r="X205" s="207"/>
      <c r="Y205" s="207"/>
      <c r="AB205" s="256"/>
      <c r="AC205" s="256"/>
      <c r="AD205" s="256"/>
      <c r="AE205" s="256"/>
      <c r="AF205" s="256"/>
      <c r="AG205" s="256"/>
      <c r="AH205" s="256"/>
      <c r="AI205" s="256"/>
      <c r="AJ205" s="256"/>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7"/>
      <c r="T206" s="207"/>
      <c r="V206" s="239"/>
      <c r="W206" s="240"/>
      <c r="X206" s="207"/>
      <c r="Y206" s="207"/>
      <c r="AB206" s="256"/>
      <c r="AC206" s="256"/>
      <c r="AD206" s="256"/>
      <c r="AE206" s="256"/>
      <c r="AF206" s="256"/>
      <c r="AG206" s="256"/>
      <c r="AH206" s="256"/>
      <c r="AI206" s="256"/>
      <c r="AJ206" s="256"/>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7"/>
      <c r="T207" s="207"/>
      <c r="V207" s="239"/>
      <c r="W207" s="240"/>
      <c r="X207" s="207"/>
      <c r="Y207" s="207"/>
      <c r="AB207" s="256"/>
      <c r="AC207" s="256"/>
      <c r="AD207" s="256"/>
      <c r="AE207" s="256"/>
      <c r="AF207" s="256"/>
      <c r="AG207" s="256"/>
      <c r="AH207" s="256"/>
      <c r="AI207" s="256"/>
      <c r="AJ207" s="256"/>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7"/>
      <c r="T208" s="207"/>
      <c r="V208" s="239"/>
      <c r="W208" s="240"/>
      <c r="X208" s="207"/>
      <c r="Y208" s="207"/>
      <c r="AB208" s="256"/>
      <c r="AC208" s="256"/>
      <c r="AD208" s="256"/>
      <c r="AE208" s="256"/>
      <c r="AF208" s="256"/>
      <c r="AG208" s="256"/>
      <c r="AH208" s="256"/>
      <c r="AI208" s="256"/>
      <c r="AJ208" s="256"/>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7"/>
      <c r="T209" s="207"/>
      <c r="V209" s="239"/>
      <c r="W209" s="240"/>
      <c r="X209" s="207"/>
      <c r="Y209" s="207"/>
      <c r="AB209" s="256"/>
      <c r="AC209" s="256"/>
      <c r="AD209" s="256"/>
      <c r="AE209" s="256"/>
      <c r="AF209" s="256"/>
      <c r="AG209" s="256"/>
      <c r="AH209" s="256"/>
      <c r="AI209" s="256"/>
      <c r="AJ209" s="256"/>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7"/>
      <c r="T210" s="207"/>
      <c r="V210" s="239"/>
      <c r="W210" s="240"/>
      <c r="X210" s="207"/>
      <c r="Y210" s="207"/>
      <c r="AB210" s="256"/>
      <c r="AC210" s="256"/>
      <c r="AD210" s="256"/>
      <c r="AE210" s="256"/>
      <c r="AF210" s="256"/>
      <c r="AG210" s="256"/>
      <c r="AH210" s="256"/>
      <c r="AI210" s="256"/>
      <c r="AJ210" s="256"/>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7"/>
      <c r="T211" s="207"/>
      <c r="V211" s="239"/>
      <c r="W211" s="240"/>
      <c r="X211" s="207"/>
      <c r="Y211" s="207"/>
      <c r="AB211" s="256"/>
      <c r="AC211" s="256"/>
      <c r="AD211" s="256"/>
      <c r="AE211" s="256"/>
      <c r="AF211" s="256"/>
      <c r="AG211" s="256"/>
      <c r="AH211" s="256"/>
      <c r="AI211" s="256"/>
      <c r="AJ211" s="256"/>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7"/>
      <c r="T212" s="207"/>
      <c r="V212" s="239"/>
      <c r="W212" s="240"/>
      <c r="X212" s="207"/>
      <c r="Y212" s="207"/>
      <c r="AB212" s="256"/>
      <c r="AC212" s="256"/>
      <c r="AD212" s="256"/>
      <c r="AE212" s="256"/>
      <c r="AF212" s="256"/>
      <c r="AG212" s="256"/>
      <c r="AH212" s="256"/>
      <c r="AI212" s="256"/>
      <c r="AJ212" s="256"/>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7"/>
      <c r="T213" s="207"/>
      <c r="V213" s="239"/>
      <c r="W213" s="240"/>
      <c r="X213" s="207"/>
      <c r="Y213" s="207"/>
      <c r="AB213" s="256"/>
      <c r="AC213" s="256"/>
      <c r="AD213" s="256"/>
      <c r="AE213" s="256"/>
      <c r="AF213" s="256"/>
      <c r="AG213" s="256"/>
      <c r="AH213" s="256"/>
      <c r="AI213" s="256"/>
      <c r="AJ213" s="256"/>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7"/>
      <c r="T214" s="207"/>
      <c r="V214" s="239"/>
      <c r="W214" s="240"/>
      <c r="X214" s="207"/>
      <c r="Y214" s="207"/>
      <c r="AB214" s="256"/>
      <c r="AC214" s="256"/>
      <c r="AD214" s="256"/>
      <c r="AE214" s="256"/>
      <c r="AF214" s="256"/>
      <c r="AG214" s="256"/>
      <c r="AH214" s="256"/>
      <c r="AI214" s="256"/>
      <c r="AJ214" s="256"/>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7"/>
      <c r="T215" s="207"/>
      <c r="V215" s="239"/>
      <c r="W215" s="240"/>
      <c r="X215" s="207"/>
      <c r="Y215" s="207"/>
      <c r="AB215" s="256"/>
      <c r="AC215" s="256"/>
      <c r="AD215" s="256"/>
      <c r="AE215" s="256"/>
      <c r="AF215" s="256"/>
      <c r="AG215" s="256"/>
      <c r="AH215" s="256"/>
      <c r="AI215" s="256"/>
      <c r="AJ215" s="256"/>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7"/>
      <c r="T216" s="207"/>
      <c r="V216" s="239"/>
      <c r="W216" s="240"/>
      <c r="X216" s="207"/>
      <c r="Y216" s="207"/>
      <c r="AB216" s="256"/>
      <c r="AC216" s="256"/>
      <c r="AD216" s="256"/>
      <c r="AE216" s="256"/>
      <c r="AF216" s="256"/>
      <c r="AG216" s="256"/>
      <c r="AH216" s="256"/>
      <c r="AI216" s="256"/>
      <c r="AJ216" s="256"/>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7"/>
      <c r="T217" s="207"/>
      <c r="V217" s="239"/>
      <c r="W217" s="240"/>
      <c r="X217" s="207"/>
      <c r="Y217" s="207"/>
      <c r="AB217" s="256"/>
      <c r="AC217" s="256"/>
      <c r="AD217" s="256"/>
      <c r="AE217" s="256"/>
      <c r="AF217" s="256"/>
      <c r="AG217" s="256"/>
      <c r="AH217" s="256"/>
      <c r="AI217" s="256"/>
      <c r="AJ217" s="256"/>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7"/>
      <c r="T218" s="207"/>
      <c r="V218" s="239"/>
      <c r="W218" s="240"/>
      <c r="X218" s="207"/>
      <c r="Y218" s="207"/>
      <c r="AB218" s="256"/>
      <c r="AC218" s="256"/>
      <c r="AD218" s="256"/>
      <c r="AE218" s="256"/>
      <c r="AF218" s="256"/>
      <c r="AG218" s="256"/>
      <c r="AH218" s="256"/>
      <c r="AI218" s="256"/>
      <c r="AJ218" s="256"/>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7"/>
      <c r="T219" s="207"/>
      <c r="V219" s="239"/>
      <c r="W219" s="240"/>
      <c r="X219" s="207"/>
      <c r="Y219" s="207"/>
      <c r="AB219" s="256"/>
      <c r="AC219" s="256"/>
      <c r="AD219" s="256"/>
      <c r="AE219" s="256"/>
      <c r="AF219" s="256"/>
      <c r="AG219" s="256"/>
      <c r="AH219" s="256"/>
      <c r="AI219" s="256"/>
      <c r="AJ219" s="256"/>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7"/>
      <c r="T220" s="207"/>
      <c r="V220" s="239"/>
      <c r="W220" s="240"/>
      <c r="X220" s="207"/>
      <c r="Y220" s="207"/>
      <c r="AB220" s="256"/>
      <c r="AC220" s="256"/>
      <c r="AD220" s="256"/>
      <c r="AE220" s="256"/>
      <c r="AF220" s="256"/>
      <c r="AG220" s="256"/>
      <c r="AH220" s="256"/>
      <c r="AI220" s="256"/>
      <c r="AJ220" s="256"/>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7"/>
      <c r="T221" s="207"/>
      <c r="V221" s="239"/>
      <c r="W221" s="240"/>
      <c r="X221" s="207"/>
      <c r="Y221" s="207"/>
      <c r="AB221" s="256"/>
      <c r="AC221" s="256"/>
      <c r="AD221" s="256"/>
      <c r="AE221" s="256"/>
      <c r="AF221" s="256"/>
      <c r="AG221" s="256"/>
      <c r="AH221" s="256"/>
      <c r="AI221" s="256"/>
      <c r="AJ221" s="256"/>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7"/>
      <c r="T222" s="207"/>
      <c r="V222" s="239"/>
      <c r="W222" s="240"/>
      <c r="X222" s="207"/>
      <c r="Y222" s="207"/>
      <c r="AB222" s="256"/>
      <c r="AC222" s="256"/>
      <c r="AD222" s="256"/>
      <c r="AE222" s="256"/>
      <c r="AF222" s="256"/>
      <c r="AG222" s="256"/>
      <c r="AH222" s="256"/>
      <c r="AI222" s="256"/>
      <c r="AJ222" s="256"/>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7"/>
      <c r="T223" s="207"/>
      <c r="V223" s="239"/>
      <c r="W223" s="240"/>
      <c r="X223" s="207"/>
      <c r="Y223" s="207"/>
      <c r="AB223" s="256"/>
      <c r="AC223" s="256"/>
      <c r="AD223" s="256"/>
      <c r="AE223" s="256"/>
      <c r="AF223" s="256"/>
      <c r="AG223" s="256"/>
      <c r="AH223" s="256"/>
      <c r="AI223" s="256"/>
      <c r="AJ223" s="256"/>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7"/>
      <c r="T224" s="207"/>
      <c r="V224" s="239"/>
      <c r="W224" s="240"/>
      <c r="X224" s="207"/>
      <c r="Y224" s="207"/>
      <c r="AB224" s="256"/>
      <c r="AC224" s="256"/>
      <c r="AD224" s="256"/>
      <c r="AE224" s="256"/>
      <c r="AF224" s="256"/>
      <c r="AG224" s="256"/>
      <c r="AH224" s="256"/>
      <c r="AI224" s="256"/>
      <c r="AJ224" s="256"/>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7"/>
      <c r="T225" s="207"/>
      <c r="V225" s="239"/>
      <c r="W225" s="240"/>
      <c r="X225" s="207"/>
      <c r="Y225" s="207"/>
      <c r="AB225" s="256"/>
      <c r="AC225" s="256"/>
      <c r="AD225" s="256"/>
      <c r="AE225" s="256"/>
      <c r="AF225" s="256"/>
      <c r="AG225" s="256"/>
      <c r="AH225" s="256"/>
      <c r="AI225" s="256"/>
      <c r="AJ225" s="256"/>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7"/>
      <c r="T226" s="207"/>
      <c r="V226" s="239"/>
      <c r="W226" s="240"/>
      <c r="X226" s="207"/>
      <c r="Y226" s="207"/>
      <c r="AB226" s="256"/>
      <c r="AC226" s="256"/>
      <c r="AD226" s="256"/>
      <c r="AE226" s="256"/>
      <c r="AF226" s="256"/>
      <c r="AG226" s="256"/>
      <c r="AH226" s="256"/>
      <c r="AI226" s="256"/>
      <c r="AJ226" s="256"/>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7"/>
      <c r="T227" s="207"/>
      <c r="V227" s="239"/>
      <c r="W227" s="240"/>
      <c r="X227" s="207"/>
      <c r="Y227" s="207"/>
      <c r="AB227" s="256"/>
      <c r="AC227" s="256"/>
      <c r="AD227" s="256"/>
      <c r="AE227" s="256"/>
      <c r="AF227" s="256"/>
      <c r="AG227" s="256"/>
      <c r="AH227" s="256"/>
      <c r="AI227" s="256"/>
      <c r="AJ227" s="256"/>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7"/>
      <c r="T228" s="207"/>
      <c r="V228" s="239"/>
      <c r="W228" s="240"/>
      <c r="X228" s="207"/>
      <c r="Y228" s="207"/>
      <c r="AB228" s="256"/>
      <c r="AC228" s="256"/>
      <c r="AD228" s="256"/>
      <c r="AE228" s="256"/>
      <c r="AF228" s="256"/>
      <c r="AG228" s="256"/>
      <c r="AH228" s="256"/>
      <c r="AI228" s="256"/>
      <c r="AJ228" s="256"/>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7"/>
      <c r="T229" s="207"/>
      <c r="V229" s="239"/>
      <c r="W229" s="240"/>
      <c r="X229" s="207"/>
      <c r="Y229" s="207"/>
      <c r="AB229" s="256"/>
      <c r="AC229" s="256"/>
      <c r="AD229" s="256"/>
      <c r="AE229" s="256"/>
      <c r="AF229" s="256"/>
      <c r="AG229" s="256"/>
      <c r="AH229" s="256"/>
      <c r="AI229" s="256"/>
      <c r="AJ229" s="256"/>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7"/>
      <c r="T230" s="207"/>
      <c r="V230" s="239"/>
      <c r="W230" s="240"/>
      <c r="X230" s="207"/>
      <c r="Y230" s="207"/>
      <c r="AB230" s="256"/>
      <c r="AC230" s="256"/>
      <c r="AD230" s="256"/>
      <c r="AE230" s="256"/>
      <c r="AF230" s="256"/>
      <c r="AG230" s="256"/>
      <c r="AH230" s="256"/>
      <c r="AI230" s="256"/>
      <c r="AJ230" s="256"/>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7"/>
      <c r="T231" s="207"/>
      <c r="V231" s="239"/>
      <c r="W231" s="240"/>
      <c r="X231" s="207"/>
      <c r="Y231" s="207"/>
      <c r="AB231" s="256"/>
      <c r="AC231" s="256"/>
      <c r="AD231" s="256"/>
      <c r="AE231" s="256"/>
      <c r="AF231" s="256"/>
      <c r="AG231" s="256"/>
      <c r="AH231" s="256"/>
      <c r="AI231" s="256"/>
      <c r="AJ231" s="256"/>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7"/>
      <c r="T232" s="207"/>
      <c r="V232" s="239"/>
      <c r="W232" s="240"/>
      <c r="X232" s="207"/>
      <c r="Y232" s="207"/>
      <c r="AB232" s="256"/>
      <c r="AC232" s="256"/>
      <c r="AD232" s="256"/>
      <c r="AE232" s="256"/>
      <c r="AF232" s="256"/>
      <c r="AG232" s="256"/>
      <c r="AH232" s="256"/>
      <c r="AI232" s="256"/>
      <c r="AJ232" s="256"/>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7"/>
      <c r="T233" s="207"/>
      <c r="V233" s="239"/>
      <c r="W233" s="240"/>
      <c r="X233" s="207"/>
      <c r="Y233" s="207"/>
      <c r="AB233" s="256"/>
      <c r="AC233" s="256"/>
      <c r="AD233" s="256"/>
      <c r="AE233" s="256"/>
      <c r="AF233" s="256"/>
      <c r="AG233" s="256"/>
      <c r="AH233" s="256"/>
      <c r="AI233" s="256"/>
      <c r="AJ233" s="256"/>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7"/>
      <c r="T234" s="207"/>
      <c r="V234" s="239"/>
      <c r="W234" s="240"/>
      <c r="X234" s="207"/>
      <c r="Y234" s="207"/>
      <c r="AB234" s="256"/>
      <c r="AC234" s="256"/>
      <c r="AD234" s="256"/>
      <c r="AE234" s="256"/>
      <c r="AF234" s="256"/>
      <c r="AG234" s="256"/>
      <c r="AH234" s="256"/>
      <c r="AI234" s="256"/>
      <c r="AJ234" s="256"/>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7"/>
      <c r="T235" s="207"/>
      <c r="V235" s="239"/>
      <c r="W235" s="240"/>
      <c r="X235" s="207"/>
      <c r="Y235" s="207"/>
      <c r="AB235" s="256"/>
      <c r="AC235" s="256"/>
      <c r="AD235" s="256"/>
      <c r="AE235" s="256"/>
      <c r="AF235" s="256"/>
      <c r="AG235" s="256"/>
      <c r="AH235" s="256"/>
      <c r="AI235" s="256"/>
      <c r="AJ235" s="256"/>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7"/>
      <c r="T236" s="207"/>
      <c r="V236" s="239"/>
      <c r="W236" s="240"/>
      <c r="X236" s="207"/>
      <c r="Y236" s="207"/>
      <c r="AB236" s="256"/>
      <c r="AC236" s="256"/>
      <c r="AD236" s="256"/>
      <c r="AE236" s="256"/>
      <c r="AF236" s="256"/>
      <c r="AG236" s="256"/>
      <c r="AH236" s="256"/>
      <c r="AI236" s="256"/>
      <c r="AJ236" s="256"/>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7"/>
      <c r="T237" s="207"/>
      <c r="V237" s="239"/>
      <c r="W237" s="240"/>
      <c r="X237" s="207"/>
      <c r="Y237" s="207"/>
      <c r="AB237" s="256"/>
      <c r="AC237" s="256"/>
      <c r="AD237" s="256"/>
      <c r="AE237" s="256"/>
      <c r="AF237" s="256"/>
      <c r="AG237" s="256"/>
      <c r="AH237" s="256"/>
      <c r="AI237" s="256"/>
      <c r="AJ237" s="256"/>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7"/>
      <c r="T238" s="207"/>
      <c r="V238" s="239"/>
      <c r="W238" s="240"/>
      <c r="X238" s="207"/>
      <c r="Y238" s="207"/>
      <c r="AB238" s="256"/>
      <c r="AC238" s="256"/>
      <c r="AD238" s="256"/>
      <c r="AE238" s="256"/>
      <c r="AF238" s="256"/>
      <c r="AG238" s="256"/>
      <c r="AH238" s="256"/>
      <c r="AI238" s="256"/>
      <c r="AJ238" s="256"/>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7"/>
      <c r="T239" s="207"/>
      <c r="V239" s="239"/>
      <c r="W239" s="240"/>
      <c r="X239" s="207"/>
      <c r="Y239" s="207"/>
      <c r="AB239" s="256"/>
      <c r="AC239" s="256"/>
      <c r="AD239" s="256"/>
      <c r="AE239" s="256"/>
      <c r="AF239" s="256"/>
      <c r="AG239" s="256"/>
      <c r="AH239" s="256"/>
      <c r="AI239" s="256"/>
      <c r="AJ239" s="256"/>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7"/>
      <c r="T240" s="207"/>
      <c r="V240" s="239"/>
      <c r="W240" s="240"/>
      <c r="X240" s="207"/>
      <c r="Y240" s="207"/>
      <c r="AB240" s="256"/>
      <c r="AC240" s="256"/>
      <c r="AD240" s="256"/>
      <c r="AE240" s="256"/>
      <c r="AF240" s="256"/>
      <c r="AG240" s="256"/>
      <c r="AH240" s="256"/>
      <c r="AI240" s="256"/>
      <c r="AJ240" s="256"/>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7"/>
      <c r="T241" s="207"/>
      <c r="V241" s="239"/>
      <c r="W241" s="240"/>
      <c r="X241" s="207"/>
      <c r="Y241" s="207"/>
      <c r="AB241" s="256"/>
      <c r="AC241" s="256"/>
      <c r="AD241" s="256"/>
      <c r="AE241" s="256"/>
      <c r="AF241" s="256"/>
      <c r="AG241" s="256"/>
      <c r="AH241" s="256"/>
      <c r="AI241" s="256"/>
      <c r="AJ241" s="256"/>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7"/>
      <c r="T242" s="207"/>
      <c r="V242" s="239"/>
      <c r="W242" s="240"/>
      <c r="X242" s="207"/>
      <c r="Y242" s="207"/>
      <c r="AB242" s="256"/>
      <c r="AC242" s="256"/>
      <c r="AD242" s="256"/>
      <c r="AE242" s="256"/>
      <c r="AF242" s="256"/>
      <c r="AG242" s="256"/>
      <c r="AH242" s="256"/>
      <c r="AI242" s="256"/>
      <c r="AJ242" s="256"/>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7"/>
      <c r="T243" s="207"/>
      <c r="V243" s="239"/>
      <c r="W243" s="240"/>
      <c r="X243" s="207"/>
      <c r="Y243" s="207"/>
      <c r="AB243" s="256"/>
      <c r="AC243" s="256"/>
      <c r="AD243" s="256"/>
      <c r="AE243" s="256"/>
      <c r="AF243" s="256"/>
      <c r="AG243" s="256"/>
      <c r="AH243" s="256"/>
      <c r="AI243" s="256"/>
      <c r="AJ243" s="256"/>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7"/>
      <c r="T244" s="207"/>
      <c r="V244" s="239"/>
      <c r="W244" s="240"/>
      <c r="X244" s="207"/>
      <c r="Y244" s="207"/>
      <c r="AB244" s="256"/>
      <c r="AC244" s="256"/>
      <c r="AD244" s="256"/>
      <c r="AE244" s="256"/>
      <c r="AF244" s="256"/>
      <c r="AG244" s="256"/>
      <c r="AH244" s="256"/>
      <c r="AI244" s="256"/>
      <c r="AJ244" s="256"/>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7"/>
      <c r="T245" s="207"/>
      <c r="V245" s="239"/>
      <c r="W245" s="240"/>
      <c r="X245" s="207"/>
      <c r="Y245" s="207"/>
      <c r="AB245" s="256"/>
      <c r="AC245" s="256"/>
      <c r="AD245" s="256"/>
      <c r="AE245" s="256"/>
      <c r="AF245" s="256"/>
      <c r="AG245" s="256"/>
      <c r="AH245" s="256"/>
      <c r="AI245" s="256"/>
      <c r="AJ245" s="256"/>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7"/>
      <c r="T246" s="207"/>
      <c r="V246" s="239"/>
      <c r="W246" s="240"/>
      <c r="X246" s="207"/>
      <c r="Y246" s="207"/>
      <c r="AB246" s="256"/>
      <c r="AC246" s="256"/>
      <c r="AD246" s="256"/>
      <c r="AE246" s="256"/>
      <c r="AF246" s="256"/>
      <c r="AG246" s="256"/>
      <c r="AH246" s="256"/>
      <c r="AI246" s="256"/>
      <c r="AJ246" s="256"/>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7"/>
      <c r="T247" s="207"/>
      <c r="V247" s="239"/>
      <c r="W247" s="240"/>
      <c r="X247" s="207"/>
      <c r="Y247" s="207"/>
      <c r="AB247" s="256"/>
      <c r="AC247" s="256"/>
      <c r="AD247" s="256"/>
      <c r="AE247" s="256"/>
      <c r="AF247" s="256"/>
      <c r="AG247" s="256"/>
      <c r="AH247" s="256"/>
      <c r="AI247" s="256"/>
      <c r="AJ247" s="256"/>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7"/>
      <c r="T248" s="207"/>
      <c r="V248" s="239"/>
      <c r="W248" s="240"/>
      <c r="X248" s="207"/>
      <c r="Y248" s="207"/>
      <c r="AB248" s="256"/>
      <c r="AC248" s="256"/>
      <c r="AD248" s="256"/>
      <c r="AE248" s="256"/>
      <c r="AF248" s="256"/>
      <c r="AG248" s="256"/>
      <c r="AH248" s="256"/>
      <c r="AI248" s="256"/>
      <c r="AJ248" s="256"/>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7"/>
      <c r="T249" s="207"/>
      <c r="V249" s="239"/>
      <c r="W249" s="240"/>
      <c r="X249" s="207"/>
      <c r="Y249" s="207"/>
      <c r="AB249" s="256"/>
      <c r="AC249" s="256"/>
      <c r="AD249" s="256"/>
      <c r="AE249" s="256"/>
      <c r="AF249" s="256"/>
      <c r="AG249" s="256"/>
      <c r="AH249" s="256"/>
      <c r="AI249" s="256"/>
      <c r="AJ249" s="256"/>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7"/>
      <c r="T250" s="207"/>
      <c r="V250" s="239"/>
      <c r="W250" s="240"/>
      <c r="X250" s="207"/>
      <c r="Y250" s="207"/>
      <c r="AB250" s="256"/>
      <c r="AC250" s="256"/>
      <c r="AD250" s="256"/>
      <c r="AE250" s="256"/>
      <c r="AF250" s="256"/>
      <c r="AG250" s="256"/>
      <c r="AH250" s="256"/>
      <c r="AI250" s="256"/>
      <c r="AJ250" s="256"/>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7"/>
      <c r="T251" s="207"/>
      <c r="V251" s="239"/>
      <c r="W251" s="240"/>
      <c r="X251" s="207"/>
      <c r="Y251" s="207"/>
      <c r="AB251" s="256"/>
      <c r="AC251" s="256"/>
      <c r="AD251" s="256"/>
      <c r="AE251" s="256"/>
      <c r="AF251" s="256"/>
      <c r="AG251" s="256"/>
      <c r="AH251" s="256"/>
      <c r="AI251" s="256"/>
      <c r="AJ251" s="256"/>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7"/>
      <c r="T252" s="207"/>
      <c r="V252" s="239"/>
      <c r="W252" s="240"/>
      <c r="X252" s="207"/>
      <c r="Y252" s="207"/>
      <c r="AB252" s="256"/>
      <c r="AC252" s="256"/>
      <c r="AD252" s="256"/>
      <c r="AE252" s="256"/>
      <c r="AF252" s="256"/>
      <c r="AG252" s="256"/>
      <c r="AH252" s="256"/>
      <c r="AI252" s="256"/>
      <c r="AJ252" s="256"/>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7"/>
      <c r="T253" s="207"/>
      <c r="V253" s="239"/>
      <c r="W253" s="240"/>
      <c r="X253" s="207"/>
      <c r="Y253" s="207"/>
      <c r="AB253" s="256"/>
      <c r="AC253" s="256"/>
      <c r="AD253" s="256"/>
      <c r="AE253" s="256"/>
      <c r="AF253" s="256"/>
      <c r="AG253" s="256"/>
      <c r="AH253" s="256"/>
      <c r="AI253" s="256"/>
      <c r="AJ253" s="256"/>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7"/>
      <c r="T254" s="207"/>
      <c r="V254" s="239"/>
      <c r="W254" s="240"/>
      <c r="X254" s="207"/>
      <c r="Y254" s="207"/>
      <c r="AB254" s="256"/>
      <c r="AC254" s="256"/>
      <c r="AD254" s="256"/>
      <c r="AE254" s="256"/>
      <c r="AF254" s="256"/>
      <c r="AG254" s="256"/>
      <c r="AH254" s="256"/>
      <c r="AI254" s="256"/>
      <c r="AJ254" s="256"/>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7"/>
      <c r="T255" s="207"/>
      <c r="V255" s="239"/>
      <c r="W255" s="240"/>
      <c r="X255" s="207"/>
      <c r="Y255" s="207"/>
      <c r="AB255" s="256"/>
      <c r="AC255" s="256"/>
      <c r="AD255" s="256"/>
      <c r="AE255" s="256"/>
      <c r="AF255" s="256"/>
      <c r="AG255" s="256"/>
      <c r="AH255" s="256"/>
      <c r="AI255" s="256"/>
      <c r="AJ255" s="256"/>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7"/>
      <c r="T256" s="207"/>
      <c r="V256" s="239"/>
      <c r="W256" s="240"/>
      <c r="X256" s="207"/>
      <c r="Y256" s="207"/>
      <c r="AB256" s="256"/>
      <c r="AC256" s="256"/>
      <c r="AD256" s="256"/>
      <c r="AE256" s="256"/>
      <c r="AF256" s="256"/>
      <c r="AG256" s="256"/>
      <c r="AH256" s="256"/>
      <c r="AI256" s="256"/>
      <c r="AJ256" s="256"/>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7"/>
      <c r="T257" s="207"/>
      <c r="V257" s="239"/>
      <c r="W257" s="240"/>
      <c r="X257" s="207"/>
      <c r="Y257" s="207"/>
      <c r="AB257" s="256"/>
      <c r="AC257" s="256"/>
      <c r="AD257" s="256"/>
      <c r="AE257" s="256"/>
      <c r="AF257" s="256"/>
      <c r="AG257" s="256"/>
      <c r="AH257" s="256"/>
      <c r="AI257" s="256"/>
      <c r="AJ257" s="256"/>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7"/>
      <c r="T258" s="207"/>
      <c r="V258" s="239"/>
      <c r="W258" s="240"/>
      <c r="X258" s="207"/>
      <c r="Y258" s="207"/>
      <c r="AB258" s="256"/>
      <c r="AC258" s="256"/>
      <c r="AD258" s="256"/>
      <c r="AE258" s="256"/>
      <c r="AF258" s="256"/>
      <c r="AG258" s="256"/>
      <c r="AH258" s="256"/>
      <c r="AI258" s="256"/>
      <c r="AJ258" s="256"/>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7"/>
      <c r="T259" s="207"/>
      <c r="V259" s="239"/>
      <c r="W259" s="240"/>
      <c r="X259" s="207"/>
      <c r="Y259" s="207"/>
      <c r="AB259" s="256"/>
      <c r="AC259" s="256"/>
      <c r="AD259" s="256"/>
      <c r="AE259" s="256"/>
      <c r="AF259" s="256"/>
      <c r="AG259" s="256"/>
      <c r="AH259" s="256"/>
      <c r="AI259" s="256"/>
      <c r="AJ259" s="256"/>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7"/>
      <c r="T260" s="207"/>
      <c r="V260" s="239"/>
      <c r="W260" s="240"/>
      <c r="X260" s="207"/>
      <c r="Y260" s="207"/>
      <c r="AB260" s="256"/>
      <c r="AC260" s="256"/>
      <c r="AD260" s="256"/>
      <c r="AE260" s="256"/>
      <c r="AF260" s="256"/>
      <c r="AG260" s="256"/>
      <c r="AH260" s="256"/>
      <c r="AI260" s="256"/>
      <c r="AJ260" s="256"/>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7"/>
      <c r="T261" s="207"/>
      <c r="V261" s="239"/>
      <c r="W261" s="240"/>
      <c r="X261" s="207"/>
      <c r="Y261" s="207"/>
      <c r="AB261" s="256"/>
      <c r="AC261" s="256"/>
      <c r="AD261" s="256"/>
      <c r="AE261" s="256"/>
      <c r="AF261" s="256"/>
      <c r="AG261" s="256"/>
      <c r="AH261" s="256"/>
      <c r="AI261" s="256"/>
      <c r="AJ261" s="256"/>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7"/>
      <c r="T262" s="207"/>
      <c r="V262" s="239"/>
      <c r="W262" s="240"/>
      <c r="X262" s="207"/>
      <c r="Y262" s="207"/>
      <c r="AB262" s="256"/>
      <c r="AC262" s="256"/>
      <c r="AD262" s="256"/>
      <c r="AE262" s="256"/>
      <c r="AF262" s="256"/>
      <c r="AG262" s="256"/>
      <c r="AH262" s="256"/>
      <c r="AI262" s="256"/>
      <c r="AJ262" s="256"/>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7"/>
      <c r="T263" s="207"/>
      <c r="V263" s="239"/>
      <c r="W263" s="240"/>
      <c r="X263" s="207"/>
      <c r="Y263" s="207"/>
      <c r="AB263" s="256"/>
      <c r="AC263" s="256"/>
      <c r="AD263" s="256"/>
      <c r="AE263" s="256"/>
      <c r="AF263" s="256"/>
      <c r="AG263" s="256"/>
      <c r="AH263" s="256"/>
      <c r="AI263" s="256"/>
      <c r="AJ263" s="256"/>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7"/>
      <c r="T264" s="207"/>
      <c r="V264" s="239"/>
      <c r="W264" s="240"/>
      <c r="X264" s="207"/>
      <c r="Y264" s="207"/>
      <c r="AB264" s="256"/>
      <c r="AC264" s="256"/>
      <c r="AD264" s="256"/>
      <c r="AE264" s="256"/>
      <c r="AF264" s="256"/>
      <c r="AG264" s="256"/>
      <c r="AH264" s="256"/>
      <c r="AI264" s="256"/>
      <c r="AJ264" s="256"/>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7"/>
      <c r="T265" s="207"/>
      <c r="V265" s="239"/>
      <c r="W265" s="240"/>
      <c r="X265" s="207"/>
      <c r="Y265" s="207"/>
      <c r="AB265" s="256"/>
      <c r="AC265" s="256"/>
      <c r="AD265" s="256"/>
      <c r="AE265" s="256"/>
      <c r="AF265" s="256"/>
      <c r="AG265" s="256"/>
      <c r="AH265" s="256"/>
      <c r="AI265" s="256"/>
      <c r="AJ265" s="256"/>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7"/>
      <c r="T266" s="207"/>
      <c r="V266" s="239"/>
      <c r="W266" s="240"/>
      <c r="X266" s="207"/>
      <c r="Y266" s="207"/>
      <c r="AB266" s="256"/>
      <c r="AC266" s="256"/>
      <c r="AD266" s="256"/>
      <c r="AE266" s="256"/>
      <c r="AF266" s="256"/>
      <c r="AG266" s="256"/>
      <c r="AH266" s="256"/>
      <c r="AI266" s="256"/>
      <c r="AJ266" s="256"/>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7"/>
      <c r="T267" s="207"/>
      <c r="V267" s="239"/>
      <c r="W267" s="240"/>
      <c r="X267" s="207"/>
      <c r="Y267" s="207"/>
      <c r="AB267" s="256"/>
      <c r="AC267" s="256"/>
      <c r="AD267" s="256"/>
      <c r="AE267" s="256"/>
      <c r="AF267" s="256"/>
      <c r="AG267" s="256"/>
      <c r="AH267" s="256"/>
      <c r="AI267" s="256"/>
      <c r="AJ267" s="256"/>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7"/>
      <c r="T268" s="207"/>
      <c r="V268" s="239"/>
      <c r="W268" s="240"/>
      <c r="X268" s="207"/>
      <c r="Y268" s="207"/>
      <c r="AB268" s="256"/>
      <c r="AC268" s="256"/>
      <c r="AD268" s="256"/>
      <c r="AE268" s="256"/>
      <c r="AF268" s="256"/>
      <c r="AG268" s="256"/>
      <c r="AH268" s="256"/>
      <c r="AI268" s="256"/>
      <c r="AJ268" s="256"/>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7"/>
      <c r="T269" s="207"/>
      <c r="V269" s="239"/>
      <c r="W269" s="240"/>
      <c r="X269" s="207"/>
      <c r="Y269" s="207"/>
      <c r="AB269" s="256"/>
      <c r="AC269" s="256"/>
      <c r="AD269" s="256"/>
      <c r="AE269" s="256"/>
      <c r="AF269" s="256"/>
      <c r="AG269" s="256"/>
      <c r="AH269" s="256"/>
      <c r="AI269" s="256"/>
      <c r="AJ269" s="256"/>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7"/>
      <c r="T270" s="207"/>
      <c r="V270" s="239"/>
      <c r="W270" s="240"/>
      <c r="X270" s="207"/>
      <c r="Y270" s="207"/>
      <c r="AB270" s="256"/>
      <c r="AC270" s="256"/>
      <c r="AD270" s="256"/>
      <c r="AE270" s="256"/>
      <c r="AF270" s="256"/>
      <c r="AG270" s="256"/>
      <c r="AH270" s="256"/>
      <c r="AI270" s="256"/>
      <c r="AJ270" s="256"/>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7"/>
      <c r="T271" s="207"/>
      <c r="V271" s="239"/>
      <c r="W271" s="240"/>
      <c r="X271" s="207"/>
      <c r="Y271" s="207"/>
      <c r="AB271" s="256"/>
      <c r="AC271" s="256"/>
      <c r="AD271" s="256"/>
      <c r="AE271" s="256"/>
      <c r="AF271" s="256"/>
      <c r="AG271" s="256"/>
      <c r="AH271" s="256"/>
      <c r="AI271" s="256"/>
      <c r="AJ271" s="256"/>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7"/>
      <c r="T272" s="207"/>
      <c r="V272" s="239"/>
      <c r="W272" s="240"/>
      <c r="X272" s="207"/>
      <c r="Y272" s="207"/>
      <c r="AB272" s="256"/>
      <c r="AC272" s="256"/>
      <c r="AD272" s="256"/>
      <c r="AE272" s="256"/>
      <c r="AF272" s="256"/>
      <c r="AG272" s="256"/>
      <c r="AH272" s="256"/>
      <c r="AI272" s="256"/>
      <c r="AJ272" s="256"/>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7"/>
      <c r="T273" s="207"/>
      <c r="V273" s="239"/>
      <c r="W273" s="240"/>
      <c r="X273" s="207"/>
      <c r="Y273" s="207"/>
      <c r="AB273" s="256"/>
      <c r="AC273" s="256"/>
      <c r="AD273" s="256"/>
      <c r="AE273" s="256"/>
      <c r="AF273" s="256"/>
      <c r="AG273" s="256"/>
      <c r="AH273" s="256"/>
      <c r="AI273" s="256"/>
      <c r="AJ273" s="256"/>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7"/>
      <c r="T274" s="207"/>
      <c r="V274" s="239"/>
      <c r="W274" s="240"/>
      <c r="X274" s="207"/>
      <c r="Y274" s="207"/>
      <c r="AB274" s="256"/>
      <c r="AC274" s="256"/>
      <c r="AD274" s="256"/>
      <c r="AE274" s="256"/>
      <c r="AF274" s="256"/>
      <c r="AG274" s="256"/>
      <c r="AH274" s="256"/>
      <c r="AI274" s="256"/>
      <c r="AJ274" s="256"/>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7"/>
      <c r="T275" s="207"/>
      <c r="V275" s="239"/>
      <c r="W275" s="240"/>
      <c r="X275" s="207"/>
      <c r="Y275" s="207"/>
      <c r="AB275" s="256"/>
      <c r="AC275" s="256"/>
      <c r="AD275" s="256"/>
      <c r="AE275" s="256"/>
      <c r="AF275" s="256"/>
      <c r="AG275" s="256"/>
      <c r="AH275" s="256"/>
      <c r="AI275" s="256"/>
      <c r="AJ275" s="256"/>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7"/>
      <c r="T276" s="207"/>
      <c r="V276" s="239"/>
      <c r="W276" s="240"/>
      <c r="X276" s="207"/>
      <c r="Y276" s="207"/>
      <c r="AB276" s="256"/>
      <c r="AC276" s="256"/>
      <c r="AD276" s="256"/>
      <c r="AE276" s="256"/>
      <c r="AF276" s="256"/>
      <c r="AG276" s="256"/>
      <c r="AH276" s="256"/>
      <c r="AI276" s="256"/>
      <c r="AJ276" s="256"/>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7"/>
      <c r="T277" s="207"/>
      <c r="V277" s="239"/>
      <c r="W277" s="240"/>
      <c r="X277" s="207"/>
      <c r="Y277" s="207"/>
      <c r="AB277" s="256"/>
      <c r="AC277" s="256"/>
      <c r="AD277" s="256"/>
      <c r="AE277" s="256"/>
      <c r="AF277" s="256"/>
      <c r="AG277" s="256"/>
      <c r="AH277" s="256"/>
      <c r="AI277" s="256"/>
      <c r="AJ277" s="256"/>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7"/>
      <c r="T278" s="207"/>
      <c r="V278" s="239"/>
      <c r="W278" s="240"/>
      <c r="X278" s="207"/>
      <c r="Y278" s="207"/>
      <c r="AB278" s="256"/>
      <c r="AC278" s="256"/>
      <c r="AD278" s="256"/>
      <c r="AE278" s="256"/>
      <c r="AF278" s="256"/>
      <c r="AG278" s="256"/>
      <c r="AH278" s="256"/>
      <c r="AI278" s="256"/>
      <c r="AJ278" s="256"/>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7"/>
      <c r="T279" s="207"/>
      <c r="V279" s="239"/>
      <c r="W279" s="240"/>
      <c r="X279" s="207"/>
      <c r="Y279" s="207"/>
      <c r="AB279" s="256"/>
      <c r="AC279" s="256"/>
      <c r="AD279" s="256"/>
      <c r="AE279" s="256"/>
      <c r="AF279" s="256"/>
      <c r="AG279" s="256"/>
      <c r="AH279" s="256"/>
      <c r="AI279" s="256"/>
      <c r="AJ279" s="256"/>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7"/>
      <c r="T280" s="207"/>
      <c r="V280" s="239"/>
      <c r="W280" s="240"/>
      <c r="X280" s="207"/>
      <c r="Y280" s="207"/>
      <c r="AB280" s="256"/>
      <c r="AC280" s="256"/>
      <c r="AD280" s="256"/>
      <c r="AE280" s="256"/>
      <c r="AF280" s="256"/>
      <c r="AG280" s="256"/>
      <c r="AH280" s="256"/>
      <c r="AI280" s="256"/>
      <c r="AJ280" s="256"/>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7"/>
      <c r="T281" s="207"/>
      <c r="V281" s="239"/>
      <c r="W281" s="240"/>
      <c r="X281" s="207"/>
      <c r="Y281" s="207"/>
      <c r="AB281" s="256"/>
      <c r="AC281" s="256"/>
      <c r="AD281" s="256"/>
      <c r="AE281" s="256"/>
      <c r="AF281" s="256"/>
      <c r="AG281" s="256"/>
      <c r="AH281" s="256"/>
      <c r="AI281" s="256"/>
      <c r="AJ281" s="256"/>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7"/>
      <c r="T282" s="207"/>
      <c r="V282" s="239"/>
      <c r="W282" s="240"/>
      <c r="X282" s="207"/>
      <c r="Y282" s="207"/>
      <c r="AB282" s="256"/>
      <c r="AC282" s="256"/>
      <c r="AD282" s="256"/>
      <c r="AE282" s="256"/>
      <c r="AF282" s="256"/>
      <c r="AG282" s="256"/>
      <c r="AH282" s="256"/>
      <c r="AI282" s="256"/>
      <c r="AJ282" s="256"/>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7"/>
      <c r="T283" s="207"/>
      <c r="V283" s="239"/>
      <c r="W283" s="240"/>
      <c r="X283" s="207"/>
      <c r="Y283" s="207"/>
      <c r="AB283" s="256"/>
      <c r="AC283" s="256"/>
      <c r="AD283" s="256"/>
      <c r="AE283" s="256"/>
      <c r="AF283" s="256"/>
      <c r="AG283" s="256"/>
      <c r="AH283" s="256"/>
      <c r="AI283" s="256"/>
      <c r="AJ283" s="256"/>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7"/>
      <c r="T284" s="207"/>
      <c r="V284" s="239"/>
      <c r="W284" s="240"/>
      <c r="X284" s="207"/>
      <c r="Y284" s="207"/>
      <c r="AB284" s="256"/>
      <c r="AC284" s="256"/>
      <c r="AD284" s="256"/>
      <c r="AE284" s="256"/>
      <c r="AF284" s="256"/>
      <c r="AG284" s="256"/>
      <c r="AH284" s="256"/>
      <c r="AI284" s="256"/>
      <c r="AJ284" s="256"/>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7"/>
      <c r="T285" s="207"/>
      <c r="V285" s="239"/>
      <c r="W285" s="240"/>
      <c r="X285" s="207"/>
      <c r="Y285" s="207"/>
      <c r="AB285" s="256"/>
      <c r="AC285" s="256"/>
      <c r="AD285" s="256"/>
      <c r="AE285" s="256"/>
      <c r="AF285" s="256"/>
      <c r="AG285" s="256"/>
      <c r="AH285" s="256"/>
      <c r="AI285" s="256"/>
      <c r="AJ285" s="256"/>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7"/>
      <c r="T286" s="207"/>
      <c r="V286" s="239"/>
      <c r="W286" s="240"/>
      <c r="X286" s="207"/>
      <c r="Y286" s="207"/>
      <c r="AB286" s="256"/>
      <c r="AC286" s="256"/>
      <c r="AD286" s="256"/>
      <c r="AE286" s="256"/>
      <c r="AF286" s="256"/>
      <c r="AG286" s="256"/>
      <c r="AH286" s="256"/>
      <c r="AI286" s="256"/>
      <c r="AJ286" s="256"/>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7"/>
      <c r="T287" s="207"/>
      <c r="V287" s="239"/>
      <c r="W287" s="240"/>
      <c r="X287" s="207"/>
      <c r="Y287" s="207"/>
      <c r="AB287" s="256"/>
      <c r="AC287" s="256"/>
      <c r="AD287" s="256"/>
      <c r="AE287" s="256"/>
      <c r="AF287" s="256"/>
      <c r="AG287" s="256"/>
      <c r="AH287" s="256"/>
      <c r="AI287" s="256"/>
      <c r="AJ287" s="256"/>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7"/>
      <c r="T288" s="207"/>
      <c r="V288" s="239"/>
      <c r="W288" s="240"/>
      <c r="X288" s="207"/>
      <c r="Y288" s="207"/>
      <c r="AB288" s="256"/>
      <c r="AC288" s="256"/>
      <c r="AD288" s="256"/>
      <c r="AE288" s="256"/>
      <c r="AF288" s="256"/>
      <c r="AG288" s="256"/>
      <c r="AH288" s="256"/>
      <c r="AI288" s="256"/>
      <c r="AJ288" s="256"/>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7"/>
      <c r="T289" s="207"/>
      <c r="V289" s="239"/>
      <c r="W289" s="240"/>
      <c r="X289" s="207"/>
      <c r="Y289" s="207"/>
      <c r="AB289" s="256"/>
      <c r="AC289" s="256"/>
      <c r="AD289" s="256"/>
      <c r="AE289" s="256"/>
      <c r="AF289" s="256"/>
      <c r="AG289" s="256"/>
      <c r="AH289" s="256"/>
      <c r="AI289" s="256"/>
      <c r="AJ289" s="256"/>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7"/>
      <c r="T290" s="207"/>
      <c r="V290" s="239"/>
      <c r="W290" s="240"/>
      <c r="X290" s="207"/>
      <c r="Y290" s="207"/>
      <c r="AB290" s="256"/>
      <c r="AC290" s="256"/>
      <c r="AD290" s="256"/>
      <c r="AE290" s="256"/>
      <c r="AF290" s="256"/>
      <c r="AG290" s="256"/>
      <c r="AH290" s="256"/>
      <c r="AI290" s="256"/>
      <c r="AJ290" s="256"/>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7"/>
      <c r="T291" s="207"/>
      <c r="V291" s="239"/>
      <c r="W291" s="240"/>
      <c r="X291" s="207"/>
      <c r="Y291" s="207"/>
      <c r="AB291" s="256"/>
      <c r="AC291" s="256"/>
      <c r="AD291" s="256"/>
      <c r="AE291" s="256"/>
      <c r="AF291" s="256"/>
      <c r="AG291" s="256"/>
      <c r="AH291" s="256"/>
      <c r="AI291" s="256"/>
      <c r="AJ291" s="256"/>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7"/>
      <c r="T292" s="207"/>
      <c r="V292" s="239"/>
      <c r="W292" s="240"/>
      <c r="X292" s="207"/>
      <c r="Y292" s="207"/>
      <c r="AB292" s="256"/>
      <c r="AC292" s="256"/>
      <c r="AD292" s="256"/>
      <c r="AE292" s="256"/>
      <c r="AF292" s="256"/>
      <c r="AG292" s="256"/>
      <c r="AH292" s="256"/>
      <c r="AI292" s="256"/>
      <c r="AJ292" s="256"/>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7"/>
      <c r="T293" s="207"/>
      <c r="V293" s="239"/>
      <c r="W293" s="240"/>
      <c r="X293" s="207"/>
      <c r="Y293" s="207"/>
      <c r="AB293" s="256"/>
      <c r="AC293" s="256"/>
      <c r="AD293" s="256"/>
      <c r="AE293" s="256"/>
      <c r="AF293" s="256"/>
      <c r="AG293" s="256"/>
      <c r="AH293" s="256"/>
      <c r="AI293" s="256"/>
      <c r="AJ293" s="256"/>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7"/>
      <c r="T294" s="207"/>
      <c r="V294" s="239"/>
      <c r="W294" s="240"/>
      <c r="X294" s="207"/>
      <c r="Y294" s="207"/>
      <c r="AB294" s="256"/>
      <c r="AC294" s="256"/>
      <c r="AD294" s="256"/>
      <c r="AE294" s="256"/>
      <c r="AF294" s="256"/>
      <c r="AG294" s="256"/>
      <c r="AH294" s="256"/>
      <c r="AI294" s="256"/>
      <c r="AJ294" s="256"/>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7"/>
      <c r="T295" s="207"/>
      <c r="V295" s="239"/>
      <c r="W295" s="240"/>
      <c r="X295" s="207"/>
      <c r="Y295" s="207"/>
      <c r="AB295" s="256"/>
      <c r="AC295" s="256"/>
      <c r="AD295" s="256"/>
      <c r="AE295" s="256"/>
      <c r="AF295" s="256"/>
      <c r="AG295" s="256"/>
      <c r="AH295" s="256"/>
      <c r="AI295" s="256"/>
      <c r="AJ295" s="256"/>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7"/>
      <c r="T296" s="207"/>
      <c r="V296" s="239"/>
      <c r="W296" s="240"/>
      <c r="X296" s="207"/>
      <c r="Y296" s="207"/>
      <c r="AB296" s="256"/>
      <c r="AC296" s="256"/>
      <c r="AD296" s="256"/>
      <c r="AE296" s="256"/>
      <c r="AF296" s="256"/>
      <c r="AG296" s="256"/>
      <c r="AH296" s="256"/>
      <c r="AI296" s="256"/>
      <c r="AJ296" s="256"/>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7"/>
      <c r="T297" s="207"/>
      <c r="V297" s="239"/>
      <c r="W297" s="240"/>
      <c r="X297" s="207"/>
      <c r="Y297" s="207"/>
      <c r="AB297" s="256"/>
      <c r="AC297" s="256"/>
      <c r="AD297" s="256"/>
      <c r="AE297" s="256"/>
      <c r="AF297" s="256"/>
      <c r="AG297" s="256"/>
      <c r="AH297" s="256"/>
      <c r="AI297" s="256"/>
      <c r="AJ297" s="256"/>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7"/>
      <c r="T298" s="207"/>
      <c r="V298" s="239"/>
      <c r="W298" s="240"/>
      <c r="X298" s="207"/>
      <c r="Y298" s="207"/>
      <c r="AB298" s="256"/>
      <c r="AC298" s="256"/>
      <c r="AD298" s="256"/>
      <c r="AE298" s="256"/>
      <c r="AF298" s="256"/>
      <c r="AG298" s="256"/>
      <c r="AH298" s="256"/>
      <c r="AI298" s="256"/>
      <c r="AJ298" s="256"/>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7"/>
      <c r="T299" s="207"/>
      <c r="V299" s="239"/>
      <c r="W299" s="240"/>
      <c r="X299" s="207"/>
      <c r="Y299" s="207"/>
      <c r="AB299" s="256"/>
      <c r="AC299" s="256"/>
      <c r="AD299" s="256"/>
      <c r="AE299" s="256"/>
      <c r="AF299" s="256"/>
      <c r="AG299" s="256"/>
      <c r="AH299" s="256"/>
      <c r="AI299" s="256"/>
      <c r="AJ299" s="256"/>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7"/>
      <c r="T300" s="207"/>
      <c r="V300" s="239"/>
      <c r="W300" s="240"/>
      <c r="X300" s="207"/>
      <c r="Y300" s="207"/>
      <c r="AB300" s="256"/>
      <c r="AC300" s="256"/>
      <c r="AD300" s="256"/>
      <c r="AE300" s="256"/>
      <c r="AF300" s="256"/>
      <c r="AG300" s="256"/>
      <c r="AH300" s="256"/>
      <c r="AI300" s="256"/>
      <c r="AJ300" s="256"/>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7"/>
      <c r="T301" s="207"/>
      <c r="V301" s="239"/>
      <c r="W301" s="240"/>
      <c r="X301" s="207"/>
      <c r="Y301" s="207"/>
      <c r="AB301" s="256"/>
      <c r="AC301" s="256"/>
      <c r="AD301" s="256"/>
      <c r="AE301" s="256"/>
      <c r="AF301" s="256"/>
      <c r="AG301" s="256"/>
      <c r="AH301" s="256"/>
      <c r="AI301" s="256"/>
      <c r="AJ301" s="256"/>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7"/>
      <c r="T302" s="207"/>
      <c r="V302" s="239"/>
      <c r="W302" s="240"/>
      <c r="X302" s="207"/>
      <c r="Y302" s="207"/>
      <c r="AB302" s="256"/>
      <c r="AC302" s="256"/>
      <c r="AD302" s="256"/>
      <c r="AE302" s="256"/>
      <c r="AF302" s="256"/>
      <c r="AG302" s="256"/>
      <c r="AH302" s="256"/>
      <c r="AI302" s="256"/>
      <c r="AJ302" s="256"/>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7"/>
      <c r="T303" s="207"/>
      <c r="V303" s="239"/>
      <c r="W303" s="240"/>
      <c r="X303" s="207"/>
      <c r="Y303" s="207"/>
      <c r="AB303" s="256"/>
      <c r="AC303" s="256"/>
      <c r="AD303" s="256"/>
      <c r="AE303" s="256"/>
      <c r="AF303" s="256"/>
      <c r="AG303" s="256"/>
      <c r="AH303" s="256"/>
      <c r="AI303" s="256"/>
      <c r="AJ303" s="256"/>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7"/>
      <c r="T304" s="207"/>
      <c r="V304" s="239"/>
      <c r="W304" s="240"/>
      <c r="X304" s="207"/>
      <c r="Y304" s="207"/>
      <c r="AB304" s="256"/>
      <c r="AC304" s="256"/>
      <c r="AD304" s="256"/>
      <c r="AE304" s="256"/>
      <c r="AF304" s="256"/>
      <c r="AG304" s="256"/>
      <c r="AH304" s="256"/>
      <c r="AI304" s="256"/>
      <c r="AJ304" s="256"/>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7"/>
      <c r="T305" s="207"/>
      <c r="V305" s="239"/>
      <c r="W305" s="240"/>
      <c r="X305" s="207"/>
      <c r="Y305" s="207"/>
      <c r="AB305" s="256"/>
      <c r="AC305" s="256"/>
      <c r="AD305" s="256"/>
      <c r="AE305" s="256"/>
      <c r="AF305" s="256"/>
      <c r="AG305" s="256"/>
      <c r="AH305" s="256"/>
      <c r="AI305" s="256"/>
      <c r="AJ305" s="256"/>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7"/>
      <c r="T306" s="207"/>
      <c r="V306" s="239"/>
      <c r="W306" s="240"/>
      <c r="X306" s="207"/>
      <c r="Y306" s="207"/>
      <c r="AB306" s="256"/>
      <c r="AC306" s="256"/>
      <c r="AD306" s="256"/>
      <c r="AE306" s="256"/>
      <c r="AF306" s="256"/>
      <c r="AG306" s="256"/>
      <c r="AH306" s="256"/>
      <c r="AI306" s="256"/>
      <c r="AJ306" s="256"/>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7"/>
      <c r="T307" s="207"/>
      <c r="V307" s="239"/>
      <c r="W307" s="240"/>
      <c r="X307" s="207"/>
      <c r="Y307" s="207"/>
      <c r="AB307" s="256"/>
      <c r="AC307" s="256"/>
      <c r="AD307" s="256"/>
      <c r="AE307" s="256"/>
      <c r="AF307" s="256"/>
      <c r="AG307" s="256"/>
      <c r="AH307" s="256"/>
      <c r="AI307" s="256"/>
      <c r="AJ307" s="256"/>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7"/>
      <c r="T308" s="207"/>
      <c r="V308" s="239"/>
      <c r="W308" s="240"/>
      <c r="X308" s="207"/>
      <c r="Y308" s="207"/>
      <c r="AB308" s="256"/>
      <c r="AC308" s="256"/>
      <c r="AD308" s="256"/>
      <c r="AE308" s="256"/>
      <c r="AF308" s="256"/>
      <c r="AG308" s="256"/>
      <c r="AH308" s="256"/>
      <c r="AI308" s="256"/>
      <c r="AJ308" s="256"/>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7"/>
      <c r="T309" s="207"/>
      <c r="V309" s="239"/>
      <c r="W309" s="240"/>
      <c r="X309" s="207"/>
      <c r="Y309" s="207"/>
      <c r="AB309" s="256"/>
      <c r="AC309" s="256"/>
      <c r="AD309" s="256"/>
      <c r="AE309" s="256"/>
      <c r="AF309" s="256"/>
      <c r="AG309" s="256"/>
      <c r="AH309" s="256"/>
      <c r="AI309" s="256"/>
      <c r="AJ309" s="256"/>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7"/>
      <c r="T310" s="207"/>
      <c r="V310" s="239"/>
      <c r="W310" s="240"/>
      <c r="X310" s="207"/>
      <c r="Y310" s="207"/>
      <c r="AB310" s="256"/>
      <c r="AC310" s="256"/>
      <c r="AD310" s="256"/>
      <c r="AE310" s="256"/>
      <c r="AF310" s="256"/>
      <c r="AG310" s="256"/>
      <c r="AH310" s="256"/>
      <c r="AI310" s="256"/>
      <c r="AJ310" s="256"/>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7"/>
      <c r="T311" s="207"/>
      <c r="V311" s="239"/>
      <c r="W311" s="240"/>
      <c r="X311" s="207"/>
      <c r="Y311" s="207"/>
      <c r="AB311" s="256"/>
      <c r="AC311" s="256"/>
      <c r="AD311" s="256"/>
      <c r="AE311" s="256"/>
      <c r="AF311" s="256"/>
      <c r="AG311" s="256"/>
      <c r="AH311" s="256"/>
      <c r="AI311" s="256"/>
      <c r="AJ311" s="256"/>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7"/>
      <c r="T312" s="207"/>
      <c r="V312" s="239"/>
      <c r="W312" s="240"/>
      <c r="X312" s="207"/>
      <c r="Y312" s="207"/>
      <c r="AB312" s="256"/>
      <c r="AC312" s="256"/>
      <c r="AD312" s="256"/>
      <c r="AE312" s="256"/>
      <c r="AF312" s="256"/>
      <c r="AG312" s="256"/>
      <c r="AH312" s="256"/>
      <c r="AI312" s="256"/>
      <c r="AJ312" s="256"/>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7"/>
      <c r="T313" s="207"/>
      <c r="V313" s="239"/>
      <c r="W313" s="240"/>
      <c r="X313" s="207"/>
      <c r="Y313" s="207"/>
      <c r="AB313" s="256"/>
      <c r="AC313" s="256"/>
      <c r="AD313" s="256"/>
      <c r="AE313" s="256"/>
      <c r="AF313" s="256"/>
      <c r="AG313" s="256"/>
      <c r="AH313" s="256"/>
      <c r="AI313" s="256"/>
      <c r="AJ313" s="256"/>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7"/>
      <c r="T314" s="207"/>
      <c r="V314" s="239"/>
      <c r="W314" s="240"/>
      <c r="X314" s="207"/>
      <c r="Y314" s="207"/>
      <c r="AB314" s="256"/>
      <c r="AC314" s="256"/>
      <c r="AD314" s="256"/>
      <c r="AE314" s="256"/>
      <c r="AF314" s="256"/>
      <c r="AG314" s="256"/>
      <c r="AH314" s="256"/>
      <c r="AI314" s="256"/>
      <c r="AJ314" s="256"/>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7"/>
      <c r="T315" s="207"/>
      <c r="V315" s="239"/>
      <c r="W315" s="240"/>
      <c r="X315" s="207"/>
      <c r="Y315" s="207"/>
      <c r="AB315" s="256"/>
      <c r="AC315" s="256"/>
      <c r="AD315" s="256"/>
      <c r="AE315" s="256"/>
      <c r="AF315" s="256"/>
      <c r="AG315" s="256"/>
      <c r="AH315" s="256"/>
      <c r="AI315" s="256"/>
      <c r="AJ315" s="256"/>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7"/>
      <c r="T316" s="207"/>
      <c r="V316" s="239"/>
      <c r="W316" s="240"/>
      <c r="X316" s="207"/>
      <c r="Y316" s="207"/>
      <c r="AB316" s="256"/>
      <c r="AC316" s="256"/>
      <c r="AD316" s="256"/>
      <c r="AE316" s="256"/>
      <c r="AF316" s="256"/>
      <c r="AG316" s="256"/>
      <c r="AH316" s="256"/>
      <c r="AI316" s="256"/>
      <c r="AJ316" s="256"/>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7"/>
      <c r="T317" s="207"/>
      <c r="V317" s="239"/>
      <c r="W317" s="240"/>
      <c r="X317" s="207"/>
      <c r="Y317" s="207"/>
      <c r="AB317" s="256"/>
      <c r="AC317" s="256"/>
      <c r="AD317" s="256"/>
      <c r="AE317" s="256"/>
      <c r="AF317" s="256"/>
      <c r="AG317" s="256"/>
      <c r="AH317" s="256"/>
      <c r="AI317" s="256"/>
      <c r="AJ317" s="256"/>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7"/>
      <c r="T318" s="207"/>
      <c r="V318" s="239"/>
      <c r="W318" s="240"/>
      <c r="X318" s="207"/>
      <c r="Y318" s="207"/>
      <c r="AB318" s="256"/>
      <c r="AC318" s="256"/>
      <c r="AD318" s="256"/>
      <c r="AE318" s="256"/>
      <c r="AF318" s="256"/>
      <c r="AG318" s="256"/>
      <c r="AH318" s="256"/>
      <c r="AI318" s="256"/>
      <c r="AJ318" s="256"/>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7"/>
      <c r="T319" s="207"/>
      <c r="V319" s="239"/>
      <c r="W319" s="240"/>
      <c r="X319" s="207"/>
      <c r="Y319" s="207"/>
      <c r="AB319" s="256"/>
      <c r="AC319" s="256"/>
      <c r="AD319" s="256"/>
      <c r="AE319" s="256"/>
      <c r="AF319" s="256"/>
      <c r="AG319" s="256"/>
      <c r="AH319" s="256"/>
      <c r="AI319" s="256"/>
      <c r="AJ319" s="256"/>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7"/>
      <c r="T320" s="207"/>
      <c r="V320" s="239"/>
      <c r="W320" s="240"/>
      <c r="X320" s="207"/>
      <c r="Y320" s="207"/>
      <c r="AB320" s="256"/>
      <c r="AC320" s="256"/>
      <c r="AD320" s="256"/>
      <c r="AE320" s="256"/>
      <c r="AF320" s="256"/>
      <c r="AG320" s="256"/>
      <c r="AH320" s="256"/>
      <c r="AI320" s="256"/>
      <c r="AJ320" s="256"/>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7"/>
      <c r="T321" s="207"/>
      <c r="V321" s="239"/>
      <c r="W321" s="240"/>
      <c r="X321" s="207"/>
      <c r="Y321" s="207"/>
      <c r="AB321" s="256"/>
      <c r="AC321" s="256"/>
      <c r="AD321" s="256"/>
      <c r="AE321" s="256"/>
      <c r="AF321" s="256"/>
      <c r="AG321" s="256"/>
      <c r="AH321" s="256"/>
      <c r="AI321" s="256"/>
      <c r="AJ321" s="256"/>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7"/>
      <c r="T322" s="207"/>
      <c r="V322" s="239"/>
      <c r="W322" s="240"/>
      <c r="X322" s="207"/>
      <c r="Y322" s="207"/>
      <c r="AB322" s="256"/>
      <c r="AC322" s="256"/>
      <c r="AD322" s="256"/>
      <c r="AE322" s="256"/>
      <c r="AF322" s="256"/>
      <c r="AG322" s="256"/>
      <c r="AH322" s="256"/>
      <c r="AI322" s="256"/>
      <c r="AJ322" s="256"/>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7"/>
      <c r="T323" s="207"/>
      <c r="V323" s="239"/>
      <c r="W323" s="240"/>
      <c r="X323" s="207"/>
      <c r="Y323" s="207"/>
      <c r="AB323" s="256"/>
      <c r="AC323" s="256"/>
      <c r="AD323" s="256"/>
      <c r="AE323" s="256"/>
      <c r="AF323" s="256"/>
      <c r="AG323" s="256"/>
      <c r="AH323" s="256"/>
      <c r="AI323" s="256"/>
      <c r="AJ323" s="256"/>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7"/>
      <c r="T324" s="207"/>
      <c r="V324" s="239"/>
      <c r="W324" s="240"/>
      <c r="X324" s="207"/>
      <c r="Y324" s="207"/>
      <c r="AB324" s="256"/>
      <c r="AC324" s="256"/>
      <c r="AD324" s="256"/>
      <c r="AE324" s="256"/>
      <c r="AF324" s="256"/>
      <c r="AG324" s="256"/>
      <c r="AH324" s="256"/>
      <c r="AI324" s="256"/>
      <c r="AJ324" s="256"/>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7"/>
      <c r="T325" s="207"/>
      <c r="V325" s="239"/>
      <c r="W325" s="240"/>
      <c r="X325" s="207"/>
      <c r="Y325" s="207"/>
      <c r="AB325" s="256"/>
      <c r="AC325" s="256"/>
      <c r="AD325" s="256"/>
      <c r="AE325" s="256"/>
      <c r="AF325" s="256"/>
      <c r="AG325" s="256"/>
      <c r="AH325" s="256"/>
      <c r="AI325" s="256"/>
      <c r="AJ325" s="256"/>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7"/>
      <c r="T326" s="207"/>
      <c r="V326" s="239"/>
      <c r="W326" s="240"/>
      <c r="X326" s="207"/>
      <c r="Y326" s="207"/>
      <c r="AB326" s="256"/>
      <c r="AC326" s="256"/>
      <c r="AD326" s="256"/>
      <c r="AE326" s="256"/>
      <c r="AF326" s="256"/>
      <c r="AG326" s="256"/>
      <c r="AH326" s="256"/>
      <c r="AI326" s="256"/>
      <c r="AJ326" s="256"/>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7"/>
      <c r="T327" s="207"/>
      <c r="V327" s="239"/>
      <c r="W327" s="240"/>
      <c r="X327" s="207"/>
      <c r="Y327" s="207"/>
      <c r="AB327" s="256"/>
      <c r="AC327" s="256"/>
      <c r="AD327" s="256"/>
      <c r="AE327" s="256"/>
      <c r="AF327" s="256"/>
      <c r="AG327" s="256"/>
      <c r="AH327" s="256"/>
      <c r="AI327" s="256"/>
      <c r="AJ327" s="256"/>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7"/>
      <c r="T328" s="207"/>
      <c r="V328" s="239"/>
      <c r="W328" s="240"/>
      <c r="X328" s="207"/>
      <c r="Y328" s="207"/>
      <c r="AB328" s="256"/>
      <c r="AC328" s="256"/>
      <c r="AD328" s="256"/>
      <c r="AE328" s="256"/>
      <c r="AF328" s="256"/>
      <c r="AG328" s="256"/>
      <c r="AH328" s="256"/>
      <c r="AI328" s="256"/>
      <c r="AJ328" s="256"/>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7"/>
      <c r="T329" s="207"/>
      <c r="V329" s="239"/>
      <c r="W329" s="240"/>
      <c r="X329" s="207"/>
      <c r="Y329" s="207"/>
      <c r="AB329" s="256"/>
      <c r="AC329" s="256"/>
      <c r="AD329" s="256"/>
      <c r="AE329" s="256"/>
      <c r="AF329" s="256"/>
      <c r="AG329" s="256"/>
      <c r="AH329" s="256"/>
      <c r="AI329" s="256"/>
      <c r="AJ329" s="256"/>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7"/>
      <c r="T330" s="207"/>
      <c r="V330" s="239"/>
      <c r="W330" s="240"/>
      <c r="X330" s="207"/>
      <c r="Y330" s="207"/>
      <c r="AB330" s="256"/>
      <c r="AC330" s="256"/>
      <c r="AD330" s="256"/>
      <c r="AE330" s="256"/>
      <c r="AF330" s="256"/>
      <c r="AG330" s="256"/>
      <c r="AH330" s="256"/>
      <c r="AI330" s="256"/>
      <c r="AJ330" s="256"/>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7"/>
      <c r="T331" s="207"/>
      <c r="V331" s="239"/>
      <c r="W331" s="240"/>
      <c r="X331" s="207"/>
      <c r="Y331" s="207"/>
      <c r="AB331" s="256"/>
      <c r="AC331" s="256"/>
      <c r="AD331" s="256"/>
      <c r="AE331" s="256"/>
      <c r="AF331" s="256"/>
      <c r="AG331" s="256"/>
      <c r="AH331" s="256"/>
      <c r="AI331" s="256"/>
      <c r="AJ331" s="256"/>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7"/>
      <c r="T332" s="207"/>
      <c r="V332" s="239"/>
      <c r="W332" s="240"/>
      <c r="X332" s="207"/>
      <c r="Y332" s="207"/>
      <c r="AB332" s="256"/>
      <c r="AC332" s="256"/>
      <c r="AD332" s="256"/>
      <c r="AE332" s="256"/>
      <c r="AF332" s="256"/>
      <c r="AG332" s="256"/>
      <c r="AH332" s="256"/>
      <c r="AI332" s="256"/>
      <c r="AJ332" s="256"/>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7"/>
      <c r="T333" s="207"/>
      <c r="V333" s="239"/>
      <c r="W333" s="240"/>
      <c r="X333" s="207"/>
      <c r="Y333" s="207"/>
      <c r="AB333" s="256"/>
      <c r="AC333" s="256"/>
      <c r="AD333" s="256"/>
      <c r="AE333" s="256"/>
      <c r="AF333" s="256"/>
      <c r="AG333" s="256"/>
      <c r="AH333" s="256"/>
      <c r="AI333" s="256"/>
      <c r="AJ333" s="256"/>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7"/>
      <c r="T334" s="207"/>
      <c r="V334" s="239"/>
      <c r="W334" s="240"/>
      <c r="X334" s="207"/>
      <c r="Y334" s="207"/>
      <c r="AB334" s="256"/>
      <c r="AC334" s="256"/>
      <c r="AD334" s="256"/>
      <c r="AE334" s="256"/>
      <c r="AF334" s="256"/>
      <c r="AG334" s="256"/>
      <c r="AH334" s="256"/>
      <c r="AI334" s="256"/>
      <c r="AJ334" s="256"/>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7"/>
      <c r="T335" s="207"/>
      <c r="V335" s="239"/>
      <c r="W335" s="240"/>
      <c r="X335" s="207"/>
      <c r="Y335" s="207"/>
      <c r="AB335" s="256"/>
      <c r="AC335" s="256"/>
      <c r="AD335" s="256"/>
      <c r="AE335" s="256"/>
      <c r="AF335" s="256"/>
      <c r="AG335" s="256"/>
      <c r="AH335" s="256"/>
      <c r="AI335" s="256"/>
      <c r="AJ335" s="256"/>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7"/>
      <c r="T336" s="207"/>
      <c r="V336" s="239"/>
      <c r="W336" s="240"/>
      <c r="X336" s="207"/>
      <c r="Y336" s="207"/>
      <c r="AB336" s="256"/>
      <c r="AC336" s="256"/>
      <c r="AD336" s="256"/>
      <c r="AE336" s="256"/>
      <c r="AF336" s="256"/>
      <c r="AG336" s="256"/>
      <c r="AH336" s="256"/>
      <c r="AI336" s="256"/>
      <c r="AJ336" s="256"/>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7"/>
      <c r="T337" s="207"/>
      <c r="V337" s="239"/>
      <c r="W337" s="240"/>
      <c r="X337" s="207"/>
      <c r="Y337" s="207"/>
      <c r="AB337" s="256"/>
      <c r="AC337" s="256"/>
      <c r="AD337" s="256"/>
      <c r="AE337" s="256"/>
      <c r="AF337" s="256"/>
      <c r="AG337" s="256"/>
      <c r="AH337" s="256"/>
      <c r="AI337" s="256"/>
      <c r="AJ337" s="256"/>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7"/>
      <c r="T338" s="207"/>
      <c r="V338" s="239"/>
      <c r="W338" s="240"/>
      <c r="X338" s="207"/>
      <c r="Y338" s="207"/>
      <c r="AB338" s="256"/>
      <c r="AC338" s="256"/>
      <c r="AD338" s="256"/>
      <c r="AE338" s="256"/>
      <c r="AF338" s="256"/>
      <c r="AG338" s="256"/>
      <c r="AH338" s="256"/>
      <c r="AI338" s="256"/>
      <c r="AJ338" s="256"/>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7"/>
      <c r="T339" s="207"/>
      <c r="V339" s="239"/>
      <c r="W339" s="240"/>
      <c r="X339" s="207"/>
      <c r="Y339" s="207"/>
      <c r="AB339" s="256"/>
      <c r="AC339" s="256"/>
      <c r="AD339" s="256"/>
      <c r="AE339" s="256"/>
      <c r="AF339" s="256"/>
      <c r="AG339" s="256"/>
      <c r="AH339" s="256"/>
      <c r="AI339" s="256"/>
      <c r="AJ339" s="256"/>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7"/>
      <c r="T340" s="207"/>
      <c r="V340" s="239"/>
      <c r="W340" s="240"/>
      <c r="X340" s="207"/>
      <c r="Y340" s="207"/>
      <c r="AB340" s="256"/>
      <c r="AC340" s="256"/>
      <c r="AD340" s="256"/>
      <c r="AE340" s="256"/>
      <c r="AF340" s="256"/>
      <c r="AG340" s="256"/>
      <c r="AH340" s="256"/>
      <c r="AI340" s="256"/>
      <c r="AJ340" s="256"/>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7"/>
      <c r="T341" s="207"/>
      <c r="V341" s="239"/>
      <c r="W341" s="240"/>
      <c r="X341" s="207"/>
      <c r="Y341" s="207"/>
      <c r="AB341" s="256"/>
      <c r="AC341" s="256"/>
      <c r="AD341" s="256"/>
      <c r="AE341" s="256"/>
      <c r="AF341" s="256"/>
      <c r="AG341" s="256"/>
      <c r="AH341" s="256"/>
      <c r="AI341" s="256"/>
      <c r="AJ341" s="256"/>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7"/>
      <c r="T342" s="207"/>
      <c r="V342" s="239"/>
      <c r="W342" s="240"/>
      <c r="X342" s="207"/>
      <c r="Y342" s="207"/>
      <c r="AB342" s="256"/>
      <c r="AC342" s="256"/>
      <c r="AD342" s="256"/>
      <c r="AE342" s="256"/>
      <c r="AF342" s="256"/>
      <c r="AG342" s="256"/>
      <c r="AH342" s="256"/>
      <c r="AI342" s="256"/>
      <c r="AJ342" s="256"/>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7"/>
      <c r="T343" s="207"/>
      <c r="V343" s="239"/>
      <c r="W343" s="240"/>
      <c r="X343" s="207"/>
      <c r="Y343" s="207"/>
      <c r="AB343" s="256"/>
      <c r="AC343" s="256"/>
      <c r="AD343" s="256"/>
      <c r="AE343" s="256"/>
      <c r="AF343" s="256"/>
      <c r="AG343" s="256"/>
      <c r="AH343" s="256"/>
      <c r="AI343" s="256"/>
      <c r="AJ343" s="256"/>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7"/>
      <c r="T344" s="207"/>
      <c r="V344" s="239"/>
      <c r="W344" s="240"/>
      <c r="X344" s="207"/>
      <c r="Y344" s="207"/>
      <c r="AB344" s="256"/>
      <c r="AC344" s="256"/>
      <c r="AD344" s="256"/>
      <c r="AE344" s="256"/>
      <c r="AF344" s="256"/>
      <c r="AG344" s="256"/>
      <c r="AH344" s="256"/>
      <c r="AI344" s="256"/>
      <c r="AJ344" s="256"/>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7"/>
      <c r="T345" s="207"/>
      <c r="V345" s="239"/>
      <c r="W345" s="240"/>
      <c r="X345" s="207"/>
      <c r="Y345" s="207"/>
      <c r="AB345" s="256"/>
      <c r="AC345" s="256"/>
      <c r="AD345" s="256"/>
      <c r="AE345" s="256"/>
      <c r="AF345" s="256"/>
      <c r="AG345" s="256"/>
      <c r="AH345" s="256"/>
      <c r="AI345" s="256"/>
      <c r="AJ345" s="256"/>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7"/>
      <c r="T346" s="207"/>
      <c r="V346" s="239"/>
      <c r="W346" s="240"/>
      <c r="X346" s="207"/>
      <c r="Y346" s="207"/>
      <c r="AB346" s="256"/>
      <c r="AC346" s="256"/>
      <c r="AD346" s="256"/>
      <c r="AE346" s="256"/>
      <c r="AF346" s="256"/>
      <c r="AG346" s="256"/>
      <c r="AH346" s="256"/>
      <c r="AI346" s="256"/>
      <c r="AJ346" s="256"/>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7"/>
      <c r="T347" s="207"/>
      <c r="V347" s="239"/>
      <c r="W347" s="240"/>
      <c r="X347" s="207"/>
      <c r="Y347" s="207"/>
      <c r="AB347" s="256"/>
      <c r="AC347" s="256"/>
      <c r="AD347" s="256"/>
      <c r="AE347" s="256"/>
      <c r="AF347" s="256"/>
      <c r="AG347" s="256"/>
      <c r="AH347" s="256"/>
      <c r="AI347" s="256"/>
      <c r="AJ347" s="256"/>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7"/>
      <c r="T348" s="207"/>
      <c r="V348" s="239"/>
      <c r="W348" s="240"/>
      <c r="X348" s="207"/>
      <c r="Y348" s="207"/>
      <c r="AB348" s="256"/>
      <c r="AC348" s="256"/>
      <c r="AD348" s="256"/>
      <c r="AE348" s="256"/>
      <c r="AF348" s="256"/>
      <c r="AG348" s="256"/>
      <c r="AH348" s="256"/>
      <c r="AI348" s="256"/>
      <c r="AJ348" s="256"/>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7"/>
      <c r="T349" s="207"/>
      <c r="V349" s="239"/>
      <c r="W349" s="240"/>
      <c r="X349" s="207"/>
      <c r="Y349" s="207"/>
      <c r="AB349" s="256"/>
      <c r="AC349" s="256"/>
      <c r="AD349" s="256"/>
      <c r="AE349" s="256"/>
      <c r="AF349" s="256"/>
      <c r="AG349" s="256"/>
      <c r="AH349" s="256"/>
      <c r="AI349" s="256"/>
      <c r="AJ349" s="256"/>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7"/>
      <c r="T350" s="207"/>
      <c r="V350" s="239"/>
      <c r="W350" s="240"/>
      <c r="X350" s="207"/>
      <c r="Y350" s="207"/>
      <c r="AB350" s="256"/>
      <c r="AC350" s="256"/>
      <c r="AD350" s="256"/>
      <c r="AE350" s="256"/>
      <c r="AF350" s="256"/>
      <c r="AG350" s="256"/>
      <c r="AH350" s="256"/>
      <c r="AI350" s="256"/>
      <c r="AJ350" s="256"/>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7"/>
      <c r="T351" s="207"/>
      <c r="V351" s="239"/>
      <c r="W351" s="240"/>
      <c r="X351" s="207"/>
      <c r="Y351" s="207"/>
      <c r="AB351" s="256"/>
      <c r="AC351" s="256"/>
      <c r="AD351" s="256"/>
      <c r="AE351" s="256"/>
      <c r="AF351" s="256"/>
      <c r="AG351" s="256"/>
      <c r="AH351" s="256"/>
      <c r="AI351" s="256"/>
      <c r="AJ351" s="256"/>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7"/>
      <c r="T352" s="207"/>
      <c r="V352" s="239"/>
      <c r="W352" s="240"/>
      <c r="X352" s="207"/>
      <c r="Y352" s="207"/>
      <c r="AB352" s="256"/>
      <c r="AC352" s="256"/>
      <c r="AD352" s="256"/>
      <c r="AE352" s="256"/>
      <c r="AF352" s="256"/>
      <c r="AG352" s="256"/>
      <c r="AH352" s="256"/>
      <c r="AI352" s="256"/>
      <c r="AJ352" s="256"/>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7"/>
      <c r="T353" s="207"/>
      <c r="V353" s="239"/>
      <c r="W353" s="240"/>
      <c r="X353" s="207"/>
      <c r="Y353" s="207"/>
      <c r="AB353" s="256"/>
      <c r="AC353" s="256"/>
      <c r="AD353" s="256"/>
      <c r="AE353" s="256"/>
      <c r="AF353" s="256"/>
      <c r="AG353" s="256"/>
      <c r="AH353" s="256"/>
      <c r="AI353" s="256"/>
      <c r="AJ353" s="256"/>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7"/>
      <c r="T354" s="207"/>
      <c r="V354" s="239"/>
      <c r="W354" s="240"/>
      <c r="X354" s="207"/>
      <c r="Y354" s="207"/>
      <c r="AB354" s="256"/>
      <c r="AC354" s="256"/>
      <c r="AD354" s="256"/>
      <c r="AE354" s="256"/>
      <c r="AF354" s="256"/>
      <c r="AG354" s="256"/>
      <c r="AH354" s="256"/>
      <c r="AI354" s="256"/>
      <c r="AJ354" s="256"/>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7"/>
      <c r="T355" s="207"/>
      <c r="V355" s="239"/>
      <c r="W355" s="240"/>
      <c r="X355" s="207"/>
      <c r="Y355" s="207"/>
      <c r="AB355" s="256"/>
      <c r="AC355" s="256"/>
      <c r="AD355" s="256"/>
      <c r="AE355" s="256"/>
      <c r="AF355" s="256"/>
      <c r="AG355" s="256"/>
      <c r="AH355" s="256"/>
      <c r="AI355" s="256"/>
      <c r="AJ355" s="256"/>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7"/>
      <c r="T356" s="207"/>
      <c r="V356" s="239"/>
      <c r="W356" s="240"/>
      <c r="X356" s="207"/>
      <c r="Y356" s="207"/>
      <c r="AB356" s="256"/>
      <c r="AC356" s="256"/>
      <c r="AD356" s="256"/>
      <c r="AE356" s="256"/>
      <c r="AF356" s="256"/>
      <c r="AG356" s="256"/>
      <c r="AH356" s="256"/>
      <c r="AI356" s="256"/>
      <c r="AJ356" s="256"/>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7"/>
      <c r="T357" s="207"/>
      <c r="V357" s="239"/>
      <c r="W357" s="240"/>
      <c r="X357" s="207"/>
      <c r="Y357" s="207"/>
      <c r="AB357" s="256"/>
      <c r="AC357" s="256"/>
      <c r="AD357" s="256"/>
      <c r="AE357" s="256"/>
      <c r="AF357" s="256"/>
      <c r="AG357" s="256"/>
      <c r="AH357" s="256"/>
      <c r="AI357" s="256"/>
      <c r="AJ357" s="256"/>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7"/>
      <c r="T358" s="207"/>
      <c r="V358" s="239"/>
      <c r="W358" s="240"/>
      <c r="X358" s="207"/>
      <c r="Y358" s="207"/>
      <c r="AB358" s="256"/>
      <c r="AC358" s="256"/>
      <c r="AD358" s="256"/>
      <c r="AE358" s="256"/>
      <c r="AF358" s="256"/>
      <c r="AG358" s="256"/>
      <c r="AH358" s="256"/>
      <c r="AI358" s="256"/>
      <c r="AJ358" s="256"/>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7"/>
      <c r="T359" s="207"/>
      <c r="V359" s="239"/>
      <c r="W359" s="240"/>
      <c r="X359" s="207"/>
      <c r="Y359" s="207"/>
      <c r="AB359" s="256"/>
      <c r="AC359" s="256"/>
      <c r="AD359" s="256"/>
      <c r="AE359" s="256"/>
      <c r="AF359" s="256"/>
      <c r="AG359" s="256"/>
      <c r="AH359" s="256"/>
      <c r="AI359" s="256"/>
      <c r="AJ359" s="256"/>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7"/>
      <c r="T360" s="207"/>
      <c r="V360" s="239"/>
      <c r="W360" s="240"/>
      <c r="X360" s="207"/>
      <c r="Y360" s="207"/>
      <c r="AB360" s="256"/>
      <c r="AC360" s="256"/>
      <c r="AD360" s="256"/>
      <c r="AE360" s="256"/>
      <c r="AF360" s="256"/>
      <c r="AG360" s="256"/>
      <c r="AH360" s="256"/>
      <c r="AI360" s="256"/>
      <c r="AJ360" s="256"/>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7"/>
      <c r="T361" s="207"/>
      <c r="V361" s="239"/>
      <c r="W361" s="240"/>
      <c r="X361" s="207"/>
      <c r="Y361" s="207"/>
      <c r="AB361" s="256"/>
      <c r="AC361" s="256"/>
      <c r="AD361" s="256"/>
      <c r="AE361" s="256"/>
      <c r="AF361" s="256"/>
      <c r="AG361" s="256"/>
      <c r="AH361" s="256"/>
      <c r="AI361" s="256"/>
      <c r="AJ361" s="256"/>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7"/>
      <c r="T362" s="207"/>
      <c r="V362" s="239"/>
      <c r="W362" s="240"/>
      <c r="X362" s="207"/>
      <c r="Y362" s="207"/>
      <c r="AB362" s="256"/>
      <c r="AC362" s="256"/>
      <c r="AD362" s="256"/>
      <c r="AE362" s="256"/>
      <c r="AF362" s="256"/>
      <c r="AG362" s="256"/>
      <c r="AH362" s="256"/>
      <c r="AI362" s="256"/>
      <c r="AJ362" s="256"/>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7"/>
      <c r="T363" s="207"/>
      <c r="V363" s="239"/>
      <c r="W363" s="240"/>
      <c r="X363" s="207"/>
      <c r="Y363" s="207"/>
      <c r="AB363" s="256"/>
      <c r="AC363" s="256"/>
      <c r="AD363" s="256"/>
      <c r="AE363" s="256"/>
      <c r="AF363" s="256"/>
      <c r="AG363" s="256"/>
      <c r="AH363" s="256"/>
      <c r="AI363" s="256"/>
      <c r="AJ363" s="256"/>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7"/>
      <c r="T364" s="207"/>
      <c r="V364" s="239"/>
      <c r="W364" s="240"/>
      <c r="X364" s="207"/>
      <c r="Y364" s="207"/>
      <c r="AB364" s="256"/>
      <c r="AC364" s="256"/>
      <c r="AD364" s="256"/>
      <c r="AE364" s="256"/>
      <c r="AF364" s="256"/>
      <c r="AG364" s="256"/>
      <c r="AH364" s="256"/>
      <c r="AI364" s="256"/>
      <c r="AJ364" s="256"/>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7"/>
      <c r="T365" s="207"/>
      <c r="V365" s="239"/>
      <c r="W365" s="240"/>
      <c r="X365" s="207"/>
      <c r="Y365" s="207"/>
      <c r="AB365" s="256"/>
      <c r="AC365" s="256"/>
      <c r="AD365" s="256"/>
      <c r="AE365" s="256"/>
      <c r="AF365" s="256"/>
      <c r="AG365" s="256"/>
      <c r="AH365" s="256"/>
      <c r="AI365" s="256"/>
      <c r="AJ365" s="256"/>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7"/>
      <c r="T366" s="207"/>
      <c r="V366" s="239"/>
      <c r="W366" s="240"/>
      <c r="X366" s="207"/>
      <c r="Y366" s="207"/>
      <c r="AB366" s="256"/>
      <c r="AC366" s="256"/>
      <c r="AD366" s="256"/>
      <c r="AE366" s="256"/>
      <c r="AF366" s="256"/>
      <c r="AG366" s="256"/>
      <c r="AH366" s="256"/>
      <c r="AI366" s="256"/>
      <c r="AJ366" s="256"/>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7"/>
      <c r="T367" s="207"/>
      <c r="V367" s="239"/>
      <c r="W367" s="240"/>
      <c r="X367" s="207"/>
      <c r="Y367" s="207"/>
      <c r="AB367" s="256"/>
      <c r="AC367" s="256"/>
      <c r="AD367" s="256"/>
      <c r="AE367" s="256"/>
      <c r="AF367" s="256"/>
      <c r="AG367" s="256"/>
      <c r="AH367" s="256"/>
      <c r="AI367" s="256"/>
      <c r="AJ367" s="256"/>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7"/>
      <c r="T368" s="207"/>
      <c r="V368" s="239"/>
      <c r="W368" s="240"/>
      <c r="X368" s="207"/>
      <c r="Y368" s="207"/>
      <c r="AB368" s="256"/>
      <c r="AC368" s="256"/>
      <c r="AD368" s="256"/>
      <c r="AE368" s="256"/>
      <c r="AF368" s="256"/>
      <c r="AG368" s="256"/>
      <c r="AH368" s="256"/>
      <c r="AI368" s="256"/>
      <c r="AJ368" s="256"/>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7"/>
      <c r="T369" s="207"/>
      <c r="V369" s="239"/>
      <c r="W369" s="240"/>
      <c r="X369" s="207"/>
      <c r="Y369" s="207"/>
      <c r="AB369" s="256"/>
      <c r="AC369" s="256"/>
      <c r="AD369" s="256"/>
      <c r="AE369" s="256"/>
      <c r="AF369" s="256"/>
      <c r="AG369" s="256"/>
      <c r="AH369" s="256"/>
      <c r="AI369" s="256"/>
      <c r="AJ369" s="256"/>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7"/>
      <c r="T370" s="207"/>
      <c r="V370" s="239"/>
      <c r="W370" s="240"/>
      <c r="X370" s="207"/>
      <c r="Y370" s="207"/>
      <c r="AB370" s="256"/>
      <c r="AC370" s="256"/>
      <c r="AD370" s="256"/>
      <c r="AE370" s="256"/>
      <c r="AF370" s="256"/>
      <c r="AG370" s="256"/>
      <c r="AH370" s="256"/>
      <c r="AI370" s="256"/>
      <c r="AJ370" s="256"/>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7"/>
      <c r="T371" s="207"/>
      <c r="V371" s="239"/>
      <c r="W371" s="240"/>
      <c r="X371" s="207"/>
      <c r="Y371" s="207"/>
      <c r="AB371" s="256"/>
      <c r="AC371" s="256"/>
      <c r="AD371" s="256"/>
      <c r="AE371" s="256"/>
      <c r="AF371" s="256"/>
      <c r="AG371" s="256"/>
      <c r="AH371" s="256"/>
      <c r="AI371" s="256"/>
      <c r="AJ371" s="256"/>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7"/>
      <c r="T372" s="207"/>
      <c r="V372" s="239"/>
      <c r="W372" s="240"/>
      <c r="X372" s="207"/>
      <c r="Y372" s="207"/>
      <c r="AB372" s="256"/>
      <c r="AC372" s="256"/>
      <c r="AD372" s="256"/>
      <c r="AE372" s="256"/>
      <c r="AF372" s="256"/>
      <c r="AG372" s="256"/>
      <c r="AH372" s="256"/>
      <c r="AI372" s="256"/>
      <c r="AJ372" s="256"/>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7"/>
      <c r="T373" s="207"/>
      <c r="V373" s="239"/>
      <c r="W373" s="240"/>
      <c r="X373" s="207"/>
      <c r="Y373" s="207"/>
      <c r="AB373" s="256"/>
      <c r="AC373" s="256"/>
      <c r="AD373" s="256"/>
      <c r="AE373" s="256"/>
      <c r="AF373" s="256"/>
      <c r="AG373" s="256"/>
      <c r="AH373" s="256"/>
      <c r="AI373" s="256"/>
      <c r="AJ373" s="256"/>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7"/>
      <c r="T374" s="207"/>
      <c r="V374" s="239"/>
      <c r="W374" s="240"/>
      <c r="X374" s="207"/>
      <c r="Y374" s="207"/>
      <c r="AB374" s="256"/>
      <c r="AC374" s="256"/>
      <c r="AD374" s="256"/>
      <c r="AE374" s="256"/>
      <c r="AF374" s="256"/>
      <c r="AG374" s="256"/>
      <c r="AH374" s="256"/>
      <c r="AI374" s="256"/>
      <c r="AJ374" s="256"/>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7"/>
      <c r="T375" s="207"/>
      <c r="V375" s="239"/>
      <c r="W375" s="240"/>
      <c r="X375" s="207"/>
      <c r="Y375" s="207"/>
      <c r="AB375" s="256"/>
      <c r="AC375" s="256"/>
      <c r="AD375" s="256"/>
      <c r="AE375" s="256"/>
      <c r="AF375" s="256"/>
      <c r="AG375" s="256"/>
      <c r="AH375" s="256"/>
      <c r="AI375" s="256"/>
      <c r="AJ375" s="256"/>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7"/>
      <c r="T376" s="207"/>
      <c r="V376" s="239"/>
      <c r="W376" s="240"/>
      <c r="X376" s="207"/>
      <c r="Y376" s="207"/>
      <c r="AB376" s="256"/>
      <c r="AC376" s="256"/>
      <c r="AD376" s="256"/>
      <c r="AE376" s="256"/>
      <c r="AF376" s="256"/>
      <c r="AG376" s="256"/>
      <c r="AH376" s="256"/>
      <c r="AI376" s="256"/>
      <c r="AJ376" s="256"/>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7"/>
      <c r="T377" s="207"/>
      <c r="V377" s="239"/>
      <c r="W377" s="240"/>
      <c r="X377" s="207"/>
      <c r="Y377" s="207"/>
      <c r="AB377" s="256"/>
      <c r="AC377" s="256"/>
      <c r="AD377" s="256"/>
      <c r="AE377" s="256"/>
      <c r="AF377" s="256"/>
      <c r="AG377" s="256"/>
      <c r="AH377" s="256"/>
      <c r="AI377" s="256"/>
      <c r="AJ377" s="256"/>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7"/>
      <c r="T378" s="207"/>
      <c r="V378" s="239"/>
      <c r="W378" s="240"/>
      <c r="X378" s="207"/>
      <c r="Y378" s="207"/>
      <c r="AB378" s="256"/>
      <c r="AC378" s="256"/>
      <c r="AD378" s="256"/>
      <c r="AE378" s="256"/>
      <c r="AF378" s="256"/>
      <c r="AG378" s="256"/>
      <c r="AH378" s="256"/>
      <c r="AI378" s="256"/>
      <c r="AJ378" s="256"/>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7"/>
      <c r="T379" s="207"/>
      <c r="V379" s="239"/>
      <c r="W379" s="240"/>
      <c r="X379" s="207"/>
      <c r="Y379" s="207"/>
      <c r="AB379" s="256"/>
      <c r="AC379" s="256"/>
      <c r="AD379" s="256"/>
      <c r="AE379" s="256"/>
      <c r="AF379" s="256"/>
      <c r="AG379" s="256"/>
      <c r="AH379" s="256"/>
      <c r="AI379" s="256"/>
      <c r="AJ379" s="256"/>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7"/>
      <c r="T380" s="207"/>
      <c r="V380" s="239"/>
      <c r="W380" s="240"/>
      <c r="X380" s="207"/>
      <c r="Y380" s="207"/>
      <c r="AB380" s="256"/>
      <c r="AC380" s="256"/>
      <c r="AD380" s="256"/>
      <c r="AE380" s="256"/>
      <c r="AF380" s="256"/>
      <c r="AG380" s="256"/>
      <c r="AH380" s="256"/>
      <c r="AI380" s="256"/>
      <c r="AJ380" s="256"/>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7"/>
      <c r="T381" s="207"/>
      <c r="V381" s="239"/>
      <c r="W381" s="240"/>
      <c r="X381" s="207"/>
      <c r="Y381" s="207"/>
      <c r="AB381" s="256"/>
      <c r="AC381" s="256"/>
      <c r="AD381" s="256"/>
      <c r="AE381" s="256"/>
      <c r="AF381" s="256"/>
      <c r="AG381" s="256"/>
      <c r="AH381" s="256"/>
      <c r="AI381" s="256"/>
      <c r="AJ381" s="256"/>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7"/>
      <c r="T382" s="207"/>
      <c r="V382" s="239"/>
      <c r="W382" s="240"/>
      <c r="X382" s="207"/>
      <c r="Y382" s="207"/>
      <c r="AB382" s="256"/>
      <c r="AC382" s="256"/>
      <c r="AD382" s="256"/>
      <c r="AE382" s="256"/>
      <c r="AF382" s="256"/>
      <c r="AG382" s="256"/>
      <c r="AH382" s="256"/>
      <c r="AI382" s="256"/>
      <c r="AJ382" s="256"/>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7"/>
      <c r="T383" s="207"/>
      <c r="V383" s="239"/>
      <c r="W383" s="240"/>
      <c r="X383" s="207"/>
      <c r="Y383" s="207"/>
      <c r="AB383" s="256"/>
      <c r="AC383" s="256"/>
      <c r="AD383" s="256"/>
      <c r="AE383" s="256"/>
      <c r="AF383" s="256"/>
      <c r="AG383" s="256"/>
      <c r="AH383" s="256"/>
      <c r="AI383" s="256"/>
      <c r="AJ383" s="256"/>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7"/>
      <c r="T384" s="207"/>
      <c r="V384" s="239"/>
      <c r="W384" s="240"/>
      <c r="X384" s="207"/>
      <c r="Y384" s="207"/>
      <c r="AB384" s="256"/>
      <c r="AC384" s="256"/>
      <c r="AD384" s="256"/>
      <c r="AE384" s="256"/>
      <c r="AF384" s="256"/>
      <c r="AG384" s="256"/>
      <c r="AH384" s="256"/>
      <c r="AI384" s="256"/>
      <c r="AJ384" s="256"/>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7"/>
      <c r="T385" s="207"/>
      <c r="V385" s="239"/>
      <c r="W385" s="240"/>
      <c r="X385" s="207"/>
      <c r="Y385" s="207"/>
      <c r="AB385" s="256"/>
      <c r="AC385" s="256"/>
      <c r="AD385" s="256"/>
      <c r="AE385" s="256"/>
      <c r="AF385" s="256"/>
      <c r="AG385" s="256"/>
      <c r="AH385" s="256"/>
      <c r="AI385" s="256"/>
      <c r="AJ385" s="256"/>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7"/>
      <c r="T386" s="207"/>
      <c r="V386" s="239"/>
      <c r="W386" s="240"/>
      <c r="X386" s="207"/>
      <c r="Y386" s="207"/>
      <c r="AB386" s="256"/>
      <c r="AC386" s="256"/>
      <c r="AD386" s="256"/>
      <c r="AE386" s="256"/>
      <c r="AF386" s="256"/>
      <c r="AG386" s="256"/>
      <c r="AH386" s="256"/>
      <c r="AI386" s="256"/>
      <c r="AJ386" s="256"/>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7"/>
      <c r="T387" s="207"/>
      <c r="V387" s="239"/>
      <c r="W387" s="240"/>
      <c r="X387" s="207"/>
      <c r="Y387" s="207"/>
      <c r="AB387" s="256"/>
      <c r="AC387" s="256"/>
      <c r="AD387" s="256"/>
      <c r="AE387" s="256"/>
      <c r="AF387" s="256"/>
      <c r="AG387" s="256"/>
      <c r="AH387" s="256"/>
      <c r="AI387" s="256"/>
      <c r="AJ387" s="256"/>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7"/>
      <c r="T388" s="207"/>
      <c r="V388" s="239"/>
      <c r="W388" s="240"/>
      <c r="X388" s="207"/>
      <c r="Y388" s="207"/>
      <c r="AB388" s="256"/>
      <c r="AC388" s="256"/>
      <c r="AD388" s="256"/>
      <c r="AE388" s="256"/>
      <c r="AF388" s="256"/>
      <c r="AG388" s="256"/>
      <c r="AH388" s="256"/>
      <c r="AI388" s="256"/>
      <c r="AJ388" s="256"/>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7"/>
      <c r="T389" s="207"/>
      <c r="V389" s="239"/>
      <c r="W389" s="240"/>
      <c r="X389" s="207"/>
      <c r="Y389" s="207"/>
      <c r="AB389" s="256"/>
      <c r="AC389" s="256"/>
      <c r="AD389" s="256"/>
      <c r="AE389" s="256"/>
      <c r="AF389" s="256"/>
      <c r="AG389" s="256"/>
      <c r="AH389" s="256"/>
      <c r="AI389" s="256"/>
      <c r="AJ389" s="256"/>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7"/>
      <c r="T390" s="207"/>
      <c r="V390" s="239"/>
      <c r="W390" s="240"/>
      <c r="X390" s="207"/>
      <c r="Y390" s="207"/>
      <c r="AB390" s="256"/>
      <c r="AC390" s="256"/>
      <c r="AD390" s="256"/>
      <c r="AE390" s="256"/>
      <c r="AF390" s="256"/>
      <c r="AG390" s="256"/>
      <c r="AH390" s="256"/>
      <c r="AI390" s="256"/>
      <c r="AJ390" s="256"/>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7"/>
      <c r="T391" s="207"/>
      <c r="V391" s="239"/>
      <c r="W391" s="240"/>
      <c r="X391" s="207"/>
      <c r="Y391" s="207"/>
      <c r="AB391" s="256"/>
      <c r="AC391" s="256"/>
      <c r="AD391" s="256"/>
      <c r="AE391" s="256"/>
      <c r="AF391" s="256"/>
      <c r="AG391" s="256"/>
      <c r="AH391" s="256"/>
      <c r="AI391" s="256"/>
      <c r="AJ391" s="256"/>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7"/>
      <c r="T392" s="207"/>
      <c r="V392" s="239"/>
      <c r="W392" s="240"/>
      <c r="X392" s="207"/>
      <c r="Y392" s="207"/>
      <c r="AB392" s="256"/>
      <c r="AC392" s="256"/>
      <c r="AD392" s="256"/>
      <c r="AE392" s="256"/>
      <c r="AF392" s="256"/>
      <c r="AG392" s="256"/>
      <c r="AH392" s="256"/>
      <c r="AI392" s="256"/>
      <c r="AJ392" s="256"/>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7"/>
      <c r="T393" s="207"/>
      <c r="V393" s="239"/>
      <c r="W393" s="240"/>
      <c r="X393" s="207"/>
      <c r="Y393" s="207"/>
      <c r="AB393" s="256"/>
      <c r="AC393" s="256"/>
      <c r="AD393" s="256"/>
      <c r="AE393" s="256"/>
      <c r="AF393" s="256"/>
      <c r="AG393" s="256"/>
      <c r="AH393" s="256"/>
      <c r="AI393" s="256"/>
      <c r="AJ393" s="256"/>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7"/>
      <c r="T394" s="207"/>
      <c r="V394" s="239"/>
      <c r="W394" s="240"/>
      <c r="X394" s="207"/>
      <c r="Y394" s="207"/>
      <c r="AB394" s="256"/>
      <c r="AC394" s="256"/>
      <c r="AD394" s="256"/>
      <c r="AE394" s="256"/>
      <c r="AF394" s="256"/>
      <c r="AG394" s="256"/>
      <c r="AH394" s="256"/>
      <c r="AI394" s="256"/>
      <c r="AJ394" s="256"/>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7"/>
      <c r="T395" s="207"/>
      <c r="V395" s="239"/>
      <c r="W395" s="240"/>
      <c r="X395" s="207"/>
      <c r="Y395" s="207"/>
      <c r="AB395" s="256"/>
      <c r="AC395" s="256"/>
      <c r="AD395" s="256"/>
      <c r="AE395" s="256"/>
      <c r="AF395" s="256"/>
      <c r="AG395" s="256"/>
      <c r="AH395" s="256"/>
      <c r="AI395" s="256"/>
      <c r="AJ395" s="256"/>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7"/>
      <c r="T396" s="207"/>
      <c r="V396" s="239"/>
      <c r="W396" s="240"/>
      <c r="X396" s="207"/>
      <c r="Y396" s="207"/>
      <c r="AB396" s="256"/>
      <c r="AC396" s="256"/>
      <c r="AD396" s="256"/>
      <c r="AE396" s="256"/>
      <c r="AF396" s="256"/>
      <c r="AG396" s="256"/>
      <c r="AH396" s="256"/>
      <c r="AI396" s="256"/>
      <c r="AJ396" s="256"/>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7"/>
      <c r="T397" s="207"/>
      <c r="V397" s="239"/>
      <c r="W397" s="240"/>
      <c r="X397" s="207"/>
      <c r="Y397" s="207"/>
      <c r="AB397" s="256"/>
      <c r="AC397" s="256"/>
      <c r="AD397" s="256"/>
      <c r="AE397" s="256"/>
      <c r="AF397" s="256"/>
      <c r="AG397" s="256"/>
      <c r="AH397" s="256"/>
      <c r="AI397" s="256"/>
      <c r="AJ397" s="256"/>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7"/>
      <c r="T398" s="207"/>
      <c r="V398" s="239"/>
      <c r="W398" s="240"/>
      <c r="X398" s="207"/>
      <c r="Y398" s="207"/>
      <c r="AB398" s="256"/>
      <c r="AC398" s="256"/>
      <c r="AD398" s="256"/>
      <c r="AE398" s="256"/>
      <c r="AF398" s="256"/>
      <c r="AG398" s="256"/>
      <c r="AH398" s="256"/>
      <c r="AI398" s="256"/>
      <c r="AJ398" s="256"/>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7"/>
      <c r="T399" s="207"/>
      <c r="V399" s="239"/>
      <c r="W399" s="240"/>
      <c r="X399" s="207"/>
      <c r="Y399" s="207"/>
      <c r="AB399" s="256"/>
      <c r="AC399" s="256"/>
      <c r="AD399" s="256"/>
      <c r="AE399" s="256"/>
      <c r="AF399" s="256"/>
      <c r="AG399" s="256"/>
      <c r="AH399" s="256"/>
      <c r="AI399" s="256"/>
      <c r="AJ399" s="256"/>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7"/>
      <c r="T400" s="207"/>
      <c r="V400" s="239"/>
      <c r="W400" s="240"/>
      <c r="X400" s="207"/>
      <c r="Y400" s="207"/>
      <c r="AB400" s="256"/>
      <c r="AC400" s="256"/>
      <c r="AD400" s="256"/>
      <c r="AE400" s="256"/>
      <c r="AF400" s="256"/>
      <c r="AG400" s="256"/>
      <c r="AH400" s="256"/>
      <c r="AI400" s="256"/>
      <c r="AJ400" s="256"/>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7"/>
      <c r="T401" s="207"/>
      <c r="V401" s="239"/>
      <c r="W401" s="240"/>
      <c r="X401" s="207"/>
      <c r="Y401" s="207"/>
      <c r="AB401" s="256"/>
      <c r="AC401" s="256"/>
      <c r="AD401" s="256"/>
      <c r="AE401" s="256"/>
      <c r="AF401" s="256"/>
      <c r="AG401" s="256"/>
      <c r="AH401" s="256"/>
      <c r="AI401" s="256"/>
      <c r="AJ401" s="256"/>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7"/>
      <c r="T402" s="207"/>
      <c r="V402" s="239"/>
      <c r="W402" s="240"/>
      <c r="X402" s="207"/>
      <c r="Y402" s="207"/>
      <c r="AB402" s="256"/>
      <c r="AC402" s="256"/>
      <c r="AD402" s="256"/>
      <c r="AE402" s="256"/>
      <c r="AF402" s="256"/>
      <c r="AG402" s="256"/>
      <c r="AH402" s="256"/>
      <c r="AI402" s="256"/>
      <c r="AJ402" s="256"/>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7"/>
      <c r="T403" s="207"/>
      <c r="V403" s="239"/>
      <c r="W403" s="240"/>
      <c r="X403" s="207"/>
      <c r="Y403" s="207"/>
      <c r="AB403" s="256"/>
      <c r="AC403" s="256"/>
      <c r="AD403" s="256"/>
      <c r="AE403" s="256"/>
      <c r="AF403" s="256"/>
      <c r="AG403" s="256"/>
      <c r="AH403" s="256"/>
      <c r="AI403" s="256"/>
      <c r="AJ403" s="256"/>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7"/>
      <c r="T404" s="207"/>
      <c r="V404" s="239"/>
      <c r="W404" s="240"/>
      <c r="X404" s="207"/>
      <c r="Y404" s="207"/>
      <c r="AB404" s="256"/>
      <c r="AC404" s="256"/>
      <c r="AD404" s="256"/>
      <c r="AE404" s="256"/>
      <c r="AF404" s="256"/>
      <c r="AG404" s="256"/>
      <c r="AH404" s="256"/>
      <c r="AI404" s="256"/>
      <c r="AJ404" s="256"/>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7"/>
      <c r="T405" s="207"/>
      <c r="V405" s="239"/>
      <c r="W405" s="240"/>
      <c r="X405" s="207"/>
      <c r="Y405" s="207"/>
      <c r="AB405" s="256"/>
      <c r="AC405" s="256"/>
      <c r="AD405" s="256"/>
      <c r="AE405" s="256"/>
      <c r="AF405" s="256"/>
      <c r="AG405" s="256"/>
      <c r="AH405" s="256"/>
      <c r="AI405" s="256"/>
      <c r="AJ405" s="256"/>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7"/>
      <c r="T406" s="207"/>
      <c r="V406" s="239"/>
      <c r="W406" s="240"/>
      <c r="X406" s="207"/>
      <c r="Y406" s="207"/>
      <c r="AB406" s="256"/>
      <c r="AC406" s="256"/>
      <c r="AD406" s="256"/>
      <c r="AE406" s="256"/>
      <c r="AF406" s="256"/>
      <c r="AG406" s="256"/>
      <c r="AH406" s="256"/>
      <c r="AI406" s="256"/>
      <c r="AJ406" s="256"/>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7"/>
      <c r="T407" s="207"/>
      <c r="V407" s="239"/>
      <c r="W407" s="240"/>
      <c r="X407" s="207"/>
      <c r="Y407" s="207"/>
      <c r="AB407" s="256"/>
      <c r="AC407" s="256"/>
      <c r="AD407" s="256"/>
      <c r="AE407" s="256"/>
      <c r="AF407" s="256"/>
      <c r="AG407" s="256"/>
      <c r="AH407" s="256"/>
      <c r="AI407" s="256"/>
      <c r="AJ407" s="256"/>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7"/>
      <c r="T408" s="207"/>
      <c r="V408" s="239"/>
      <c r="W408" s="240"/>
      <c r="X408" s="207"/>
      <c r="Y408" s="207"/>
      <c r="AB408" s="256"/>
      <c r="AC408" s="256"/>
      <c r="AD408" s="256"/>
      <c r="AE408" s="256"/>
      <c r="AF408" s="256"/>
      <c r="AG408" s="256"/>
      <c r="AH408" s="256"/>
      <c r="AI408" s="256"/>
      <c r="AJ408" s="256"/>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7"/>
      <c r="T409" s="207"/>
      <c r="V409" s="239"/>
      <c r="W409" s="240"/>
      <c r="X409" s="207"/>
      <c r="Y409" s="207"/>
      <c r="AB409" s="256"/>
      <c r="AC409" s="256"/>
      <c r="AD409" s="256"/>
      <c r="AE409" s="256"/>
      <c r="AF409" s="256"/>
      <c r="AG409" s="256"/>
      <c r="AH409" s="256"/>
      <c r="AI409" s="256"/>
      <c r="AJ409" s="256"/>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7"/>
      <c r="T410" s="207"/>
      <c r="V410" s="239"/>
      <c r="W410" s="240"/>
      <c r="X410" s="207"/>
      <c r="Y410" s="207"/>
      <c r="AB410" s="256"/>
      <c r="AC410" s="256"/>
      <c r="AD410" s="256"/>
      <c r="AE410" s="256"/>
      <c r="AF410" s="256"/>
      <c r="AG410" s="256"/>
      <c r="AH410" s="256"/>
      <c r="AI410" s="256"/>
      <c r="AJ410" s="256"/>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7"/>
      <c r="T411" s="207"/>
      <c r="V411" s="239"/>
      <c r="W411" s="240"/>
      <c r="X411" s="207"/>
      <c r="Y411" s="207"/>
      <c r="AB411" s="256"/>
      <c r="AC411" s="256"/>
      <c r="AD411" s="256"/>
      <c r="AE411" s="256"/>
      <c r="AF411" s="256"/>
      <c r="AG411" s="256"/>
      <c r="AH411" s="256"/>
      <c r="AI411" s="256"/>
      <c r="AJ411" s="256"/>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7"/>
      <c r="T412" s="207"/>
      <c r="V412" s="239"/>
      <c r="W412" s="240"/>
      <c r="X412" s="207"/>
      <c r="Y412" s="207"/>
      <c r="AB412" s="256"/>
      <c r="AC412" s="256"/>
      <c r="AD412" s="256"/>
      <c r="AE412" s="256"/>
      <c r="AF412" s="256"/>
      <c r="AG412" s="256"/>
      <c r="AH412" s="256"/>
      <c r="AI412" s="256"/>
      <c r="AJ412" s="256"/>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7"/>
      <c r="T413" s="207"/>
      <c r="V413" s="239"/>
      <c r="W413" s="240"/>
      <c r="X413" s="207"/>
      <c r="Y413" s="207"/>
      <c r="AB413" s="256"/>
      <c r="AC413" s="256"/>
      <c r="AD413" s="256"/>
      <c r="AE413" s="256"/>
      <c r="AF413" s="256"/>
      <c r="AG413" s="256"/>
      <c r="AH413" s="256"/>
      <c r="AI413" s="256"/>
      <c r="AJ413" s="256"/>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7"/>
      <c r="T414" s="207"/>
      <c r="V414" s="239"/>
      <c r="W414" s="240"/>
      <c r="X414" s="207"/>
      <c r="Y414" s="207"/>
      <c r="AB414" s="256"/>
      <c r="AC414" s="256"/>
      <c r="AD414" s="256"/>
      <c r="AE414" s="256"/>
      <c r="AF414" s="256"/>
      <c r="AG414" s="256"/>
      <c r="AH414" s="256"/>
      <c r="AI414" s="256"/>
      <c r="AJ414" s="256"/>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7"/>
      <c r="T415" s="207"/>
      <c r="V415" s="239"/>
      <c r="W415" s="240"/>
      <c r="X415" s="207"/>
      <c r="Y415" s="207"/>
      <c r="AB415" s="256"/>
      <c r="AC415" s="256"/>
      <c r="AD415" s="256"/>
      <c r="AE415" s="256"/>
      <c r="AF415" s="256"/>
      <c r="AG415" s="256"/>
      <c r="AH415" s="256"/>
      <c r="AI415" s="256"/>
      <c r="AJ415" s="256"/>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7"/>
      <c r="T416" s="207"/>
      <c r="V416" s="239"/>
      <c r="W416" s="240"/>
      <c r="X416" s="207"/>
      <c r="Y416" s="207"/>
      <c r="AB416" s="256"/>
      <c r="AC416" s="256"/>
      <c r="AD416" s="256"/>
      <c r="AE416" s="256"/>
      <c r="AF416" s="256"/>
      <c r="AG416" s="256"/>
      <c r="AH416" s="256"/>
      <c r="AI416" s="256"/>
      <c r="AJ416" s="256"/>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7"/>
      <c r="T417" s="207"/>
      <c r="V417" s="239"/>
      <c r="W417" s="240"/>
      <c r="X417" s="207"/>
      <c r="Y417" s="207"/>
      <c r="AB417" s="256"/>
      <c r="AC417" s="256"/>
      <c r="AD417" s="256"/>
      <c r="AE417" s="256"/>
      <c r="AF417" s="256"/>
      <c r="AG417" s="256"/>
      <c r="AH417" s="256"/>
      <c r="AI417" s="256"/>
      <c r="AJ417" s="256"/>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7"/>
      <c r="T418" s="207"/>
      <c r="V418" s="239"/>
      <c r="W418" s="240"/>
      <c r="X418" s="207"/>
      <c r="Y418" s="207"/>
      <c r="AB418" s="256"/>
      <c r="AC418" s="256"/>
      <c r="AD418" s="256"/>
      <c r="AE418" s="256"/>
      <c r="AF418" s="256"/>
      <c r="AG418" s="256"/>
      <c r="AH418" s="256"/>
      <c r="AI418" s="256"/>
      <c r="AJ418" s="256"/>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7"/>
      <c r="T419" s="207"/>
      <c r="V419" s="239"/>
      <c r="W419" s="240"/>
      <c r="X419" s="207"/>
      <c r="Y419" s="207"/>
      <c r="AB419" s="256"/>
      <c r="AC419" s="256"/>
      <c r="AD419" s="256"/>
      <c r="AE419" s="256"/>
      <c r="AF419" s="256"/>
      <c r="AG419" s="256"/>
      <c r="AH419" s="256"/>
      <c r="AI419" s="256"/>
      <c r="AJ419" s="256"/>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7"/>
      <c r="T420" s="207"/>
      <c r="V420" s="239"/>
      <c r="W420" s="240"/>
      <c r="X420" s="207"/>
      <c r="Y420" s="207"/>
      <c r="AB420" s="256"/>
      <c r="AC420" s="256"/>
      <c r="AD420" s="256"/>
      <c r="AE420" s="256"/>
      <c r="AF420" s="256"/>
      <c r="AG420" s="256"/>
      <c r="AH420" s="256"/>
      <c r="AI420" s="256"/>
      <c r="AJ420" s="256"/>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7"/>
      <c r="T421" s="207"/>
      <c r="V421" s="239"/>
      <c r="W421" s="240"/>
      <c r="X421" s="207"/>
      <c r="Y421" s="207"/>
      <c r="AB421" s="256"/>
      <c r="AC421" s="256"/>
      <c r="AD421" s="256"/>
      <c r="AE421" s="256"/>
      <c r="AF421" s="256"/>
      <c r="AG421" s="256"/>
      <c r="AH421" s="256"/>
      <c r="AI421" s="256"/>
      <c r="AJ421" s="256"/>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7"/>
      <c r="T422" s="207"/>
      <c r="V422" s="239"/>
      <c r="W422" s="240"/>
      <c r="X422" s="207"/>
      <c r="Y422" s="207"/>
      <c r="AB422" s="256"/>
      <c r="AC422" s="256"/>
      <c r="AD422" s="256"/>
      <c r="AE422" s="256"/>
      <c r="AF422" s="256"/>
      <c r="AG422" s="256"/>
      <c r="AH422" s="256"/>
      <c r="AI422" s="256"/>
      <c r="AJ422" s="256"/>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7"/>
      <c r="T423" s="207"/>
      <c r="V423" s="239"/>
      <c r="W423" s="240"/>
      <c r="X423" s="207"/>
      <c r="Y423" s="207"/>
      <c r="AB423" s="256"/>
      <c r="AC423" s="256"/>
      <c r="AD423" s="256"/>
      <c r="AE423" s="256"/>
      <c r="AF423" s="256"/>
      <c r="AG423" s="256"/>
      <c r="AH423" s="256"/>
      <c r="AI423" s="256"/>
      <c r="AJ423" s="256"/>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7"/>
      <c r="T424" s="207"/>
      <c r="V424" s="239"/>
      <c r="W424" s="240"/>
      <c r="X424" s="207"/>
      <c r="Y424" s="207"/>
      <c r="AB424" s="256"/>
      <c r="AC424" s="256"/>
      <c r="AD424" s="256"/>
      <c r="AE424" s="256"/>
      <c r="AF424" s="256"/>
      <c r="AG424" s="256"/>
      <c r="AH424" s="256"/>
      <c r="AI424" s="256"/>
      <c r="AJ424" s="256"/>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7"/>
      <c r="T425" s="207"/>
      <c r="V425" s="239"/>
      <c r="W425" s="240"/>
      <c r="X425" s="207"/>
      <c r="Y425" s="207"/>
      <c r="AB425" s="256"/>
      <c r="AC425" s="256"/>
      <c r="AD425" s="256"/>
      <c r="AE425" s="256"/>
      <c r="AF425" s="256"/>
      <c r="AG425" s="256"/>
      <c r="AH425" s="256"/>
      <c r="AI425" s="256"/>
      <c r="AJ425" s="256"/>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7"/>
      <c r="T426" s="207"/>
      <c r="V426" s="239"/>
      <c r="W426" s="240"/>
      <c r="X426" s="207"/>
      <c r="Y426" s="207"/>
      <c r="AB426" s="256"/>
      <c r="AC426" s="256"/>
      <c r="AD426" s="256"/>
      <c r="AE426" s="256"/>
      <c r="AF426" s="256"/>
      <c r="AG426" s="256"/>
      <c r="AH426" s="256"/>
      <c r="AI426" s="256"/>
      <c r="AJ426" s="256"/>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7"/>
      <c r="T427" s="207"/>
      <c r="V427" s="239"/>
      <c r="W427" s="240"/>
      <c r="X427" s="207"/>
      <c r="Y427" s="207"/>
      <c r="AB427" s="256"/>
      <c r="AC427" s="256"/>
      <c r="AD427" s="256"/>
      <c r="AE427" s="256"/>
      <c r="AF427" s="256"/>
      <c r="AG427" s="256"/>
      <c r="AH427" s="256"/>
      <c r="AI427" s="256"/>
      <c r="AJ427" s="256"/>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7"/>
      <c r="T428" s="207"/>
      <c r="V428" s="239"/>
      <c r="W428" s="240"/>
      <c r="X428" s="207"/>
      <c r="Y428" s="207"/>
      <c r="AB428" s="256"/>
      <c r="AC428" s="256"/>
      <c r="AD428" s="256"/>
      <c r="AE428" s="256"/>
      <c r="AF428" s="256"/>
      <c r="AG428" s="256"/>
      <c r="AH428" s="256"/>
      <c r="AI428" s="256"/>
      <c r="AJ428" s="256"/>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7"/>
      <c r="T429" s="207"/>
      <c r="V429" s="239"/>
      <c r="W429" s="240"/>
      <c r="X429" s="207"/>
      <c r="Y429" s="207"/>
      <c r="AB429" s="256"/>
      <c r="AC429" s="256"/>
      <c r="AD429" s="256"/>
      <c r="AE429" s="256"/>
      <c r="AF429" s="256"/>
      <c r="AG429" s="256"/>
      <c r="AH429" s="256"/>
      <c r="AI429" s="256"/>
      <c r="AJ429" s="256"/>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7"/>
      <c r="T430" s="207"/>
      <c r="V430" s="239"/>
      <c r="W430" s="240"/>
      <c r="X430" s="207"/>
      <c r="Y430" s="207"/>
      <c r="AB430" s="256"/>
      <c r="AC430" s="256"/>
      <c r="AD430" s="256"/>
      <c r="AE430" s="256"/>
      <c r="AF430" s="256"/>
      <c r="AG430" s="256"/>
      <c r="AH430" s="256"/>
      <c r="AI430" s="256"/>
      <c r="AJ430" s="256"/>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7"/>
      <c r="T431" s="207"/>
      <c r="V431" s="239"/>
      <c r="W431" s="240"/>
      <c r="X431" s="207"/>
      <c r="Y431" s="207"/>
      <c r="AB431" s="256"/>
      <c r="AC431" s="256"/>
      <c r="AD431" s="256"/>
      <c r="AE431" s="256"/>
      <c r="AF431" s="256"/>
      <c r="AG431" s="256"/>
      <c r="AH431" s="256"/>
      <c r="AI431" s="256"/>
      <c r="AJ431" s="256"/>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7"/>
      <c r="T432" s="207"/>
      <c r="V432" s="239"/>
      <c r="W432" s="240"/>
      <c r="X432" s="207"/>
      <c r="Y432" s="207"/>
      <c r="AB432" s="256"/>
      <c r="AC432" s="256"/>
      <c r="AD432" s="256"/>
      <c r="AE432" s="256"/>
      <c r="AF432" s="256"/>
      <c r="AG432" s="256"/>
      <c r="AH432" s="256"/>
      <c r="AI432" s="256"/>
      <c r="AJ432" s="256"/>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7"/>
      <c r="T433" s="207"/>
      <c r="V433" s="239"/>
      <c r="W433" s="240"/>
      <c r="X433" s="207"/>
      <c r="Y433" s="207"/>
      <c r="AB433" s="256"/>
      <c r="AC433" s="256"/>
      <c r="AD433" s="256"/>
      <c r="AE433" s="256"/>
      <c r="AF433" s="256"/>
      <c r="AG433" s="256"/>
      <c r="AH433" s="256"/>
      <c r="AI433" s="256"/>
      <c r="AJ433" s="256"/>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7"/>
      <c r="T434" s="207"/>
      <c r="V434" s="239"/>
      <c r="W434" s="240"/>
      <c r="X434" s="207"/>
      <c r="Y434" s="207"/>
      <c r="AB434" s="256"/>
      <c r="AC434" s="256"/>
      <c r="AD434" s="256"/>
      <c r="AE434" s="256"/>
      <c r="AF434" s="256"/>
      <c r="AG434" s="256"/>
      <c r="AH434" s="256"/>
      <c r="AI434" s="256"/>
      <c r="AJ434" s="256"/>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7"/>
      <c r="T435" s="207"/>
      <c r="V435" s="239"/>
      <c r="W435" s="240"/>
      <c r="X435" s="207"/>
      <c r="Y435" s="207"/>
      <c r="AB435" s="256"/>
      <c r="AC435" s="256"/>
      <c r="AD435" s="256"/>
      <c r="AE435" s="256"/>
      <c r="AF435" s="256"/>
      <c r="AG435" s="256"/>
      <c r="AH435" s="256"/>
      <c r="AI435" s="256"/>
      <c r="AJ435" s="256"/>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7"/>
      <c r="T436" s="207"/>
      <c r="V436" s="239"/>
      <c r="W436" s="240"/>
      <c r="X436" s="207"/>
      <c r="Y436" s="207"/>
      <c r="AB436" s="256"/>
      <c r="AC436" s="256"/>
      <c r="AD436" s="256"/>
      <c r="AE436" s="256"/>
      <c r="AF436" s="256"/>
      <c r="AG436" s="256"/>
      <c r="AH436" s="256"/>
      <c r="AI436" s="256"/>
      <c r="AJ436" s="256"/>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7"/>
      <c r="T437" s="207"/>
      <c r="V437" s="239"/>
      <c r="W437" s="240"/>
      <c r="X437" s="207"/>
      <c r="Y437" s="207"/>
      <c r="AB437" s="256"/>
      <c r="AC437" s="256"/>
      <c r="AD437" s="256"/>
      <c r="AE437" s="256"/>
      <c r="AF437" s="256"/>
      <c r="AG437" s="256"/>
      <c r="AH437" s="256"/>
      <c r="AI437" s="256"/>
      <c r="AJ437" s="256"/>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7"/>
      <c r="T438" s="207"/>
      <c r="V438" s="239"/>
      <c r="W438" s="240"/>
      <c r="X438" s="207"/>
      <c r="Y438" s="207"/>
      <c r="AB438" s="256"/>
      <c r="AC438" s="256"/>
      <c r="AD438" s="256"/>
      <c r="AE438" s="256"/>
      <c r="AF438" s="256"/>
      <c r="AG438" s="256"/>
      <c r="AH438" s="256"/>
      <c r="AI438" s="256"/>
      <c r="AJ438" s="256"/>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7"/>
      <c r="T439" s="207"/>
      <c r="V439" s="239"/>
      <c r="W439" s="240"/>
      <c r="X439" s="207"/>
      <c r="Y439" s="207"/>
      <c r="AB439" s="256"/>
      <c r="AC439" s="256"/>
      <c r="AD439" s="256"/>
      <c r="AE439" s="256"/>
      <c r="AF439" s="256"/>
      <c r="AG439" s="256"/>
      <c r="AH439" s="256"/>
      <c r="AI439" s="256"/>
      <c r="AJ439" s="256"/>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7"/>
      <c r="T440" s="207"/>
      <c r="V440" s="239"/>
      <c r="W440" s="240"/>
      <c r="X440" s="207"/>
      <c r="Y440" s="207"/>
      <c r="AB440" s="256"/>
      <c r="AC440" s="256"/>
      <c r="AD440" s="256"/>
      <c r="AE440" s="256"/>
      <c r="AF440" s="256"/>
      <c r="AG440" s="256"/>
      <c r="AH440" s="256"/>
      <c r="AI440" s="256"/>
      <c r="AJ440" s="256"/>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7"/>
      <c r="T441" s="207"/>
      <c r="V441" s="239"/>
      <c r="W441" s="240"/>
      <c r="X441" s="207"/>
      <c r="Y441" s="207"/>
      <c r="AB441" s="256"/>
      <c r="AC441" s="256"/>
      <c r="AD441" s="256"/>
      <c r="AE441" s="256"/>
      <c r="AF441" s="256"/>
      <c r="AG441" s="256"/>
      <c r="AH441" s="256"/>
      <c r="AI441" s="256"/>
      <c r="AJ441" s="256"/>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7"/>
      <c r="T442" s="207"/>
      <c r="V442" s="239"/>
      <c r="W442" s="240"/>
      <c r="X442" s="207"/>
      <c r="Y442" s="207"/>
      <c r="AB442" s="256"/>
      <c r="AC442" s="256"/>
      <c r="AD442" s="256"/>
      <c r="AE442" s="256"/>
      <c r="AF442" s="256"/>
      <c r="AG442" s="256"/>
      <c r="AH442" s="256"/>
      <c r="AI442" s="256"/>
      <c r="AJ442" s="256"/>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7"/>
      <c r="T443" s="207"/>
      <c r="V443" s="239"/>
      <c r="W443" s="240"/>
      <c r="X443" s="207"/>
      <c r="Y443" s="207"/>
      <c r="AB443" s="256"/>
      <c r="AC443" s="256"/>
      <c r="AD443" s="256"/>
      <c r="AE443" s="256"/>
      <c r="AF443" s="256"/>
      <c r="AG443" s="256"/>
      <c r="AH443" s="256"/>
      <c r="AI443" s="256"/>
      <c r="AJ443" s="256"/>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7"/>
      <c r="T444" s="207"/>
      <c r="V444" s="239"/>
      <c r="W444" s="240"/>
      <c r="X444" s="207"/>
      <c r="Y444" s="207"/>
      <c r="AB444" s="256"/>
      <c r="AC444" s="256"/>
      <c r="AD444" s="256"/>
      <c r="AE444" s="256"/>
      <c r="AF444" s="256"/>
      <c r="AG444" s="256"/>
      <c r="AH444" s="256"/>
      <c r="AI444" s="256"/>
      <c r="AJ444" s="256"/>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7"/>
      <c r="T445" s="207"/>
      <c r="V445" s="239"/>
      <c r="W445" s="240"/>
      <c r="X445" s="207"/>
      <c r="Y445" s="207"/>
      <c r="AB445" s="256"/>
      <c r="AC445" s="256"/>
      <c r="AD445" s="256"/>
      <c r="AE445" s="256"/>
      <c r="AF445" s="256"/>
      <c r="AG445" s="256"/>
      <c r="AH445" s="256"/>
      <c r="AI445" s="256"/>
      <c r="AJ445" s="256"/>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7"/>
      <c r="T446" s="207"/>
      <c r="V446" s="239"/>
      <c r="W446" s="240"/>
      <c r="X446" s="207"/>
      <c r="Y446" s="207"/>
      <c r="AB446" s="256"/>
      <c r="AC446" s="256"/>
      <c r="AD446" s="256"/>
      <c r="AE446" s="256"/>
      <c r="AF446" s="256"/>
      <c r="AG446" s="256"/>
      <c r="AH446" s="256"/>
      <c r="AI446" s="256"/>
      <c r="AJ446" s="256"/>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7"/>
      <c r="T447" s="207"/>
      <c r="V447" s="239"/>
      <c r="W447" s="240"/>
      <c r="X447" s="207"/>
      <c r="Y447" s="207"/>
      <c r="AB447" s="256"/>
      <c r="AC447" s="256"/>
      <c r="AD447" s="256"/>
      <c r="AE447" s="256"/>
      <c r="AF447" s="256"/>
      <c r="AG447" s="256"/>
      <c r="AH447" s="256"/>
      <c r="AI447" s="256"/>
      <c r="AJ447" s="256"/>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7"/>
      <c r="T448" s="207"/>
      <c r="V448" s="239"/>
      <c r="W448" s="240"/>
      <c r="X448" s="207"/>
      <c r="Y448" s="207"/>
      <c r="AB448" s="256"/>
      <c r="AC448" s="256"/>
      <c r="AD448" s="256"/>
      <c r="AE448" s="256"/>
      <c r="AF448" s="256"/>
      <c r="AG448" s="256"/>
      <c r="AH448" s="256"/>
      <c r="AI448" s="256"/>
      <c r="AJ448" s="256"/>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7"/>
      <c r="T449" s="207"/>
      <c r="V449" s="239"/>
      <c r="W449" s="240"/>
      <c r="X449" s="207"/>
      <c r="Y449" s="207"/>
      <c r="AB449" s="256"/>
      <c r="AC449" s="256"/>
      <c r="AD449" s="256"/>
      <c r="AE449" s="256"/>
      <c r="AF449" s="256"/>
      <c r="AG449" s="256"/>
      <c r="AH449" s="256"/>
      <c r="AI449" s="256"/>
      <c r="AJ449" s="256"/>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7"/>
      <c r="T450" s="207"/>
      <c r="V450" s="239"/>
      <c r="W450" s="240"/>
      <c r="X450" s="207"/>
      <c r="Y450" s="207"/>
      <c r="AB450" s="256"/>
      <c r="AC450" s="256"/>
      <c r="AD450" s="256"/>
      <c r="AE450" s="256"/>
      <c r="AF450" s="256"/>
      <c r="AG450" s="256"/>
      <c r="AH450" s="256"/>
      <c r="AI450" s="256"/>
      <c r="AJ450" s="256"/>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7"/>
      <c r="T451" s="207"/>
      <c r="V451" s="239"/>
      <c r="W451" s="240"/>
      <c r="X451" s="207"/>
      <c r="Y451" s="207"/>
      <c r="AB451" s="256"/>
      <c r="AC451" s="256"/>
      <c r="AD451" s="256"/>
      <c r="AE451" s="256"/>
      <c r="AF451" s="256"/>
      <c r="AG451" s="256"/>
      <c r="AH451" s="256"/>
      <c r="AI451" s="256"/>
      <c r="AJ451" s="256"/>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7"/>
      <c r="T452" s="207"/>
      <c r="V452" s="239"/>
      <c r="W452" s="240"/>
      <c r="X452" s="207"/>
      <c r="Y452" s="207"/>
      <c r="AB452" s="256"/>
      <c r="AC452" s="256"/>
      <c r="AD452" s="256"/>
      <c r="AE452" s="256"/>
      <c r="AF452" s="256"/>
      <c r="AG452" s="256"/>
      <c r="AH452" s="256"/>
      <c r="AI452" s="256"/>
      <c r="AJ452" s="256"/>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7"/>
      <c r="T453" s="207"/>
      <c r="V453" s="239"/>
      <c r="W453" s="240"/>
      <c r="X453" s="207"/>
      <c r="Y453" s="207"/>
      <c r="AB453" s="256"/>
      <c r="AC453" s="256"/>
      <c r="AD453" s="256"/>
      <c r="AE453" s="256"/>
      <c r="AF453" s="256"/>
      <c r="AG453" s="256"/>
      <c r="AH453" s="256"/>
      <c r="AI453" s="256"/>
      <c r="AJ453" s="256"/>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7"/>
      <c r="T454" s="207"/>
      <c r="V454" s="239"/>
      <c r="W454" s="240"/>
      <c r="X454" s="207"/>
      <c r="Y454" s="207"/>
      <c r="AB454" s="256"/>
      <c r="AC454" s="256"/>
      <c r="AD454" s="256"/>
      <c r="AE454" s="256"/>
      <c r="AF454" s="256"/>
      <c r="AG454" s="256"/>
      <c r="AH454" s="256"/>
      <c r="AI454" s="256"/>
      <c r="AJ454" s="256"/>
    </row>
    <row r="455" spans="7:36">
      <c r="K455" s="50"/>
      <c r="M455" s="51" t="str">
        <f>IFERROR(IF(OR(ISBLANK(WHOLE_STRUCTURE[[#This Row],[Top '[m']]]), ISBLANK(WHOLE_STRUCTURE[[#This Row],[Bottom '[m']]])), "", WHOLE_STRUCTURE[[#This Row],[Top '[m']]] - WHOLE_STRUCTURE[[#This Row],[Bottom '[m']]]),"")</f>
        <v/>
      </c>
      <c r="S455" s="207"/>
      <c r="T455" s="207"/>
      <c r="V455" s="239"/>
      <c r="W455" s="240"/>
      <c r="X455" s="207"/>
      <c r="Y455" s="207"/>
      <c r="AB455" s="256"/>
      <c r="AC455" s="256"/>
      <c r="AD455" s="256"/>
      <c r="AE455" s="256"/>
      <c r="AF455" s="256"/>
      <c r="AG455" s="256"/>
      <c r="AH455" s="256"/>
      <c r="AI455" s="256"/>
      <c r="AJ455" s="256"/>
    </row>
    <row r="456" spans="7:36">
      <c r="S456" s="207"/>
      <c r="T456" s="207"/>
      <c r="V456" s="239"/>
      <c r="W456" s="240"/>
      <c r="X456" s="207"/>
      <c r="Y456" s="207"/>
      <c r="AB456" s="256"/>
      <c r="AC456" s="256"/>
      <c r="AD456" s="256"/>
      <c r="AE456" s="256"/>
      <c r="AF456" s="256"/>
      <c r="AG456" s="256"/>
      <c r="AH456" s="256"/>
      <c r="AI456" s="256"/>
      <c r="AJ456" s="256"/>
    </row>
    <row r="457" spans="7:36">
      <c r="S457" s="207"/>
      <c r="T457" s="207"/>
      <c r="V457" s="239"/>
      <c r="W457" s="240"/>
      <c r="X457" s="207"/>
      <c r="Y457" s="207"/>
      <c r="AB457" s="256"/>
      <c r="AC457" s="256"/>
      <c r="AD457" s="256"/>
      <c r="AE457" s="256"/>
      <c r="AF457" s="256"/>
      <c r="AG457" s="256"/>
      <c r="AH457" s="256"/>
      <c r="AI457" s="256"/>
      <c r="AJ457" s="256"/>
    </row>
    <row r="458" spans="7:36">
      <c r="S458" s="207"/>
      <c r="T458" s="207"/>
      <c r="V458" s="239"/>
      <c r="W458" s="240"/>
      <c r="X458" s="207"/>
      <c r="Y458" s="207"/>
      <c r="AB458" s="256"/>
      <c r="AC458" s="256"/>
      <c r="AD458" s="256"/>
      <c r="AE458" s="256"/>
      <c r="AF458" s="256"/>
      <c r="AG458" s="256"/>
      <c r="AH458" s="256"/>
      <c r="AI458" s="256"/>
      <c r="AJ458" s="256"/>
    </row>
    <row r="459" spans="7:36">
      <c r="S459" s="207"/>
      <c r="T459" s="207"/>
      <c r="V459" s="239"/>
      <c r="W459" s="240"/>
      <c r="X459" s="207"/>
      <c r="Y459" s="207"/>
      <c r="AB459" s="256"/>
      <c r="AC459" s="256"/>
      <c r="AD459" s="256"/>
      <c r="AE459" s="256"/>
      <c r="AF459" s="256"/>
      <c r="AG459" s="256"/>
      <c r="AH459" s="256"/>
      <c r="AI459" s="256"/>
      <c r="AJ459" s="256"/>
    </row>
    <row r="460" spans="7:36">
      <c r="S460" s="207"/>
      <c r="T460" s="207"/>
      <c r="V460" s="239"/>
      <c r="W460" s="240"/>
      <c r="X460" s="207"/>
      <c r="Y460" s="207"/>
      <c r="AB460" s="256"/>
      <c r="AC460" s="256"/>
      <c r="AD460" s="256"/>
      <c r="AE460" s="256"/>
      <c r="AF460" s="256"/>
      <c r="AG460" s="256"/>
      <c r="AH460" s="256"/>
      <c r="AI460" s="256"/>
      <c r="AJ460" s="256"/>
    </row>
    <row r="461" spans="7:36">
      <c r="S461" s="207"/>
      <c r="T461" s="207"/>
      <c r="V461" s="239"/>
      <c r="W461" s="240"/>
      <c r="X461" s="207"/>
      <c r="Y461" s="207"/>
      <c r="AB461" s="256"/>
      <c r="AC461" s="256"/>
      <c r="AD461" s="256"/>
      <c r="AE461" s="256"/>
      <c r="AF461" s="256"/>
      <c r="AG461" s="256"/>
      <c r="AH461" s="256"/>
      <c r="AI461" s="256"/>
      <c r="AJ461" s="256"/>
    </row>
    <row r="462" spans="7:36">
      <c r="S462" s="207"/>
      <c r="T462" s="207"/>
      <c r="V462" s="239"/>
      <c r="W462" s="240"/>
      <c r="X462" s="207"/>
      <c r="Y462" s="207"/>
      <c r="AB462" s="256"/>
      <c r="AC462" s="256"/>
      <c r="AD462" s="256"/>
      <c r="AE462" s="256"/>
      <c r="AF462" s="256"/>
      <c r="AG462" s="256"/>
      <c r="AH462" s="256"/>
      <c r="AI462" s="256"/>
      <c r="AJ462" s="256"/>
    </row>
    <row r="463" spans="7:36">
      <c r="S463" s="207"/>
      <c r="T463" s="207"/>
      <c r="V463" s="239"/>
      <c r="W463" s="240"/>
      <c r="X463" s="207"/>
      <c r="Y463" s="207"/>
      <c r="AB463" s="256"/>
      <c r="AC463" s="256"/>
      <c r="AD463" s="256"/>
      <c r="AE463" s="256"/>
      <c r="AF463" s="256"/>
      <c r="AG463" s="256"/>
      <c r="AH463" s="256"/>
      <c r="AI463" s="256"/>
      <c r="AJ463" s="256"/>
    </row>
    <row r="464" spans="7:36">
      <c r="S464" s="207"/>
      <c r="T464" s="207"/>
      <c r="V464" s="239"/>
      <c r="W464" s="240"/>
      <c r="X464" s="207"/>
      <c r="Y464" s="207"/>
      <c r="AB464" s="256"/>
      <c r="AC464" s="256"/>
      <c r="AD464" s="256"/>
      <c r="AE464" s="256"/>
      <c r="AF464" s="256"/>
      <c r="AG464" s="256"/>
      <c r="AH464" s="256"/>
      <c r="AI464" s="256"/>
      <c r="AJ464" s="256"/>
    </row>
    <row r="465" spans="19:36">
      <c r="S465" s="207"/>
      <c r="T465" s="207"/>
      <c r="V465" s="239"/>
      <c r="W465" s="240"/>
      <c r="X465" s="207"/>
      <c r="Y465" s="207"/>
      <c r="AB465" s="256"/>
      <c r="AC465" s="256"/>
      <c r="AD465" s="256"/>
      <c r="AE465" s="256"/>
      <c r="AF465" s="256"/>
      <c r="AG465" s="256"/>
      <c r="AH465" s="256"/>
      <c r="AI465" s="256"/>
      <c r="AJ465" s="256"/>
    </row>
    <row r="466" spans="19:36">
      <c r="S466" s="207"/>
      <c r="T466" s="207"/>
      <c r="V466" s="239"/>
      <c r="W466" s="240"/>
      <c r="X466" s="207"/>
      <c r="Y466" s="207"/>
      <c r="AB466" s="256"/>
      <c r="AC466" s="256"/>
      <c r="AD466" s="256"/>
      <c r="AE466" s="256"/>
      <c r="AF466" s="256"/>
      <c r="AG466" s="256"/>
      <c r="AH466" s="256"/>
      <c r="AI466" s="256"/>
      <c r="AJ466" s="256"/>
    </row>
    <row r="467" spans="19:36">
      <c r="S467" s="207"/>
      <c r="T467" s="207"/>
      <c r="V467" s="239"/>
      <c r="W467" s="240"/>
      <c r="X467" s="207"/>
      <c r="Y467" s="207"/>
      <c r="AB467" s="256"/>
      <c r="AC467" s="256"/>
      <c r="AD467" s="256"/>
      <c r="AE467" s="256"/>
      <c r="AF467" s="256"/>
      <c r="AG467" s="256"/>
      <c r="AH467" s="256"/>
      <c r="AI467" s="256"/>
      <c r="AJ467" s="256"/>
    </row>
    <row r="468" spans="19:36">
      <c r="S468" s="207"/>
      <c r="T468" s="207"/>
      <c r="V468" s="239"/>
      <c r="W468" s="240"/>
      <c r="X468" s="207"/>
      <c r="Y468" s="207"/>
      <c r="AB468" s="256"/>
      <c r="AC468" s="256"/>
      <c r="AD468" s="256"/>
      <c r="AE468" s="256"/>
      <c r="AF468" s="256"/>
      <c r="AG468" s="256"/>
      <c r="AH468" s="256"/>
      <c r="AI468" s="256"/>
      <c r="AJ468" s="256"/>
    </row>
    <row r="469" spans="19:36">
      <c r="S469" s="207"/>
      <c r="T469" s="207"/>
      <c r="V469" s="239"/>
      <c r="W469" s="240"/>
      <c r="X469" s="207"/>
      <c r="Y469" s="207"/>
      <c r="AB469" s="256"/>
      <c r="AC469" s="256"/>
      <c r="AD469" s="256"/>
      <c r="AE469" s="256"/>
      <c r="AF469" s="256"/>
      <c r="AG469" s="256"/>
      <c r="AH469" s="256"/>
      <c r="AI469" s="256"/>
      <c r="AJ469" s="256"/>
    </row>
    <row r="470" spans="19:36">
      <c r="S470" s="207"/>
      <c r="T470" s="207"/>
      <c r="V470" s="239"/>
      <c r="W470" s="240"/>
      <c r="X470" s="207"/>
      <c r="Y470" s="207"/>
      <c r="AB470" s="256"/>
      <c r="AC470" s="256"/>
      <c r="AD470" s="256"/>
      <c r="AE470" s="256"/>
      <c r="AF470" s="256"/>
      <c r="AG470" s="256"/>
      <c r="AH470" s="256"/>
      <c r="AI470" s="256"/>
      <c r="AJ470" s="256"/>
    </row>
    <row r="471" spans="19:36">
      <c r="S471" s="207"/>
      <c r="T471" s="207"/>
      <c r="V471" s="239"/>
      <c r="W471" s="240"/>
      <c r="X471" s="207"/>
      <c r="Y471" s="207"/>
      <c r="AB471" s="256"/>
      <c r="AC471" s="256"/>
      <c r="AD471" s="256"/>
      <c r="AE471" s="256"/>
      <c r="AF471" s="256"/>
      <c r="AG471" s="256"/>
      <c r="AH471" s="256"/>
      <c r="AI471" s="256"/>
      <c r="AJ471" s="256"/>
    </row>
    <row r="472" spans="19:36">
      <c r="S472" s="207"/>
      <c r="T472" s="207"/>
      <c r="V472" s="239"/>
      <c r="W472" s="240"/>
      <c r="X472" s="207"/>
      <c r="Y472" s="207"/>
      <c r="AB472" s="256"/>
      <c r="AC472" s="256"/>
      <c r="AD472" s="256"/>
      <c r="AE472" s="256"/>
      <c r="AF472" s="256"/>
      <c r="AG472" s="256"/>
      <c r="AH472" s="256"/>
      <c r="AI472" s="256"/>
      <c r="AJ472" s="256"/>
    </row>
    <row r="473" spans="19:36">
      <c r="S473" s="207"/>
      <c r="T473" s="207"/>
      <c r="V473" s="239"/>
      <c r="W473" s="240"/>
      <c r="X473" s="207"/>
      <c r="Y473" s="207"/>
      <c r="AB473" s="256"/>
      <c r="AC473" s="256"/>
      <c r="AD473" s="256"/>
      <c r="AE473" s="256"/>
      <c r="AF473" s="256"/>
      <c r="AG473" s="256"/>
      <c r="AH473" s="256"/>
      <c r="AI473" s="256"/>
      <c r="AJ473" s="256"/>
    </row>
    <row r="474" spans="19:36">
      <c r="S474" s="207"/>
      <c r="T474" s="207"/>
      <c r="V474" s="239"/>
      <c r="W474" s="240"/>
      <c r="X474" s="207"/>
      <c r="Y474" s="207"/>
      <c r="AB474" s="256"/>
      <c r="AC474" s="256"/>
      <c r="AD474" s="256"/>
      <c r="AE474" s="256"/>
      <c r="AF474" s="256"/>
      <c r="AG474" s="256"/>
      <c r="AH474" s="256"/>
      <c r="AI474" s="256"/>
      <c r="AJ474" s="256"/>
    </row>
    <row r="475" spans="19:36">
      <c r="S475" s="207"/>
      <c r="T475" s="207"/>
      <c r="V475" s="239"/>
      <c r="W475" s="240"/>
      <c r="X475" s="207"/>
      <c r="Y475" s="207"/>
      <c r="AB475" s="256"/>
      <c r="AC475" s="256"/>
      <c r="AD475" s="256"/>
      <c r="AE475" s="256"/>
      <c r="AF475" s="256"/>
      <c r="AG475" s="256"/>
      <c r="AH475" s="256"/>
      <c r="AI475" s="256"/>
      <c r="AJ475" s="256"/>
    </row>
    <row r="476" spans="19:36">
      <c r="S476" s="207"/>
      <c r="T476" s="207"/>
      <c r="V476" s="239"/>
      <c r="W476" s="240"/>
      <c r="X476" s="207"/>
      <c r="Y476" s="207"/>
      <c r="AB476" s="256"/>
      <c r="AC476" s="256"/>
      <c r="AD476" s="256"/>
      <c r="AE476" s="256"/>
      <c r="AF476" s="256"/>
      <c r="AG476" s="256"/>
      <c r="AH476" s="256"/>
      <c r="AI476" s="256"/>
      <c r="AJ476" s="256"/>
    </row>
    <row r="477" spans="19:36">
      <c r="S477" s="207"/>
      <c r="T477" s="207"/>
      <c r="V477" s="239"/>
      <c r="W477" s="240"/>
      <c r="X477" s="207"/>
      <c r="Y477" s="207"/>
      <c r="AB477" s="256"/>
      <c r="AC477" s="256"/>
      <c r="AD477" s="256"/>
      <c r="AE477" s="256"/>
      <c r="AF477" s="256"/>
      <c r="AG477" s="256"/>
      <c r="AH477" s="256"/>
      <c r="AI477" s="256"/>
      <c r="AJ477" s="256"/>
    </row>
    <row r="478" spans="19:36">
      <c r="S478" s="207"/>
      <c r="T478" s="207"/>
      <c r="V478" s="239"/>
      <c r="W478" s="240"/>
      <c r="X478" s="207"/>
      <c r="Y478" s="207"/>
      <c r="AB478" s="256"/>
      <c r="AC478" s="256"/>
      <c r="AD478" s="256"/>
      <c r="AE478" s="256"/>
      <c r="AF478" s="256"/>
      <c r="AG478" s="256"/>
      <c r="AH478" s="256"/>
      <c r="AI478" s="256"/>
      <c r="AJ478" s="256"/>
    </row>
    <row r="479" spans="19:36">
      <c r="S479" s="207"/>
      <c r="T479" s="207"/>
      <c r="V479" s="239"/>
      <c r="W479" s="240"/>
      <c r="X479" s="207"/>
      <c r="Y479" s="207"/>
      <c r="AB479" s="256"/>
      <c r="AC479" s="256"/>
      <c r="AD479" s="256"/>
      <c r="AE479" s="256"/>
      <c r="AF479" s="256"/>
      <c r="AG479" s="256"/>
      <c r="AH479" s="256"/>
      <c r="AI479" s="256"/>
      <c r="AJ479" s="256"/>
    </row>
    <row r="480" spans="19:36">
      <c r="S480" s="207"/>
      <c r="T480" s="207"/>
      <c r="V480" s="239"/>
      <c r="W480" s="240"/>
      <c r="X480" s="207"/>
      <c r="Y480" s="207"/>
      <c r="AB480" s="256"/>
      <c r="AC480" s="256"/>
      <c r="AD480" s="256"/>
      <c r="AE480" s="256"/>
      <c r="AF480" s="256"/>
      <c r="AG480" s="256"/>
      <c r="AH480" s="256"/>
      <c r="AI480" s="256"/>
      <c r="AJ480" s="256"/>
    </row>
    <row r="481" spans="19:36">
      <c r="S481" s="207"/>
      <c r="T481" s="207"/>
      <c r="V481" s="239"/>
      <c r="W481" s="240"/>
      <c r="X481" s="207"/>
      <c r="Y481" s="207"/>
      <c r="AB481" s="256"/>
      <c r="AC481" s="256"/>
      <c r="AD481" s="256"/>
      <c r="AE481" s="256"/>
      <c r="AF481" s="256"/>
      <c r="AG481" s="256"/>
      <c r="AH481" s="256"/>
      <c r="AI481" s="256"/>
      <c r="AJ481" s="256"/>
    </row>
    <row r="482" spans="19:36">
      <c r="S482" s="207"/>
      <c r="T482" s="207"/>
      <c r="V482" s="239"/>
      <c r="W482" s="240"/>
      <c r="X482" s="207"/>
      <c r="Y482" s="207"/>
      <c r="AB482" s="256"/>
      <c r="AC482" s="256"/>
      <c r="AD482" s="256"/>
      <c r="AE482" s="256"/>
      <c r="AF482" s="256"/>
      <c r="AG482" s="256"/>
      <c r="AH482" s="256"/>
      <c r="AI482" s="256"/>
      <c r="AJ482" s="256"/>
    </row>
    <row r="483" spans="19:36">
      <c r="S483" s="207"/>
      <c r="T483" s="207"/>
      <c r="V483" s="239"/>
      <c r="W483" s="240"/>
      <c r="X483" s="207"/>
      <c r="Y483" s="207"/>
      <c r="AB483" s="256"/>
      <c r="AC483" s="256"/>
      <c r="AD483" s="256"/>
      <c r="AE483" s="256"/>
      <c r="AF483" s="256"/>
      <c r="AG483" s="256"/>
      <c r="AH483" s="256"/>
      <c r="AI483" s="256"/>
      <c r="AJ483" s="256"/>
    </row>
    <row r="484" spans="19:36">
      <c r="S484" s="207"/>
      <c r="T484" s="207"/>
      <c r="V484" s="239"/>
      <c r="W484" s="240"/>
      <c r="X484" s="207"/>
      <c r="Y484" s="207"/>
      <c r="AB484" s="256"/>
      <c r="AC484" s="256"/>
      <c r="AD484" s="256"/>
      <c r="AE484" s="256"/>
      <c r="AF484" s="256"/>
      <c r="AG484" s="256"/>
      <c r="AH484" s="256"/>
      <c r="AI484" s="256"/>
      <c r="AJ484" s="256"/>
    </row>
    <row r="485" spans="19:36">
      <c r="S485" s="207"/>
      <c r="T485" s="207"/>
      <c r="V485" s="239"/>
      <c r="W485" s="240"/>
      <c r="X485" s="207"/>
      <c r="Y485" s="207"/>
      <c r="AB485" s="256"/>
      <c r="AC485" s="256"/>
      <c r="AD485" s="256"/>
      <c r="AE485" s="256"/>
      <c r="AF485" s="256"/>
      <c r="AG485" s="256"/>
      <c r="AH485" s="256"/>
      <c r="AI485" s="256"/>
      <c r="AJ485" s="256"/>
    </row>
    <row r="486" spans="19:36">
      <c r="S486" s="207"/>
      <c r="T486" s="207"/>
      <c r="V486" s="239"/>
      <c r="W486" s="240"/>
      <c r="X486" s="207"/>
      <c r="Y486" s="207"/>
      <c r="AB486" s="256"/>
      <c r="AC486" s="256"/>
      <c r="AD486" s="256"/>
      <c r="AE486" s="256"/>
      <c r="AF486" s="256"/>
      <c r="AG486" s="256"/>
      <c r="AH486" s="256"/>
      <c r="AI486" s="256"/>
      <c r="AJ486" s="256"/>
    </row>
    <row r="487" spans="19:36">
      <c r="S487" s="207"/>
      <c r="T487" s="207"/>
      <c r="V487" s="239"/>
      <c r="W487" s="240"/>
      <c r="X487" s="207"/>
      <c r="Y487" s="207"/>
      <c r="AB487" s="256"/>
      <c r="AC487" s="256"/>
      <c r="AD487" s="256"/>
      <c r="AE487" s="256"/>
      <c r="AF487" s="256"/>
      <c r="AG487" s="256"/>
      <c r="AH487" s="256"/>
      <c r="AI487" s="256"/>
      <c r="AJ487" s="256"/>
    </row>
    <row r="488" spans="19:36">
      <c r="S488" s="207"/>
      <c r="T488" s="207"/>
      <c r="V488" s="239"/>
      <c r="W488" s="240"/>
      <c r="X488" s="207"/>
      <c r="Y488" s="207"/>
      <c r="AB488" s="256"/>
      <c r="AC488" s="256"/>
      <c r="AD488" s="256"/>
      <c r="AE488" s="256"/>
      <c r="AF488" s="256"/>
      <c r="AG488" s="256"/>
      <c r="AH488" s="256"/>
      <c r="AI488" s="256"/>
      <c r="AJ488" s="256"/>
    </row>
    <row r="489" spans="19:36">
      <c r="S489" s="207"/>
      <c r="T489" s="207"/>
      <c r="V489" s="239"/>
      <c r="W489" s="240"/>
      <c r="X489" s="207"/>
      <c r="Y489" s="207"/>
      <c r="AB489" s="256"/>
      <c r="AC489" s="256"/>
      <c r="AD489" s="256"/>
      <c r="AE489" s="256"/>
      <c r="AF489" s="256"/>
      <c r="AG489" s="256"/>
      <c r="AH489" s="256"/>
      <c r="AI489" s="256"/>
      <c r="AJ489" s="256"/>
    </row>
    <row r="490" spans="19:36">
      <c r="S490" s="207"/>
      <c r="T490" s="207"/>
      <c r="V490" s="239"/>
      <c r="W490" s="240"/>
      <c r="X490" s="207"/>
      <c r="Y490" s="207"/>
      <c r="AB490" s="256"/>
      <c r="AC490" s="256"/>
      <c r="AD490" s="256"/>
      <c r="AE490" s="256"/>
      <c r="AF490" s="256"/>
      <c r="AG490" s="256"/>
      <c r="AH490" s="256"/>
      <c r="AI490" s="256"/>
      <c r="AJ490" s="256"/>
    </row>
    <row r="491" spans="19:36">
      <c r="S491" s="207"/>
      <c r="T491" s="207"/>
      <c r="V491" s="239"/>
      <c r="W491" s="240"/>
      <c r="X491" s="207"/>
      <c r="Y491" s="207"/>
      <c r="AB491" s="256"/>
      <c r="AC491" s="256"/>
      <c r="AD491" s="256"/>
      <c r="AE491" s="256"/>
      <c r="AF491" s="256"/>
      <c r="AG491" s="256"/>
      <c r="AH491" s="256"/>
      <c r="AI491" s="256"/>
      <c r="AJ491" s="256"/>
    </row>
    <row r="492" spans="19:36">
      <c r="S492" s="207"/>
      <c r="T492" s="207"/>
      <c r="V492" s="239"/>
      <c r="W492" s="240"/>
      <c r="X492" s="207"/>
      <c r="Y492" s="207"/>
      <c r="AB492" s="256"/>
      <c r="AC492" s="256"/>
      <c r="AD492" s="256"/>
      <c r="AE492" s="256"/>
      <c r="AF492" s="256"/>
      <c r="AG492" s="256"/>
      <c r="AH492" s="256"/>
      <c r="AI492" s="256"/>
      <c r="AJ492" s="256"/>
    </row>
    <row r="493" spans="19:36">
      <c r="S493" s="207"/>
      <c r="T493" s="207"/>
      <c r="V493" s="239"/>
      <c r="W493" s="240"/>
      <c r="X493" s="207"/>
      <c r="Y493" s="207"/>
      <c r="AB493" s="256"/>
      <c r="AC493" s="256"/>
      <c r="AD493" s="256"/>
      <c r="AE493" s="256"/>
      <c r="AF493" s="256"/>
      <c r="AG493" s="256"/>
      <c r="AH493" s="256"/>
      <c r="AI493" s="256"/>
      <c r="AJ493" s="256"/>
    </row>
    <row r="494" spans="19:36">
      <c r="S494" s="207"/>
      <c r="T494" s="207"/>
      <c r="V494" s="239"/>
      <c r="W494" s="240"/>
      <c r="X494" s="207"/>
      <c r="Y494" s="207"/>
      <c r="AB494" s="256"/>
      <c r="AC494" s="256"/>
      <c r="AD494" s="256"/>
      <c r="AE494" s="256"/>
      <c r="AF494" s="256"/>
      <c r="AG494" s="256"/>
      <c r="AH494" s="256"/>
      <c r="AI494" s="256"/>
      <c r="AJ494" s="256"/>
    </row>
    <row r="495" spans="19:36">
      <c r="S495" s="207"/>
      <c r="T495" s="207"/>
      <c r="V495" s="239"/>
      <c r="W495" s="240"/>
      <c r="X495" s="207"/>
      <c r="Y495" s="207"/>
      <c r="AB495" s="256"/>
      <c r="AC495" s="256"/>
      <c r="AD495" s="256"/>
      <c r="AE495" s="256"/>
      <c r="AF495" s="256"/>
      <c r="AG495" s="256"/>
      <c r="AH495" s="256"/>
      <c r="AI495" s="256"/>
      <c r="AJ495" s="256"/>
    </row>
    <row r="496" spans="19:36">
      <c r="S496" s="207"/>
      <c r="T496" s="207"/>
      <c r="V496" s="239"/>
      <c r="W496" s="240"/>
      <c r="X496" s="207"/>
      <c r="Y496" s="207"/>
      <c r="AB496" s="256"/>
      <c r="AC496" s="256"/>
      <c r="AD496" s="256"/>
      <c r="AE496" s="256"/>
      <c r="AF496" s="256"/>
      <c r="AG496" s="256"/>
      <c r="AH496" s="256"/>
      <c r="AI496" s="256"/>
      <c r="AJ496" s="256"/>
    </row>
    <row r="497" spans="19:36">
      <c r="S497" s="207"/>
      <c r="T497" s="207"/>
      <c r="V497" s="239"/>
      <c r="W497" s="240"/>
      <c r="X497" s="207"/>
      <c r="Y497" s="207"/>
      <c r="AB497" s="256"/>
      <c r="AC497" s="256"/>
      <c r="AD497" s="256"/>
      <c r="AE497" s="256"/>
      <c r="AF497" s="256"/>
      <c r="AG497" s="256"/>
      <c r="AH497" s="256"/>
      <c r="AI497" s="256"/>
      <c r="AJ497" s="256"/>
    </row>
    <row r="498" spans="19:36">
      <c r="S498" s="207"/>
      <c r="T498" s="207"/>
      <c r="V498" s="239"/>
      <c r="W498" s="240"/>
      <c r="X498" s="207"/>
      <c r="Y498" s="207"/>
      <c r="AB498" s="256"/>
      <c r="AC498" s="256"/>
      <c r="AD498" s="256"/>
      <c r="AE498" s="256"/>
      <c r="AF498" s="256"/>
      <c r="AG498" s="256"/>
      <c r="AH498" s="256"/>
      <c r="AI498" s="256"/>
      <c r="AJ498" s="256"/>
    </row>
    <row r="499" spans="19:36">
      <c r="S499" s="207"/>
      <c r="T499" s="207"/>
      <c r="V499" s="239"/>
      <c r="W499" s="240"/>
      <c r="X499" s="207"/>
      <c r="Y499" s="207"/>
      <c r="AB499" s="256"/>
      <c r="AC499" s="256"/>
      <c r="AD499" s="256"/>
      <c r="AE499" s="256"/>
      <c r="AF499" s="256"/>
      <c r="AG499" s="256"/>
      <c r="AH499" s="256"/>
      <c r="AI499" s="256"/>
      <c r="AJ499" s="256"/>
    </row>
    <row r="500" spans="19:36">
      <c r="S500" s="207"/>
      <c r="T500" s="207"/>
      <c r="V500" s="239"/>
      <c r="W500" s="240"/>
      <c r="X500" s="207"/>
      <c r="Y500" s="207"/>
      <c r="AB500" s="256"/>
      <c r="AC500" s="256"/>
      <c r="AD500" s="256"/>
      <c r="AE500" s="256"/>
      <c r="AF500" s="256"/>
      <c r="AG500" s="256"/>
      <c r="AH500" s="256"/>
      <c r="AI500" s="256"/>
      <c r="AJ500" s="256"/>
    </row>
    <row r="501" spans="19:36">
      <c r="S501" s="207"/>
      <c r="T501" s="207"/>
      <c r="V501" s="239"/>
      <c r="W501" s="240"/>
      <c r="X501" s="207"/>
      <c r="Y501" s="207"/>
      <c r="AB501" s="256"/>
      <c r="AC501" s="256"/>
      <c r="AD501" s="256"/>
      <c r="AE501" s="256"/>
      <c r="AF501" s="256"/>
      <c r="AG501" s="256"/>
      <c r="AH501" s="256"/>
      <c r="AI501" s="256"/>
      <c r="AJ501" s="256"/>
    </row>
    <row r="502" spans="19:36">
      <c r="S502" s="207"/>
      <c r="T502" s="207"/>
      <c r="V502" s="239"/>
      <c r="W502" s="240"/>
      <c r="X502" s="207"/>
      <c r="Y502" s="207"/>
      <c r="AB502" s="256"/>
      <c r="AC502" s="256"/>
      <c r="AD502" s="256"/>
      <c r="AE502" s="256"/>
      <c r="AF502" s="256"/>
      <c r="AG502" s="256"/>
      <c r="AH502" s="256"/>
      <c r="AI502" s="256"/>
      <c r="AJ502" s="256"/>
    </row>
    <row r="503" spans="19:36">
      <c r="S503" s="207"/>
      <c r="T503" s="207"/>
      <c r="V503" s="239"/>
      <c r="W503" s="240"/>
      <c r="X503" s="207"/>
      <c r="Y503" s="207"/>
      <c r="AB503" s="256"/>
      <c r="AC503" s="256"/>
      <c r="AD503" s="256"/>
      <c r="AE503" s="256"/>
      <c r="AF503" s="256"/>
      <c r="AG503" s="256"/>
      <c r="AH503" s="256"/>
      <c r="AI503" s="256"/>
      <c r="AJ503" s="256"/>
    </row>
    <row r="504" spans="19:36">
      <c r="S504" s="207"/>
      <c r="T504" s="207"/>
      <c r="V504" s="239"/>
      <c r="W504" s="240"/>
      <c r="X504" s="207"/>
      <c r="Y504" s="207"/>
      <c r="AB504" s="256"/>
      <c r="AC504" s="256"/>
      <c r="AD504" s="256"/>
      <c r="AE504" s="256"/>
      <c r="AF504" s="256"/>
      <c r="AG504" s="256"/>
      <c r="AH504" s="256"/>
      <c r="AI504" s="256"/>
      <c r="AJ504" s="256"/>
    </row>
    <row r="505" spans="19:36">
      <c r="S505" s="207"/>
      <c r="T505" s="207"/>
      <c r="V505" s="239"/>
      <c r="W505" s="240"/>
      <c r="X505" s="207"/>
      <c r="Y505" s="207"/>
      <c r="AB505" s="256"/>
      <c r="AC505" s="256"/>
      <c r="AD505" s="256"/>
      <c r="AE505" s="256"/>
      <c r="AF505" s="256"/>
      <c r="AG505" s="256"/>
      <c r="AH505" s="256"/>
      <c r="AI505" s="256"/>
      <c r="AJ505" s="256"/>
    </row>
    <row r="506" spans="19:36">
      <c r="S506" s="207"/>
      <c r="T506" s="207"/>
      <c r="V506" s="239"/>
      <c r="W506" s="240"/>
      <c r="X506" s="207"/>
      <c r="Y506" s="207"/>
      <c r="AB506" s="256"/>
      <c r="AC506" s="256"/>
      <c r="AD506" s="256"/>
      <c r="AE506" s="256"/>
      <c r="AF506" s="256"/>
      <c r="AG506" s="256"/>
      <c r="AH506" s="256"/>
      <c r="AI506" s="256"/>
      <c r="AJ506" s="256"/>
    </row>
    <row r="507" spans="19:36">
      <c r="S507" s="207"/>
      <c r="T507" s="207"/>
      <c r="V507" s="239"/>
      <c r="W507" s="240"/>
      <c r="X507" s="207"/>
      <c r="Y507" s="207"/>
      <c r="AB507" s="256"/>
      <c r="AC507" s="256"/>
      <c r="AD507" s="256"/>
      <c r="AE507" s="256"/>
      <c r="AF507" s="256"/>
      <c r="AG507" s="256"/>
      <c r="AH507" s="256"/>
      <c r="AI507" s="256"/>
      <c r="AJ507" s="256"/>
    </row>
    <row r="508" spans="19:36">
      <c r="S508" s="207"/>
      <c r="T508" s="207"/>
      <c r="V508" s="239"/>
      <c r="W508" s="240"/>
      <c r="X508" s="207"/>
      <c r="Y508" s="207"/>
      <c r="AB508" s="256"/>
      <c r="AC508" s="256"/>
      <c r="AD508" s="256"/>
      <c r="AE508" s="256"/>
      <c r="AF508" s="256"/>
      <c r="AG508" s="256"/>
      <c r="AH508" s="256"/>
      <c r="AI508" s="256"/>
      <c r="AJ508" s="256"/>
    </row>
    <row r="509" spans="19:36">
      <c r="S509" s="207"/>
      <c r="T509" s="207"/>
      <c r="V509" s="239"/>
      <c r="W509" s="240"/>
      <c r="X509" s="207"/>
      <c r="Y509" s="207"/>
      <c r="AB509" s="256"/>
      <c r="AC509" s="256"/>
      <c r="AD509" s="256"/>
      <c r="AE509" s="256"/>
      <c r="AF509" s="256"/>
      <c r="AG509" s="256"/>
      <c r="AH509" s="256"/>
      <c r="AI509" s="256"/>
      <c r="AJ509" s="256"/>
    </row>
    <row r="510" spans="19:36">
      <c r="S510" s="207"/>
      <c r="T510" s="207"/>
      <c r="V510" s="239"/>
      <c r="W510" s="240"/>
      <c r="X510" s="207"/>
      <c r="Y510" s="207"/>
      <c r="AB510" s="256"/>
      <c r="AC510" s="256"/>
      <c r="AD510" s="256"/>
      <c r="AE510" s="256"/>
      <c r="AF510" s="256"/>
      <c r="AG510" s="256"/>
      <c r="AH510" s="256"/>
      <c r="AI510" s="256"/>
      <c r="AJ510" s="256"/>
    </row>
    <row r="511" spans="19:36">
      <c r="S511" s="207"/>
      <c r="T511" s="207"/>
      <c r="V511" s="239"/>
      <c r="W511" s="240"/>
      <c r="X511" s="207"/>
      <c r="Y511" s="207"/>
      <c r="AB511" s="256"/>
      <c r="AC511" s="256"/>
      <c r="AD511" s="256"/>
      <c r="AE511" s="256"/>
      <c r="AF511" s="256"/>
      <c r="AG511" s="256"/>
      <c r="AH511" s="256"/>
      <c r="AI511" s="256"/>
      <c r="AJ511" s="256"/>
    </row>
    <row r="512" spans="19:36">
      <c r="S512" s="207"/>
      <c r="T512" s="207"/>
      <c r="V512" s="239"/>
      <c r="W512" s="240"/>
      <c r="X512" s="207"/>
      <c r="Y512" s="207"/>
      <c r="AB512" s="256"/>
      <c r="AC512" s="256"/>
      <c r="AD512" s="256"/>
      <c r="AE512" s="256"/>
      <c r="AF512" s="256"/>
      <c r="AG512" s="256"/>
      <c r="AH512" s="256"/>
      <c r="AI512" s="256"/>
      <c r="AJ512" s="256"/>
    </row>
    <row r="513" spans="19:36">
      <c r="S513" s="207"/>
      <c r="T513" s="207"/>
      <c r="V513" s="239"/>
      <c r="W513" s="240"/>
      <c r="X513" s="207"/>
      <c r="Y513" s="207"/>
      <c r="AB513" s="256"/>
      <c r="AC513" s="256"/>
      <c r="AD513" s="256"/>
      <c r="AE513" s="256"/>
      <c r="AF513" s="256"/>
      <c r="AG513" s="256"/>
      <c r="AH513" s="256"/>
      <c r="AI513" s="256"/>
      <c r="AJ513" s="256"/>
    </row>
    <row r="514" spans="19:36">
      <c r="S514" s="207"/>
      <c r="T514" s="207"/>
      <c r="V514" s="239"/>
      <c r="W514" s="240"/>
      <c r="X514" s="207"/>
      <c r="Y514" s="207"/>
      <c r="AB514" s="256"/>
      <c r="AC514" s="256"/>
      <c r="AD514" s="256"/>
      <c r="AE514" s="256"/>
      <c r="AF514" s="256"/>
      <c r="AG514" s="256"/>
      <c r="AH514" s="256"/>
      <c r="AI514" s="256"/>
      <c r="AJ514" s="256"/>
    </row>
    <row r="515" spans="19:36">
      <c r="S515" s="207"/>
      <c r="T515" s="207"/>
      <c r="V515" s="239"/>
      <c r="W515" s="240"/>
      <c r="X515" s="207"/>
      <c r="Y515" s="207"/>
      <c r="AB515" s="256"/>
      <c r="AC515" s="256"/>
      <c r="AD515" s="256"/>
      <c r="AE515" s="256"/>
      <c r="AF515" s="256"/>
      <c r="AG515" s="256"/>
      <c r="AH515" s="256"/>
      <c r="AI515" s="256"/>
      <c r="AJ515" s="256"/>
    </row>
    <row r="516" spans="19:36">
      <c r="S516" s="207"/>
      <c r="T516" s="207"/>
      <c r="V516" s="239"/>
      <c r="W516" s="240"/>
      <c r="X516" s="207"/>
      <c r="Y516" s="207"/>
      <c r="AB516" s="256"/>
      <c r="AC516" s="256"/>
      <c r="AD516" s="256"/>
      <c r="AE516" s="256"/>
      <c r="AF516" s="256"/>
      <c r="AG516" s="256"/>
      <c r="AH516" s="256"/>
      <c r="AI516" s="256"/>
      <c r="AJ516" s="256"/>
    </row>
    <row r="517" spans="19:36">
      <c r="S517" s="207"/>
      <c r="T517" s="207"/>
      <c r="V517" s="239"/>
      <c r="W517" s="240"/>
      <c r="X517" s="207"/>
      <c r="Y517" s="207"/>
      <c r="AB517" s="256"/>
      <c r="AC517" s="256"/>
      <c r="AD517" s="256"/>
      <c r="AE517" s="256"/>
      <c r="AF517" s="256"/>
      <c r="AG517" s="256"/>
      <c r="AH517" s="256"/>
      <c r="AI517" s="256"/>
      <c r="AJ517" s="256"/>
    </row>
    <row r="518" spans="19:36">
      <c r="S518" s="207"/>
      <c r="T518" s="207"/>
      <c r="V518" s="239"/>
      <c r="W518" s="240"/>
      <c r="X518" s="207"/>
      <c r="Y518" s="207"/>
      <c r="AB518" s="256"/>
      <c r="AC518" s="256"/>
      <c r="AD518" s="256"/>
      <c r="AE518" s="256"/>
      <c r="AF518" s="256"/>
      <c r="AG518" s="256"/>
      <c r="AH518" s="256"/>
      <c r="AI518" s="256"/>
      <c r="AJ518" s="256"/>
    </row>
    <row r="519" spans="19:36">
      <c r="S519" s="207"/>
      <c r="T519" s="207"/>
      <c r="V519" s="239"/>
      <c r="W519" s="240"/>
      <c r="X519" s="207"/>
      <c r="Y519" s="207"/>
      <c r="AB519" s="256"/>
      <c r="AC519" s="256"/>
      <c r="AD519" s="256"/>
      <c r="AE519" s="256"/>
      <c r="AF519" s="256"/>
      <c r="AG519" s="256"/>
      <c r="AH519" s="256"/>
      <c r="AI519" s="256"/>
      <c r="AJ519" s="256"/>
    </row>
    <row r="520" spans="19:36">
      <c r="S520" s="207"/>
      <c r="T520" s="207"/>
      <c r="V520" s="239"/>
      <c r="W520" s="240"/>
      <c r="X520" s="207"/>
      <c r="Y520" s="207"/>
      <c r="AB520" s="256"/>
      <c r="AC520" s="256"/>
      <c r="AD520" s="256"/>
      <c r="AE520" s="256"/>
      <c r="AF520" s="256"/>
      <c r="AG520" s="256"/>
      <c r="AH520" s="256"/>
      <c r="AI520" s="256"/>
      <c r="AJ520" s="256"/>
    </row>
    <row r="521" spans="19:36">
      <c r="S521" s="207"/>
      <c r="T521" s="207"/>
      <c r="V521" s="239"/>
      <c r="W521" s="240"/>
      <c r="X521" s="207"/>
      <c r="Y521" s="207"/>
      <c r="AB521" s="256"/>
      <c r="AC521" s="256"/>
      <c r="AD521" s="256"/>
      <c r="AE521" s="256"/>
      <c r="AF521" s="256"/>
      <c r="AG521" s="256"/>
      <c r="AH521" s="256"/>
      <c r="AI521" s="256"/>
      <c r="AJ521" s="256"/>
    </row>
    <row r="522" spans="19:36">
      <c r="S522" s="207"/>
      <c r="T522" s="207"/>
      <c r="V522" s="239"/>
      <c r="W522" s="240"/>
      <c r="X522" s="207"/>
      <c r="Y522" s="207"/>
      <c r="AB522" s="256"/>
      <c r="AC522" s="256"/>
      <c r="AD522" s="256"/>
      <c r="AE522" s="256"/>
      <c r="AF522" s="256"/>
      <c r="AG522" s="256"/>
      <c r="AH522" s="256"/>
      <c r="AI522" s="256"/>
      <c r="AJ522" s="256"/>
    </row>
    <row r="523" spans="19:36">
      <c r="S523" s="207"/>
      <c r="T523" s="207"/>
      <c r="V523" s="239"/>
      <c r="W523" s="240"/>
      <c r="X523" s="207"/>
      <c r="Y523" s="207"/>
      <c r="AB523" s="256"/>
      <c r="AC523" s="256"/>
      <c r="AD523" s="256"/>
      <c r="AE523" s="256"/>
      <c r="AF523" s="256"/>
      <c r="AG523" s="256"/>
      <c r="AH523" s="256"/>
      <c r="AI523" s="256"/>
      <c r="AJ523" s="256"/>
    </row>
    <row r="524" spans="19:36">
      <c r="S524" s="207"/>
      <c r="T524" s="207"/>
      <c r="V524" s="239"/>
      <c r="W524" s="240"/>
      <c r="X524" s="207"/>
      <c r="Y524" s="207"/>
      <c r="AB524" s="256"/>
      <c r="AC524" s="256"/>
      <c r="AD524" s="256"/>
      <c r="AE524" s="256"/>
      <c r="AF524" s="256"/>
      <c r="AG524" s="256"/>
      <c r="AH524" s="256"/>
      <c r="AI524" s="256"/>
      <c r="AJ524" s="256"/>
    </row>
    <row r="525" spans="19:36">
      <c r="S525" s="207"/>
      <c r="T525" s="207"/>
      <c r="V525" s="239"/>
      <c r="W525" s="240"/>
      <c r="X525" s="207"/>
      <c r="Y525" s="207"/>
      <c r="AB525" s="256"/>
      <c r="AC525" s="256"/>
      <c r="AD525" s="256"/>
      <c r="AE525" s="256"/>
      <c r="AF525" s="256"/>
      <c r="AG525" s="256"/>
      <c r="AH525" s="256"/>
      <c r="AI525" s="256"/>
      <c r="AJ525" s="256"/>
    </row>
    <row r="526" spans="19:36">
      <c r="S526" s="207"/>
      <c r="T526" s="207"/>
      <c r="V526" s="239"/>
      <c r="W526" s="240"/>
      <c r="X526" s="207"/>
      <c r="Y526" s="207"/>
      <c r="AB526" s="256"/>
      <c r="AC526" s="256"/>
      <c r="AD526" s="256"/>
      <c r="AE526" s="256"/>
      <c r="AF526" s="256"/>
      <c r="AG526" s="256"/>
      <c r="AH526" s="256"/>
      <c r="AI526" s="256"/>
      <c r="AJ526" s="256"/>
    </row>
    <row r="527" spans="19:36">
      <c r="S527" s="207"/>
      <c r="T527" s="207"/>
      <c r="V527" s="239"/>
      <c r="W527" s="240"/>
      <c r="X527" s="207"/>
      <c r="Y527" s="207"/>
      <c r="AB527" s="256"/>
      <c r="AC527" s="256"/>
      <c r="AD527" s="256"/>
      <c r="AE527" s="256"/>
      <c r="AF527" s="256"/>
      <c r="AG527" s="256"/>
      <c r="AH527" s="256"/>
      <c r="AI527" s="256"/>
      <c r="AJ527" s="256"/>
    </row>
    <row r="528" spans="19:36">
      <c r="S528" s="207"/>
      <c r="T528" s="207"/>
      <c r="V528" s="239"/>
      <c r="W528" s="240"/>
      <c r="X528" s="207"/>
      <c r="Y528" s="207"/>
      <c r="AB528" s="256"/>
      <c r="AC528" s="256"/>
      <c r="AD528" s="256"/>
      <c r="AE528" s="256"/>
      <c r="AF528" s="256"/>
      <c r="AG528" s="256"/>
      <c r="AH528" s="256"/>
      <c r="AI528" s="256"/>
      <c r="AJ528" s="256"/>
    </row>
    <row r="529" spans="19:36">
      <c r="S529" s="207"/>
      <c r="T529" s="207"/>
      <c r="V529" s="239"/>
      <c r="W529" s="240"/>
      <c r="X529" s="207"/>
      <c r="Y529" s="207"/>
      <c r="AB529" s="256"/>
      <c r="AC529" s="256"/>
      <c r="AD529" s="256"/>
      <c r="AE529" s="256"/>
      <c r="AF529" s="256"/>
      <c r="AG529" s="256"/>
      <c r="AH529" s="256"/>
      <c r="AI529" s="256"/>
      <c r="AJ529" s="256"/>
    </row>
    <row r="530" spans="19:36">
      <c r="S530" s="207"/>
      <c r="T530" s="207"/>
      <c r="V530" s="239"/>
      <c r="W530" s="240"/>
      <c r="X530" s="207"/>
      <c r="Y530" s="207"/>
      <c r="AB530" s="256"/>
      <c r="AC530" s="256"/>
      <c r="AD530" s="256"/>
      <c r="AE530" s="256"/>
      <c r="AF530" s="256"/>
      <c r="AG530" s="256"/>
      <c r="AH530" s="256"/>
      <c r="AI530" s="256"/>
      <c r="AJ530" s="256"/>
    </row>
    <row r="531" spans="19:36">
      <c r="S531" s="207"/>
      <c r="T531" s="207"/>
      <c r="V531" s="239"/>
      <c r="W531" s="240"/>
      <c r="X531" s="207"/>
      <c r="Y531" s="207"/>
      <c r="AB531" s="256"/>
      <c r="AC531" s="256"/>
      <c r="AD531" s="256"/>
      <c r="AE531" s="256"/>
      <c r="AF531" s="256"/>
      <c r="AG531" s="256"/>
      <c r="AH531" s="256"/>
      <c r="AI531" s="256"/>
      <c r="AJ531" s="256"/>
    </row>
    <row r="532" spans="19:36">
      <c r="S532" s="207"/>
      <c r="T532" s="207"/>
      <c r="V532" s="239"/>
      <c r="W532" s="240"/>
      <c r="X532" s="207"/>
      <c r="Y532" s="207"/>
      <c r="AB532" s="256"/>
      <c r="AC532" s="256"/>
      <c r="AD532" s="256"/>
      <c r="AE532" s="256"/>
      <c r="AF532" s="256"/>
      <c r="AG532" s="256"/>
      <c r="AH532" s="256"/>
      <c r="AI532" s="256"/>
      <c r="AJ532" s="256"/>
    </row>
    <row r="533" spans="19:36">
      <c r="S533" s="207"/>
      <c r="T533" s="207"/>
      <c r="V533" s="239"/>
      <c r="W533" s="240"/>
      <c r="X533" s="207"/>
      <c r="Y533" s="207"/>
      <c r="AB533" s="256"/>
      <c r="AC533" s="256"/>
      <c r="AD533" s="256"/>
      <c r="AE533" s="256"/>
      <c r="AF533" s="256"/>
      <c r="AG533" s="256"/>
      <c r="AH533" s="256"/>
      <c r="AI533" s="256"/>
      <c r="AJ533" s="256"/>
    </row>
    <row r="534" spans="19:36">
      <c r="S534" s="207"/>
      <c r="T534" s="207"/>
      <c r="V534" s="239"/>
      <c r="W534" s="240"/>
      <c r="X534" s="207"/>
      <c r="Y534" s="207"/>
      <c r="AB534" s="256"/>
      <c r="AC534" s="256"/>
      <c r="AD534" s="256"/>
      <c r="AE534" s="256"/>
      <c r="AF534" s="256"/>
      <c r="AG534" s="256"/>
      <c r="AH534" s="256"/>
      <c r="AI534" s="256"/>
      <c r="AJ534" s="256"/>
    </row>
    <row r="535" spans="19:36">
      <c r="S535" s="207"/>
      <c r="T535" s="207"/>
      <c r="V535" s="239"/>
      <c r="W535" s="240"/>
      <c r="X535" s="207"/>
      <c r="Y535" s="207"/>
      <c r="AB535" s="256"/>
      <c r="AC535" s="256"/>
      <c r="AD535" s="256"/>
      <c r="AE535" s="256"/>
      <c r="AF535" s="256"/>
      <c r="AG535" s="256"/>
      <c r="AH535" s="256"/>
      <c r="AI535" s="256"/>
      <c r="AJ535" s="256"/>
    </row>
    <row r="536" spans="19:36">
      <c r="S536" s="207"/>
      <c r="T536" s="207"/>
      <c r="V536" s="239"/>
      <c r="W536" s="240"/>
      <c r="X536" s="207"/>
      <c r="Y536" s="207"/>
      <c r="AB536" s="256"/>
      <c r="AC536" s="256"/>
      <c r="AD536" s="256"/>
      <c r="AE536" s="256"/>
      <c r="AF536" s="256"/>
      <c r="AG536" s="256"/>
      <c r="AH536" s="256"/>
      <c r="AI536" s="256"/>
      <c r="AJ536" s="256"/>
    </row>
    <row r="537" spans="19:36">
      <c r="S537" s="207"/>
      <c r="T537" s="207"/>
      <c r="V537" s="239"/>
      <c r="W537" s="240"/>
      <c r="X537" s="207"/>
      <c r="Y537" s="207"/>
      <c r="AB537" s="256"/>
      <c r="AC537" s="256"/>
      <c r="AD537" s="256"/>
      <c r="AE537" s="256"/>
      <c r="AF537" s="256"/>
      <c r="AG537" s="256"/>
      <c r="AH537" s="256"/>
      <c r="AI537" s="256"/>
      <c r="AJ537" s="256"/>
    </row>
    <row r="538" spans="19:36">
      <c r="S538" s="207"/>
      <c r="T538" s="207"/>
      <c r="V538" s="239"/>
      <c r="W538" s="240"/>
      <c r="X538" s="207"/>
      <c r="Y538" s="207"/>
      <c r="AB538" s="256"/>
      <c r="AC538" s="256"/>
      <c r="AD538" s="256"/>
      <c r="AE538" s="256"/>
      <c r="AF538" s="256"/>
      <c r="AG538" s="256"/>
      <c r="AH538" s="256"/>
      <c r="AI538" s="256"/>
      <c r="AJ538" s="256"/>
    </row>
    <row r="539" spans="19:36">
      <c r="S539" s="207"/>
      <c r="T539" s="207"/>
      <c r="V539" s="239"/>
      <c r="W539" s="240"/>
      <c r="X539" s="207"/>
      <c r="Y539" s="207"/>
      <c r="AB539" s="256"/>
      <c r="AC539" s="256"/>
      <c r="AD539" s="256"/>
      <c r="AE539" s="256"/>
      <c r="AF539" s="256"/>
      <c r="AG539" s="256"/>
      <c r="AH539" s="256"/>
      <c r="AI539" s="256"/>
      <c r="AJ539" s="256"/>
    </row>
    <row r="540" spans="19:36">
      <c r="S540" s="207"/>
      <c r="T540" s="207"/>
      <c r="V540" s="239"/>
      <c r="W540" s="240"/>
      <c r="X540" s="207"/>
      <c r="Y540" s="207"/>
      <c r="AB540" s="256"/>
      <c r="AC540" s="256"/>
      <c r="AD540" s="256"/>
      <c r="AE540" s="256"/>
      <c r="AF540" s="256"/>
      <c r="AG540" s="256"/>
      <c r="AH540" s="256"/>
      <c r="AI540" s="256"/>
      <c r="AJ540" s="256"/>
    </row>
    <row r="541" spans="19:36">
      <c r="S541" s="207"/>
      <c r="T541" s="207"/>
      <c r="V541" s="239"/>
      <c r="W541" s="240"/>
      <c r="X541" s="207"/>
      <c r="Y541" s="207"/>
      <c r="AB541" s="256"/>
      <c r="AC541" s="256"/>
      <c r="AD541" s="256"/>
      <c r="AE541" s="256"/>
      <c r="AF541" s="256"/>
      <c r="AG541" s="256"/>
      <c r="AH541" s="256"/>
      <c r="AI541" s="256"/>
      <c r="AJ541" s="256"/>
    </row>
    <row r="542" spans="19:36">
      <c r="S542" s="207"/>
      <c r="T542" s="207"/>
      <c r="V542" s="239"/>
      <c r="W542" s="240"/>
      <c r="X542" s="207"/>
      <c r="Y542" s="207"/>
      <c r="AB542" s="256"/>
      <c r="AC542" s="256"/>
      <c r="AD542" s="256"/>
      <c r="AE542" s="256"/>
      <c r="AF542" s="256"/>
      <c r="AG542" s="256"/>
      <c r="AH542" s="256"/>
      <c r="AI542" s="256"/>
      <c r="AJ542" s="256"/>
    </row>
    <row r="543" spans="19:36">
      <c r="S543" s="207"/>
      <c r="T543" s="207"/>
      <c r="V543" s="239"/>
      <c r="W543" s="240"/>
      <c r="X543" s="207"/>
      <c r="Y543" s="207"/>
      <c r="AB543" s="256"/>
      <c r="AC543" s="256"/>
      <c r="AD543" s="256"/>
      <c r="AE543" s="256"/>
      <c r="AF543" s="256"/>
      <c r="AG543" s="256"/>
      <c r="AH543" s="256"/>
      <c r="AI543" s="256"/>
      <c r="AJ543" s="256"/>
    </row>
    <row r="544" spans="19:36">
      <c r="S544" s="207"/>
      <c r="T544" s="207"/>
      <c r="V544" s="239"/>
      <c r="W544" s="240"/>
      <c r="X544" s="207"/>
      <c r="Y544" s="207"/>
      <c r="AB544" s="256"/>
      <c r="AC544" s="256"/>
      <c r="AD544" s="256"/>
      <c r="AE544" s="256"/>
      <c r="AF544" s="256"/>
      <c r="AG544" s="256"/>
      <c r="AH544" s="256"/>
      <c r="AI544" s="256"/>
      <c r="AJ544" s="256"/>
    </row>
    <row r="545" spans="19:36">
      <c r="S545" s="207"/>
      <c r="T545" s="207"/>
      <c r="V545" s="239"/>
      <c r="W545" s="240"/>
      <c r="X545" s="207"/>
      <c r="Y545" s="207"/>
      <c r="AB545" s="256"/>
      <c r="AC545" s="256"/>
      <c r="AD545" s="256"/>
      <c r="AE545" s="256"/>
      <c r="AF545" s="256"/>
      <c r="AG545" s="256"/>
      <c r="AH545" s="256"/>
      <c r="AI545" s="256"/>
      <c r="AJ545" s="256"/>
    </row>
    <row r="546" spans="19:36">
      <c r="S546" s="207"/>
      <c r="T546" s="207"/>
      <c r="V546" s="239"/>
      <c r="W546" s="240"/>
      <c r="X546" s="207"/>
      <c r="Y546" s="207"/>
      <c r="AB546" s="256"/>
      <c r="AC546" s="256"/>
      <c r="AD546" s="256"/>
      <c r="AE546" s="256"/>
      <c r="AF546" s="256"/>
      <c r="AG546" s="256"/>
      <c r="AH546" s="256"/>
      <c r="AI546" s="256"/>
      <c r="AJ546" s="256"/>
    </row>
    <row r="547" spans="19:36">
      <c r="S547" s="207"/>
      <c r="T547" s="207"/>
      <c r="V547" s="239"/>
      <c r="W547" s="240"/>
      <c r="X547" s="207"/>
      <c r="Y547" s="207"/>
      <c r="AB547" s="256"/>
      <c r="AC547" s="256"/>
      <c r="AD547" s="256"/>
      <c r="AE547" s="256"/>
      <c r="AF547" s="256"/>
      <c r="AG547" s="256"/>
      <c r="AH547" s="256"/>
      <c r="AI547" s="256"/>
      <c r="AJ547" s="256"/>
    </row>
    <row r="548" spans="19:36">
      <c r="S548" s="207"/>
      <c r="T548" s="207"/>
      <c r="V548" s="239"/>
      <c r="W548" s="240"/>
      <c r="X548" s="207"/>
      <c r="Y548" s="207"/>
      <c r="AB548" s="256"/>
      <c r="AC548" s="256"/>
      <c r="AD548" s="256"/>
      <c r="AE548" s="256"/>
      <c r="AF548" s="256"/>
      <c r="AG548" s="256"/>
      <c r="AH548" s="256"/>
      <c r="AI548" s="256"/>
      <c r="AJ548" s="256"/>
    </row>
    <row r="549" spans="19:36">
      <c r="S549" s="207"/>
      <c r="T549" s="207"/>
      <c r="V549" s="239"/>
      <c r="W549" s="240"/>
      <c r="X549" s="207"/>
      <c r="Y549" s="207"/>
      <c r="AB549" s="256"/>
      <c r="AC549" s="256"/>
      <c r="AD549" s="256"/>
      <c r="AE549" s="256"/>
      <c r="AF549" s="256"/>
      <c r="AG549" s="256"/>
      <c r="AH549" s="256"/>
      <c r="AI549" s="256"/>
      <c r="AJ549" s="256"/>
    </row>
    <row r="550" spans="19:36">
      <c r="S550" s="207"/>
      <c r="T550" s="207"/>
      <c r="V550" s="239"/>
      <c r="W550" s="240"/>
      <c r="X550" s="207"/>
      <c r="Y550" s="207"/>
      <c r="AB550" s="256"/>
      <c r="AC550" s="256"/>
      <c r="AD550" s="256"/>
      <c r="AE550" s="256"/>
      <c r="AF550" s="256"/>
      <c r="AG550" s="256"/>
      <c r="AH550" s="256"/>
      <c r="AI550" s="256"/>
      <c r="AJ550" s="256"/>
    </row>
    <row r="551" spans="19:36">
      <c r="S551" s="207"/>
      <c r="T551" s="207"/>
      <c r="V551" s="239"/>
      <c r="W551" s="240"/>
      <c r="X551" s="207"/>
      <c r="Y551" s="207"/>
      <c r="AB551" s="256"/>
      <c r="AC551" s="256"/>
      <c r="AD551" s="256"/>
      <c r="AE551" s="256"/>
      <c r="AF551" s="256"/>
      <c r="AG551" s="256"/>
      <c r="AH551" s="256"/>
      <c r="AI551" s="256"/>
      <c r="AJ551" s="256"/>
    </row>
    <row r="552" spans="19:36">
      <c r="S552" s="207"/>
      <c r="T552" s="207"/>
      <c r="V552" s="239"/>
      <c r="W552" s="240"/>
      <c r="X552" s="207"/>
      <c r="Y552" s="207"/>
      <c r="AB552" s="256"/>
      <c r="AC552" s="256"/>
      <c r="AD552" s="256"/>
      <c r="AE552" s="256"/>
      <c r="AF552" s="256"/>
      <c r="AG552" s="256"/>
      <c r="AH552" s="256"/>
      <c r="AI552" s="256"/>
      <c r="AJ552" s="256"/>
    </row>
    <row r="553" spans="19:36">
      <c r="S553" s="207"/>
      <c r="T553" s="207"/>
      <c r="V553" s="239"/>
      <c r="W553" s="240"/>
      <c r="X553" s="207"/>
      <c r="Y553" s="207"/>
      <c r="AB553" s="256"/>
      <c r="AC553" s="256"/>
      <c r="AD553" s="256"/>
      <c r="AE553" s="256"/>
      <c r="AF553" s="256"/>
      <c r="AG553" s="256"/>
      <c r="AH553" s="256"/>
      <c r="AI553" s="256"/>
      <c r="AJ553" s="256"/>
    </row>
    <row r="554" spans="19:36">
      <c r="S554" s="207"/>
      <c r="T554" s="207"/>
      <c r="V554" s="239"/>
      <c r="W554" s="240"/>
      <c r="X554" s="207"/>
      <c r="Y554" s="207"/>
      <c r="AB554" s="256"/>
      <c r="AC554" s="256"/>
      <c r="AD554" s="256"/>
      <c r="AE554" s="256"/>
      <c r="AF554" s="256"/>
      <c r="AG554" s="256"/>
      <c r="AH554" s="256"/>
      <c r="AI554" s="256"/>
      <c r="AJ554" s="256"/>
    </row>
    <row r="555" spans="19:36">
      <c r="S555" s="207"/>
      <c r="T555" s="207"/>
      <c r="V555" s="239"/>
      <c r="W555" s="240"/>
      <c r="X555" s="207"/>
      <c r="Y555" s="207"/>
      <c r="AB555" s="256"/>
      <c r="AC555" s="256"/>
      <c r="AD555" s="256"/>
      <c r="AE555" s="256"/>
      <c r="AF555" s="256"/>
      <c r="AG555" s="256"/>
      <c r="AH555" s="256"/>
      <c r="AI555" s="256"/>
      <c r="AJ555" s="256"/>
    </row>
    <row r="556" spans="19:36">
      <c r="S556" s="207"/>
      <c r="T556" s="207"/>
      <c r="V556" s="239"/>
      <c r="W556" s="240"/>
      <c r="X556" s="207"/>
      <c r="Y556" s="207"/>
      <c r="AB556" s="256"/>
      <c r="AC556" s="256"/>
      <c r="AD556" s="256"/>
      <c r="AE556" s="256"/>
      <c r="AF556" s="256"/>
      <c r="AG556" s="256"/>
      <c r="AH556" s="256"/>
      <c r="AI556" s="256"/>
      <c r="AJ556" s="256"/>
    </row>
    <row r="557" spans="19:36">
      <c r="S557" s="207"/>
      <c r="T557" s="207"/>
      <c r="V557" s="239"/>
      <c r="W557" s="240"/>
      <c r="X557" s="207"/>
      <c r="Y557" s="207"/>
      <c r="AB557" s="256"/>
      <c r="AC557" s="256"/>
      <c r="AD557" s="256"/>
      <c r="AE557" s="256"/>
      <c r="AF557" s="256"/>
      <c r="AG557" s="256"/>
      <c r="AH557" s="256"/>
      <c r="AI557" s="256"/>
      <c r="AJ557" s="256"/>
    </row>
    <row r="558" spans="19:36">
      <c r="S558" s="207"/>
      <c r="T558" s="207"/>
      <c r="V558" s="239"/>
      <c r="W558" s="240"/>
      <c r="X558" s="207"/>
      <c r="Y558" s="207"/>
      <c r="AB558" s="256"/>
      <c r="AC558" s="256"/>
      <c r="AD558" s="256"/>
      <c r="AE558" s="256"/>
      <c r="AF558" s="256"/>
      <c r="AG558" s="256"/>
      <c r="AH558" s="256"/>
      <c r="AI558" s="256"/>
      <c r="AJ558" s="256"/>
    </row>
    <row r="559" spans="19:36">
      <c r="S559" s="207"/>
      <c r="T559" s="207"/>
      <c r="V559" s="239"/>
      <c r="W559" s="240"/>
      <c r="X559" s="207"/>
      <c r="Y559" s="207"/>
      <c r="AB559" s="256"/>
      <c r="AC559" s="256"/>
      <c r="AD559" s="256"/>
      <c r="AE559" s="256"/>
      <c r="AF559" s="256"/>
      <c r="AG559" s="256"/>
      <c r="AH559" s="256"/>
      <c r="AI559" s="256"/>
      <c r="AJ559" s="256"/>
    </row>
    <row r="560" spans="19:36">
      <c r="S560" s="207"/>
      <c r="T560" s="207"/>
      <c r="V560" s="239"/>
      <c r="W560" s="240"/>
      <c r="X560" s="207"/>
      <c r="Y560" s="207"/>
      <c r="AB560" s="256"/>
      <c r="AC560" s="256"/>
      <c r="AD560" s="256"/>
      <c r="AE560" s="256"/>
      <c r="AF560" s="256"/>
      <c r="AG560" s="256"/>
      <c r="AH560" s="256"/>
      <c r="AI560" s="256"/>
      <c r="AJ560" s="256"/>
    </row>
    <row r="561" spans="19:36">
      <c r="S561" s="207"/>
      <c r="T561" s="207"/>
      <c r="V561" s="239"/>
      <c r="W561" s="240"/>
      <c r="X561" s="207"/>
      <c r="Y561" s="207"/>
      <c r="AB561" s="256"/>
      <c r="AC561" s="256"/>
      <c r="AD561" s="256"/>
      <c r="AE561" s="256"/>
      <c r="AF561" s="256"/>
      <c r="AG561" s="256"/>
      <c r="AH561" s="256"/>
      <c r="AI561" s="256"/>
      <c r="AJ561" s="256"/>
    </row>
    <row r="562" spans="19:36">
      <c r="S562" s="207"/>
      <c r="T562" s="207"/>
      <c r="V562" s="239"/>
      <c r="W562" s="240"/>
      <c r="X562" s="207"/>
      <c r="Y562" s="207"/>
      <c r="AB562" s="256"/>
      <c r="AC562" s="256"/>
      <c r="AD562" s="256"/>
      <c r="AE562" s="256"/>
      <c r="AF562" s="256"/>
      <c r="AG562" s="256"/>
      <c r="AH562" s="256"/>
      <c r="AI562" s="256"/>
      <c r="AJ562" s="256"/>
    </row>
    <row r="563" spans="19:36">
      <c r="S563" s="207"/>
      <c r="T563" s="207"/>
      <c r="V563" s="239"/>
      <c r="W563" s="240"/>
      <c r="X563" s="207"/>
      <c r="Y563" s="207"/>
      <c r="AB563" s="256"/>
      <c r="AC563" s="256"/>
      <c r="AD563" s="256"/>
      <c r="AE563" s="256"/>
      <c r="AF563" s="256"/>
      <c r="AG563" s="256"/>
      <c r="AH563" s="256"/>
      <c r="AI563" s="256"/>
      <c r="AJ563" s="256"/>
    </row>
    <row r="564" spans="19:36">
      <c r="S564" s="207"/>
      <c r="T564" s="207"/>
      <c r="V564" s="239"/>
      <c r="W564" s="240"/>
      <c r="X564" s="207"/>
      <c r="Y564" s="207"/>
      <c r="AB564" s="256"/>
      <c r="AC564" s="256"/>
      <c r="AD564" s="256"/>
      <c r="AE564" s="256"/>
      <c r="AF564" s="256"/>
      <c r="AG564" s="256"/>
      <c r="AH564" s="256"/>
      <c r="AI564" s="256"/>
      <c r="AJ564" s="256"/>
    </row>
    <row r="565" spans="19:36">
      <c r="S565" s="207"/>
      <c r="T565" s="207"/>
      <c r="V565" s="239"/>
      <c r="W565" s="240"/>
      <c r="X565" s="207"/>
      <c r="Y565" s="207"/>
      <c r="AB565" s="256"/>
      <c r="AC565" s="256"/>
      <c r="AD565" s="256"/>
      <c r="AE565" s="256"/>
      <c r="AF565" s="256"/>
      <c r="AG565" s="256"/>
      <c r="AH565" s="256"/>
      <c r="AI565" s="256"/>
      <c r="AJ565" s="256"/>
    </row>
    <row r="566" spans="19:36">
      <c r="S566" s="207"/>
      <c r="T566" s="207"/>
      <c r="V566" s="239"/>
      <c r="W566" s="240"/>
      <c r="X566" s="207"/>
      <c r="Y566" s="207"/>
      <c r="AB566" s="256"/>
      <c r="AC566" s="256"/>
      <c r="AD566" s="256"/>
      <c r="AE566" s="256"/>
      <c r="AF566" s="256"/>
      <c r="AG566" s="256"/>
      <c r="AH566" s="256"/>
      <c r="AI566" s="256"/>
      <c r="AJ566" s="256"/>
    </row>
    <row r="567" spans="19:36">
      <c r="S567" s="207"/>
      <c r="T567" s="207"/>
      <c r="V567" s="239"/>
      <c r="W567" s="240"/>
      <c r="X567" s="207"/>
      <c r="Y567" s="207"/>
      <c r="AB567" s="256"/>
      <c r="AC567" s="256"/>
      <c r="AD567" s="256"/>
      <c r="AE567" s="256"/>
      <c r="AF567" s="256"/>
      <c r="AG567" s="256"/>
      <c r="AH567" s="256"/>
      <c r="AI567" s="256"/>
      <c r="AJ567" s="256"/>
    </row>
    <row r="568" spans="19:36">
      <c r="S568" s="207"/>
      <c r="T568" s="207"/>
      <c r="V568" s="239"/>
      <c r="W568" s="240"/>
      <c r="X568" s="207"/>
      <c r="Y568" s="207"/>
      <c r="AB568" s="256"/>
      <c r="AC568" s="256"/>
      <c r="AD568" s="256"/>
      <c r="AE568" s="256"/>
      <c r="AF568" s="256"/>
      <c r="AG568" s="256"/>
      <c r="AH568" s="256"/>
      <c r="AI568" s="256"/>
      <c r="AJ568" s="256"/>
    </row>
    <row r="569" spans="19:36">
      <c r="S569" s="207"/>
      <c r="T569" s="207"/>
      <c r="V569" s="239"/>
      <c r="W569" s="240"/>
      <c r="X569" s="207"/>
      <c r="Y569" s="207"/>
      <c r="AB569" s="256"/>
      <c r="AC569" s="256"/>
      <c r="AD569" s="256"/>
      <c r="AE569" s="256"/>
      <c r="AF569" s="256"/>
      <c r="AG569" s="256"/>
      <c r="AH569" s="256"/>
      <c r="AI569" s="256"/>
      <c r="AJ569" s="256"/>
    </row>
    <row r="570" spans="19:36">
      <c r="S570" s="207"/>
      <c r="T570" s="207"/>
      <c r="V570" s="239"/>
      <c r="W570" s="240"/>
      <c r="X570" s="207"/>
      <c r="Y570" s="207"/>
      <c r="AB570" s="256"/>
      <c r="AC570" s="256"/>
      <c r="AD570" s="256"/>
      <c r="AE570" s="256"/>
      <c r="AF570" s="256"/>
      <c r="AG570" s="256"/>
      <c r="AH570" s="256"/>
      <c r="AI570" s="256"/>
      <c r="AJ570" s="256"/>
    </row>
    <row r="571" spans="19:36">
      <c r="S571" s="207"/>
      <c r="T571" s="207"/>
      <c r="V571" s="239"/>
      <c r="W571" s="240"/>
      <c r="X571" s="207"/>
      <c r="Y571" s="207"/>
      <c r="AB571" s="256"/>
      <c r="AC571" s="256"/>
      <c r="AD571" s="256"/>
      <c r="AE571" s="256"/>
      <c r="AF571" s="256"/>
      <c r="AG571" s="256"/>
      <c r="AH571" s="256"/>
      <c r="AI571" s="256"/>
      <c r="AJ571" s="256"/>
    </row>
    <row r="572" spans="19:36">
      <c r="S572" s="207"/>
      <c r="T572" s="207"/>
      <c r="V572" s="239"/>
      <c r="W572" s="240"/>
      <c r="X572" s="207"/>
      <c r="Y572" s="207"/>
      <c r="AB572" s="256"/>
      <c r="AC572" s="256"/>
      <c r="AD572" s="256"/>
      <c r="AE572" s="256"/>
      <c r="AF572" s="256"/>
      <c r="AG572" s="256"/>
      <c r="AH572" s="256"/>
      <c r="AI572" s="256"/>
      <c r="AJ572" s="256"/>
    </row>
    <row r="573" spans="19:36">
      <c r="S573" s="207"/>
      <c r="T573" s="207"/>
      <c r="V573" s="239"/>
      <c r="W573" s="240"/>
      <c r="X573" s="207"/>
      <c r="Y573" s="207"/>
      <c r="AB573" s="256"/>
      <c r="AC573" s="256"/>
      <c r="AD573" s="256"/>
      <c r="AE573" s="256"/>
      <c r="AF573" s="256"/>
      <c r="AG573" s="256"/>
      <c r="AH573" s="256"/>
      <c r="AI573" s="256"/>
      <c r="AJ573" s="256"/>
    </row>
    <row r="574" spans="19:36">
      <c r="S574" s="207"/>
      <c r="T574" s="207"/>
      <c r="V574" s="239"/>
      <c r="W574" s="240"/>
      <c r="X574" s="207"/>
      <c r="Y574" s="207"/>
      <c r="AB574" s="256"/>
      <c r="AC574" s="256"/>
      <c r="AD574" s="256"/>
      <c r="AE574" s="256"/>
      <c r="AF574" s="256"/>
      <c r="AG574" s="256"/>
      <c r="AH574" s="256"/>
      <c r="AI574" s="256"/>
      <c r="AJ574" s="256"/>
    </row>
    <row r="575" spans="19:36">
      <c r="S575" s="207"/>
      <c r="T575" s="207"/>
      <c r="V575" s="239"/>
      <c r="W575" s="240"/>
      <c r="X575" s="207"/>
      <c r="Y575" s="207"/>
      <c r="AB575" s="256"/>
      <c r="AC575" s="256"/>
      <c r="AD575" s="256"/>
      <c r="AE575" s="256"/>
      <c r="AF575" s="256"/>
      <c r="AG575" s="256"/>
      <c r="AH575" s="256"/>
      <c r="AI575" s="256"/>
      <c r="AJ575" s="256"/>
    </row>
    <row r="576" spans="19:36">
      <c r="S576" s="207"/>
      <c r="T576" s="207"/>
      <c r="V576" s="239"/>
      <c r="W576" s="240"/>
      <c r="X576" s="207"/>
      <c r="Y576" s="207"/>
      <c r="AB576" s="256"/>
      <c r="AC576" s="256"/>
      <c r="AD576" s="256"/>
      <c r="AE576" s="256"/>
      <c r="AF576" s="256"/>
      <c r="AG576" s="256"/>
      <c r="AH576" s="256"/>
      <c r="AI576" s="256"/>
      <c r="AJ576" s="256"/>
    </row>
    <row r="577" spans="19:36">
      <c r="S577" s="207"/>
      <c r="T577" s="207"/>
      <c r="V577" s="239"/>
      <c r="W577" s="240"/>
      <c r="X577" s="207"/>
      <c r="Y577" s="207"/>
      <c r="AB577" s="256"/>
      <c r="AC577" s="256"/>
      <c r="AD577" s="256"/>
      <c r="AE577" s="256"/>
      <c r="AF577" s="256"/>
      <c r="AG577" s="256"/>
      <c r="AH577" s="256"/>
      <c r="AI577" s="256"/>
      <c r="AJ577" s="256"/>
    </row>
    <row r="578" spans="19:36">
      <c r="S578" s="207"/>
      <c r="T578" s="207"/>
      <c r="V578" s="239"/>
      <c r="W578" s="240"/>
      <c r="X578" s="207"/>
      <c r="Y578" s="207"/>
      <c r="AB578" s="256"/>
      <c r="AC578" s="256"/>
      <c r="AD578" s="256"/>
      <c r="AE578" s="256"/>
      <c r="AF578" s="256"/>
      <c r="AG578" s="256"/>
      <c r="AH578" s="256"/>
      <c r="AI578" s="256"/>
      <c r="AJ578" s="256"/>
    </row>
    <row r="579" spans="19:36">
      <c r="S579" s="207"/>
      <c r="T579" s="207"/>
      <c r="V579" s="239"/>
      <c r="W579" s="240"/>
      <c r="X579" s="207"/>
      <c r="Y579" s="207"/>
      <c r="AB579" s="256"/>
      <c r="AC579" s="256"/>
      <c r="AD579" s="256"/>
      <c r="AE579" s="256"/>
      <c r="AF579" s="256"/>
      <c r="AG579" s="256"/>
      <c r="AH579" s="256"/>
      <c r="AI579" s="256"/>
      <c r="AJ579" s="256"/>
    </row>
    <row r="580" spans="19:36">
      <c r="S580" s="207"/>
      <c r="T580" s="207"/>
      <c r="V580" s="239"/>
      <c r="W580" s="240"/>
      <c r="X580" s="207"/>
      <c r="Y580" s="207"/>
      <c r="AB580" s="256"/>
      <c r="AC580" s="256"/>
      <c r="AD580" s="256"/>
      <c r="AE580" s="256"/>
      <c r="AF580" s="256"/>
      <c r="AG580" s="256"/>
      <c r="AH580" s="256"/>
      <c r="AI580" s="256"/>
      <c r="AJ580" s="256"/>
    </row>
    <row r="581" spans="19:36">
      <c r="S581" s="207"/>
      <c r="T581" s="207"/>
      <c r="V581" s="239"/>
      <c r="W581" s="240"/>
      <c r="X581" s="207"/>
      <c r="Y581" s="207"/>
      <c r="AB581" s="256"/>
      <c r="AC581" s="256"/>
      <c r="AD581" s="256"/>
      <c r="AE581" s="256"/>
      <c r="AF581" s="256"/>
      <c r="AG581" s="256"/>
      <c r="AH581" s="256"/>
      <c r="AI581" s="256"/>
      <c r="AJ581" s="256"/>
    </row>
    <row r="582" spans="19:36">
      <c r="S582" s="207"/>
      <c r="T582" s="207"/>
      <c r="V582" s="239"/>
      <c r="W582" s="240"/>
      <c r="X582" s="207"/>
      <c r="Y582" s="207"/>
      <c r="AB582" s="256"/>
      <c r="AC582" s="256"/>
      <c r="AD582" s="256"/>
      <c r="AE582" s="256"/>
      <c r="AF582" s="256"/>
      <c r="AG582" s="256"/>
      <c r="AH582" s="256"/>
      <c r="AI582" s="256"/>
      <c r="AJ582" s="256"/>
    </row>
    <row r="583" spans="19:36">
      <c r="S583" s="207"/>
      <c r="T583" s="207"/>
      <c r="V583" s="239"/>
      <c r="W583" s="240"/>
      <c r="X583" s="207"/>
      <c r="Y583" s="207"/>
      <c r="AB583" s="256"/>
      <c r="AC583" s="256"/>
      <c r="AD583" s="256"/>
      <c r="AE583" s="256"/>
      <c r="AF583" s="256"/>
      <c r="AG583" s="256"/>
      <c r="AH583" s="256"/>
      <c r="AI583" s="256"/>
      <c r="AJ583" s="256"/>
    </row>
    <row r="584" spans="19:36">
      <c r="S584" s="207"/>
      <c r="T584" s="207"/>
      <c r="V584" s="239"/>
      <c r="W584" s="240"/>
      <c r="X584" s="207"/>
      <c r="Y584" s="207"/>
      <c r="AB584" s="256"/>
      <c r="AC584" s="256"/>
      <c r="AD584" s="256"/>
      <c r="AE584" s="256"/>
      <c r="AF584" s="256"/>
      <c r="AG584" s="256"/>
      <c r="AH584" s="256"/>
      <c r="AI584" s="256"/>
      <c r="AJ584" s="256"/>
    </row>
    <row r="585" spans="19:36">
      <c r="S585" s="207"/>
      <c r="T585" s="207"/>
      <c r="V585" s="239"/>
      <c r="W585" s="240"/>
      <c r="X585" s="207"/>
      <c r="Y585" s="207"/>
      <c r="AB585" s="256"/>
      <c r="AC585" s="256"/>
      <c r="AD585" s="256"/>
      <c r="AE585" s="256"/>
      <c r="AF585" s="256"/>
      <c r="AG585" s="256"/>
      <c r="AH585" s="256"/>
      <c r="AI585" s="256"/>
      <c r="AJ585" s="256"/>
    </row>
    <row r="586" spans="19:36">
      <c r="S586" s="207"/>
      <c r="T586" s="207"/>
      <c r="V586" s="239"/>
      <c r="W586" s="240"/>
      <c r="X586" s="207"/>
      <c r="Y586" s="207"/>
      <c r="AB586" s="256"/>
      <c r="AC586" s="256"/>
      <c r="AD586" s="256"/>
      <c r="AE586" s="256"/>
      <c r="AF586" s="256"/>
      <c r="AG586" s="256"/>
      <c r="AH586" s="256"/>
      <c r="AI586" s="256"/>
      <c r="AJ586" s="256"/>
    </row>
    <row r="587" spans="19:36">
      <c r="S587" s="207"/>
      <c r="T587" s="207"/>
      <c r="V587" s="239"/>
      <c r="W587" s="240"/>
      <c r="X587" s="207"/>
      <c r="Y587" s="207"/>
      <c r="AB587" s="256"/>
      <c r="AC587" s="256"/>
      <c r="AD587" s="256"/>
      <c r="AE587" s="256"/>
      <c r="AF587" s="256"/>
      <c r="AG587" s="256"/>
      <c r="AH587" s="256"/>
      <c r="AI587" s="256"/>
      <c r="AJ587" s="256"/>
    </row>
    <row r="588" spans="19:36">
      <c r="S588" s="207"/>
      <c r="T588" s="207"/>
      <c r="V588" s="239"/>
      <c r="W588" s="240"/>
      <c r="X588" s="207"/>
      <c r="Y588" s="207"/>
      <c r="AB588" s="256"/>
      <c r="AC588" s="256"/>
      <c r="AD588" s="256"/>
      <c r="AE588" s="256"/>
      <c r="AF588" s="256"/>
      <c r="AG588" s="256"/>
      <c r="AH588" s="256"/>
      <c r="AI588" s="256"/>
      <c r="AJ588" s="256"/>
    </row>
    <row r="589" spans="19:36">
      <c r="S589" s="207"/>
      <c r="T589" s="207"/>
      <c r="V589" s="239"/>
      <c r="W589" s="240"/>
      <c r="X589" s="207"/>
      <c r="Y589" s="207"/>
      <c r="AB589" s="256"/>
      <c r="AC589" s="256"/>
      <c r="AD589" s="256"/>
      <c r="AE589" s="256"/>
      <c r="AF589" s="256"/>
      <c r="AG589" s="256"/>
      <c r="AH589" s="256"/>
      <c r="AI589" s="256"/>
      <c r="AJ589" s="256"/>
    </row>
    <row r="590" spans="19:36">
      <c r="S590" s="207"/>
      <c r="T590" s="207"/>
      <c r="V590" s="239"/>
      <c r="W590" s="240"/>
      <c r="X590" s="207"/>
      <c r="Y590" s="207"/>
      <c r="AB590" s="256"/>
      <c r="AC590" s="256"/>
      <c r="AD590" s="256"/>
      <c r="AE590" s="256"/>
      <c r="AF590" s="256"/>
      <c r="AG590" s="256"/>
      <c r="AH590" s="256"/>
      <c r="AI590" s="256"/>
      <c r="AJ590" s="256"/>
    </row>
    <row r="591" spans="19:36">
      <c r="S591" s="207"/>
      <c r="T591" s="207"/>
      <c r="V591" s="239"/>
      <c r="W591" s="240"/>
      <c r="X591" s="207"/>
      <c r="Y591" s="207"/>
      <c r="AB591" s="256"/>
      <c r="AC591" s="256"/>
      <c r="AD591" s="256"/>
      <c r="AE591" s="256"/>
      <c r="AF591" s="256"/>
      <c r="AG591" s="256"/>
      <c r="AH591" s="256"/>
      <c r="AI591" s="256"/>
      <c r="AJ591" s="256"/>
    </row>
    <row r="592" spans="19:36">
      <c r="S592" s="207"/>
      <c r="T592" s="207"/>
      <c r="V592" s="239"/>
      <c r="W592" s="240"/>
      <c r="X592" s="207"/>
      <c r="Y592" s="207"/>
      <c r="AB592" s="256"/>
      <c r="AC592" s="256"/>
      <c r="AD592" s="256"/>
      <c r="AE592" s="256"/>
      <c r="AF592" s="256"/>
      <c r="AG592" s="256"/>
      <c r="AH592" s="256"/>
      <c r="AI592" s="256"/>
      <c r="AJ592" s="256"/>
    </row>
    <row r="593" spans="19:36">
      <c r="S593" s="207"/>
      <c r="T593" s="207"/>
      <c r="V593" s="239"/>
      <c r="W593" s="240"/>
      <c r="X593" s="207"/>
      <c r="Y593" s="207"/>
      <c r="AB593" s="256"/>
      <c r="AC593" s="256"/>
      <c r="AD593" s="256"/>
      <c r="AE593" s="256"/>
      <c r="AF593" s="256"/>
      <c r="AG593" s="256"/>
      <c r="AH593" s="256"/>
      <c r="AI593" s="256"/>
      <c r="AJ593" s="256"/>
    </row>
    <row r="594" spans="19:36">
      <c r="S594" s="207"/>
      <c r="T594" s="207"/>
      <c r="V594" s="239"/>
      <c r="W594" s="240"/>
      <c r="X594" s="207"/>
      <c r="Y594" s="207"/>
      <c r="AB594" s="256"/>
      <c r="AC594" s="256"/>
      <c r="AD594" s="256"/>
      <c r="AE594" s="256"/>
      <c r="AF594" s="256"/>
      <c r="AG594" s="256"/>
      <c r="AH594" s="256"/>
      <c r="AI594" s="256"/>
      <c r="AJ594" s="256"/>
    </row>
    <row r="595" spans="19:36">
      <c r="S595" s="207"/>
      <c r="T595" s="207"/>
      <c r="V595" s="239"/>
      <c r="W595" s="240"/>
      <c r="X595" s="207"/>
      <c r="Y595" s="207"/>
      <c r="AB595" s="256"/>
      <c r="AC595" s="256"/>
      <c r="AD595" s="256"/>
      <c r="AE595" s="256"/>
      <c r="AF595" s="256"/>
      <c r="AG595" s="256"/>
      <c r="AH595" s="256"/>
      <c r="AI595" s="256"/>
      <c r="AJ595" s="256"/>
    </row>
    <row r="596" spans="19:36">
      <c r="S596" s="207"/>
      <c r="T596" s="207"/>
      <c r="V596" s="239"/>
      <c r="W596" s="240"/>
      <c r="X596" s="207"/>
      <c r="Y596" s="207"/>
      <c r="AB596" s="256"/>
      <c r="AC596" s="256"/>
      <c r="AD596" s="256"/>
      <c r="AE596" s="256"/>
      <c r="AF596" s="256"/>
      <c r="AG596" s="256"/>
      <c r="AH596" s="256"/>
      <c r="AI596" s="256"/>
      <c r="AJ596" s="256"/>
    </row>
    <row r="597" spans="19:36">
      <c r="S597" s="207"/>
      <c r="T597" s="207"/>
      <c r="V597" s="239"/>
      <c r="W597" s="240"/>
      <c r="X597" s="207"/>
      <c r="Y597" s="207"/>
      <c r="AB597" s="256"/>
      <c r="AC597" s="256"/>
      <c r="AD597" s="256"/>
      <c r="AE597" s="256"/>
      <c r="AF597" s="256"/>
      <c r="AG597" s="256"/>
      <c r="AH597" s="256"/>
      <c r="AI597" s="256"/>
      <c r="AJ597" s="256"/>
    </row>
    <row r="598" spans="19:36">
      <c r="S598" s="207"/>
      <c r="T598" s="207"/>
      <c r="V598" s="239"/>
      <c r="W598" s="240"/>
      <c r="X598" s="207"/>
      <c r="Y598" s="207"/>
      <c r="AB598" s="256"/>
      <c r="AC598" s="256"/>
      <c r="AD598" s="256"/>
      <c r="AE598" s="256"/>
      <c r="AF598" s="256"/>
      <c r="AG598" s="256"/>
      <c r="AH598" s="256"/>
      <c r="AI598" s="256"/>
      <c r="AJ598" s="256"/>
    </row>
    <row r="599" spans="19:36">
      <c r="S599" s="207"/>
      <c r="T599" s="207"/>
      <c r="V599" s="239"/>
      <c r="W599" s="240"/>
      <c r="X599" s="207"/>
      <c r="Y599" s="207"/>
      <c r="AB599" s="256"/>
      <c r="AC599" s="256"/>
      <c r="AD599" s="256"/>
      <c r="AE599" s="256"/>
      <c r="AF599" s="256"/>
      <c r="AG599" s="256"/>
      <c r="AH599" s="256"/>
      <c r="AI599" s="256"/>
      <c r="AJ599" s="256"/>
    </row>
    <row r="600" spans="19:36">
      <c r="S600" s="207"/>
      <c r="T600" s="207"/>
      <c r="V600" s="239"/>
      <c r="W600" s="240"/>
      <c r="X600" s="207"/>
      <c r="Y600" s="207"/>
      <c r="AB600" s="256"/>
      <c r="AC600" s="256"/>
      <c r="AD600" s="256"/>
      <c r="AE600" s="256"/>
      <c r="AF600" s="256"/>
      <c r="AG600" s="256"/>
      <c r="AH600" s="256"/>
      <c r="AI600" s="256"/>
      <c r="AJ600" s="256"/>
    </row>
    <row r="601" spans="19:36">
      <c r="S601" s="207"/>
      <c r="T601" s="207"/>
      <c r="V601" s="239"/>
      <c r="W601" s="240"/>
      <c r="X601" s="207"/>
      <c r="Y601" s="207"/>
      <c r="AB601" s="256"/>
      <c r="AC601" s="256"/>
      <c r="AD601" s="256"/>
      <c r="AE601" s="256"/>
      <c r="AF601" s="256"/>
      <c r="AG601" s="256"/>
      <c r="AH601" s="256"/>
      <c r="AI601" s="256"/>
      <c r="AJ601" s="256"/>
    </row>
    <row r="602" spans="19:36">
      <c r="S602" s="207"/>
      <c r="T602" s="207"/>
      <c r="V602" s="239"/>
      <c r="W602" s="240"/>
      <c r="X602" s="207"/>
      <c r="Y602" s="207"/>
      <c r="AB602" s="256"/>
      <c r="AC602" s="256"/>
      <c r="AD602" s="256"/>
      <c r="AE602" s="256"/>
      <c r="AF602" s="256"/>
      <c r="AG602" s="256"/>
      <c r="AH602" s="256"/>
      <c r="AI602" s="256"/>
      <c r="AJ602" s="256"/>
    </row>
    <row r="603" spans="19:36">
      <c r="S603" s="207"/>
      <c r="T603" s="207"/>
      <c r="V603" s="239"/>
      <c r="W603" s="240"/>
      <c r="X603" s="207"/>
      <c r="Y603" s="207"/>
      <c r="AB603" s="256"/>
      <c r="AC603" s="256"/>
      <c r="AD603" s="256"/>
      <c r="AE603" s="256"/>
      <c r="AF603" s="256"/>
      <c r="AG603" s="256"/>
      <c r="AH603" s="256"/>
      <c r="AI603" s="256"/>
      <c r="AJ603" s="256"/>
    </row>
    <row r="604" spans="19:36">
      <c r="S604" s="207"/>
      <c r="T604" s="207"/>
      <c r="V604" s="239"/>
      <c r="W604" s="240"/>
      <c r="X604" s="207"/>
      <c r="Y604" s="207"/>
      <c r="AB604" s="256"/>
      <c r="AC604" s="256"/>
      <c r="AD604" s="256"/>
      <c r="AE604" s="256"/>
      <c r="AF604" s="256"/>
      <c r="AG604" s="256"/>
      <c r="AH604" s="256"/>
      <c r="AI604" s="256"/>
      <c r="AJ604" s="256"/>
    </row>
    <row r="605" spans="19:36">
      <c r="S605" s="207"/>
      <c r="T605" s="207"/>
      <c r="V605" s="239"/>
      <c r="W605" s="240"/>
      <c r="X605" s="207"/>
      <c r="Y605" s="207"/>
      <c r="AB605" s="256"/>
      <c r="AC605" s="256"/>
      <c r="AD605" s="256"/>
      <c r="AE605" s="256"/>
      <c r="AF605" s="256"/>
      <c r="AG605" s="256"/>
      <c r="AH605" s="256"/>
      <c r="AI605" s="256"/>
      <c r="AJ605" s="256"/>
    </row>
    <row r="606" spans="19:36">
      <c r="S606" s="207"/>
      <c r="T606" s="207"/>
      <c r="V606" s="239"/>
      <c r="W606" s="240"/>
      <c r="X606" s="207"/>
      <c r="Y606" s="207"/>
      <c r="AB606" s="256"/>
      <c r="AC606" s="256"/>
      <c r="AD606" s="256"/>
      <c r="AE606" s="256"/>
      <c r="AF606" s="256"/>
      <c r="AG606" s="256"/>
      <c r="AH606" s="256"/>
      <c r="AI606" s="256"/>
      <c r="AJ606" s="256"/>
    </row>
    <row r="607" spans="19:36">
      <c r="S607" s="207"/>
      <c r="T607" s="207"/>
      <c r="V607" s="239"/>
      <c r="W607" s="240"/>
      <c r="X607" s="207"/>
      <c r="Y607" s="207"/>
      <c r="AB607" s="256"/>
      <c r="AC607" s="256"/>
      <c r="AD607" s="256"/>
      <c r="AE607" s="256"/>
      <c r="AF607" s="256"/>
      <c r="AG607" s="256"/>
      <c r="AH607" s="256"/>
      <c r="AI607" s="256"/>
      <c r="AJ607" s="256"/>
    </row>
    <row r="608" spans="19:36">
      <c r="S608" s="207"/>
      <c r="T608" s="207"/>
      <c r="V608" s="239"/>
      <c r="W608" s="240"/>
      <c r="X608" s="207"/>
      <c r="Y608" s="207"/>
      <c r="AB608" s="256"/>
      <c r="AC608" s="256"/>
      <c r="AD608" s="256"/>
      <c r="AE608" s="256"/>
      <c r="AF608" s="256"/>
      <c r="AG608" s="256"/>
      <c r="AH608" s="256"/>
      <c r="AI608" s="256"/>
      <c r="AJ608" s="256"/>
    </row>
    <row r="609" spans="19:36">
      <c r="S609" s="207"/>
      <c r="T609" s="207"/>
      <c r="V609" s="239"/>
      <c r="W609" s="240"/>
      <c r="X609" s="207"/>
      <c r="Y609" s="207"/>
      <c r="AB609" s="256"/>
      <c r="AC609" s="256"/>
      <c r="AD609" s="256"/>
      <c r="AE609" s="256"/>
      <c r="AF609" s="256"/>
      <c r="AG609" s="256"/>
      <c r="AH609" s="256"/>
      <c r="AI609" s="256"/>
      <c r="AJ609" s="256"/>
    </row>
    <row r="610" spans="19:36">
      <c r="S610" s="207"/>
      <c r="T610" s="207"/>
      <c r="V610" s="239"/>
      <c r="W610" s="240"/>
      <c r="X610" s="207"/>
      <c r="Y610" s="207"/>
      <c r="AB610" s="256"/>
      <c r="AC610" s="256"/>
      <c r="AD610" s="256"/>
      <c r="AE610" s="256"/>
      <c r="AF610" s="256"/>
      <c r="AG610" s="256"/>
      <c r="AH610" s="256"/>
      <c r="AI610" s="256"/>
      <c r="AJ610" s="256"/>
    </row>
    <row r="611" spans="19:36">
      <c r="S611" s="207"/>
      <c r="T611" s="207"/>
      <c r="V611" s="239"/>
      <c r="W611" s="240"/>
      <c r="X611" s="207"/>
      <c r="Y611" s="207"/>
      <c r="AB611" s="256"/>
      <c r="AC611" s="256"/>
      <c r="AD611" s="256"/>
      <c r="AE611" s="256"/>
      <c r="AF611" s="256"/>
      <c r="AG611" s="256"/>
      <c r="AH611" s="256"/>
      <c r="AI611" s="256"/>
      <c r="AJ611" s="256"/>
    </row>
    <row r="612" spans="19:36">
      <c r="S612" s="207"/>
      <c r="T612" s="207"/>
      <c r="V612" s="239"/>
      <c r="W612" s="240"/>
      <c r="X612" s="207"/>
      <c r="Y612" s="207"/>
      <c r="AB612" s="256"/>
      <c r="AC612" s="256"/>
      <c r="AD612" s="256"/>
      <c r="AE612" s="256"/>
      <c r="AF612" s="256"/>
      <c r="AG612" s="256"/>
      <c r="AH612" s="256"/>
      <c r="AI612" s="256"/>
      <c r="AJ612" s="256"/>
    </row>
    <row r="613" spans="19:36">
      <c r="S613" s="207"/>
      <c r="T613" s="207"/>
      <c r="V613" s="239"/>
      <c r="W613" s="240"/>
      <c r="X613" s="207"/>
      <c r="Y613" s="207"/>
      <c r="AB613" s="256"/>
      <c r="AC613" s="256"/>
      <c r="AD613" s="256"/>
      <c r="AE613" s="256"/>
      <c r="AF613" s="256"/>
      <c r="AG613" s="256"/>
      <c r="AH613" s="256"/>
      <c r="AI613" s="256"/>
      <c r="AJ613" s="256"/>
    </row>
    <row r="614" spans="19:36">
      <c r="S614" s="207"/>
      <c r="T614" s="207"/>
      <c r="V614" s="239"/>
      <c r="W614" s="240"/>
      <c r="X614" s="207"/>
      <c r="Y614" s="207"/>
      <c r="AB614" s="256"/>
      <c r="AC614" s="256"/>
      <c r="AD614" s="256"/>
      <c r="AE614" s="256"/>
      <c r="AF614" s="256"/>
      <c r="AG614" s="256"/>
      <c r="AH614" s="256"/>
      <c r="AI614" s="256"/>
      <c r="AJ614" s="256"/>
    </row>
    <row r="615" spans="19:36">
      <c r="S615" s="207"/>
      <c r="T615" s="207"/>
      <c r="V615" s="239"/>
      <c r="W615" s="240"/>
      <c r="X615" s="207"/>
      <c r="Y615" s="207"/>
      <c r="AB615" s="256"/>
      <c r="AC615" s="256"/>
      <c r="AD615" s="256"/>
      <c r="AE615" s="256"/>
      <c r="AF615" s="256"/>
      <c r="AG615" s="256"/>
      <c r="AH615" s="256"/>
      <c r="AI615" s="256"/>
      <c r="AJ615" s="256"/>
    </row>
    <row r="616" spans="19:36">
      <c r="S616" s="207"/>
      <c r="T616" s="207"/>
      <c r="V616" s="239"/>
      <c r="W616" s="240"/>
      <c r="X616" s="207"/>
      <c r="Y616" s="207"/>
      <c r="AB616" s="256"/>
      <c r="AC616" s="256"/>
      <c r="AD616" s="256"/>
      <c r="AE616" s="256"/>
      <c r="AF616" s="256"/>
      <c r="AG616" s="256"/>
      <c r="AH616" s="256"/>
      <c r="AI616" s="256"/>
      <c r="AJ616" s="256"/>
    </row>
    <row r="617" spans="19:36">
      <c r="S617" s="207"/>
      <c r="T617" s="207"/>
      <c r="V617" s="239"/>
      <c r="W617" s="240"/>
      <c r="X617" s="207"/>
      <c r="Y617" s="207"/>
      <c r="AB617" s="256"/>
      <c r="AC617" s="256"/>
      <c r="AD617" s="256"/>
      <c r="AE617" s="256"/>
      <c r="AF617" s="256"/>
      <c r="AG617" s="256"/>
      <c r="AH617" s="256"/>
      <c r="AI617" s="256"/>
      <c r="AJ617" s="256"/>
    </row>
    <row r="618" spans="19:36">
      <c r="S618" s="207"/>
      <c r="T618" s="207"/>
      <c r="V618" s="239"/>
      <c r="W618" s="240"/>
      <c r="X618" s="207"/>
      <c r="Y618" s="207"/>
      <c r="AB618" s="256"/>
      <c r="AC618" s="256"/>
      <c r="AD618" s="256"/>
      <c r="AE618" s="256"/>
      <c r="AF618" s="256"/>
      <c r="AG618" s="256"/>
      <c r="AH618" s="256"/>
      <c r="AI618" s="256"/>
      <c r="AJ618" s="256"/>
    </row>
    <row r="619" spans="19:36">
      <c r="S619" s="207"/>
      <c r="T619" s="207"/>
      <c r="V619" s="239"/>
      <c r="W619" s="240"/>
      <c r="X619" s="207"/>
      <c r="Y619" s="207"/>
      <c r="AB619" s="256"/>
      <c r="AC619" s="256"/>
      <c r="AD619" s="256"/>
      <c r="AE619" s="256"/>
      <c r="AF619" s="256"/>
      <c r="AG619" s="256"/>
      <c r="AH619" s="256"/>
      <c r="AI619" s="256"/>
      <c r="AJ619" s="256"/>
    </row>
    <row r="620" spans="19:36">
      <c r="S620" s="207"/>
      <c r="T620" s="207"/>
      <c r="V620" s="239"/>
      <c r="W620" s="240"/>
      <c r="X620" s="207"/>
      <c r="Y620" s="207"/>
      <c r="AB620" s="256"/>
      <c r="AC620" s="256"/>
      <c r="AD620" s="256"/>
      <c r="AE620" s="256"/>
      <c r="AF620" s="256"/>
      <c r="AG620" s="256"/>
      <c r="AH620" s="256"/>
      <c r="AI620" s="256"/>
      <c r="AJ620" s="256"/>
    </row>
    <row r="621" spans="19:36">
      <c r="S621" s="207"/>
      <c r="T621" s="207"/>
      <c r="V621" s="239"/>
      <c r="W621" s="240"/>
      <c r="X621" s="207"/>
      <c r="Y621" s="207"/>
      <c r="AB621" s="256"/>
      <c r="AC621" s="256"/>
      <c r="AD621" s="256"/>
      <c r="AE621" s="256"/>
      <c r="AF621" s="256"/>
      <c r="AG621" s="256"/>
      <c r="AH621" s="256"/>
      <c r="AI621" s="256"/>
      <c r="AJ621" s="256"/>
    </row>
    <row r="622" spans="19:36">
      <c r="S622" s="207"/>
      <c r="T622" s="207"/>
      <c r="V622" s="239"/>
      <c r="W622" s="240"/>
      <c r="X622" s="207"/>
      <c r="Y622" s="207"/>
      <c r="AB622" s="256"/>
      <c r="AC622" s="256"/>
      <c r="AD622" s="256"/>
      <c r="AE622" s="256"/>
      <c r="AF622" s="256"/>
      <c r="AG622" s="256"/>
      <c r="AH622" s="256"/>
      <c r="AI622" s="256"/>
      <c r="AJ622" s="256"/>
    </row>
    <row r="623" spans="19:36">
      <c r="S623" s="207"/>
      <c r="T623" s="207"/>
      <c r="V623" s="239"/>
      <c r="W623" s="240"/>
      <c r="X623" s="207"/>
      <c r="Y623" s="207"/>
      <c r="AB623" s="256"/>
      <c r="AC623" s="256"/>
      <c r="AD623" s="256"/>
      <c r="AE623" s="256"/>
      <c r="AF623" s="256"/>
      <c r="AG623" s="256"/>
      <c r="AH623" s="256"/>
      <c r="AI623" s="256"/>
      <c r="AJ623" s="256"/>
    </row>
    <row r="624" spans="19:36">
      <c r="S624" s="207"/>
      <c r="T624" s="207"/>
      <c r="V624" s="239"/>
      <c r="W624" s="240"/>
      <c r="X624" s="207"/>
      <c r="Y624" s="207"/>
      <c r="AB624" s="256"/>
      <c r="AC624" s="256"/>
      <c r="AD624" s="256"/>
      <c r="AE624" s="256"/>
      <c r="AF624" s="256"/>
      <c r="AG624" s="256"/>
      <c r="AH624" s="256"/>
      <c r="AI624" s="256"/>
      <c r="AJ624" s="256"/>
    </row>
    <row r="625" spans="19:36">
      <c r="S625" s="207"/>
      <c r="T625" s="207"/>
      <c r="V625" s="239"/>
      <c r="W625" s="240"/>
      <c r="X625" s="207"/>
      <c r="Y625" s="207"/>
      <c r="AB625" s="256"/>
      <c r="AC625" s="256"/>
      <c r="AD625" s="256"/>
      <c r="AE625" s="256"/>
      <c r="AF625" s="256"/>
      <c r="AG625" s="256"/>
      <c r="AH625" s="256"/>
      <c r="AI625" s="256"/>
      <c r="AJ625" s="256"/>
    </row>
    <row r="626" spans="19:36">
      <c r="S626" s="207"/>
      <c r="T626" s="207"/>
      <c r="V626" s="239"/>
      <c r="W626" s="240"/>
      <c r="X626" s="207"/>
      <c r="Y626" s="207"/>
      <c r="AB626" s="256"/>
      <c r="AC626" s="256"/>
      <c r="AD626" s="256"/>
      <c r="AE626" s="256"/>
      <c r="AF626" s="256"/>
      <c r="AG626" s="256"/>
      <c r="AH626" s="256"/>
      <c r="AI626" s="256"/>
      <c r="AJ626" s="256"/>
    </row>
    <row r="627" spans="19:36">
      <c r="S627" s="207"/>
      <c r="T627" s="207"/>
      <c r="V627" s="239"/>
      <c r="W627" s="240"/>
      <c r="X627" s="207"/>
      <c r="Y627" s="207"/>
      <c r="AB627" s="256"/>
      <c r="AC627" s="256"/>
      <c r="AD627" s="256"/>
      <c r="AE627" s="256"/>
      <c r="AF627" s="256"/>
      <c r="AG627" s="256"/>
      <c r="AH627" s="256"/>
      <c r="AI627" s="256"/>
      <c r="AJ627" s="256"/>
    </row>
    <row r="628" spans="19:36">
      <c r="S628" s="207"/>
      <c r="T628" s="207"/>
      <c r="V628" s="239"/>
      <c r="W628" s="240"/>
      <c r="X628" s="207"/>
      <c r="Y628" s="207"/>
    </row>
    <row r="629" spans="19:36">
      <c r="S629" s="207"/>
      <c r="T629" s="207"/>
      <c r="V629" s="239"/>
      <c r="W629" s="240"/>
      <c r="X629" s="207"/>
      <c r="Y629" s="207"/>
    </row>
    <row r="630" spans="19:36">
      <c r="S630" s="207"/>
      <c r="T630" s="207"/>
      <c r="V630" s="239"/>
      <c r="W630" s="240"/>
      <c r="X630" s="207"/>
      <c r="Y630" s="207"/>
    </row>
    <row r="631" spans="19:36">
      <c r="S631" s="207"/>
      <c r="T631" s="207"/>
      <c r="V631" s="239"/>
      <c r="W631" s="240"/>
      <c r="X631" s="207"/>
      <c r="Y631" s="207"/>
    </row>
    <row r="632" spans="19:36">
      <c r="S632" s="207"/>
      <c r="T632" s="207"/>
      <c r="V632" s="239"/>
      <c r="W632" s="240"/>
      <c r="X632" s="207"/>
      <c r="Y632" s="207"/>
    </row>
    <row r="633" spans="19:36">
      <c r="S633" s="207"/>
      <c r="T633" s="207"/>
      <c r="V633" s="239"/>
      <c r="W633" s="240"/>
      <c r="X633" s="207"/>
      <c r="Y633" s="207"/>
    </row>
    <row r="634" spans="19:36">
      <c r="S634" s="207"/>
      <c r="T634" s="207"/>
      <c r="V634" s="239"/>
      <c r="W634" s="240"/>
      <c r="X634" s="207"/>
      <c r="Y634" s="207"/>
    </row>
    <row r="635" spans="19:36">
      <c r="S635" s="207"/>
      <c r="T635" s="207"/>
      <c r="V635" s="239"/>
      <c r="W635" s="240"/>
      <c r="X635" s="207"/>
      <c r="Y635" s="207"/>
    </row>
    <row r="636" spans="19:36">
      <c r="S636" s="207"/>
      <c r="T636" s="207"/>
      <c r="V636" s="239"/>
      <c r="W636" s="240"/>
      <c r="X636" s="207"/>
      <c r="Y636" s="207"/>
    </row>
    <row r="637" spans="19:36">
      <c r="S637" s="207"/>
      <c r="T637" s="207"/>
      <c r="V637" s="239"/>
      <c r="W637" s="240"/>
      <c r="X637" s="207"/>
      <c r="Y637" s="207"/>
    </row>
    <row r="638" spans="19:36">
      <c r="S638" s="207"/>
      <c r="T638" s="207"/>
      <c r="V638" s="239"/>
      <c r="W638" s="240"/>
      <c r="X638" s="207"/>
      <c r="Y638" s="207"/>
    </row>
    <row r="639" spans="19:36">
      <c r="S639" s="207"/>
      <c r="T639" s="207"/>
      <c r="V639" s="239"/>
      <c r="W639" s="240"/>
      <c r="X639" s="207"/>
      <c r="Y639" s="207"/>
    </row>
    <row r="640" spans="19:36">
      <c r="S640" s="207"/>
      <c r="T640" s="207"/>
      <c r="V640" s="239"/>
      <c r="W640" s="240"/>
      <c r="X640" s="207"/>
      <c r="Y640" s="207"/>
    </row>
    <row r="641" spans="19:25">
      <c r="S641" s="207"/>
      <c r="T641" s="207"/>
      <c r="V641" s="239"/>
      <c r="W641" s="240"/>
      <c r="X641" s="207"/>
      <c r="Y641" s="207"/>
    </row>
    <row r="642" spans="19:25">
      <c r="S642" s="207"/>
      <c r="T642" s="207"/>
      <c r="V642" s="239"/>
      <c r="W642" s="240"/>
      <c r="X642" s="207"/>
      <c r="Y642" s="207"/>
    </row>
    <row r="643" spans="19:25">
      <c r="S643" s="207"/>
      <c r="T643" s="207"/>
      <c r="V643" s="239"/>
      <c r="W643" s="240"/>
      <c r="X643" s="207"/>
      <c r="Y643" s="207"/>
    </row>
    <row r="644" spans="19:25">
      <c r="S644" s="207"/>
      <c r="T644" s="207"/>
      <c r="V644" s="239"/>
      <c r="W644" s="240"/>
      <c r="X644" s="207"/>
      <c r="Y644" s="207"/>
    </row>
    <row r="645" spans="19:25">
      <c r="S645" s="207"/>
      <c r="T645" s="207"/>
      <c r="V645" s="239"/>
      <c r="W645" s="240"/>
      <c r="X645" s="207"/>
      <c r="Y645" s="207"/>
    </row>
    <row r="646" spans="19:25">
      <c r="S646" s="207"/>
      <c r="T646" s="207"/>
      <c r="V646" s="239"/>
      <c r="W646" s="240"/>
      <c r="X646" s="207"/>
      <c r="Y646" s="207"/>
    </row>
    <row r="647" spans="19:25">
      <c r="S647" s="207"/>
      <c r="T647" s="207"/>
      <c r="V647" s="239"/>
      <c r="W647" s="240"/>
      <c r="X647" s="207"/>
      <c r="Y647" s="207"/>
    </row>
    <row r="648" spans="19:25">
      <c r="S648" s="207"/>
      <c r="T648" s="207"/>
      <c r="V648" s="239"/>
      <c r="W648" s="240"/>
      <c r="X648" s="207"/>
      <c r="Y648" s="207"/>
    </row>
    <row r="649" spans="19:25">
      <c r="S649" s="207"/>
      <c r="T649" s="207"/>
      <c r="V649" s="239"/>
      <c r="W649" s="240"/>
      <c r="X649" s="207"/>
      <c r="Y649" s="207"/>
    </row>
    <row r="650" spans="19:25">
      <c r="S650" s="207"/>
      <c r="T650" s="207"/>
      <c r="V650" s="239"/>
      <c r="W650" s="240"/>
      <c r="X650" s="207"/>
      <c r="Y650" s="207"/>
    </row>
    <row r="651" spans="19:25">
      <c r="S651" s="207"/>
      <c r="T651" s="207"/>
      <c r="V651" s="239"/>
      <c r="W651" s="240"/>
      <c r="X651" s="207"/>
      <c r="Y651" s="207"/>
    </row>
    <row r="652" spans="19:25">
      <c r="S652" s="207"/>
      <c r="T652" s="207"/>
      <c r="V652" s="239"/>
      <c r="W652" s="240"/>
      <c r="X652" s="207"/>
      <c r="Y652" s="207"/>
    </row>
    <row r="653" spans="19:25">
      <c r="S653" s="207"/>
      <c r="T653" s="207"/>
      <c r="V653" s="239"/>
      <c r="W653" s="240"/>
      <c r="X653" s="207"/>
      <c r="Y653" s="207"/>
    </row>
    <row r="654" spans="19:25">
      <c r="S654" s="207"/>
      <c r="T654" s="207"/>
      <c r="V654" s="239"/>
      <c r="W654" s="240"/>
      <c r="X654" s="207"/>
      <c r="Y654" s="207"/>
    </row>
    <row r="655" spans="19:25">
      <c r="S655" s="207"/>
      <c r="T655" s="207"/>
      <c r="V655" s="239"/>
      <c r="W655" s="240"/>
      <c r="X655" s="207"/>
      <c r="Y655" s="207"/>
    </row>
    <row r="656" spans="19:25">
      <c r="S656" s="207"/>
      <c r="T656" s="207"/>
      <c r="V656" s="239"/>
      <c r="W656" s="240"/>
      <c r="X656" s="207"/>
      <c r="Y656" s="207"/>
    </row>
    <row r="657" spans="19:25">
      <c r="S657" s="207"/>
      <c r="T657" s="207"/>
      <c r="V657" s="239"/>
      <c r="W657" s="240"/>
      <c r="X657" s="207"/>
      <c r="Y657" s="207"/>
    </row>
    <row r="658" spans="19:25">
      <c r="S658" s="207"/>
      <c r="T658" s="207"/>
      <c r="V658" s="239"/>
      <c r="W658" s="240"/>
      <c r="X658" s="207"/>
      <c r="Y658" s="207"/>
    </row>
    <row r="659" spans="19:25">
      <c r="S659" s="207"/>
      <c r="T659" s="207"/>
      <c r="V659" s="239"/>
      <c r="W659" s="240"/>
      <c r="X659" s="207"/>
      <c r="Y659" s="207"/>
    </row>
    <row r="660" spans="19:25">
      <c r="S660" s="207"/>
      <c r="T660" s="207"/>
      <c r="V660" s="239"/>
      <c r="W660" s="240"/>
      <c r="X660" s="207"/>
      <c r="Y660" s="207"/>
    </row>
    <row r="661" spans="19:25">
      <c r="S661" s="207"/>
      <c r="T661" s="207"/>
      <c r="V661" s="239"/>
      <c r="W661" s="240"/>
      <c r="X661" s="207"/>
      <c r="Y661" s="207"/>
    </row>
    <row r="662" spans="19:25">
      <c r="S662" s="207"/>
      <c r="T662" s="207"/>
      <c r="V662" s="239"/>
      <c r="W662" s="240"/>
      <c r="X662" s="207"/>
      <c r="Y662" s="207"/>
    </row>
    <row r="663" spans="19:25">
      <c r="S663" s="207"/>
      <c r="T663" s="207"/>
      <c r="V663" s="239"/>
      <c r="W663" s="240"/>
      <c r="X663" s="207"/>
      <c r="Y663" s="207"/>
    </row>
    <row r="664" spans="19:25">
      <c r="S664" s="207"/>
      <c r="T664" s="207"/>
      <c r="V664" s="239"/>
      <c r="W664" s="240"/>
      <c r="X664" s="207"/>
      <c r="Y664" s="207"/>
    </row>
    <row r="665" spans="19:25">
      <c r="S665" s="207"/>
      <c r="T665" s="207"/>
      <c r="V665" s="239"/>
      <c r="W665" s="240"/>
      <c r="X665" s="207"/>
      <c r="Y665" s="207"/>
    </row>
    <row r="666" spans="19:25">
      <c r="S666" s="207"/>
      <c r="T666" s="207"/>
      <c r="V666" s="239"/>
      <c r="W666" s="240"/>
      <c r="X666" s="207"/>
      <c r="Y666" s="207"/>
    </row>
    <row r="667" spans="19:25">
      <c r="S667" s="207"/>
      <c r="T667" s="207"/>
      <c r="V667" s="239"/>
      <c r="W667" s="240"/>
      <c r="X667" s="207"/>
      <c r="Y667" s="207"/>
    </row>
    <row r="668" spans="19:25">
      <c r="S668" s="207"/>
      <c r="T668" s="207"/>
      <c r="V668" s="239"/>
      <c r="W668" s="240"/>
      <c r="X668" s="207"/>
      <c r="Y668" s="207"/>
    </row>
    <row r="669" spans="19:25">
      <c r="S669" s="207"/>
      <c r="T669" s="207"/>
      <c r="V669" s="239"/>
      <c r="W669" s="240"/>
      <c r="X669" s="207"/>
      <c r="Y669" s="207"/>
    </row>
    <row r="670" spans="19:25">
      <c r="S670" s="207"/>
      <c r="T670" s="207"/>
      <c r="V670" s="239"/>
      <c r="W670" s="240"/>
      <c r="X670" s="207"/>
      <c r="Y670" s="207"/>
    </row>
    <row r="671" spans="19:25">
      <c r="S671" s="207"/>
      <c r="T671" s="207"/>
      <c r="V671" s="239"/>
      <c r="W671" s="240"/>
      <c r="X671" s="207"/>
      <c r="Y671" s="207"/>
    </row>
    <row r="672" spans="19:25">
      <c r="S672" s="207"/>
      <c r="T672" s="207"/>
      <c r="V672" s="239"/>
      <c r="W672" s="240"/>
      <c r="X672" s="207"/>
      <c r="Y672" s="207"/>
    </row>
    <row r="673" spans="19:25">
      <c r="S673" s="207"/>
      <c r="T673" s="207"/>
      <c r="V673" s="239"/>
      <c r="W673" s="240"/>
      <c r="X673" s="207"/>
      <c r="Y673" s="207"/>
    </row>
    <row r="674" spans="19:25">
      <c r="S674" s="207"/>
      <c r="T674" s="207"/>
      <c r="V674" s="239"/>
      <c r="W674" s="240"/>
      <c r="X674" s="207"/>
      <c r="Y674" s="207"/>
    </row>
    <row r="675" spans="19:25">
      <c r="S675" s="207"/>
      <c r="T675" s="207"/>
      <c r="V675" s="239"/>
      <c r="W675" s="240"/>
      <c r="X675" s="207"/>
      <c r="Y675" s="207"/>
    </row>
    <row r="676" spans="19:25">
      <c r="S676" s="207"/>
      <c r="T676" s="207"/>
      <c r="V676" s="239"/>
      <c r="W676" s="240"/>
      <c r="X676" s="207"/>
      <c r="Y676" s="207"/>
    </row>
    <row r="677" spans="19:25">
      <c r="S677" s="207"/>
      <c r="T677" s="207"/>
      <c r="V677" s="239"/>
      <c r="W677" s="240"/>
      <c r="X677" s="207"/>
      <c r="Y677" s="207"/>
    </row>
    <row r="678" spans="19:25">
      <c r="S678" s="207"/>
      <c r="T678" s="207"/>
      <c r="V678" s="239"/>
      <c r="W678" s="240"/>
      <c r="X678" s="207"/>
      <c r="Y678" s="207"/>
    </row>
    <row r="679" spans="19:25">
      <c r="S679" s="207"/>
      <c r="T679" s="207"/>
      <c r="V679" s="239"/>
      <c r="W679" s="240"/>
      <c r="X679" s="207"/>
      <c r="Y679" s="207"/>
    </row>
    <row r="680" spans="19:25">
      <c r="S680" s="207"/>
      <c r="T680" s="207"/>
      <c r="V680" s="239"/>
      <c r="W680" s="240"/>
      <c r="X680" s="207"/>
      <c r="Y680" s="207"/>
    </row>
    <row r="681" spans="19:25">
      <c r="S681" s="207"/>
      <c r="T681" s="207"/>
      <c r="V681" s="239"/>
      <c r="W681" s="240"/>
      <c r="X681" s="207"/>
      <c r="Y681" s="207"/>
    </row>
    <row r="682" spans="19:25">
      <c r="S682" s="207"/>
      <c r="T682" s="207"/>
      <c r="V682" s="239"/>
      <c r="W682" s="240"/>
      <c r="X682" s="207"/>
      <c r="Y682" s="207"/>
    </row>
    <row r="683" spans="19:25">
      <c r="S683" s="207"/>
      <c r="T683" s="207"/>
      <c r="V683" s="239"/>
      <c r="W683" s="240"/>
      <c r="X683" s="207"/>
      <c r="Y683" s="207"/>
    </row>
    <row r="684" spans="19:25">
      <c r="S684" s="207"/>
      <c r="T684" s="207"/>
      <c r="V684" s="239"/>
      <c r="W684" s="240"/>
      <c r="X684" s="207"/>
      <c r="Y684" s="207"/>
    </row>
    <row r="685" spans="19:25">
      <c r="S685" s="207"/>
      <c r="T685" s="207"/>
      <c r="V685" s="239"/>
      <c r="W685" s="240"/>
      <c r="X685" s="207"/>
      <c r="Y685" s="207"/>
    </row>
    <row r="686" spans="19:25">
      <c r="S686" s="207"/>
      <c r="T686" s="207"/>
      <c r="V686" s="239"/>
      <c r="W686" s="240"/>
      <c r="X686" s="207"/>
      <c r="Y686" s="207"/>
    </row>
    <row r="687" spans="19:25">
      <c r="S687" s="207"/>
      <c r="T687" s="207"/>
      <c r="V687" s="239"/>
      <c r="W687" s="240"/>
      <c r="X687" s="207"/>
      <c r="Y687" s="207"/>
    </row>
    <row r="688" spans="19:25">
      <c r="S688" s="207"/>
      <c r="T688" s="207"/>
      <c r="V688" s="239"/>
      <c r="W688" s="240"/>
      <c r="X688" s="207"/>
      <c r="Y688" s="207"/>
    </row>
    <row r="689" spans="19:25">
      <c r="S689" s="207"/>
      <c r="T689" s="207"/>
      <c r="V689" s="239"/>
      <c r="W689" s="240"/>
      <c r="X689" s="207"/>
      <c r="Y689" s="207"/>
    </row>
    <row r="690" spans="19:25">
      <c r="S690" s="207"/>
      <c r="T690" s="207"/>
      <c r="V690" s="239"/>
      <c r="W690" s="240"/>
      <c r="X690" s="207"/>
      <c r="Y690" s="207"/>
    </row>
    <row r="691" spans="19:25">
      <c r="S691" s="207"/>
      <c r="T691" s="207"/>
      <c r="V691" s="239"/>
      <c r="W691" s="240"/>
      <c r="X691" s="207"/>
      <c r="Y691" s="207"/>
    </row>
    <row r="692" spans="19:25">
      <c r="S692" s="207"/>
      <c r="T692" s="207"/>
      <c r="V692" s="239"/>
      <c r="W692" s="240"/>
      <c r="X692" s="207"/>
      <c r="Y692" s="207"/>
    </row>
    <row r="693" spans="19:25">
      <c r="S693" s="207"/>
      <c r="T693" s="207"/>
      <c r="V693" s="239"/>
      <c r="W693" s="240"/>
      <c r="X693" s="207"/>
      <c r="Y693" s="207"/>
    </row>
    <row r="694" spans="19:25">
      <c r="S694" s="207"/>
      <c r="T694" s="207"/>
      <c r="V694" s="239"/>
      <c r="W694" s="240"/>
      <c r="X694" s="207"/>
      <c r="Y694" s="207"/>
    </row>
    <row r="695" spans="19:25">
      <c r="S695" s="207"/>
      <c r="T695" s="207"/>
      <c r="V695" s="239"/>
      <c r="W695" s="240"/>
      <c r="X695" s="207"/>
      <c r="Y695" s="207"/>
    </row>
    <row r="696" spans="19:25">
      <c r="S696" s="207"/>
      <c r="T696" s="207"/>
      <c r="V696" s="239"/>
      <c r="W696" s="240"/>
      <c r="X696" s="207"/>
      <c r="Y696" s="207"/>
    </row>
    <row r="697" spans="19:25">
      <c r="S697" s="207"/>
      <c r="T697" s="207"/>
      <c r="V697" s="239"/>
      <c r="W697" s="240"/>
      <c r="X697" s="207"/>
      <c r="Y697" s="207"/>
    </row>
    <row r="698" spans="19:25">
      <c r="S698" s="207"/>
      <c r="T698" s="207"/>
      <c r="V698" s="239"/>
      <c r="W698" s="240"/>
      <c r="X698" s="207"/>
      <c r="Y698" s="207"/>
    </row>
    <row r="699" spans="19:25">
      <c r="S699" s="207"/>
      <c r="T699" s="207"/>
      <c r="V699" s="239"/>
      <c r="W699" s="240"/>
      <c r="X699" s="207"/>
      <c r="Y699" s="207"/>
    </row>
    <row r="700" spans="19:25">
      <c r="S700" s="207"/>
      <c r="T700" s="207"/>
      <c r="V700" s="239"/>
      <c r="W700" s="240"/>
      <c r="X700" s="207"/>
      <c r="Y700" s="207"/>
    </row>
    <row r="701" spans="19:25">
      <c r="S701" s="207"/>
      <c r="T701" s="207"/>
      <c r="V701" s="239"/>
      <c r="W701" s="240"/>
      <c r="X701" s="207"/>
      <c r="Y701" s="207"/>
    </row>
    <row r="702" spans="19:25">
      <c r="S702" s="207"/>
      <c r="T702" s="207"/>
      <c r="V702" s="239"/>
      <c r="W702" s="240"/>
      <c r="X702" s="207"/>
      <c r="Y702" s="207"/>
    </row>
    <row r="703" spans="19:25">
      <c r="S703" s="207"/>
      <c r="T703" s="207"/>
      <c r="V703" s="239"/>
      <c r="W703" s="240"/>
      <c r="X703" s="207"/>
      <c r="Y703" s="207"/>
    </row>
    <row r="704" spans="19:25">
      <c r="S704" s="207"/>
      <c r="T704" s="207"/>
      <c r="V704" s="239"/>
      <c r="W704" s="240"/>
      <c r="X704" s="207"/>
      <c r="Y704" s="207"/>
    </row>
    <row r="705" spans="19:25">
      <c r="S705" s="207"/>
      <c r="T705" s="207"/>
      <c r="V705" s="239"/>
      <c r="W705" s="240"/>
      <c r="X705" s="207"/>
      <c r="Y705" s="207"/>
    </row>
    <row r="706" spans="19:25">
      <c r="S706" s="207"/>
      <c r="T706" s="207"/>
      <c r="W706" s="240"/>
      <c r="X706" s="207"/>
      <c r="Y706" s="207"/>
    </row>
    <row r="707" spans="19:25">
      <c r="S707" s="207"/>
      <c r="T707" s="207"/>
      <c r="W707" s="240"/>
      <c r="X707" s="207"/>
      <c r="Y707" s="207"/>
    </row>
    <row r="708" spans="19:25">
      <c r="S708" s="207"/>
      <c r="T708" s="207"/>
      <c r="W708" s="240"/>
      <c r="X708" s="207"/>
      <c r="Y708" s="207"/>
    </row>
    <row r="709" spans="19:25">
      <c r="S709" s="207"/>
      <c r="T709" s="207"/>
      <c r="W709" s="240"/>
      <c r="X709" s="207"/>
      <c r="Y709" s="207"/>
    </row>
    <row r="710" spans="19:25">
      <c r="S710" s="207"/>
      <c r="T710" s="207"/>
      <c r="W710" s="240"/>
      <c r="X710" s="207"/>
      <c r="Y710" s="207"/>
    </row>
    <row r="711" spans="19:25">
      <c r="S711" s="207"/>
      <c r="T711" s="207"/>
      <c r="W711" s="240"/>
      <c r="X711" s="207"/>
      <c r="Y711" s="207"/>
    </row>
    <row r="712" spans="19:25">
      <c r="S712" s="207"/>
      <c r="T712" s="207"/>
      <c r="W712" s="240"/>
      <c r="X712" s="207"/>
      <c r="Y712" s="207"/>
    </row>
    <row r="713" spans="19:25">
      <c r="S713" s="207"/>
      <c r="T713" s="207"/>
      <c r="W713" s="240"/>
      <c r="X713" s="207"/>
      <c r="Y713" s="207"/>
    </row>
    <row r="714" spans="19:25">
      <c r="S714" s="207"/>
      <c r="T714" s="207"/>
      <c r="W714" s="240"/>
      <c r="X714" s="207"/>
      <c r="Y714" s="207"/>
    </row>
    <row r="715" spans="19:25">
      <c r="S715" s="207"/>
      <c r="T715" s="207"/>
      <c r="W715" s="240"/>
      <c r="X715" s="207"/>
      <c r="Y715" s="207"/>
    </row>
    <row r="716" spans="19:25">
      <c r="S716" s="207"/>
      <c r="T716" s="207"/>
      <c r="W716" s="240"/>
      <c r="X716" s="207"/>
      <c r="Y716" s="207"/>
    </row>
    <row r="717" spans="19:25">
      <c r="S717" s="207"/>
      <c r="T717" s="207"/>
      <c r="W717" s="240"/>
      <c r="X717" s="207"/>
      <c r="Y717" s="207"/>
    </row>
    <row r="718" spans="19:25">
      <c r="S718" s="207"/>
      <c r="T718" s="207"/>
      <c r="W718" s="240"/>
      <c r="X718" s="207"/>
      <c r="Y718" s="207"/>
    </row>
    <row r="719" spans="19:25">
      <c r="S719" s="207"/>
      <c r="T719" s="207"/>
      <c r="W719" s="240"/>
      <c r="X719" s="207"/>
      <c r="Y719" s="207"/>
    </row>
    <row r="720" spans="19:25">
      <c r="S720" s="207"/>
      <c r="T720" s="207"/>
      <c r="W720" s="240"/>
      <c r="X720" s="207"/>
      <c r="Y720" s="207"/>
    </row>
    <row r="721" spans="19:25">
      <c r="S721" s="207"/>
      <c r="T721" s="207"/>
      <c r="W721" s="240"/>
      <c r="X721" s="207"/>
      <c r="Y721" s="207"/>
    </row>
    <row r="722" spans="19:25">
      <c r="S722" s="207"/>
      <c r="T722" s="207"/>
      <c r="W722" s="240"/>
      <c r="X722" s="207"/>
      <c r="Y722" s="207"/>
    </row>
    <row r="723" spans="19:25">
      <c r="S723" s="207"/>
      <c r="T723" s="207"/>
      <c r="W723" s="240"/>
      <c r="X723" s="207"/>
      <c r="Y723" s="207"/>
    </row>
    <row r="724" spans="19:25">
      <c r="S724" s="207"/>
      <c r="T724" s="207"/>
      <c r="W724" s="240"/>
      <c r="X724" s="207"/>
      <c r="Y724" s="207"/>
    </row>
    <row r="725" spans="19:25">
      <c r="S725" s="207"/>
      <c r="T725" s="207"/>
      <c r="W725" s="240"/>
      <c r="X725" s="207"/>
      <c r="Y725" s="207"/>
    </row>
    <row r="726" spans="19:25">
      <c r="S726" s="207"/>
      <c r="T726" s="207"/>
      <c r="W726" s="240"/>
      <c r="X726" s="207"/>
      <c r="Y726" s="207"/>
    </row>
    <row r="727" spans="19:25">
      <c r="S727" s="207"/>
      <c r="T727" s="207"/>
      <c r="W727" s="240"/>
      <c r="X727" s="207"/>
      <c r="Y727" s="207"/>
    </row>
    <row r="728" spans="19:25">
      <c r="S728" s="207"/>
      <c r="T728" s="207"/>
      <c r="W728" s="240"/>
      <c r="X728" s="207"/>
      <c r="Y728" s="207"/>
    </row>
    <row r="729" spans="19:25">
      <c r="S729" s="207"/>
      <c r="T729" s="207"/>
      <c r="W729" s="240"/>
      <c r="X729" s="207"/>
      <c r="Y729" s="207"/>
    </row>
    <row r="730" spans="19:25">
      <c r="S730" s="207"/>
      <c r="T730" s="207"/>
      <c r="W730" s="240"/>
      <c r="X730" s="207"/>
      <c r="Y730" s="207"/>
    </row>
    <row r="731" spans="19:25">
      <c r="S731" s="207"/>
      <c r="T731" s="207"/>
      <c r="W731" s="240"/>
      <c r="X731" s="207"/>
      <c r="Y731" s="207"/>
    </row>
    <row r="732" spans="19:25">
      <c r="S732" s="207"/>
      <c r="T732" s="207"/>
      <c r="W732" s="240"/>
      <c r="X732" s="207"/>
      <c r="Y732" s="207"/>
    </row>
    <row r="733" spans="19:25">
      <c r="S733" s="207"/>
      <c r="T733" s="207"/>
      <c r="W733" s="240"/>
      <c r="X733" s="207"/>
      <c r="Y733" s="207"/>
    </row>
    <row r="734" spans="19:25">
      <c r="S734" s="207"/>
      <c r="T734" s="207"/>
      <c r="W734" s="240"/>
      <c r="X734" s="207"/>
      <c r="Y734" s="207"/>
    </row>
    <row r="735" spans="19:25">
      <c r="S735" s="207"/>
      <c r="T735" s="207"/>
      <c r="W735" s="240"/>
      <c r="X735" s="207"/>
      <c r="Y735" s="207"/>
    </row>
    <row r="736" spans="19:25">
      <c r="S736" s="207"/>
      <c r="T736" s="207"/>
      <c r="W736" s="240"/>
      <c r="X736" s="207"/>
      <c r="Y736" s="207"/>
    </row>
    <row r="737" spans="19:25">
      <c r="S737" s="207"/>
      <c r="T737" s="207"/>
      <c r="W737" s="240"/>
      <c r="X737" s="207"/>
      <c r="Y737" s="207"/>
    </row>
    <row r="738" spans="19:25">
      <c r="S738" s="207"/>
      <c r="T738" s="207"/>
      <c r="W738" s="240"/>
      <c r="X738" s="207"/>
      <c r="Y738" s="207"/>
    </row>
    <row r="739" spans="19:25">
      <c r="S739" s="207"/>
      <c r="T739" s="207"/>
      <c r="W739" s="240"/>
      <c r="X739" s="207"/>
      <c r="Y739" s="207"/>
    </row>
    <row r="740" spans="19:25">
      <c r="S740" s="207"/>
      <c r="T740" s="207"/>
      <c r="W740" s="240"/>
      <c r="X740" s="207"/>
      <c r="Y740" s="207"/>
    </row>
    <row r="741" spans="19:25">
      <c r="S741" s="207"/>
      <c r="T741" s="207"/>
      <c r="W741" s="240"/>
      <c r="X741" s="207"/>
      <c r="Y741" s="207"/>
    </row>
    <row r="742" spans="19:25">
      <c r="S742" s="207"/>
      <c r="T742" s="207"/>
      <c r="W742" s="240"/>
      <c r="X742" s="207"/>
      <c r="Y742" s="207"/>
    </row>
    <row r="743" spans="19:25">
      <c r="S743" s="207"/>
      <c r="T743" s="207"/>
      <c r="W743" s="240"/>
      <c r="X743" s="207"/>
      <c r="Y743" s="207"/>
    </row>
    <row r="744" spans="19:25">
      <c r="S744" s="207"/>
      <c r="T744" s="207"/>
      <c r="W744" s="240"/>
      <c r="X744" s="207"/>
      <c r="Y744" s="207"/>
    </row>
    <row r="745" spans="19:25">
      <c r="S745" s="207"/>
      <c r="T745" s="207"/>
      <c r="W745" s="240"/>
      <c r="X745" s="207"/>
      <c r="Y745" s="207"/>
    </row>
    <row r="746" spans="19:25">
      <c r="S746" s="207"/>
      <c r="T746" s="207"/>
      <c r="W746" s="240"/>
      <c r="X746" s="207"/>
      <c r="Y746" s="207"/>
    </row>
    <row r="747" spans="19:25">
      <c r="S747" s="207"/>
      <c r="T747" s="207"/>
      <c r="W747" s="240"/>
      <c r="X747" s="207"/>
      <c r="Y747" s="207"/>
    </row>
    <row r="748" spans="19:25">
      <c r="S748" s="207"/>
      <c r="T748" s="207"/>
      <c r="W748" s="240"/>
      <c r="X748" s="207"/>
      <c r="Y748" s="207"/>
    </row>
    <row r="749" spans="19:25">
      <c r="S749" s="207"/>
      <c r="T749" s="207"/>
      <c r="W749" s="240"/>
      <c r="X749" s="207"/>
      <c r="Y749" s="207"/>
    </row>
    <row r="750" spans="19:25">
      <c r="S750" s="207"/>
      <c r="T750" s="207"/>
      <c r="W750" s="240"/>
      <c r="X750" s="207"/>
      <c r="Y750" s="207"/>
    </row>
    <row r="751" spans="19:25">
      <c r="S751" s="207"/>
      <c r="T751" s="207"/>
      <c r="W751" s="240"/>
      <c r="X751" s="207"/>
      <c r="Y751" s="207"/>
    </row>
    <row r="752" spans="19:25">
      <c r="S752" s="207"/>
      <c r="T752" s="207"/>
      <c r="W752" s="240"/>
      <c r="X752" s="207"/>
      <c r="Y752" s="207"/>
    </row>
    <row r="753" spans="19:25">
      <c r="S753" s="207"/>
      <c r="T753" s="207"/>
      <c r="W753" s="240"/>
      <c r="X753" s="207"/>
      <c r="Y753" s="207"/>
    </row>
    <row r="754" spans="19:25">
      <c r="S754" s="207"/>
      <c r="T754" s="207"/>
      <c r="W754" s="240"/>
      <c r="X754" s="207"/>
      <c r="Y754" s="207"/>
    </row>
    <row r="755" spans="19:25">
      <c r="S755" s="207"/>
      <c r="T755" s="207"/>
      <c r="W755" s="240"/>
      <c r="X755" s="207"/>
      <c r="Y755" s="207"/>
    </row>
    <row r="756" spans="19:25">
      <c r="S756" s="207"/>
      <c r="T756" s="207"/>
      <c r="W756" s="240"/>
      <c r="X756" s="207"/>
      <c r="Y756" s="207"/>
    </row>
    <row r="757" spans="19:25">
      <c r="S757" s="207"/>
      <c r="T757" s="207"/>
      <c r="W757" s="240"/>
      <c r="X757" s="207"/>
      <c r="Y757" s="207"/>
    </row>
    <row r="758" spans="19:25">
      <c r="S758" s="207"/>
      <c r="T758" s="207"/>
      <c r="W758" s="240"/>
      <c r="X758" s="207"/>
      <c r="Y758" s="207"/>
    </row>
    <row r="759" spans="19:25">
      <c r="S759" s="207"/>
      <c r="T759" s="207"/>
      <c r="W759" s="240"/>
      <c r="X759" s="207"/>
      <c r="Y759" s="207"/>
    </row>
    <row r="760" spans="19:25">
      <c r="S760" s="207"/>
      <c r="T760" s="207"/>
      <c r="W760" s="240"/>
      <c r="X760" s="207"/>
      <c r="Y760" s="207"/>
    </row>
    <row r="761" spans="19:25">
      <c r="S761" s="207"/>
      <c r="T761" s="207"/>
      <c r="W761" s="240"/>
      <c r="X761" s="207"/>
      <c r="Y761" s="207"/>
    </row>
    <row r="762" spans="19:25">
      <c r="S762" s="207"/>
      <c r="T762" s="207"/>
      <c r="W762" s="240"/>
      <c r="X762" s="207"/>
      <c r="Y762" s="207"/>
    </row>
    <row r="763" spans="19:25">
      <c r="S763" s="207"/>
      <c r="T763" s="207"/>
      <c r="W763" s="240"/>
      <c r="X763" s="207"/>
      <c r="Y763" s="207"/>
    </row>
    <row r="764" spans="19:25">
      <c r="S764" s="207"/>
      <c r="T764" s="207"/>
      <c r="W764" s="240"/>
      <c r="X764" s="207"/>
      <c r="Y764" s="207"/>
    </row>
    <row r="765" spans="19:25">
      <c r="S765" s="207"/>
      <c r="T765" s="207"/>
      <c r="W765" s="240"/>
      <c r="X765" s="207"/>
      <c r="Y765" s="207"/>
    </row>
    <row r="766" spans="19:25">
      <c r="S766" s="207"/>
      <c r="T766" s="207"/>
      <c r="W766" s="240"/>
      <c r="X766" s="207"/>
      <c r="Y766" s="207"/>
    </row>
    <row r="767" spans="19:25">
      <c r="S767" s="207"/>
      <c r="T767" s="207"/>
      <c r="W767" s="240"/>
      <c r="X767" s="207"/>
      <c r="Y767" s="207"/>
    </row>
    <row r="768" spans="19:25">
      <c r="S768" s="207"/>
      <c r="T768" s="207"/>
      <c r="W768" s="240"/>
      <c r="X768" s="207"/>
      <c r="Y768" s="207"/>
    </row>
    <row r="769" spans="19:25">
      <c r="S769" s="207"/>
      <c r="T769" s="207"/>
      <c r="W769" s="240"/>
      <c r="X769" s="207"/>
      <c r="Y769" s="207"/>
    </row>
    <row r="770" spans="19:25">
      <c r="S770" s="207"/>
      <c r="T770" s="207"/>
      <c r="W770" s="240"/>
      <c r="X770" s="207"/>
      <c r="Y770" s="207"/>
    </row>
    <row r="771" spans="19:25">
      <c r="S771" s="207"/>
      <c r="T771" s="207"/>
      <c r="W771" s="240"/>
      <c r="X771" s="207"/>
      <c r="Y771" s="207"/>
    </row>
    <row r="772" spans="19:25">
      <c r="S772" s="207"/>
      <c r="T772" s="207"/>
      <c r="W772" s="240"/>
      <c r="X772" s="207"/>
      <c r="Y772" s="207"/>
    </row>
    <row r="773" spans="19:25">
      <c r="S773" s="207"/>
      <c r="T773" s="207"/>
      <c r="W773" s="240"/>
      <c r="X773" s="207"/>
      <c r="Y773" s="207"/>
    </row>
    <row r="774" spans="19:25">
      <c r="S774" s="207"/>
      <c r="T774" s="207"/>
      <c r="W774" s="240"/>
      <c r="X774" s="207"/>
      <c r="Y774" s="207"/>
    </row>
    <row r="775" spans="19:25">
      <c r="S775" s="207"/>
      <c r="T775" s="207"/>
      <c r="W775" s="240"/>
      <c r="X775" s="207"/>
      <c r="Y775" s="207"/>
    </row>
    <row r="776" spans="19:25">
      <c r="S776" s="207"/>
      <c r="T776" s="207"/>
      <c r="W776" s="240"/>
      <c r="X776" s="207"/>
      <c r="Y776" s="207"/>
    </row>
    <row r="777" spans="19:25">
      <c r="S777" s="207"/>
      <c r="T777" s="207"/>
      <c r="W777" s="240"/>
      <c r="X777" s="207"/>
      <c r="Y777" s="207"/>
    </row>
    <row r="778" spans="19:25">
      <c r="S778" s="207"/>
      <c r="T778" s="207"/>
      <c r="W778" s="240"/>
      <c r="X778" s="207"/>
      <c r="Y778" s="207"/>
    </row>
    <row r="779" spans="19:25">
      <c r="S779" s="207"/>
      <c r="T779" s="207"/>
      <c r="W779" s="240"/>
      <c r="X779" s="207"/>
      <c r="Y779" s="207"/>
    </row>
    <row r="780" spans="19:25">
      <c r="S780" s="207"/>
      <c r="T780" s="207"/>
      <c r="W780" s="240"/>
      <c r="X780" s="207"/>
      <c r="Y780" s="207"/>
    </row>
    <row r="781" spans="19:25">
      <c r="S781" s="207"/>
      <c r="T781" s="207"/>
      <c r="W781" s="240"/>
      <c r="X781" s="207"/>
      <c r="Y781" s="207"/>
    </row>
    <row r="782" spans="19:25">
      <c r="S782" s="207"/>
      <c r="T782" s="207"/>
      <c r="W782" s="240"/>
      <c r="X782" s="207"/>
      <c r="Y782" s="207"/>
    </row>
    <row r="783" spans="19:25">
      <c r="S783" s="207"/>
      <c r="T783" s="207"/>
      <c r="W783" s="240"/>
      <c r="X783" s="207"/>
      <c r="Y783" s="207"/>
    </row>
    <row r="784" spans="19:25">
      <c r="S784" s="207"/>
      <c r="T784" s="207"/>
      <c r="W784" s="240"/>
      <c r="X784" s="207"/>
      <c r="Y784" s="207"/>
    </row>
    <row r="785" spans="19:25">
      <c r="S785" s="207"/>
      <c r="T785" s="207"/>
      <c r="W785" s="240"/>
      <c r="X785" s="207"/>
      <c r="Y785" s="207"/>
    </row>
    <row r="786" spans="19:25">
      <c r="S786" s="207"/>
      <c r="T786" s="207"/>
      <c r="W786" s="240"/>
      <c r="X786" s="207"/>
      <c r="Y786" s="207"/>
    </row>
    <row r="787" spans="19:25">
      <c r="S787" s="207"/>
      <c r="T787" s="207"/>
      <c r="W787" s="240"/>
      <c r="X787" s="207"/>
      <c r="Y787" s="207"/>
    </row>
    <row r="788" spans="19:25">
      <c r="S788" s="207"/>
      <c r="T788" s="207"/>
      <c r="W788" s="240"/>
      <c r="X788" s="207"/>
      <c r="Y788" s="207"/>
    </row>
    <row r="789" spans="19:25">
      <c r="S789" s="207"/>
      <c r="T789" s="207"/>
      <c r="W789" s="240"/>
      <c r="X789" s="207"/>
      <c r="Y789" s="207"/>
    </row>
    <row r="790" spans="19:25">
      <c r="S790" s="207"/>
      <c r="T790" s="207"/>
      <c r="W790" s="240"/>
      <c r="X790" s="207"/>
      <c r="Y790" s="207"/>
    </row>
    <row r="791" spans="19:25">
      <c r="S791" s="207"/>
      <c r="T791" s="207"/>
      <c r="W791" s="240"/>
      <c r="X791" s="207"/>
      <c r="Y791" s="207"/>
    </row>
    <row r="792" spans="19:25">
      <c r="S792" s="207"/>
      <c r="T792" s="207"/>
      <c r="W792" s="240"/>
      <c r="X792" s="207"/>
      <c r="Y792" s="207"/>
    </row>
    <row r="793" spans="19:25">
      <c r="S793" s="207"/>
      <c r="T793" s="207"/>
      <c r="W793" s="240"/>
      <c r="X793" s="207"/>
      <c r="Y793" s="207"/>
    </row>
    <row r="794" spans="19:25">
      <c r="S794" s="207"/>
      <c r="T794" s="207"/>
      <c r="W794" s="240"/>
      <c r="X794" s="207"/>
      <c r="Y794" s="207"/>
    </row>
    <row r="795" spans="19:25">
      <c r="S795" s="207"/>
      <c r="T795" s="207"/>
      <c r="W795" s="240"/>
      <c r="X795" s="207"/>
      <c r="Y795" s="207"/>
    </row>
    <row r="796" spans="19:25">
      <c r="S796" s="207"/>
      <c r="T796" s="207"/>
      <c r="W796" s="240"/>
      <c r="X796" s="207"/>
      <c r="Y796" s="207"/>
    </row>
    <row r="797" spans="19:25">
      <c r="S797" s="207"/>
      <c r="T797" s="207"/>
      <c r="W797" s="240"/>
      <c r="X797" s="207"/>
      <c r="Y797" s="207"/>
    </row>
    <row r="798" spans="19:25">
      <c r="S798" s="207"/>
      <c r="T798" s="207"/>
      <c r="W798" s="240"/>
      <c r="X798" s="207"/>
      <c r="Y798" s="207"/>
    </row>
    <row r="799" spans="19:25">
      <c r="S799" s="207"/>
      <c r="T799" s="207"/>
      <c r="W799" s="240"/>
      <c r="X799" s="207"/>
      <c r="Y799" s="207"/>
    </row>
    <row r="800" spans="19:25">
      <c r="S800" s="207"/>
      <c r="T800" s="207"/>
      <c r="W800" s="240"/>
      <c r="X800" s="207"/>
      <c r="Y800" s="207"/>
    </row>
    <row r="801" spans="19:25">
      <c r="S801" s="207"/>
      <c r="T801" s="207"/>
      <c r="W801" s="240"/>
      <c r="X801" s="207"/>
      <c r="Y801" s="207"/>
    </row>
    <row r="802" spans="19:25">
      <c r="S802" s="207"/>
      <c r="T802" s="207"/>
      <c r="W802" s="240"/>
      <c r="X802" s="207"/>
      <c r="Y802" s="207"/>
    </row>
    <row r="803" spans="19:25">
      <c r="S803" s="207"/>
      <c r="T803" s="207"/>
      <c r="W803" s="240"/>
      <c r="X803" s="207"/>
      <c r="Y803" s="207"/>
    </row>
    <row r="804" spans="19:25">
      <c r="S804" s="207"/>
      <c r="T804" s="207"/>
      <c r="W804" s="240"/>
      <c r="X804" s="207"/>
      <c r="Y804" s="207"/>
    </row>
    <row r="805" spans="19:25">
      <c r="S805" s="207"/>
      <c r="T805" s="207"/>
      <c r="W805" s="240"/>
      <c r="X805" s="207"/>
      <c r="Y805" s="207"/>
    </row>
    <row r="806" spans="19:25">
      <c r="S806" s="207"/>
      <c r="T806" s="207"/>
      <c r="W806" s="240"/>
      <c r="X806" s="207"/>
      <c r="Y806" s="207"/>
    </row>
    <row r="807" spans="19:25">
      <c r="S807" s="207"/>
      <c r="T807" s="207"/>
      <c r="W807" s="240"/>
      <c r="X807" s="207"/>
      <c r="Y807" s="207"/>
    </row>
    <row r="808" spans="19:25">
      <c r="S808" s="207"/>
      <c r="T808" s="207"/>
      <c r="W808" s="240"/>
      <c r="X808" s="207"/>
      <c r="Y808" s="207"/>
    </row>
    <row r="809" spans="19:25">
      <c r="S809" s="207"/>
      <c r="T809" s="207"/>
      <c r="W809" s="240"/>
      <c r="X809" s="207"/>
      <c r="Y809" s="207"/>
    </row>
    <row r="810" spans="19:25">
      <c r="S810" s="207"/>
      <c r="T810" s="207"/>
      <c r="W810" s="240"/>
      <c r="X810" s="207"/>
      <c r="Y810" s="207"/>
    </row>
    <row r="811" spans="19:25">
      <c r="S811" s="207"/>
      <c r="T811" s="207"/>
      <c r="W811" s="240"/>
      <c r="X811" s="207"/>
      <c r="Y811" s="207"/>
    </row>
    <row r="812" spans="19:25">
      <c r="S812" s="207"/>
      <c r="T812" s="207"/>
      <c r="W812" s="240"/>
      <c r="X812" s="207"/>
      <c r="Y812" s="207"/>
    </row>
    <row r="813" spans="19:25">
      <c r="S813" s="207"/>
      <c r="T813" s="207"/>
      <c r="W813" s="240"/>
      <c r="X813" s="207"/>
      <c r="Y813" s="207"/>
    </row>
    <row r="814" spans="19:25">
      <c r="S814" s="207"/>
      <c r="T814" s="207"/>
      <c r="W814" s="240"/>
      <c r="X814" s="207"/>
      <c r="Y814" s="207"/>
    </row>
    <row r="815" spans="19:25">
      <c r="S815" s="207"/>
      <c r="T815" s="207"/>
      <c r="W815" s="240"/>
      <c r="X815" s="207"/>
      <c r="Y815" s="207"/>
    </row>
    <row r="816" spans="19:25">
      <c r="S816" s="207"/>
      <c r="T816" s="207"/>
      <c r="W816" s="240"/>
      <c r="X816" s="207"/>
      <c r="Y816" s="207"/>
    </row>
    <row r="817" spans="19:25">
      <c r="S817" s="207"/>
      <c r="T817" s="207"/>
      <c r="W817" s="240"/>
      <c r="X817" s="207"/>
      <c r="Y817" s="207"/>
    </row>
    <row r="818" spans="19:25">
      <c r="S818" s="207"/>
      <c r="T818" s="207"/>
      <c r="W818" s="240"/>
      <c r="X818" s="207"/>
      <c r="Y818" s="207"/>
    </row>
    <row r="819" spans="19:25">
      <c r="S819" s="207"/>
      <c r="T819" s="207"/>
      <c r="W819" s="240"/>
      <c r="X819" s="207"/>
      <c r="Y819" s="207"/>
    </row>
    <row r="820" spans="19:25">
      <c r="S820" s="207"/>
      <c r="T820" s="207"/>
      <c r="W820" s="240"/>
      <c r="X820" s="207"/>
      <c r="Y820" s="207"/>
    </row>
    <row r="821" spans="19:25">
      <c r="S821" s="207"/>
      <c r="T821" s="207"/>
      <c r="W821" s="240"/>
      <c r="X821" s="207"/>
      <c r="Y821" s="207"/>
    </row>
    <row r="822" spans="19:25">
      <c r="S822" s="207"/>
      <c r="T822" s="207"/>
      <c r="W822" s="240"/>
      <c r="X822" s="207"/>
      <c r="Y822" s="207"/>
    </row>
    <row r="823" spans="19:25">
      <c r="S823" s="207"/>
      <c r="T823" s="207"/>
      <c r="W823" s="240"/>
      <c r="X823" s="207"/>
      <c r="Y823" s="207"/>
    </row>
    <row r="824" spans="19:25">
      <c r="S824" s="207"/>
      <c r="T824" s="207"/>
      <c r="W824" s="240"/>
      <c r="X824" s="207"/>
      <c r="Y824" s="207"/>
    </row>
    <row r="825" spans="19:25">
      <c r="S825" s="207"/>
      <c r="T825" s="207"/>
      <c r="W825" s="240"/>
      <c r="X825" s="207"/>
      <c r="Y825" s="207"/>
    </row>
    <row r="826" spans="19:25">
      <c r="S826" s="207"/>
      <c r="T826" s="207"/>
      <c r="W826" s="240"/>
      <c r="X826" s="207"/>
      <c r="Y826" s="207"/>
    </row>
    <row r="827" spans="19:25">
      <c r="S827" s="207"/>
      <c r="T827" s="207"/>
      <c r="W827" s="240"/>
      <c r="X827" s="207"/>
      <c r="Y827" s="207"/>
    </row>
    <row r="828" spans="19:25">
      <c r="S828" s="207"/>
      <c r="T828" s="207"/>
      <c r="W828" s="240"/>
      <c r="X828" s="207"/>
      <c r="Y828" s="207"/>
    </row>
    <row r="829" spans="19:25">
      <c r="S829" s="207"/>
      <c r="T829" s="207"/>
      <c r="W829" s="240"/>
      <c r="X829" s="207"/>
      <c r="Y829" s="207"/>
    </row>
    <row r="830" spans="19:25">
      <c r="S830" s="207"/>
      <c r="T830" s="207"/>
      <c r="W830" s="240"/>
      <c r="X830" s="207"/>
      <c r="Y830" s="207"/>
    </row>
    <row r="831" spans="19:25">
      <c r="S831" s="207"/>
      <c r="T831" s="207"/>
      <c r="W831" s="240"/>
      <c r="X831" s="207"/>
      <c r="Y831" s="207"/>
    </row>
    <row r="832" spans="19:25">
      <c r="S832" s="207"/>
      <c r="T832" s="207"/>
      <c r="W832" s="240"/>
      <c r="X832" s="207"/>
      <c r="Y832" s="207"/>
    </row>
    <row r="833" spans="19:25">
      <c r="S833" s="207"/>
      <c r="T833" s="207"/>
      <c r="W833" s="240"/>
      <c r="X833" s="207"/>
      <c r="Y833" s="207"/>
    </row>
    <row r="834" spans="19:25">
      <c r="S834" s="207"/>
      <c r="T834" s="207"/>
      <c r="W834" s="240"/>
      <c r="X834" s="207"/>
      <c r="Y834" s="207"/>
    </row>
    <row r="835" spans="19:25">
      <c r="S835" s="207"/>
      <c r="T835" s="207"/>
      <c r="W835" s="240"/>
      <c r="X835" s="207"/>
      <c r="Y835" s="207"/>
    </row>
    <row r="836" spans="19:25">
      <c r="S836" s="207"/>
      <c r="T836" s="207"/>
      <c r="W836" s="240"/>
      <c r="X836" s="207"/>
      <c r="Y836" s="207"/>
    </row>
    <row r="837" spans="19:25">
      <c r="S837" s="207"/>
      <c r="T837" s="207"/>
      <c r="W837" s="240"/>
      <c r="X837" s="207"/>
      <c r="Y837" s="207"/>
    </row>
    <row r="838" spans="19:25">
      <c r="S838" s="207"/>
      <c r="T838" s="207"/>
      <c r="W838" s="240"/>
      <c r="X838" s="207"/>
      <c r="Y838" s="207"/>
    </row>
    <row r="839" spans="19:25">
      <c r="S839" s="207"/>
      <c r="T839" s="207"/>
      <c r="W839" s="240"/>
      <c r="X839" s="207"/>
      <c r="Y839" s="207"/>
    </row>
    <row r="840" spans="19:25">
      <c r="S840" s="207"/>
      <c r="T840" s="207"/>
      <c r="W840" s="240"/>
      <c r="X840" s="207"/>
      <c r="Y840" s="207"/>
    </row>
    <row r="841" spans="19:25">
      <c r="S841" s="207"/>
      <c r="T841" s="207"/>
      <c r="W841" s="240"/>
      <c r="X841" s="207"/>
      <c r="Y841" s="207"/>
    </row>
    <row r="842" spans="19:25">
      <c r="S842" s="207"/>
      <c r="T842" s="207"/>
      <c r="W842" s="240"/>
      <c r="X842" s="207"/>
      <c r="Y842" s="207"/>
    </row>
    <row r="843" spans="19:25">
      <c r="S843" s="207"/>
      <c r="T843" s="207"/>
      <c r="W843" s="240"/>
      <c r="X843" s="207"/>
      <c r="Y843" s="207"/>
    </row>
    <row r="844" spans="19:25">
      <c r="S844" s="207"/>
      <c r="T844" s="207"/>
      <c r="W844" s="240"/>
      <c r="X844" s="207"/>
      <c r="Y844" s="207"/>
    </row>
    <row r="845" spans="19:25">
      <c r="S845" s="207"/>
      <c r="T845" s="207"/>
      <c r="W845" s="240"/>
      <c r="X845" s="207"/>
      <c r="Y845" s="207"/>
    </row>
    <row r="846" spans="19:25">
      <c r="S846" s="207"/>
      <c r="T846" s="207"/>
      <c r="W846" s="240"/>
      <c r="X846" s="207"/>
      <c r="Y846" s="207"/>
    </row>
    <row r="847" spans="19:25">
      <c r="S847" s="207"/>
      <c r="T847" s="207"/>
      <c r="W847" s="240"/>
      <c r="X847" s="207"/>
      <c r="Y847" s="207"/>
    </row>
    <row r="848" spans="19:25">
      <c r="S848" s="207"/>
      <c r="T848" s="207"/>
      <c r="W848" s="240"/>
      <c r="X848" s="207"/>
      <c r="Y848" s="207"/>
    </row>
    <row r="849" spans="19:25">
      <c r="S849" s="207"/>
      <c r="T849" s="207"/>
      <c r="W849" s="240"/>
      <c r="X849" s="207"/>
      <c r="Y849" s="207"/>
    </row>
    <row r="850" spans="19:25">
      <c r="S850" s="207"/>
      <c r="T850" s="207"/>
      <c r="W850" s="240"/>
      <c r="X850" s="207"/>
      <c r="Y850" s="207"/>
    </row>
    <row r="851" spans="19:25">
      <c r="S851" s="207"/>
      <c r="T851" s="207"/>
      <c r="W851" s="240"/>
      <c r="X851" s="207"/>
      <c r="Y851" s="207"/>
    </row>
    <row r="852" spans="19:25">
      <c r="S852" s="207"/>
      <c r="T852" s="207"/>
      <c r="W852" s="240"/>
      <c r="X852" s="207"/>
      <c r="Y852" s="207"/>
    </row>
    <row r="853" spans="19:25">
      <c r="S853" s="207"/>
      <c r="T853" s="207"/>
      <c r="W853" s="240"/>
      <c r="X853" s="207"/>
      <c r="Y853" s="207"/>
    </row>
    <row r="854" spans="19:25">
      <c r="S854" s="207"/>
      <c r="T854" s="207"/>
      <c r="W854" s="240"/>
      <c r="X854" s="207"/>
      <c r="Y854" s="207"/>
    </row>
    <row r="855" spans="19:25">
      <c r="S855" s="207"/>
      <c r="T855" s="207"/>
      <c r="W855" s="240"/>
      <c r="X855" s="207"/>
      <c r="Y855" s="207"/>
    </row>
    <row r="856" spans="19:25">
      <c r="S856" s="207"/>
      <c r="T856" s="207"/>
      <c r="W856" s="240"/>
      <c r="X856" s="207"/>
      <c r="Y856" s="207"/>
    </row>
    <row r="857" spans="19:25">
      <c r="S857" s="207"/>
      <c r="T857" s="207"/>
      <c r="W857" s="240"/>
      <c r="X857" s="207"/>
      <c r="Y857" s="207"/>
    </row>
    <row r="858" spans="19:25">
      <c r="S858" s="207"/>
      <c r="T858" s="207"/>
      <c r="W858" s="240"/>
      <c r="X858" s="207"/>
      <c r="Y858" s="207"/>
    </row>
    <row r="859" spans="19:25">
      <c r="S859" s="207"/>
      <c r="T859" s="207"/>
      <c r="W859" s="240"/>
      <c r="X859" s="207"/>
      <c r="Y859" s="207"/>
    </row>
    <row r="860" spans="19:25">
      <c r="S860" s="207"/>
      <c r="T860" s="207"/>
      <c r="W860" s="240"/>
      <c r="X860" s="207"/>
      <c r="Y860" s="207"/>
    </row>
    <row r="861" spans="19:25">
      <c r="S861" s="207"/>
      <c r="T861" s="207"/>
      <c r="W861" s="240"/>
      <c r="X861" s="207"/>
      <c r="Y861" s="207"/>
    </row>
    <row r="862" spans="19:25">
      <c r="S862" s="207"/>
      <c r="T862" s="207"/>
      <c r="W862" s="240"/>
      <c r="X862" s="207"/>
      <c r="Y862" s="207"/>
    </row>
    <row r="863" spans="19:25">
      <c r="S863" s="207"/>
      <c r="T863" s="207"/>
      <c r="W863" s="240"/>
      <c r="X863" s="207"/>
      <c r="Y863" s="207"/>
    </row>
    <row r="864" spans="19:25">
      <c r="S864" s="207"/>
      <c r="T864" s="207"/>
      <c r="W864" s="240"/>
      <c r="X864" s="207"/>
      <c r="Y864" s="207"/>
    </row>
    <row r="865" spans="19:25">
      <c r="S865" s="207"/>
      <c r="T865" s="207"/>
      <c r="W865" s="240"/>
      <c r="X865" s="207"/>
      <c r="Y865" s="207"/>
    </row>
    <row r="866" spans="19:25">
      <c r="S866" s="207"/>
      <c r="T866" s="207"/>
      <c r="W866" s="240"/>
      <c r="X866" s="207"/>
      <c r="Y866" s="207"/>
    </row>
    <row r="867" spans="19:25">
      <c r="S867" s="207"/>
      <c r="T867" s="207"/>
      <c r="W867" s="240"/>
      <c r="X867" s="207"/>
      <c r="Y867" s="207"/>
    </row>
    <row r="868" spans="19:25">
      <c r="S868" s="207"/>
      <c r="T868" s="207"/>
      <c r="W868" s="240"/>
      <c r="X868" s="207"/>
      <c r="Y868" s="207"/>
    </row>
    <row r="869" spans="19:25">
      <c r="S869" s="207"/>
      <c r="T869" s="207"/>
      <c r="W869" s="240"/>
      <c r="X869" s="207"/>
      <c r="Y869" s="207"/>
    </row>
    <row r="870" spans="19:25">
      <c r="S870" s="207"/>
      <c r="T870" s="207"/>
      <c r="W870" s="240"/>
      <c r="X870" s="207"/>
      <c r="Y870" s="207"/>
    </row>
    <row r="871" spans="19:25">
      <c r="S871" s="207"/>
      <c r="T871" s="207"/>
      <c r="W871" s="240"/>
      <c r="X871" s="207"/>
      <c r="Y871" s="207"/>
    </row>
    <row r="872" spans="19:25">
      <c r="S872" s="207"/>
      <c r="T872" s="207"/>
      <c r="W872" s="240"/>
      <c r="X872" s="207"/>
      <c r="Y872" s="207"/>
    </row>
    <row r="873" spans="19:25">
      <c r="S873" s="207"/>
      <c r="T873" s="207"/>
      <c r="W873" s="240"/>
      <c r="X873" s="207"/>
      <c r="Y873" s="207"/>
    </row>
    <row r="874" spans="19:25">
      <c r="S874" s="207"/>
      <c r="T874" s="207"/>
      <c r="W874" s="240"/>
      <c r="X874" s="207"/>
      <c r="Y874" s="207"/>
    </row>
    <row r="875" spans="19:25">
      <c r="S875" s="207"/>
      <c r="T875" s="207"/>
      <c r="W875" s="240"/>
      <c r="X875" s="207"/>
      <c r="Y875" s="207"/>
    </row>
    <row r="876" spans="19:25">
      <c r="S876" s="207"/>
      <c r="T876" s="207"/>
      <c r="W876" s="240"/>
      <c r="X876" s="207"/>
      <c r="Y876" s="207"/>
    </row>
    <row r="877" spans="19:25">
      <c r="S877" s="207"/>
      <c r="T877" s="207"/>
      <c r="W877" s="240"/>
      <c r="X877" s="207"/>
      <c r="Y877" s="207"/>
    </row>
    <row r="878" spans="19:25">
      <c r="S878" s="207"/>
      <c r="T878" s="207"/>
      <c r="W878" s="240"/>
      <c r="X878" s="207"/>
      <c r="Y878" s="207"/>
    </row>
    <row r="879" spans="19:25">
      <c r="S879" s="207"/>
      <c r="T879" s="207"/>
      <c r="W879" s="240"/>
      <c r="X879" s="207"/>
      <c r="Y879" s="207"/>
    </row>
    <row r="880" spans="19:25">
      <c r="S880" s="207"/>
      <c r="T880" s="207"/>
      <c r="W880" s="240"/>
      <c r="X880" s="207"/>
      <c r="Y880" s="207"/>
    </row>
    <row r="881" spans="19:25">
      <c r="S881" s="207"/>
      <c r="T881" s="207"/>
      <c r="W881" s="240"/>
      <c r="X881" s="207"/>
      <c r="Y881" s="207"/>
    </row>
    <row r="882" spans="19:25">
      <c r="S882" s="207"/>
      <c r="T882" s="207"/>
      <c r="W882" s="240"/>
      <c r="X882" s="207"/>
      <c r="Y882" s="207"/>
    </row>
    <row r="883" spans="19:25">
      <c r="S883" s="207"/>
      <c r="T883" s="207"/>
      <c r="W883" s="240"/>
      <c r="X883" s="207"/>
      <c r="Y883" s="207"/>
    </row>
    <row r="884" spans="19:25">
      <c r="S884" s="207"/>
      <c r="T884" s="207"/>
      <c r="W884" s="240"/>
      <c r="X884" s="207"/>
      <c r="Y884" s="207"/>
    </row>
    <row r="885" spans="19:25">
      <c r="S885" s="207"/>
      <c r="T885" s="207"/>
      <c r="W885" s="240"/>
      <c r="X885" s="207"/>
      <c r="Y885" s="207"/>
    </row>
    <row r="886" spans="19:25">
      <c r="S886" s="207"/>
      <c r="T886" s="207"/>
      <c r="W886" s="240"/>
      <c r="X886" s="207"/>
      <c r="Y886" s="207"/>
    </row>
    <row r="887" spans="19:25">
      <c r="S887" s="207"/>
      <c r="T887" s="207"/>
      <c r="W887" s="240"/>
      <c r="X887" s="207"/>
      <c r="Y887" s="207"/>
    </row>
    <row r="888" spans="19:25">
      <c r="S888" s="207"/>
      <c r="T888" s="207"/>
      <c r="W888" s="240"/>
      <c r="X888" s="207"/>
      <c r="Y888" s="207"/>
    </row>
    <row r="889" spans="19:25">
      <c r="S889" s="207"/>
      <c r="T889" s="207"/>
      <c r="W889" s="240"/>
      <c r="X889" s="207"/>
      <c r="Y889" s="207"/>
    </row>
    <row r="890" spans="19:25">
      <c r="S890" s="207"/>
      <c r="T890" s="207"/>
      <c r="W890" s="240"/>
      <c r="X890" s="207"/>
      <c r="Y890" s="207"/>
    </row>
    <row r="891" spans="19:25">
      <c r="S891" s="207"/>
      <c r="T891" s="207"/>
      <c r="W891" s="240"/>
      <c r="X891" s="207"/>
      <c r="Y891" s="207"/>
    </row>
    <row r="892" spans="19:25">
      <c r="S892" s="207"/>
      <c r="T892" s="207"/>
      <c r="W892" s="240"/>
      <c r="X892" s="207"/>
      <c r="Y892" s="207"/>
    </row>
    <row r="893" spans="19:25">
      <c r="S893" s="207"/>
      <c r="T893" s="207"/>
      <c r="W893" s="240"/>
      <c r="X893" s="207"/>
      <c r="Y893" s="207"/>
    </row>
    <row r="894" spans="19:25">
      <c r="S894" s="207"/>
      <c r="T894" s="207"/>
      <c r="W894" s="240"/>
      <c r="X894" s="207"/>
      <c r="Y894" s="207"/>
    </row>
    <row r="895" spans="19:25">
      <c r="S895" s="207"/>
      <c r="T895" s="207"/>
      <c r="W895" s="240"/>
      <c r="X895" s="207"/>
      <c r="Y895" s="207"/>
    </row>
    <row r="896" spans="19:25">
      <c r="S896" s="207"/>
      <c r="T896" s="207"/>
      <c r="W896" s="240"/>
      <c r="X896" s="207"/>
      <c r="Y896" s="207"/>
    </row>
    <row r="897" spans="19:25">
      <c r="S897" s="207"/>
      <c r="T897" s="207"/>
      <c r="W897" s="240"/>
      <c r="X897" s="207"/>
      <c r="Y897" s="207"/>
    </row>
    <row r="898" spans="19:25">
      <c r="S898" s="207"/>
      <c r="T898" s="207"/>
      <c r="W898" s="240"/>
      <c r="X898" s="207"/>
      <c r="Y898" s="207"/>
    </row>
    <row r="899" spans="19:25">
      <c r="S899" s="207"/>
      <c r="T899" s="207"/>
      <c r="W899" s="240"/>
      <c r="X899" s="207"/>
      <c r="Y899" s="207"/>
    </row>
    <row r="900" spans="19:25">
      <c r="S900" s="207"/>
      <c r="T900" s="207"/>
      <c r="W900" s="240"/>
      <c r="X900" s="207"/>
      <c r="Y900" s="207"/>
    </row>
    <row r="901" spans="19:25">
      <c r="S901" s="207"/>
      <c r="T901" s="207"/>
      <c r="W901" s="240"/>
      <c r="X901" s="207"/>
      <c r="Y901" s="207"/>
    </row>
    <row r="902" spans="19:25">
      <c r="S902" s="207"/>
      <c r="T902" s="207"/>
      <c r="W902" s="240"/>
      <c r="X902" s="207"/>
      <c r="Y902" s="207"/>
    </row>
    <row r="903" spans="19:25">
      <c r="S903" s="207"/>
      <c r="T903" s="207"/>
      <c r="W903" s="240"/>
      <c r="X903" s="207"/>
      <c r="Y903" s="207"/>
    </row>
    <row r="904" spans="19:25">
      <c r="S904" s="207"/>
      <c r="T904" s="207"/>
      <c r="W904" s="240"/>
      <c r="X904" s="207"/>
      <c r="Y904" s="207"/>
    </row>
    <row r="905" spans="19:25">
      <c r="S905" s="207"/>
      <c r="T905" s="207"/>
      <c r="W905" s="240"/>
      <c r="X905" s="207"/>
      <c r="Y905" s="207"/>
    </row>
    <row r="906" spans="19:25">
      <c r="S906" s="207"/>
      <c r="T906" s="207"/>
      <c r="W906" s="240"/>
      <c r="X906" s="207"/>
      <c r="Y906" s="207"/>
    </row>
    <row r="907" spans="19:25">
      <c r="S907" s="207"/>
      <c r="T907" s="207"/>
      <c r="W907" s="240"/>
      <c r="X907" s="207"/>
      <c r="Y907" s="207"/>
    </row>
    <row r="908" spans="19:25">
      <c r="S908" s="207"/>
      <c r="T908" s="207"/>
      <c r="W908" s="240"/>
      <c r="X908" s="207"/>
      <c r="Y908" s="207"/>
    </row>
    <row r="909" spans="19:25">
      <c r="S909" s="207"/>
      <c r="T909" s="207"/>
      <c r="W909" s="240"/>
      <c r="X909" s="207"/>
      <c r="Y909" s="207"/>
    </row>
    <row r="910" spans="19:25">
      <c r="S910" s="207"/>
      <c r="T910" s="207"/>
      <c r="W910" s="240"/>
      <c r="X910" s="207"/>
      <c r="Y910" s="207"/>
    </row>
    <row r="911" spans="19:25">
      <c r="S911" s="207"/>
      <c r="T911" s="207"/>
      <c r="W911" s="240"/>
      <c r="X911" s="207"/>
      <c r="Y911" s="207"/>
    </row>
    <row r="912" spans="19:25">
      <c r="S912" s="207"/>
      <c r="T912" s="207"/>
      <c r="W912" s="240"/>
      <c r="X912" s="207"/>
      <c r="Y912" s="207"/>
    </row>
    <row r="913" spans="19:25">
      <c r="S913" s="207"/>
      <c r="T913" s="207"/>
      <c r="W913" s="240"/>
      <c r="X913" s="207"/>
      <c r="Y913" s="207"/>
    </row>
    <row r="914" spans="19:25">
      <c r="S914" s="207"/>
      <c r="T914" s="207"/>
      <c r="W914" s="240"/>
      <c r="X914" s="207"/>
      <c r="Y914" s="207"/>
    </row>
    <row r="915" spans="19:25">
      <c r="S915" s="207"/>
      <c r="T915" s="207"/>
      <c r="W915" s="240"/>
      <c r="X915" s="207"/>
      <c r="Y915" s="207"/>
    </row>
    <row r="916" spans="19:25">
      <c r="S916" s="207"/>
      <c r="T916" s="207"/>
      <c r="W916" s="240"/>
      <c r="X916" s="207"/>
      <c r="Y916" s="207"/>
    </row>
    <row r="917" spans="19:25">
      <c r="S917" s="207"/>
      <c r="T917" s="207"/>
      <c r="W917" s="240"/>
      <c r="X917" s="207"/>
      <c r="Y917" s="207"/>
    </row>
    <row r="918" spans="19:25">
      <c r="S918" s="207"/>
      <c r="T918" s="207"/>
      <c r="W918" s="240"/>
      <c r="X918" s="207"/>
      <c r="Y918" s="207"/>
    </row>
    <row r="919" spans="19:25">
      <c r="S919" s="207"/>
      <c r="T919" s="207"/>
      <c r="W919" s="240"/>
      <c r="X919" s="207"/>
      <c r="Y919" s="207"/>
    </row>
    <row r="920" spans="19:25">
      <c r="S920" s="207"/>
      <c r="T920" s="207"/>
      <c r="W920" s="240"/>
      <c r="X920" s="207"/>
      <c r="Y920" s="207"/>
    </row>
    <row r="921" spans="19:25">
      <c r="S921" s="207"/>
      <c r="T921" s="207"/>
      <c r="W921" s="240"/>
      <c r="X921" s="207"/>
      <c r="Y921" s="207"/>
    </row>
    <row r="922" spans="19:25">
      <c r="S922" s="207"/>
      <c r="T922" s="207"/>
      <c r="W922" s="240"/>
      <c r="X922" s="207"/>
      <c r="Y922" s="207"/>
    </row>
    <row r="923" spans="19:25">
      <c r="S923" s="207"/>
      <c r="T923" s="207"/>
      <c r="W923" s="240"/>
      <c r="X923" s="207"/>
      <c r="Y923" s="207"/>
    </row>
    <row r="924" spans="19:25">
      <c r="S924" s="207"/>
      <c r="T924" s="207"/>
      <c r="W924" s="240"/>
      <c r="X924" s="207"/>
      <c r="Y924" s="207"/>
    </row>
    <row r="925" spans="19:25">
      <c r="S925" s="207"/>
      <c r="T925" s="207"/>
      <c r="W925" s="240"/>
      <c r="X925" s="207"/>
      <c r="Y925" s="207"/>
    </row>
    <row r="926" spans="19:25">
      <c r="S926" s="207"/>
      <c r="T926" s="207"/>
      <c r="W926" s="240"/>
      <c r="X926" s="207"/>
      <c r="Y926" s="207"/>
    </row>
    <row r="927" spans="19:25">
      <c r="S927" s="207"/>
      <c r="T927" s="207"/>
      <c r="W927" s="240"/>
      <c r="X927" s="207"/>
      <c r="Y927" s="207"/>
    </row>
    <row r="928" spans="19:25">
      <c r="S928" s="207"/>
      <c r="T928" s="207"/>
      <c r="W928" s="240"/>
      <c r="X928" s="207"/>
      <c r="Y928" s="207"/>
    </row>
    <row r="929" spans="19:25">
      <c r="S929" s="207"/>
      <c r="T929" s="207"/>
      <c r="W929" s="240"/>
      <c r="X929" s="207"/>
      <c r="Y929" s="207"/>
    </row>
    <row r="930" spans="19:25">
      <c r="S930" s="207"/>
      <c r="T930" s="207"/>
      <c r="W930" s="240"/>
      <c r="X930" s="207"/>
      <c r="Y930" s="207"/>
    </row>
    <row r="931" spans="19:25">
      <c r="S931" s="207"/>
      <c r="T931" s="207"/>
      <c r="W931" s="240"/>
      <c r="X931" s="207"/>
      <c r="Y931" s="207"/>
    </row>
    <row r="932" spans="19:25">
      <c r="S932" s="207"/>
      <c r="T932" s="207"/>
      <c r="W932" s="240"/>
      <c r="X932" s="207"/>
      <c r="Y932" s="207"/>
    </row>
    <row r="933" spans="19:25">
      <c r="S933" s="207"/>
      <c r="T933" s="207"/>
      <c r="W933" s="240"/>
      <c r="X933" s="207"/>
      <c r="Y933" s="207"/>
    </row>
    <row r="934" spans="19:25">
      <c r="S934" s="207"/>
      <c r="T934" s="207"/>
      <c r="W934" s="240"/>
      <c r="X934" s="207"/>
      <c r="Y934" s="207"/>
    </row>
    <row r="935" spans="19:25">
      <c r="S935" s="207"/>
      <c r="T935" s="207"/>
      <c r="W935" s="240"/>
      <c r="X935" s="207"/>
      <c r="Y935" s="207"/>
    </row>
    <row r="936" spans="19:25">
      <c r="S936" s="207"/>
      <c r="T936" s="207"/>
      <c r="W936" s="240"/>
      <c r="X936" s="207"/>
      <c r="Y936" s="207"/>
    </row>
    <row r="937" spans="19:25">
      <c r="S937" s="207"/>
      <c r="T937" s="207"/>
      <c r="W937" s="240"/>
      <c r="X937" s="207"/>
      <c r="Y937" s="207"/>
    </row>
    <row r="938" spans="19:25">
      <c r="S938" s="207"/>
      <c r="T938" s="207"/>
      <c r="W938" s="240"/>
      <c r="X938" s="207"/>
      <c r="Y938" s="207"/>
    </row>
    <row r="939" spans="19:25">
      <c r="S939" s="207"/>
      <c r="T939" s="207"/>
      <c r="W939" s="240"/>
      <c r="X939" s="207"/>
      <c r="Y939" s="207"/>
    </row>
    <row r="940" spans="19:25">
      <c r="S940" s="207"/>
      <c r="T940" s="207"/>
      <c r="W940" s="240"/>
      <c r="X940" s="207"/>
      <c r="Y940" s="207"/>
    </row>
    <row r="941" spans="19:25">
      <c r="S941" s="207"/>
      <c r="T941" s="207"/>
      <c r="W941" s="240"/>
      <c r="X941" s="207"/>
      <c r="Y941" s="207"/>
    </row>
    <row r="942" spans="19:25">
      <c r="S942" s="207"/>
      <c r="T942" s="207"/>
      <c r="W942" s="240"/>
      <c r="X942" s="207"/>
      <c r="Y942" s="207"/>
    </row>
    <row r="943" spans="19:25">
      <c r="S943" s="207"/>
      <c r="T943" s="207"/>
      <c r="W943" s="240"/>
      <c r="X943" s="207"/>
      <c r="Y943" s="207"/>
    </row>
    <row r="944" spans="19:25">
      <c r="S944" s="207"/>
      <c r="T944" s="207"/>
      <c r="W944" s="240"/>
      <c r="X944" s="207"/>
      <c r="Y944" s="207"/>
    </row>
    <row r="945" spans="19:25">
      <c r="S945" s="207"/>
      <c r="T945" s="207"/>
      <c r="W945" s="240"/>
      <c r="X945" s="207"/>
      <c r="Y945" s="207"/>
    </row>
    <row r="946" spans="19:25">
      <c r="S946" s="207"/>
      <c r="T946" s="207"/>
      <c r="W946" s="240"/>
      <c r="X946" s="207"/>
      <c r="Y946" s="207"/>
    </row>
    <row r="947" spans="19:25">
      <c r="S947" s="207"/>
      <c r="T947" s="207"/>
      <c r="W947" s="240"/>
      <c r="X947" s="207"/>
      <c r="Y947" s="207"/>
    </row>
    <row r="948" spans="19:25">
      <c r="S948" s="207"/>
      <c r="T948" s="207"/>
      <c r="W948" s="240"/>
      <c r="X948" s="207"/>
      <c r="Y948" s="207"/>
    </row>
    <row r="949" spans="19:25">
      <c r="S949" s="207"/>
      <c r="T949" s="207"/>
      <c r="W949" s="240"/>
      <c r="X949" s="207"/>
      <c r="Y949" s="207"/>
    </row>
    <row r="950" spans="19:25">
      <c r="S950" s="207"/>
      <c r="T950" s="207"/>
      <c r="W950" s="240"/>
      <c r="X950" s="207"/>
      <c r="Y950" s="207"/>
    </row>
    <row r="951" spans="19:25">
      <c r="S951" s="207"/>
      <c r="T951" s="207"/>
      <c r="W951" s="240"/>
      <c r="X951" s="207"/>
      <c r="Y951" s="207"/>
    </row>
    <row r="952" spans="19:25">
      <c r="S952" s="207"/>
      <c r="T952" s="207"/>
      <c r="W952" s="240"/>
      <c r="X952" s="207"/>
      <c r="Y952" s="207"/>
    </row>
    <row r="953" spans="19:25">
      <c r="S953" s="207"/>
      <c r="T953" s="207"/>
      <c r="W953" s="240"/>
      <c r="X953" s="207"/>
      <c r="Y953" s="207"/>
    </row>
    <row r="954" spans="19:25">
      <c r="S954" s="207"/>
      <c r="T954" s="207"/>
      <c r="W954" s="240"/>
      <c r="X954" s="207"/>
      <c r="Y954" s="207"/>
    </row>
    <row r="955" spans="19:25">
      <c r="S955" s="207"/>
      <c r="T955" s="207"/>
      <c r="W955" s="240"/>
      <c r="X955" s="207"/>
      <c r="Y955" s="207"/>
    </row>
    <row r="956" spans="19:25">
      <c r="S956" s="207"/>
      <c r="T956" s="207"/>
      <c r="W956" s="240"/>
      <c r="X956" s="207"/>
      <c r="Y956" s="207"/>
    </row>
    <row r="957" spans="19:25">
      <c r="S957" s="207"/>
      <c r="T957" s="207"/>
      <c r="W957" s="240"/>
      <c r="X957" s="207"/>
      <c r="Y957" s="207"/>
    </row>
    <row r="958" spans="19:25">
      <c r="S958" s="207"/>
      <c r="T958" s="207"/>
      <c r="W958" s="240"/>
      <c r="X958" s="207"/>
      <c r="Y958" s="207"/>
    </row>
    <row r="959" spans="19:25">
      <c r="S959" s="207"/>
      <c r="T959" s="207"/>
      <c r="W959" s="240"/>
      <c r="X959" s="207"/>
      <c r="Y959" s="207"/>
    </row>
    <row r="960" spans="19:25">
      <c r="S960" s="207"/>
      <c r="T960" s="207"/>
      <c r="W960" s="240"/>
      <c r="X960" s="207"/>
      <c r="Y960" s="207"/>
    </row>
    <row r="961" spans="19:25">
      <c r="S961" s="207"/>
      <c r="T961" s="207"/>
      <c r="W961" s="240"/>
      <c r="X961" s="207"/>
      <c r="Y961" s="207"/>
    </row>
    <row r="962" spans="19:25">
      <c r="S962" s="207"/>
      <c r="T962" s="207"/>
      <c r="W962" s="240"/>
      <c r="X962" s="207"/>
      <c r="Y962" s="207"/>
    </row>
    <row r="963" spans="19:25">
      <c r="S963" s="207"/>
      <c r="T963" s="207"/>
      <c r="W963" s="240"/>
      <c r="X963" s="207"/>
      <c r="Y963" s="207"/>
    </row>
    <row r="964" spans="19:25">
      <c r="S964" s="207"/>
      <c r="T964" s="207"/>
      <c r="W964" s="240"/>
      <c r="X964" s="207"/>
      <c r="Y964" s="207"/>
    </row>
    <row r="965" spans="19:25">
      <c r="S965" s="207"/>
      <c r="T965" s="207"/>
      <c r="W965" s="240"/>
      <c r="X965" s="207"/>
      <c r="Y965" s="207"/>
    </row>
    <row r="966" spans="19:25">
      <c r="S966" s="207"/>
      <c r="T966" s="207"/>
      <c r="W966" s="240"/>
      <c r="X966" s="207"/>
      <c r="Y966" s="207"/>
    </row>
    <row r="967" spans="19:25">
      <c r="S967" s="207"/>
      <c r="T967" s="207"/>
      <c r="W967" s="240"/>
      <c r="X967" s="207"/>
      <c r="Y967" s="207"/>
    </row>
    <row r="968" spans="19:25">
      <c r="S968" s="207"/>
      <c r="T968" s="207"/>
      <c r="W968" s="240"/>
      <c r="X968" s="207"/>
      <c r="Y968" s="207"/>
    </row>
    <row r="969" spans="19:25">
      <c r="S969" s="207"/>
      <c r="T969" s="207"/>
      <c r="W969" s="240"/>
      <c r="X969" s="207"/>
      <c r="Y969" s="207"/>
    </row>
    <row r="970" spans="19:25">
      <c r="S970" s="207"/>
      <c r="T970" s="207"/>
      <c r="W970" s="240"/>
      <c r="X970" s="207"/>
      <c r="Y970" s="207"/>
    </row>
    <row r="971" spans="19:25">
      <c r="S971" s="207"/>
      <c r="T971" s="207"/>
      <c r="W971" s="240"/>
      <c r="X971" s="207"/>
      <c r="Y971" s="207"/>
    </row>
    <row r="972" spans="19:25">
      <c r="S972" s="207"/>
      <c r="T972" s="207"/>
      <c r="W972" s="240"/>
      <c r="X972" s="207"/>
      <c r="Y972" s="207"/>
    </row>
    <row r="973" spans="19:25">
      <c r="S973" s="207"/>
      <c r="T973" s="207"/>
      <c r="W973" s="240"/>
      <c r="X973" s="207"/>
      <c r="Y973" s="207"/>
    </row>
    <row r="974" spans="19:25">
      <c r="S974" s="207"/>
      <c r="T974" s="207"/>
      <c r="W974" s="240"/>
      <c r="X974" s="207"/>
      <c r="Y974" s="207"/>
    </row>
    <row r="975" spans="19:25">
      <c r="S975" s="207"/>
      <c r="T975" s="207"/>
      <c r="W975" s="240"/>
      <c r="X975" s="207"/>
      <c r="Y975" s="207"/>
    </row>
    <row r="976" spans="19:25">
      <c r="S976" s="207"/>
      <c r="T976" s="207"/>
      <c r="W976" s="240"/>
      <c r="X976" s="207"/>
      <c r="Y976" s="207"/>
    </row>
    <row r="977" spans="19:25">
      <c r="S977" s="207"/>
      <c r="T977" s="207"/>
      <c r="W977" s="240"/>
      <c r="X977" s="207"/>
      <c r="Y977" s="207"/>
    </row>
    <row r="978" spans="19:25">
      <c r="S978" s="207"/>
      <c r="T978" s="207"/>
      <c r="W978" s="240"/>
      <c r="X978" s="207"/>
      <c r="Y978" s="207"/>
    </row>
    <row r="979" spans="19:25">
      <c r="S979" s="207"/>
      <c r="T979" s="207"/>
      <c r="W979" s="240"/>
      <c r="X979" s="207"/>
      <c r="Y979" s="207"/>
    </row>
    <row r="980" spans="19:25">
      <c r="S980" s="207"/>
      <c r="T980" s="207"/>
      <c r="W980" s="240"/>
      <c r="X980" s="207"/>
      <c r="Y980" s="207"/>
    </row>
    <row r="981" spans="19:25">
      <c r="S981" s="207"/>
      <c r="T981" s="207"/>
      <c r="W981" s="240"/>
      <c r="X981" s="207"/>
      <c r="Y981" s="207"/>
    </row>
    <row r="982" spans="19:25">
      <c r="S982" s="207"/>
      <c r="T982" s="207"/>
      <c r="W982" s="240"/>
      <c r="X982" s="207"/>
      <c r="Y982" s="207"/>
    </row>
    <row r="983" spans="19:25">
      <c r="S983" s="207"/>
      <c r="T983" s="207"/>
      <c r="W983" s="240"/>
      <c r="X983" s="207"/>
      <c r="Y983" s="207"/>
    </row>
    <row r="984" spans="19:25">
      <c r="S984" s="207"/>
      <c r="T984" s="207"/>
      <c r="W984" s="240"/>
      <c r="X984" s="207"/>
      <c r="Y984" s="207"/>
    </row>
    <row r="985" spans="19:25">
      <c r="S985" s="207"/>
      <c r="T985" s="207"/>
      <c r="W985" s="240"/>
      <c r="X985" s="207"/>
      <c r="Y985" s="207"/>
    </row>
    <row r="986" spans="19:25">
      <c r="S986" s="207"/>
      <c r="T986" s="207"/>
      <c r="W986" s="240"/>
      <c r="X986" s="207"/>
      <c r="Y986" s="207"/>
    </row>
    <row r="987" spans="19:25">
      <c r="S987" s="207"/>
      <c r="T987" s="207"/>
      <c r="W987" s="240"/>
      <c r="X987" s="207"/>
      <c r="Y987" s="207"/>
    </row>
    <row r="988" spans="19:25">
      <c r="S988" s="207"/>
      <c r="T988" s="207"/>
      <c r="W988" s="240"/>
      <c r="X988" s="207"/>
      <c r="Y988" s="207"/>
    </row>
    <row r="989" spans="19:25">
      <c r="S989" s="207"/>
      <c r="T989" s="207"/>
      <c r="W989" s="240"/>
      <c r="X989" s="207"/>
      <c r="Y989" s="207"/>
    </row>
    <row r="990" spans="19:25">
      <c r="S990" s="207"/>
      <c r="T990" s="207"/>
      <c r="W990" s="240"/>
      <c r="X990" s="207"/>
      <c r="Y990" s="207"/>
    </row>
    <row r="991" spans="19:25">
      <c r="S991" s="207"/>
      <c r="T991" s="207"/>
      <c r="W991" s="240"/>
      <c r="X991" s="207"/>
      <c r="Y991" s="207"/>
    </row>
    <row r="992" spans="19:25">
      <c r="S992" s="207"/>
      <c r="T992" s="207"/>
      <c r="W992" s="240"/>
      <c r="X992" s="207"/>
      <c r="Y992" s="207"/>
    </row>
    <row r="993" spans="19:25">
      <c r="S993" s="207"/>
      <c r="T993" s="207"/>
      <c r="W993" s="240"/>
      <c r="X993" s="207"/>
      <c r="Y993" s="207"/>
    </row>
    <row r="994" spans="19:25">
      <c r="S994" s="207"/>
      <c r="T994" s="207"/>
      <c r="W994" s="240"/>
      <c r="X994" s="207"/>
      <c r="Y994" s="207"/>
    </row>
    <row r="995" spans="19:25">
      <c r="S995" s="207"/>
      <c r="T995" s="207"/>
      <c r="W995" s="240"/>
      <c r="X995" s="207"/>
      <c r="Y995" s="207"/>
    </row>
    <row r="996" spans="19:25">
      <c r="S996" s="207"/>
      <c r="T996" s="207"/>
      <c r="W996" s="240"/>
      <c r="X996" s="207"/>
      <c r="Y996" s="207"/>
    </row>
    <row r="997" spans="19:25">
      <c r="S997" s="207"/>
      <c r="T997" s="207"/>
      <c r="W997" s="240"/>
      <c r="X997" s="207"/>
      <c r="Y997" s="207"/>
    </row>
    <row r="998" spans="19:25">
      <c r="S998" s="207"/>
      <c r="T998" s="207"/>
      <c r="W998" s="240"/>
      <c r="X998" s="207"/>
      <c r="Y998" s="207"/>
    </row>
    <row r="999" spans="19:25">
      <c r="S999" s="207"/>
      <c r="T999" s="207"/>
      <c r="W999" s="240"/>
      <c r="X999" s="207"/>
      <c r="Y999" s="207"/>
    </row>
    <row r="1000" spans="19:25">
      <c r="S1000" s="207"/>
      <c r="T1000" s="207"/>
      <c r="W1000" s="240"/>
      <c r="X1000" s="207"/>
      <c r="Y1000" s="207"/>
    </row>
    <row r="1001" spans="19:25">
      <c r="S1001" s="207"/>
      <c r="T1001" s="207"/>
      <c r="W1001" s="240"/>
      <c r="X1001" s="207"/>
      <c r="Y1001" s="207"/>
    </row>
    <row r="1002" spans="19:25">
      <c r="S1002" s="207"/>
      <c r="T1002" s="207"/>
      <c r="W1002" s="240"/>
      <c r="X1002" s="207"/>
      <c r="Y1002" s="207"/>
    </row>
    <row r="1003" spans="19:25">
      <c r="S1003" s="207"/>
      <c r="T1003" s="207"/>
      <c r="W1003" s="240"/>
      <c r="X1003" s="207"/>
      <c r="Y1003" s="207"/>
    </row>
    <row r="1004" spans="19:25">
      <c r="S1004" s="207"/>
      <c r="T1004" s="207"/>
      <c r="W1004" s="240"/>
      <c r="X1004" s="207"/>
      <c r="Y1004" s="207"/>
    </row>
    <row r="1005" spans="19:25">
      <c r="S1005" s="207"/>
      <c r="T1005" s="207"/>
      <c r="W1005" s="240"/>
      <c r="X1005" s="207"/>
      <c r="Y1005" s="207"/>
    </row>
    <row r="1006" spans="19:25">
      <c r="S1006" s="207"/>
      <c r="T1006" s="207"/>
      <c r="W1006" s="240"/>
      <c r="X1006" s="207"/>
      <c r="Y1006" s="207"/>
    </row>
    <row r="1007" spans="19:25">
      <c r="S1007" s="207"/>
      <c r="T1007" s="207"/>
      <c r="W1007" s="240"/>
      <c r="X1007" s="207"/>
      <c r="Y1007" s="207"/>
    </row>
    <row r="1008" spans="19:25">
      <c r="S1008" s="207"/>
      <c r="T1008" s="207"/>
      <c r="W1008" s="240"/>
      <c r="X1008" s="207"/>
      <c r="Y1008" s="207"/>
    </row>
    <row r="1009" spans="19:25">
      <c r="S1009" s="207"/>
      <c r="T1009" s="207"/>
      <c r="W1009" s="240"/>
      <c r="X1009" s="207"/>
      <c r="Y1009" s="207"/>
    </row>
    <row r="1010" spans="19:25">
      <c r="S1010" s="207"/>
      <c r="T1010" s="207"/>
      <c r="W1010" s="240"/>
      <c r="X1010" s="207"/>
      <c r="Y1010" s="207"/>
    </row>
    <row r="1011" spans="19:25">
      <c r="S1011" s="207"/>
      <c r="T1011" s="207"/>
      <c r="W1011" s="240"/>
      <c r="X1011" s="207"/>
      <c r="Y1011" s="207"/>
    </row>
    <row r="1012" spans="19:25">
      <c r="S1012" s="207"/>
      <c r="T1012" s="207"/>
      <c r="W1012" s="240"/>
      <c r="X1012" s="207"/>
      <c r="Y1012" s="207"/>
    </row>
    <row r="1013" spans="19:25">
      <c r="S1013" s="207"/>
      <c r="T1013" s="207"/>
      <c r="W1013" s="240"/>
      <c r="X1013" s="207"/>
      <c r="Y1013" s="207"/>
    </row>
    <row r="1014" spans="19:25">
      <c r="S1014" s="207"/>
      <c r="T1014" s="207"/>
      <c r="W1014" s="240"/>
      <c r="X1014" s="207"/>
      <c r="Y1014" s="207"/>
    </row>
    <row r="1015" spans="19:25">
      <c r="S1015" s="207"/>
      <c r="T1015" s="207"/>
      <c r="W1015" s="240"/>
      <c r="X1015" s="207"/>
      <c r="Y1015" s="207"/>
    </row>
    <row r="1016" spans="19:25">
      <c r="S1016" s="207"/>
      <c r="T1016" s="207"/>
      <c r="W1016" s="240"/>
      <c r="X1016" s="207"/>
      <c r="Y1016" s="207"/>
    </row>
    <row r="1017" spans="19:25">
      <c r="S1017" s="207"/>
      <c r="T1017" s="207"/>
      <c r="W1017" s="240"/>
      <c r="X1017" s="207"/>
      <c r="Y1017" s="207"/>
    </row>
    <row r="1018" spans="19:25">
      <c r="S1018" s="207"/>
      <c r="T1018" s="207"/>
      <c r="W1018" s="240"/>
      <c r="X1018" s="207"/>
      <c r="Y1018" s="207"/>
    </row>
    <row r="1019" spans="19:25">
      <c r="S1019" s="207"/>
      <c r="T1019" s="207"/>
      <c r="W1019" s="240"/>
      <c r="X1019" s="207"/>
      <c r="Y1019" s="207"/>
    </row>
    <row r="1020" spans="19:25">
      <c r="S1020" s="207"/>
      <c r="T1020" s="207"/>
      <c r="W1020" s="240"/>
      <c r="X1020" s="207"/>
      <c r="Y1020" s="207"/>
    </row>
    <row r="1021" spans="19:25">
      <c r="S1021" s="207"/>
      <c r="T1021" s="207"/>
      <c r="W1021" s="240"/>
      <c r="X1021" s="207"/>
      <c r="Y1021" s="207"/>
    </row>
    <row r="1022" spans="19:25">
      <c r="S1022" s="207"/>
      <c r="T1022" s="207"/>
      <c r="W1022" s="240"/>
      <c r="X1022" s="207"/>
      <c r="Y1022" s="207"/>
    </row>
    <row r="1023" spans="19:25">
      <c r="S1023" s="207"/>
      <c r="T1023" s="207"/>
      <c r="W1023" s="240"/>
      <c r="X1023" s="207"/>
      <c r="Y1023" s="207"/>
    </row>
    <row r="1024" spans="19:25">
      <c r="S1024" s="207"/>
      <c r="T1024" s="207"/>
      <c r="W1024" s="240"/>
      <c r="X1024" s="207"/>
      <c r="Y1024" s="207"/>
    </row>
    <row r="1025" spans="19:25">
      <c r="S1025" s="207"/>
      <c r="T1025" s="207"/>
      <c r="W1025" s="240"/>
      <c r="X1025" s="207"/>
      <c r="Y1025" s="207"/>
    </row>
    <row r="1026" spans="19:25">
      <c r="S1026" s="207"/>
      <c r="T1026" s="207"/>
      <c r="W1026" s="240"/>
      <c r="X1026" s="207"/>
      <c r="Y1026" s="207"/>
    </row>
    <row r="1027" spans="19:25">
      <c r="S1027" s="207"/>
      <c r="T1027" s="207"/>
      <c r="W1027" s="240"/>
      <c r="X1027" s="207"/>
      <c r="Y1027" s="207"/>
    </row>
    <row r="1028" spans="19:25">
      <c r="S1028" s="207"/>
      <c r="T1028" s="207"/>
      <c r="W1028" s="240"/>
      <c r="X1028" s="207"/>
      <c r="Y1028" s="207"/>
    </row>
    <row r="1029" spans="19:25">
      <c r="S1029" s="207"/>
      <c r="T1029" s="207"/>
      <c r="W1029" s="240"/>
      <c r="X1029" s="207"/>
      <c r="Y1029" s="207"/>
    </row>
    <row r="1030" spans="19:25">
      <c r="S1030" s="207"/>
      <c r="T1030" s="207"/>
      <c r="W1030" s="240"/>
      <c r="X1030" s="207"/>
      <c r="Y1030" s="207"/>
    </row>
    <row r="1031" spans="19:25">
      <c r="S1031" s="207"/>
      <c r="T1031" s="207"/>
      <c r="W1031" s="240"/>
      <c r="X1031" s="207"/>
      <c r="Y1031" s="207"/>
    </row>
    <row r="1032" spans="19:25">
      <c r="S1032" s="207"/>
      <c r="T1032" s="207"/>
      <c r="W1032" s="240"/>
      <c r="X1032" s="207"/>
      <c r="Y1032" s="207"/>
    </row>
    <row r="1033" spans="19:25">
      <c r="S1033" s="207"/>
      <c r="T1033" s="207"/>
      <c r="W1033" s="240"/>
      <c r="X1033" s="207"/>
      <c r="Y1033" s="207"/>
    </row>
    <row r="1034" spans="19:25">
      <c r="S1034" s="207"/>
      <c r="T1034" s="207"/>
      <c r="W1034" s="240"/>
      <c r="X1034" s="207"/>
      <c r="Y1034" s="207"/>
    </row>
    <row r="1035" spans="19:25">
      <c r="S1035" s="207"/>
      <c r="T1035" s="207"/>
      <c r="W1035" s="240"/>
      <c r="X1035" s="207"/>
      <c r="Y1035" s="207"/>
    </row>
    <row r="1036" spans="19:25">
      <c r="S1036" s="207"/>
      <c r="T1036" s="207"/>
      <c r="W1036" s="240"/>
      <c r="X1036" s="207"/>
      <c r="Y1036" s="207"/>
    </row>
    <row r="1037" spans="19:25">
      <c r="S1037" s="207"/>
      <c r="T1037" s="207"/>
      <c r="W1037" s="240"/>
      <c r="X1037" s="207"/>
      <c r="Y1037" s="207"/>
    </row>
    <row r="1038" spans="19:25">
      <c r="S1038" s="207"/>
      <c r="T1038" s="207"/>
      <c r="W1038" s="240"/>
      <c r="X1038" s="207"/>
      <c r="Y1038" s="207"/>
    </row>
    <row r="1039" spans="19:25">
      <c r="S1039" s="207"/>
      <c r="T1039" s="207"/>
      <c r="W1039" s="240"/>
      <c r="X1039" s="207"/>
      <c r="Y1039" s="207"/>
    </row>
    <row r="1040" spans="19:25">
      <c r="S1040" s="207"/>
      <c r="T1040" s="207"/>
      <c r="W1040" s="240"/>
      <c r="X1040" s="207"/>
      <c r="Y1040" s="207"/>
    </row>
    <row r="1041" spans="19:25">
      <c r="S1041" s="207"/>
      <c r="T1041" s="207"/>
      <c r="W1041" s="240"/>
      <c r="X1041" s="207"/>
      <c r="Y1041" s="207"/>
    </row>
    <row r="1042" spans="19:25">
      <c r="S1042" s="207"/>
      <c r="T1042" s="207"/>
      <c r="W1042" s="240"/>
      <c r="X1042" s="207"/>
      <c r="Y1042" s="207"/>
    </row>
    <row r="1043" spans="19:25">
      <c r="S1043" s="207"/>
      <c r="T1043" s="207"/>
      <c r="W1043" s="240"/>
      <c r="X1043" s="207"/>
      <c r="Y1043" s="207"/>
    </row>
    <row r="1044" spans="19:25">
      <c r="S1044" s="207"/>
      <c r="T1044" s="207"/>
      <c r="W1044" s="240"/>
      <c r="X1044" s="207"/>
      <c r="Y1044" s="207"/>
    </row>
    <row r="1045" spans="19:25">
      <c r="S1045" s="207"/>
      <c r="T1045" s="207"/>
      <c r="W1045" s="240"/>
      <c r="X1045" s="207"/>
      <c r="Y1045" s="207"/>
    </row>
    <row r="1046" spans="19:25">
      <c r="S1046" s="207"/>
      <c r="T1046" s="207"/>
      <c r="W1046" s="240"/>
      <c r="X1046" s="207"/>
      <c r="Y1046" s="207"/>
    </row>
    <row r="1047" spans="19:25">
      <c r="S1047" s="207"/>
      <c r="T1047" s="207"/>
      <c r="W1047" s="240"/>
      <c r="X1047" s="207"/>
      <c r="Y1047" s="207"/>
    </row>
    <row r="1048" spans="19:25">
      <c r="S1048" s="207"/>
      <c r="T1048" s="207"/>
      <c r="W1048" s="240"/>
      <c r="X1048" s="207"/>
      <c r="Y1048" s="207"/>
    </row>
    <row r="1049" spans="19:25">
      <c r="S1049" s="207"/>
      <c r="T1049" s="207"/>
      <c r="W1049" s="240"/>
      <c r="X1049" s="207"/>
      <c r="Y1049" s="207"/>
    </row>
    <row r="1050" spans="19:25">
      <c r="S1050" s="207"/>
      <c r="T1050" s="207"/>
      <c r="W1050" s="240"/>
      <c r="X1050" s="207"/>
      <c r="Y1050" s="207"/>
    </row>
    <row r="1051" spans="19:25">
      <c r="S1051" s="207"/>
      <c r="T1051" s="207"/>
      <c r="W1051" s="240"/>
      <c r="X1051" s="207"/>
      <c r="Y1051" s="207"/>
    </row>
    <row r="1052" spans="19:25">
      <c r="S1052" s="207"/>
      <c r="T1052" s="207"/>
      <c r="W1052" s="240"/>
      <c r="X1052" s="207"/>
      <c r="Y1052" s="207"/>
    </row>
    <row r="1053" spans="19:25">
      <c r="S1053" s="207"/>
      <c r="T1053" s="207"/>
      <c r="W1053" s="240"/>
      <c r="X1053" s="207"/>
      <c r="Y1053" s="207"/>
    </row>
    <row r="1054" spans="19:25">
      <c r="S1054" s="207"/>
      <c r="T1054" s="207"/>
      <c r="W1054" s="240"/>
      <c r="X1054" s="207"/>
      <c r="Y1054" s="207"/>
    </row>
    <row r="1055" spans="19:25">
      <c r="S1055" s="207"/>
      <c r="T1055" s="207"/>
      <c r="W1055" s="240"/>
      <c r="X1055" s="207"/>
      <c r="Y1055" s="207"/>
    </row>
    <row r="1056" spans="19:25">
      <c r="S1056" s="207"/>
      <c r="T1056" s="207"/>
      <c r="W1056" s="240"/>
      <c r="X1056" s="207"/>
      <c r="Y1056" s="207"/>
    </row>
    <row r="1057" spans="19:25">
      <c r="S1057" s="207"/>
      <c r="T1057" s="207"/>
      <c r="W1057" s="240"/>
      <c r="X1057" s="207"/>
      <c r="Y1057" s="207"/>
    </row>
    <row r="1058" spans="19:25">
      <c r="S1058" s="207"/>
      <c r="T1058" s="207"/>
      <c r="W1058" s="240"/>
      <c r="X1058" s="207"/>
      <c r="Y1058" s="207"/>
    </row>
    <row r="1059" spans="19:25">
      <c r="S1059" s="207"/>
      <c r="T1059" s="207"/>
      <c r="W1059" s="240"/>
      <c r="X1059" s="207"/>
      <c r="Y1059" s="207"/>
    </row>
    <row r="1060" spans="19:25">
      <c r="S1060" s="207"/>
      <c r="T1060" s="207"/>
      <c r="W1060" s="240"/>
      <c r="X1060" s="207"/>
      <c r="Y1060" s="207"/>
    </row>
    <row r="1061" spans="19:25">
      <c r="S1061" s="207"/>
      <c r="T1061" s="207"/>
      <c r="W1061" s="240"/>
      <c r="X1061" s="207"/>
      <c r="Y1061" s="207"/>
    </row>
    <row r="1062" spans="19:25">
      <c r="S1062" s="207"/>
      <c r="T1062" s="207"/>
      <c r="W1062" s="240"/>
      <c r="X1062" s="207"/>
      <c r="Y1062" s="207"/>
    </row>
    <row r="1063" spans="19:25">
      <c r="S1063" s="207"/>
      <c r="T1063" s="207"/>
      <c r="W1063" s="240"/>
      <c r="X1063" s="207"/>
      <c r="Y1063" s="207"/>
    </row>
    <row r="1064" spans="19:25">
      <c r="S1064" s="207"/>
      <c r="T1064" s="207"/>
      <c r="W1064" s="240"/>
      <c r="X1064" s="207"/>
      <c r="Y1064" s="207"/>
    </row>
    <row r="1065" spans="19:25">
      <c r="S1065" s="207"/>
      <c r="T1065" s="207"/>
      <c r="W1065" s="240"/>
      <c r="X1065" s="207"/>
      <c r="Y1065" s="207"/>
    </row>
    <row r="1066" spans="19:25">
      <c r="S1066" s="207"/>
      <c r="T1066" s="207"/>
      <c r="W1066" s="240"/>
      <c r="X1066" s="207"/>
      <c r="Y1066" s="207"/>
    </row>
    <row r="1067" spans="19:25">
      <c r="S1067" s="207"/>
      <c r="T1067" s="207"/>
      <c r="W1067" s="240"/>
      <c r="X1067" s="207"/>
      <c r="Y1067" s="207"/>
    </row>
    <row r="1068" spans="19:25">
      <c r="S1068" s="207"/>
      <c r="T1068" s="207"/>
      <c r="W1068" s="240"/>
      <c r="X1068" s="207"/>
      <c r="Y1068" s="207"/>
    </row>
    <row r="1069" spans="19:25">
      <c r="S1069" s="207"/>
      <c r="T1069" s="207"/>
      <c r="W1069" s="240"/>
      <c r="X1069" s="207"/>
      <c r="Y1069" s="207"/>
    </row>
    <row r="1070" spans="19:25">
      <c r="S1070" s="207"/>
      <c r="T1070" s="207"/>
      <c r="W1070" s="240"/>
      <c r="X1070" s="207"/>
      <c r="Y1070" s="207"/>
    </row>
    <row r="1071" spans="19:25">
      <c r="S1071" s="207"/>
      <c r="T1071" s="207"/>
      <c r="W1071" s="240"/>
      <c r="X1071" s="207"/>
      <c r="Y1071" s="207"/>
    </row>
    <row r="1072" spans="19:25">
      <c r="S1072" s="207"/>
      <c r="T1072" s="207"/>
      <c r="W1072" s="240"/>
      <c r="X1072" s="207"/>
      <c r="Y1072" s="207"/>
    </row>
    <row r="1073" spans="19:25">
      <c r="S1073" s="207"/>
      <c r="T1073" s="207"/>
      <c r="W1073" s="240"/>
      <c r="X1073" s="207"/>
      <c r="Y1073" s="207"/>
    </row>
    <row r="1074" spans="19:25">
      <c r="S1074" s="207"/>
      <c r="T1074" s="207"/>
      <c r="W1074" s="240"/>
      <c r="X1074" s="207"/>
      <c r="Y1074" s="207"/>
    </row>
    <row r="1075" spans="19:25">
      <c r="S1075" s="207"/>
      <c r="T1075" s="207"/>
      <c r="W1075" s="240"/>
      <c r="X1075" s="207"/>
      <c r="Y1075" s="207"/>
    </row>
    <row r="1076" spans="19:25">
      <c r="S1076" s="207"/>
      <c r="T1076" s="207"/>
      <c r="W1076" s="240"/>
      <c r="X1076" s="207"/>
      <c r="Y1076" s="207"/>
    </row>
    <row r="1077" spans="19:25">
      <c r="S1077" s="207"/>
      <c r="T1077" s="207"/>
      <c r="W1077" s="240"/>
      <c r="X1077" s="207"/>
      <c r="Y1077" s="207"/>
    </row>
    <row r="1078" spans="19:25">
      <c r="S1078" s="207"/>
      <c r="T1078" s="207"/>
      <c r="W1078" s="240"/>
      <c r="X1078" s="207"/>
      <c r="Y1078" s="207"/>
    </row>
    <row r="1079" spans="19:25">
      <c r="S1079" s="207"/>
      <c r="T1079" s="207"/>
      <c r="W1079" s="240"/>
      <c r="X1079" s="207"/>
      <c r="Y1079" s="207"/>
    </row>
    <row r="1080" spans="19:25">
      <c r="S1080" s="207"/>
      <c r="T1080" s="207"/>
      <c r="W1080" s="240"/>
      <c r="X1080" s="207"/>
      <c r="Y1080" s="207"/>
    </row>
    <row r="1081" spans="19:25">
      <c r="S1081" s="207"/>
      <c r="T1081" s="207"/>
      <c r="W1081" s="240"/>
      <c r="X1081" s="207"/>
      <c r="Y1081" s="207"/>
    </row>
    <row r="1082" spans="19:25">
      <c r="S1082" s="207"/>
      <c r="T1082" s="207"/>
      <c r="W1082" s="240"/>
      <c r="X1082" s="207"/>
      <c r="Y1082" s="207"/>
    </row>
    <row r="1083" spans="19:25">
      <c r="S1083" s="207"/>
      <c r="T1083" s="207"/>
      <c r="W1083" s="240"/>
      <c r="X1083" s="207"/>
      <c r="Y1083" s="207"/>
    </row>
    <row r="1084" spans="19:25">
      <c r="S1084" s="207"/>
      <c r="T1084" s="207"/>
      <c r="W1084" s="240"/>
      <c r="X1084" s="207"/>
      <c r="Y1084" s="207"/>
    </row>
    <row r="1085" spans="19:25">
      <c r="S1085" s="207"/>
      <c r="T1085" s="207"/>
      <c r="W1085" s="240"/>
      <c r="X1085" s="207"/>
      <c r="Y1085" s="207"/>
    </row>
    <row r="1086" spans="19:25">
      <c r="S1086" s="207"/>
      <c r="T1086" s="207"/>
      <c r="W1086" s="240"/>
      <c r="X1086" s="207"/>
      <c r="Y1086" s="207"/>
    </row>
    <row r="1087" spans="19:25">
      <c r="S1087" s="207"/>
      <c r="T1087" s="207"/>
      <c r="W1087" s="240"/>
      <c r="X1087" s="207"/>
      <c r="Y1087" s="207"/>
    </row>
    <row r="1088" spans="19:25">
      <c r="S1088" s="207"/>
      <c r="T1088" s="207"/>
      <c r="W1088" s="240"/>
      <c r="X1088" s="207"/>
      <c r="Y1088" s="207"/>
    </row>
    <row r="1089" spans="19:25">
      <c r="S1089" s="207"/>
      <c r="T1089" s="207"/>
      <c r="W1089" s="240"/>
      <c r="X1089" s="207"/>
      <c r="Y1089" s="207"/>
    </row>
    <row r="1090" spans="19:25">
      <c r="S1090" s="207"/>
      <c r="T1090" s="207"/>
      <c r="W1090" s="240"/>
      <c r="X1090" s="207"/>
      <c r="Y1090" s="207"/>
    </row>
    <row r="1091" spans="19:25">
      <c r="S1091" s="207"/>
      <c r="T1091" s="207"/>
      <c r="W1091" s="240"/>
      <c r="X1091" s="207"/>
      <c r="Y1091" s="207"/>
    </row>
    <row r="1092" spans="19:25">
      <c r="S1092" s="207"/>
      <c r="T1092" s="207"/>
      <c r="W1092" s="240"/>
      <c r="X1092" s="207"/>
      <c r="Y1092" s="207"/>
    </row>
    <row r="1093" spans="19:25">
      <c r="S1093" s="207"/>
      <c r="T1093" s="207"/>
      <c r="W1093" s="240"/>
      <c r="X1093" s="207"/>
      <c r="Y1093" s="207"/>
    </row>
    <row r="1094" spans="19:25">
      <c r="S1094" s="207"/>
      <c r="T1094" s="207"/>
      <c r="W1094" s="240"/>
      <c r="X1094" s="207"/>
      <c r="Y1094" s="207"/>
    </row>
    <row r="1095" spans="19:25">
      <c r="S1095" s="207"/>
      <c r="T1095" s="207"/>
      <c r="W1095" s="240"/>
      <c r="X1095" s="207"/>
      <c r="Y1095" s="207"/>
    </row>
    <row r="1096" spans="19:25">
      <c r="S1096" s="207"/>
      <c r="T1096" s="207"/>
      <c r="W1096" s="240"/>
      <c r="X1096" s="207"/>
      <c r="Y1096" s="207"/>
    </row>
    <row r="1097" spans="19:25">
      <c r="S1097" s="207"/>
      <c r="T1097" s="207"/>
      <c r="W1097" s="240"/>
      <c r="X1097" s="207"/>
      <c r="Y1097" s="207"/>
    </row>
    <row r="1098" spans="19:25">
      <c r="S1098" s="207"/>
      <c r="T1098" s="207"/>
      <c r="W1098" s="240"/>
      <c r="X1098" s="207"/>
      <c r="Y1098" s="207"/>
    </row>
    <row r="1099" spans="19:25">
      <c r="S1099" s="207"/>
      <c r="T1099" s="207"/>
      <c r="W1099" s="240"/>
      <c r="X1099" s="207"/>
      <c r="Y1099" s="207"/>
    </row>
    <row r="1100" spans="19:25">
      <c r="S1100" s="207"/>
      <c r="T1100" s="207"/>
      <c r="W1100" s="240"/>
      <c r="X1100" s="207"/>
      <c r="Y1100" s="207"/>
    </row>
    <row r="1101" spans="19:25">
      <c r="S1101" s="207"/>
      <c r="T1101" s="207"/>
      <c r="W1101" s="240"/>
      <c r="X1101" s="207"/>
      <c r="Y1101" s="207"/>
    </row>
    <row r="1102" spans="19:25">
      <c r="S1102" s="207"/>
      <c r="T1102" s="207"/>
      <c r="W1102" s="240"/>
      <c r="X1102" s="207"/>
      <c r="Y1102" s="207"/>
    </row>
    <row r="1103" spans="19:25">
      <c r="S1103" s="207"/>
      <c r="T1103" s="207"/>
      <c r="W1103" s="240"/>
      <c r="X1103" s="207"/>
      <c r="Y1103" s="207"/>
    </row>
    <row r="1104" spans="19:25">
      <c r="S1104" s="207"/>
      <c r="T1104" s="207"/>
      <c r="W1104" s="240"/>
      <c r="X1104" s="207"/>
      <c r="Y1104" s="207"/>
    </row>
    <row r="1105" spans="19:25">
      <c r="S1105" s="207"/>
      <c r="T1105" s="207"/>
      <c r="W1105" s="240"/>
      <c r="X1105" s="207"/>
      <c r="Y1105" s="207"/>
    </row>
    <row r="1106" spans="19:25">
      <c r="S1106" s="207"/>
      <c r="T1106" s="207"/>
      <c r="W1106" s="240"/>
      <c r="X1106" s="207"/>
      <c r="Y1106" s="207"/>
    </row>
    <row r="1107" spans="19:25">
      <c r="S1107" s="207"/>
      <c r="T1107" s="207"/>
      <c r="W1107" s="240"/>
      <c r="X1107" s="207"/>
      <c r="Y1107" s="207"/>
    </row>
    <row r="1108" spans="19:25">
      <c r="S1108" s="207"/>
      <c r="T1108" s="207"/>
      <c r="W1108" s="240"/>
      <c r="X1108" s="207"/>
      <c r="Y1108" s="207"/>
    </row>
    <row r="1109" spans="19:25">
      <c r="S1109" s="207"/>
      <c r="T1109" s="207"/>
      <c r="W1109" s="240"/>
      <c r="X1109" s="207"/>
      <c r="Y1109" s="207"/>
    </row>
    <row r="1110" spans="19:25">
      <c r="S1110" s="207"/>
      <c r="T1110" s="207"/>
      <c r="W1110" s="240"/>
      <c r="X1110" s="207"/>
      <c r="Y1110" s="207"/>
    </row>
    <row r="1111" spans="19:25">
      <c r="S1111" s="207"/>
      <c r="T1111" s="207"/>
      <c r="W1111" s="240"/>
      <c r="X1111" s="207"/>
      <c r="Y1111" s="207"/>
    </row>
    <row r="1112" spans="19:25">
      <c r="S1112" s="207"/>
      <c r="T1112" s="207"/>
      <c r="W1112" s="240"/>
      <c r="X1112" s="207"/>
      <c r="Y1112" s="207"/>
    </row>
    <row r="1113" spans="19:25">
      <c r="S1113" s="207"/>
      <c r="T1113" s="207"/>
      <c r="W1113" s="240"/>
      <c r="X1113" s="207"/>
      <c r="Y1113" s="207"/>
    </row>
    <row r="1114" spans="19:25">
      <c r="S1114" s="207"/>
      <c r="T1114" s="207"/>
      <c r="W1114" s="240"/>
      <c r="X1114" s="207"/>
      <c r="Y1114" s="207"/>
    </row>
    <row r="1115" spans="19:25">
      <c r="S1115" s="207"/>
      <c r="T1115" s="207"/>
      <c r="W1115" s="240"/>
      <c r="X1115" s="207"/>
      <c r="Y1115" s="207"/>
    </row>
    <row r="1116" spans="19:25">
      <c r="S1116" s="207"/>
      <c r="T1116" s="207"/>
      <c r="W1116" s="240"/>
      <c r="X1116" s="207"/>
      <c r="Y1116" s="207"/>
    </row>
    <row r="1117" spans="19:25">
      <c r="S1117" s="207"/>
      <c r="T1117" s="207"/>
      <c r="W1117" s="240"/>
      <c r="X1117" s="207"/>
      <c r="Y1117" s="207"/>
    </row>
    <row r="1118" spans="19:25">
      <c r="S1118" s="207"/>
      <c r="T1118" s="207"/>
      <c r="W1118" s="240"/>
      <c r="X1118" s="207"/>
      <c r="Y1118" s="207"/>
    </row>
    <row r="1119" spans="19:25">
      <c r="S1119" s="207"/>
      <c r="T1119" s="207"/>
      <c r="W1119" s="240"/>
      <c r="X1119" s="207"/>
      <c r="Y1119" s="207"/>
    </row>
    <row r="1120" spans="19:25">
      <c r="S1120" s="207"/>
      <c r="T1120" s="207"/>
      <c r="W1120" s="240"/>
      <c r="X1120" s="207"/>
      <c r="Y1120" s="207"/>
    </row>
    <row r="1121" spans="19:25">
      <c r="S1121" s="207"/>
      <c r="T1121" s="207"/>
      <c r="W1121" s="240"/>
      <c r="X1121" s="207"/>
      <c r="Y1121" s="207"/>
    </row>
    <row r="1122" spans="19:25">
      <c r="S1122" s="207"/>
      <c r="T1122" s="207"/>
      <c r="W1122" s="240"/>
      <c r="X1122" s="207"/>
      <c r="Y1122" s="207"/>
    </row>
    <row r="1123" spans="19:25">
      <c r="S1123" s="207"/>
      <c r="T1123" s="207"/>
      <c r="W1123" s="240"/>
      <c r="X1123" s="207"/>
      <c r="Y1123" s="207"/>
    </row>
    <row r="1124" spans="19:25">
      <c r="S1124" s="207"/>
      <c r="T1124" s="207"/>
      <c r="W1124" s="240"/>
      <c r="X1124" s="207"/>
      <c r="Y1124" s="207"/>
    </row>
    <row r="1125" spans="19:25">
      <c r="S1125" s="207"/>
      <c r="T1125" s="207"/>
      <c r="W1125" s="240"/>
      <c r="X1125" s="207"/>
      <c r="Y1125" s="207"/>
    </row>
    <row r="1126" spans="19:25">
      <c r="S1126" s="207"/>
      <c r="T1126" s="207"/>
      <c r="W1126" s="240"/>
      <c r="X1126" s="207"/>
      <c r="Y1126" s="207"/>
    </row>
    <row r="1127" spans="19:25">
      <c r="S1127" s="207"/>
      <c r="T1127" s="207"/>
      <c r="W1127" s="240"/>
      <c r="X1127" s="207"/>
      <c r="Y1127" s="207"/>
    </row>
    <row r="1128" spans="19:25">
      <c r="S1128" s="207"/>
      <c r="T1128" s="207"/>
      <c r="W1128" s="240"/>
      <c r="X1128" s="207"/>
      <c r="Y1128" s="207"/>
    </row>
    <row r="1129" spans="19:25">
      <c r="S1129" s="207"/>
      <c r="T1129" s="207"/>
      <c r="W1129" s="240"/>
      <c r="X1129" s="207"/>
      <c r="Y1129" s="207"/>
    </row>
    <row r="1130" spans="19:25">
      <c r="S1130" s="207"/>
      <c r="T1130" s="207"/>
      <c r="W1130" s="240"/>
      <c r="X1130" s="207"/>
      <c r="Y1130" s="207"/>
    </row>
    <row r="1131" spans="19:25">
      <c r="S1131" s="207"/>
      <c r="T1131" s="207"/>
      <c r="W1131" s="240"/>
      <c r="X1131" s="207"/>
      <c r="Y1131" s="207"/>
    </row>
    <row r="1132" spans="19:25">
      <c r="S1132" s="207"/>
      <c r="T1132" s="207"/>
      <c r="W1132" s="240"/>
      <c r="X1132" s="207"/>
      <c r="Y1132" s="207"/>
    </row>
    <row r="1133" spans="19:25">
      <c r="S1133" s="207"/>
      <c r="T1133" s="207"/>
      <c r="W1133" s="240"/>
      <c r="X1133" s="207"/>
      <c r="Y1133" s="207"/>
    </row>
    <row r="1134" spans="19:25">
      <c r="S1134" s="207"/>
      <c r="T1134" s="207"/>
      <c r="W1134" s="240"/>
      <c r="X1134" s="207"/>
      <c r="Y1134" s="207"/>
    </row>
    <row r="1135" spans="19:25">
      <c r="S1135" s="207"/>
      <c r="T1135" s="207"/>
      <c r="W1135" s="240"/>
      <c r="X1135" s="207"/>
      <c r="Y1135" s="207"/>
    </row>
    <row r="1136" spans="19:25">
      <c r="S1136" s="207"/>
      <c r="T1136" s="207"/>
      <c r="W1136" s="240"/>
      <c r="X1136" s="207"/>
      <c r="Y1136" s="207"/>
    </row>
    <row r="1137" spans="19:25">
      <c r="S1137" s="207"/>
      <c r="T1137" s="207"/>
      <c r="W1137" s="240"/>
      <c r="X1137" s="207"/>
      <c r="Y1137" s="207"/>
    </row>
    <row r="1138" spans="19:25">
      <c r="S1138" s="207"/>
      <c r="T1138" s="207"/>
      <c r="W1138" s="240"/>
      <c r="X1138" s="207"/>
      <c r="Y1138" s="207"/>
    </row>
    <row r="1139" spans="19:25">
      <c r="S1139" s="207"/>
      <c r="T1139" s="207"/>
      <c r="W1139" s="240"/>
      <c r="X1139" s="207"/>
      <c r="Y1139" s="207"/>
    </row>
    <row r="1140" spans="19:25">
      <c r="S1140" s="207"/>
      <c r="T1140" s="207"/>
      <c r="W1140" s="240"/>
      <c r="X1140" s="207"/>
      <c r="Y1140" s="207"/>
    </row>
    <row r="1141" spans="19:25">
      <c r="S1141" s="207"/>
      <c r="T1141" s="207"/>
      <c r="W1141" s="240"/>
      <c r="X1141" s="207"/>
      <c r="Y1141" s="207"/>
    </row>
    <row r="1142" spans="19:25">
      <c r="S1142" s="207"/>
      <c r="T1142" s="207"/>
      <c r="W1142" s="240"/>
      <c r="X1142" s="207"/>
      <c r="Y1142" s="207"/>
    </row>
    <row r="1143" spans="19:25">
      <c r="S1143" s="207"/>
      <c r="T1143" s="207"/>
      <c r="W1143" s="240"/>
      <c r="X1143" s="207"/>
      <c r="Y1143" s="207"/>
    </row>
    <row r="1144" spans="19:25">
      <c r="S1144" s="207"/>
      <c r="T1144" s="207"/>
      <c r="W1144" s="240"/>
      <c r="X1144" s="207"/>
      <c r="Y1144" s="207"/>
    </row>
    <row r="1145" spans="19:25">
      <c r="S1145" s="207"/>
      <c r="T1145" s="207"/>
      <c r="W1145" s="240"/>
      <c r="X1145" s="207"/>
      <c r="Y1145" s="207"/>
    </row>
    <row r="1146" spans="19:25">
      <c r="S1146" s="207"/>
      <c r="T1146" s="207"/>
      <c r="W1146" s="240"/>
      <c r="X1146" s="207"/>
      <c r="Y1146" s="207"/>
    </row>
    <row r="1147" spans="19:25">
      <c r="S1147" s="207"/>
      <c r="T1147" s="207"/>
      <c r="W1147" s="240"/>
      <c r="X1147" s="207"/>
      <c r="Y1147" s="207"/>
    </row>
    <row r="1148" spans="19:25">
      <c r="S1148" s="207"/>
      <c r="T1148" s="207"/>
      <c r="W1148" s="240"/>
      <c r="X1148" s="207"/>
      <c r="Y1148" s="207"/>
    </row>
    <row r="1149" spans="19:25">
      <c r="S1149" s="207"/>
      <c r="T1149" s="207"/>
      <c r="W1149" s="240"/>
      <c r="X1149" s="207"/>
      <c r="Y1149" s="207"/>
    </row>
    <row r="1150" spans="19:25">
      <c r="S1150" s="207"/>
      <c r="T1150" s="207"/>
      <c r="W1150" s="240"/>
      <c r="X1150" s="207"/>
      <c r="Y1150" s="207"/>
    </row>
    <row r="1151" spans="19:25">
      <c r="S1151" s="207"/>
      <c r="T1151" s="207"/>
      <c r="W1151" s="240"/>
      <c r="X1151" s="207"/>
      <c r="Y1151" s="207"/>
    </row>
    <row r="1152" spans="19:25">
      <c r="S1152" s="207"/>
      <c r="T1152" s="207"/>
      <c r="W1152" s="240"/>
      <c r="X1152" s="207"/>
      <c r="Y1152" s="207"/>
    </row>
    <row r="1153" spans="19:25">
      <c r="S1153" s="207"/>
      <c r="T1153" s="207"/>
      <c r="W1153" s="240"/>
      <c r="X1153" s="207"/>
      <c r="Y1153" s="207"/>
    </row>
    <row r="1154" spans="19:25">
      <c r="S1154" s="207"/>
      <c r="T1154" s="207"/>
      <c r="W1154" s="240"/>
      <c r="X1154" s="207"/>
      <c r="Y1154" s="207"/>
    </row>
    <row r="1155" spans="19:25">
      <c r="S1155" s="207"/>
      <c r="T1155" s="207"/>
      <c r="W1155" s="240"/>
      <c r="X1155" s="207"/>
      <c r="Y1155" s="207"/>
    </row>
    <row r="1156" spans="19:25">
      <c r="S1156" s="207"/>
      <c r="T1156" s="207"/>
      <c r="W1156" s="240"/>
      <c r="X1156" s="207"/>
      <c r="Y1156" s="207"/>
    </row>
    <row r="1157" spans="19:25">
      <c r="S1157" s="207"/>
      <c r="T1157" s="207"/>
      <c r="W1157" s="240"/>
      <c r="X1157" s="207"/>
      <c r="Y1157" s="207"/>
    </row>
    <row r="1158" spans="19:25">
      <c r="S1158" s="207"/>
      <c r="T1158" s="207"/>
      <c r="W1158" s="240"/>
      <c r="X1158" s="207"/>
      <c r="Y1158" s="207"/>
    </row>
    <row r="1159" spans="19:25">
      <c r="S1159" s="207"/>
      <c r="T1159" s="207"/>
      <c r="W1159" s="240"/>
      <c r="X1159" s="207"/>
      <c r="Y1159" s="207"/>
    </row>
    <row r="1160" spans="19:25">
      <c r="S1160" s="207"/>
      <c r="T1160" s="207"/>
      <c r="W1160" s="240"/>
      <c r="X1160" s="207"/>
      <c r="Y1160" s="207"/>
    </row>
    <row r="1161" spans="19:25">
      <c r="S1161" s="207"/>
      <c r="T1161" s="207"/>
      <c r="W1161" s="240"/>
      <c r="X1161" s="207"/>
      <c r="Y1161" s="207"/>
    </row>
    <row r="1162" spans="19:25">
      <c r="S1162" s="207"/>
      <c r="T1162" s="207"/>
      <c r="W1162" s="240"/>
      <c r="X1162" s="207"/>
      <c r="Y1162" s="207"/>
    </row>
    <row r="1163" spans="19:25">
      <c r="S1163" s="207"/>
      <c r="T1163" s="207"/>
      <c r="W1163" s="240"/>
      <c r="X1163" s="207"/>
      <c r="Y1163" s="207"/>
    </row>
    <row r="1164" spans="19:25">
      <c r="S1164" s="207"/>
      <c r="T1164" s="207"/>
      <c r="W1164" s="240"/>
      <c r="X1164" s="207"/>
      <c r="Y1164" s="207"/>
    </row>
    <row r="1165" spans="19:25">
      <c r="S1165" s="207"/>
      <c r="T1165" s="207"/>
      <c r="W1165" s="240"/>
      <c r="X1165" s="207"/>
      <c r="Y1165" s="207"/>
    </row>
    <row r="1166" spans="19:25">
      <c r="S1166" s="207"/>
      <c r="T1166" s="207"/>
      <c r="W1166" s="240"/>
      <c r="X1166" s="207"/>
      <c r="Y1166" s="207"/>
    </row>
    <row r="1167" spans="19:25">
      <c r="S1167" s="207"/>
      <c r="T1167" s="207"/>
      <c r="W1167" s="240"/>
      <c r="X1167" s="207"/>
      <c r="Y1167" s="207"/>
    </row>
    <row r="1168" spans="19:25">
      <c r="S1168" s="207"/>
      <c r="T1168" s="207"/>
      <c r="W1168" s="240"/>
      <c r="X1168" s="207"/>
      <c r="Y1168" s="207"/>
    </row>
    <row r="1169" spans="19:25">
      <c r="S1169" s="207"/>
      <c r="T1169" s="207"/>
      <c r="W1169" s="240"/>
      <c r="X1169" s="207"/>
      <c r="Y1169" s="207"/>
    </row>
    <row r="1170" spans="19:25">
      <c r="S1170" s="207"/>
      <c r="T1170" s="207"/>
      <c r="W1170" s="240"/>
      <c r="X1170" s="207"/>
      <c r="Y1170" s="207"/>
    </row>
    <row r="1171" spans="19:25">
      <c r="S1171" s="207"/>
      <c r="T1171" s="207"/>
      <c r="W1171" s="240"/>
      <c r="X1171" s="207"/>
      <c r="Y1171" s="207"/>
    </row>
    <row r="1172" spans="19:25">
      <c r="S1172" s="207"/>
      <c r="T1172" s="207"/>
      <c r="W1172" s="240"/>
      <c r="X1172" s="207"/>
      <c r="Y1172" s="207"/>
    </row>
    <row r="1173" spans="19:25">
      <c r="S1173" s="207"/>
      <c r="T1173" s="207"/>
      <c r="W1173" s="240"/>
      <c r="X1173" s="207"/>
      <c r="Y1173" s="207"/>
    </row>
    <row r="1174" spans="19:25">
      <c r="S1174" s="207"/>
      <c r="T1174" s="207"/>
      <c r="W1174" s="240"/>
      <c r="X1174" s="207"/>
      <c r="Y1174" s="207"/>
    </row>
    <row r="1175" spans="19:25">
      <c r="S1175" s="207"/>
      <c r="T1175" s="207"/>
      <c r="W1175" s="240"/>
      <c r="X1175" s="207"/>
      <c r="Y1175" s="207"/>
    </row>
    <row r="1176" spans="19:25">
      <c r="S1176" s="207"/>
      <c r="T1176" s="207"/>
      <c r="W1176" s="240"/>
      <c r="X1176" s="207"/>
      <c r="Y1176" s="207"/>
    </row>
    <row r="1177" spans="19:25">
      <c r="S1177" s="207"/>
      <c r="T1177" s="207"/>
      <c r="W1177" s="240"/>
      <c r="X1177" s="207"/>
      <c r="Y1177" s="207"/>
    </row>
    <row r="1178" spans="19:25">
      <c r="S1178" s="207"/>
      <c r="T1178" s="207"/>
      <c r="W1178" s="240"/>
      <c r="X1178" s="207"/>
      <c r="Y1178" s="207"/>
    </row>
    <row r="1179" spans="19:25">
      <c r="S1179" s="207"/>
      <c r="T1179" s="207"/>
      <c r="W1179" s="240"/>
      <c r="X1179" s="207"/>
      <c r="Y1179" s="207"/>
    </row>
    <row r="1180" spans="19:25">
      <c r="S1180" s="207"/>
      <c r="T1180" s="207"/>
      <c r="W1180" s="240"/>
      <c r="X1180" s="207"/>
      <c r="Y1180" s="207"/>
    </row>
    <row r="1181" spans="19:25">
      <c r="S1181" s="207"/>
      <c r="T1181" s="207"/>
      <c r="W1181" s="240"/>
      <c r="X1181" s="207"/>
      <c r="Y1181" s="207"/>
    </row>
    <row r="1182" spans="19:25">
      <c r="S1182" s="207"/>
      <c r="T1182" s="207"/>
      <c r="W1182" s="240"/>
      <c r="X1182" s="207"/>
      <c r="Y1182" s="207"/>
    </row>
    <row r="1183" spans="19:25">
      <c r="S1183" s="207"/>
      <c r="T1183" s="207"/>
      <c r="W1183" s="240"/>
      <c r="X1183" s="207"/>
      <c r="Y1183" s="207"/>
    </row>
    <row r="1184" spans="19:25">
      <c r="S1184" s="207"/>
      <c r="T1184" s="207"/>
      <c r="W1184" s="240"/>
      <c r="X1184" s="207"/>
      <c r="Y1184" s="207"/>
    </row>
    <row r="1185" spans="19:25">
      <c r="S1185" s="207"/>
      <c r="T1185" s="207"/>
      <c r="W1185" s="240"/>
      <c r="X1185" s="207"/>
      <c r="Y1185" s="207"/>
    </row>
    <row r="1186" spans="19:25">
      <c r="S1186" s="207"/>
      <c r="T1186" s="207"/>
      <c r="W1186" s="240"/>
      <c r="X1186" s="207"/>
      <c r="Y1186" s="207"/>
    </row>
    <row r="1187" spans="19:25">
      <c r="S1187" s="207"/>
      <c r="T1187" s="207"/>
      <c r="W1187" s="240"/>
      <c r="X1187" s="207"/>
      <c r="Y1187" s="207"/>
    </row>
    <row r="1188" spans="19:25">
      <c r="S1188" s="207"/>
      <c r="T1188" s="207"/>
      <c r="W1188" s="240"/>
      <c r="X1188" s="207"/>
      <c r="Y1188" s="207"/>
    </row>
    <row r="1189" spans="19:25">
      <c r="S1189" s="207"/>
      <c r="T1189" s="207"/>
      <c r="W1189" s="240"/>
      <c r="X1189" s="207"/>
      <c r="Y1189" s="207"/>
    </row>
    <row r="1190" spans="19:25">
      <c r="S1190" s="207"/>
      <c r="T1190" s="207"/>
      <c r="W1190" s="240"/>
      <c r="X1190" s="207"/>
      <c r="Y1190" s="207"/>
    </row>
    <row r="1191" spans="19:25">
      <c r="S1191" s="207"/>
      <c r="T1191" s="207"/>
      <c r="W1191" s="240"/>
      <c r="X1191" s="207"/>
      <c r="Y1191" s="207"/>
    </row>
    <row r="1192" spans="19:25">
      <c r="S1192" s="207"/>
      <c r="T1192" s="207"/>
      <c r="W1192" s="240"/>
      <c r="X1192" s="207"/>
      <c r="Y1192" s="207"/>
    </row>
    <row r="1193" spans="19:25">
      <c r="S1193" s="207"/>
      <c r="T1193" s="207"/>
      <c r="W1193" s="240"/>
      <c r="X1193" s="207"/>
      <c r="Y1193" s="207"/>
    </row>
    <row r="1194" spans="19:25">
      <c r="S1194" s="207"/>
      <c r="T1194" s="207"/>
      <c r="W1194" s="240"/>
      <c r="X1194" s="207"/>
      <c r="Y1194" s="207"/>
    </row>
    <row r="1195" spans="19:25">
      <c r="S1195" s="207"/>
      <c r="T1195" s="207"/>
      <c r="W1195" s="240"/>
      <c r="X1195" s="207"/>
      <c r="Y1195" s="207"/>
    </row>
    <row r="1196" spans="19:25">
      <c r="S1196" s="207"/>
      <c r="T1196" s="207"/>
      <c r="W1196" s="240"/>
      <c r="X1196" s="207"/>
      <c r="Y1196" s="207"/>
    </row>
    <row r="1197" spans="19:25">
      <c r="S1197" s="207"/>
      <c r="T1197" s="207"/>
      <c r="W1197" s="240"/>
      <c r="X1197" s="207"/>
      <c r="Y1197" s="207"/>
    </row>
    <row r="1198" spans="19:25">
      <c r="S1198" s="207"/>
      <c r="T1198" s="207"/>
      <c r="W1198" s="240"/>
      <c r="X1198" s="207"/>
      <c r="Y1198" s="207"/>
    </row>
    <row r="1199" spans="19:25">
      <c r="S1199" s="207"/>
      <c r="T1199" s="207"/>
      <c r="W1199" s="240"/>
      <c r="X1199" s="207"/>
      <c r="Y1199" s="207"/>
    </row>
    <row r="1200" spans="19:25">
      <c r="S1200" s="207"/>
      <c r="T1200" s="207"/>
      <c r="W1200" s="240"/>
      <c r="X1200" s="207"/>
      <c r="Y1200" s="207"/>
    </row>
    <row r="1201" spans="19:25">
      <c r="S1201" s="207"/>
      <c r="T1201" s="207"/>
      <c r="W1201" s="240"/>
      <c r="X1201" s="207"/>
      <c r="Y1201" s="207"/>
    </row>
    <row r="1202" spans="19:25">
      <c r="S1202" s="207"/>
      <c r="T1202" s="207"/>
      <c r="W1202" s="240"/>
      <c r="X1202" s="207"/>
      <c r="Y1202" s="207"/>
    </row>
    <row r="1203" spans="19:25">
      <c r="S1203" s="207"/>
      <c r="T1203" s="207"/>
      <c r="W1203" s="240"/>
      <c r="X1203" s="207"/>
      <c r="Y1203" s="207"/>
    </row>
    <row r="1204" spans="19:25">
      <c r="S1204" s="207"/>
      <c r="T1204" s="207"/>
      <c r="W1204" s="240"/>
      <c r="X1204" s="207"/>
      <c r="Y1204" s="207"/>
    </row>
    <row r="1205" spans="19:25">
      <c r="S1205" s="207"/>
      <c r="T1205" s="207"/>
      <c r="W1205" s="240"/>
      <c r="X1205" s="207"/>
      <c r="Y1205" s="207"/>
    </row>
    <row r="1206" spans="19:25">
      <c r="S1206" s="207"/>
      <c r="T1206" s="207"/>
      <c r="W1206" s="240"/>
      <c r="X1206" s="207"/>
      <c r="Y1206" s="207"/>
    </row>
    <row r="1207" spans="19:25">
      <c r="S1207" s="207"/>
      <c r="T1207" s="207"/>
      <c r="W1207" s="240"/>
      <c r="X1207" s="207"/>
      <c r="Y1207" s="207"/>
    </row>
    <row r="1208" spans="19:25">
      <c r="S1208" s="207"/>
      <c r="T1208" s="207"/>
      <c r="W1208" s="240"/>
      <c r="X1208" s="207"/>
      <c r="Y1208" s="207"/>
    </row>
    <row r="1209" spans="19:25">
      <c r="S1209" s="207"/>
      <c r="T1209" s="207"/>
      <c r="W1209" s="240"/>
      <c r="X1209" s="207"/>
      <c r="Y1209" s="207"/>
    </row>
    <row r="1210" spans="19:25">
      <c r="S1210" s="207"/>
      <c r="T1210" s="207"/>
      <c r="W1210" s="240"/>
      <c r="X1210" s="207"/>
      <c r="Y1210" s="207"/>
    </row>
    <row r="1211" spans="19:25">
      <c r="S1211" s="207"/>
      <c r="T1211" s="207"/>
      <c r="W1211" s="240"/>
      <c r="X1211" s="207"/>
      <c r="Y1211" s="207"/>
    </row>
    <row r="1212" spans="19:25">
      <c r="S1212" s="207"/>
      <c r="T1212" s="207"/>
      <c r="W1212" s="240"/>
      <c r="X1212" s="207"/>
      <c r="Y1212" s="207"/>
    </row>
    <row r="1213" spans="19:25">
      <c r="S1213" s="207"/>
      <c r="T1213" s="207"/>
      <c r="W1213" s="240"/>
      <c r="X1213" s="207"/>
      <c r="Y1213" s="207"/>
    </row>
    <row r="1214" spans="19:25">
      <c r="S1214" s="207"/>
      <c r="T1214" s="207"/>
      <c r="W1214" s="240"/>
      <c r="X1214" s="207"/>
      <c r="Y1214" s="207"/>
    </row>
    <row r="1215" spans="19:25">
      <c r="S1215" s="207"/>
      <c r="T1215" s="207"/>
      <c r="W1215" s="240"/>
      <c r="X1215" s="207"/>
      <c r="Y1215" s="207"/>
    </row>
    <row r="1216" spans="19:25">
      <c r="S1216" s="207"/>
      <c r="T1216" s="207"/>
      <c r="W1216" s="240"/>
      <c r="X1216" s="207"/>
      <c r="Y1216" s="207"/>
    </row>
    <row r="1217" spans="19:25">
      <c r="S1217" s="207"/>
      <c r="T1217" s="207"/>
      <c r="W1217" s="240"/>
      <c r="X1217" s="207"/>
      <c r="Y1217" s="207"/>
    </row>
    <row r="1218" spans="19:25">
      <c r="S1218" s="207"/>
      <c r="T1218" s="207"/>
      <c r="W1218" s="240"/>
      <c r="X1218" s="207"/>
      <c r="Y1218" s="207"/>
    </row>
    <row r="1219" spans="19:25">
      <c r="S1219" s="207"/>
      <c r="T1219" s="207"/>
      <c r="W1219" s="240"/>
      <c r="X1219" s="207"/>
      <c r="Y1219" s="207"/>
    </row>
    <row r="1220" spans="19:25">
      <c r="S1220" s="207"/>
      <c r="T1220" s="207"/>
      <c r="W1220" s="240"/>
      <c r="X1220" s="207"/>
      <c r="Y1220" s="207"/>
    </row>
    <row r="1221" spans="19:25">
      <c r="S1221" s="207"/>
      <c r="T1221" s="207"/>
      <c r="W1221" s="240"/>
      <c r="X1221" s="207"/>
      <c r="Y1221" s="207"/>
    </row>
    <row r="1222" spans="19:25">
      <c r="S1222" s="207"/>
      <c r="T1222" s="207"/>
      <c r="W1222" s="240"/>
      <c r="X1222" s="207"/>
      <c r="Y1222" s="207"/>
    </row>
    <row r="1223" spans="19:25">
      <c r="S1223" s="207"/>
      <c r="T1223" s="207"/>
      <c r="W1223" s="240"/>
      <c r="X1223" s="207"/>
      <c r="Y1223" s="207"/>
    </row>
    <row r="1224" spans="19:25">
      <c r="S1224" s="207"/>
      <c r="T1224" s="207"/>
      <c r="W1224" s="240"/>
      <c r="X1224" s="207"/>
      <c r="Y1224" s="207"/>
    </row>
    <row r="1225" spans="19:25">
      <c r="S1225" s="207"/>
      <c r="T1225" s="207"/>
      <c r="W1225" s="240"/>
      <c r="X1225" s="207"/>
      <c r="Y1225" s="207"/>
    </row>
    <row r="1226" spans="19:25">
      <c r="S1226" s="207"/>
      <c r="T1226" s="207"/>
      <c r="W1226" s="240"/>
      <c r="X1226" s="207"/>
      <c r="Y1226" s="207"/>
    </row>
    <row r="1227" spans="19:25">
      <c r="S1227" s="207"/>
      <c r="T1227" s="207"/>
      <c r="W1227" s="240"/>
      <c r="X1227" s="207"/>
      <c r="Y1227" s="207"/>
    </row>
    <row r="1228" spans="19:25">
      <c r="S1228" s="207"/>
      <c r="T1228" s="207"/>
      <c r="W1228" s="240"/>
      <c r="X1228" s="207"/>
      <c r="Y1228" s="207"/>
    </row>
    <row r="1229" spans="19:25">
      <c r="S1229" s="207"/>
      <c r="T1229" s="207"/>
      <c r="W1229" s="240"/>
      <c r="X1229" s="207"/>
      <c r="Y1229" s="207"/>
    </row>
    <row r="1230" spans="19:25">
      <c r="S1230" s="207"/>
      <c r="T1230" s="207"/>
      <c r="W1230" s="240"/>
      <c r="X1230" s="207"/>
      <c r="Y1230" s="207"/>
    </row>
    <row r="1231" spans="19:25">
      <c r="S1231" s="207"/>
      <c r="T1231" s="207"/>
      <c r="W1231" s="240"/>
      <c r="X1231" s="207"/>
      <c r="Y1231" s="207"/>
    </row>
    <row r="1232" spans="19:25">
      <c r="S1232" s="207"/>
      <c r="T1232" s="207"/>
      <c r="W1232" s="240"/>
      <c r="X1232" s="207"/>
      <c r="Y1232" s="207"/>
    </row>
    <row r="1233" spans="19:25">
      <c r="S1233" s="207"/>
      <c r="T1233" s="207"/>
      <c r="W1233" s="240"/>
      <c r="X1233" s="207"/>
      <c r="Y1233" s="207"/>
    </row>
    <row r="1234" spans="19:25">
      <c r="S1234" s="207"/>
      <c r="T1234" s="207"/>
      <c r="W1234" s="240"/>
      <c r="X1234" s="207"/>
      <c r="Y1234" s="207"/>
    </row>
    <row r="1235" spans="19:25">
      <c r="S1235" s="207"/>
      <c r="T1235" s="207"/>
      <c r="W1235" s="240"/>
      <c r="X1235" s="207"/>
      <c r="Y1235" s="207"/>
    </row>
    <row r="1236" spans="19:25">
      <c r="S1236" s="207"/>
      <c r="T1236" s="207"/>
      <c r="W1236" s="240"/>
      <c r="X1236" s="207"/>
      <c r="Y1236" s="207"/>
    </row>
    <row r="1237" spans="19:25">
      <c r="S1237" s="207"/>
      <c r="T1237" s="207"/>
      <c r="W1237" s="240"/>
      <c r="X1237" s="207"/>
      <c r="Y1237" s="207"/>
    </row>
    <row r="1238" spans="19:25">
      <c r="S1238" s="207"/>
      <c r="T1238" s="207"/>
      <c r="W1238" s="240"/>
      <c r="X1238" s="207"/>
      <c r="Y1238" s="207"/>
    </row>
    <row r="1239" spans="19:25">
      <c r="S1239" s="207"/>
      <c r="T1239" s="207"/>
      <c r="W1239" s="240"/>
      <c r="X1239" s="207"/>
      <c r="Y1239" s="207"/>
    </row>
    <row r="1240" spans="19:25">
      <c r="S1240" s="207"/>
      <c r="T1240" s="207"/>
      <c r="W1240" s="240"/>
      <c r="X1240" s="207"/>
      <c r="Y1240" s="207"/>
    </row>
    <row r="1241" spans="19:25">
      <c r="S1241" s="207"/>
      <c r="T1241" s="207"/>
      <c r="W1241" s="240"/>
      <c r="X1241" s="207"/>
      <c r="Y1241" s="207"/>
    </row>
    <row r="1242" spans="19:25">
      <c r="S1242" s="207"/>
      <c r="T1242" s="207"/>
      <c r="W1242" s="240"/>
      <c r="X1242" s="207"/>
      <c r="Y1242" s="207"/>
    </row>
    <row r="1243" spans="19:25">
      <c r="S1243" s="207"/>
      <c r="T1243" s="207"/>
      <c r="W1243" s="240"/>
      <c r="X1243" s="207"/>
      <c r="Y1243" s="207"/>
    </row>
    <row r="1244" spans="19:25">
      <c r="S1244" s="207"/>
      <c r="T1244" s="207"/>
      <c r="W1244" s="240"/>
      <c r="X1244" s="207"/>
      <c r="Y1244" s="207"/>
    </row>
    <row r="1245" spans="19:25">
      <c r="S1245" s="207"/>
      <c r="T1245" s="207"/>
      <c r="W1245" s="240"/>
      <c r="X1245" s="207"/>
      <c r="Y1245" s="207"/>
    </row>
    <row r="1246" spans="19:25">
      <c r="S1246" s="207"/>
      <c r="T1246" s="207"/>
      <c r="W1246" s="240"/>
      <c r="X1246" s="207"/>
      <c r="Y1246" s="207"/>
    </row>
    <row r="1247" spans="19:25">
      <c r="S1247" s="207"/>
      <c r="T1247" s="207"/>
      <c r="W1247" s="240"/>
      <c r="X1247" s="207"/>
      <c r="Y1247" s="207"/>
    </row>
    <row r="1248" spans="19:25">
      <c r="S1248" s="207"/>
      <c r="T1248" s="207"/>
      <c r="W1248" s="240"/>
      <c r="X1248" s="207"/>
      <c r="Y1248" s="207"/>
    </row>
    <row r="1249" spans="19:25">
      <c r="S1249" s="207"/>
      <c r="T1249" s="207"/>
      <c r="W1249" s="240"/>
      <c r="X1249" s="207"/>
      <c r="Y1249" s="207"/>
    </row>
    <row r="1250" spans="19:25">
      <c r="S1250" s="207"/>
      <c r="T1250" s="207"/>
      <c r="W1250" s="240"/>
      <c r="X1250" s="207"/>
      <c r="Y1250" s="207"/>
    </row>
    <row r="1251" spans="19:25">
      <c r="S1251" s="207"/>
      <c r="T1251" s="207"/>
      <c r="W1251" s="240"/>
      <c r="X1251" s="207"/>
      <c r="Y1251" s="207"/>
    </row>
    <row r="1252" spans="19:25">
      <c r="S1252" s="207"/>
      <c r="T1252" s="207"/>
      <c r="W1252" s="240"/>
      <c r="X1252" s="207"/>
      <c r="Y1252" s="207"/>
    </row>
    <row r="1253" spans="19:25">
      <c r="S1253" s="207"/>
      <c r="T1253" s="207"/>
      <c r="W1253" s="240"/>
      <c r="X1253" s="207"/>
      <c r="Y1253" s="207"/>
    </row>
    <row r="1254" spans="19:25">
      <c r="S1254" s="207"/>
      <c r="T1254" s="207"/>
      <c r="W1254" s="240"/>
      <c r="X1254" s="207"/>
      <c r="Y1254" s="207"/>
    </row>
    <row r="1255" spans="19:25">
      <c r="S1255" s="207"/>
      <c r="T1255" s="207"/>
      <c r="W1255" s="240"/>
      <c r="X1255" s="207"/>
      <c r="Y1255" s="207"/>
    </row>
    <row r="1256" spans="19:25">
      <c r="S1256" s="207"/>
      <c r="T1256" s="207"/>
      <c r="W1256" s="240"/>
      <c r="X1256" s="207"/>
      <c r="Y1256" s="207"/>
    </row>
    <row r="1257" spans="19:25">
      <c r="S1257" s="207"/>
      <c r="T1257" s="207"/>
      <c r="W1257" s="240"/>
      <c r="X1257" s="207"/>
      <c r="Y1257" s="207"/>
    </row>
    <row r="1258" spans="19:25">
      <c r="S1258" s="207"/>
      <c r="T1258" s="207"/>
      <c r="W1258" s="240"/>
      <c r="X1258" s="207"/>
      <c r="Y1258" s="207"/>
    </row>
    <row r="1259" spans="19:25">
      <c r="S1259" s="207"/>
      <c r="T1259" s="207"/>
      <c r="W1259" s="240"/>
      <c r="X1259" s="207"/>
      <c r="Y1259" s="207"/>
    </row>
    <row r="1260" spans="19:25">
      <c r="S1260" s="207"/>
      <c r="T1260" s="207"/>
      <c r="W1260" s="240"/>
      <c r="X1260" s="207"/>
      <c r="Y1260" s="207"/>
    </row>
    <row r="1261" spans="19:25">
      <c r="S1261" s="207"/>
      <c r="T1261" s="207"/>
      <c r="W1261" s="240"/>
      <c r="X1261" s="207"/>
      <c r="Y1261" s="207"/>
    </row>
    <row r="1262" spans="19:25">
      <c r="S1262" s="207"/>
      <c r="T1262" s="207"/>
      <c r="W1262" s="240"/>
      <c r="X1262" s="207"/>
      <c r="Y1262" s="207"/>
    </row>
    <row r="1263" spans="19:25">
      <c r="S1263" s="207"/>
      <c r="T1263" s="207"/>
      <c r="W1263" s="240"/>
      <c r="X1263" s="207"/>
      <c r="Y1263" s="207"/>
    </row>
    <row r="1264" spans="19:25">
      <c r="S1264" s="207"/>
      <c r="T1264" s="207"/>
      <c r="W1264" s="240"/>
      <c r="X1264" s="207"/>
      <c r="Y1264" s="207"/>
    </row>
    <row r="1265" spans="19:25">
      <c r="S1265" s="207"/>
      <c r="T1265" s="207"/>
      <c r="W1265" s="240"/>
      <c r="X1265" s="207"/>
      <c r="Y1265" s="207"/>
    </row>
    <row r="1266" spans="19:25">
      <c r="S1266" s="207"/>
      <c r="T1266" s="207"/>
      <c r="W1266" s="240"/>
      <c r="X1266" s="207"/>
      <c r="Y1266" s="207"/>
    </row>
    <row r="1267" spans="19:25">
      <c r="S1267" s="207"/>
      <c r="T1267" s="207"/>
      <c r="W1267" s="240"/>
      <c r="X1267" s="207"/>
      <c r="Y1267" s="207"/>
    </row>
    <row r="1268" spans="19:25">
      <c r="S1268" s="207"/>
      <c r="T1268" s="207"/>
      <c r="W1268" s="240"/>
      <c r="X1268" s="207"/>
      <c r="Y1268" s="207"/>
    </row>
    <row r="1269" spans="19:25">
      <c r="S1269" s="207"/>
      <c r="T1269" s="207"/>
      <c r="W1269" s="240"/>
      <c r="X1269" s="207"/>
      <c r="Y1269" s="207"/>
    </row>
    <row r="1270" spans="19:25">
      <c r="S1270" s="207"/>
      <c r="T1270" s="207"/>
      <c r="W1270" s="240"/>
      <c r="X1270" s="207"/>
      <c r="Y1270" s="207"/>
    </row>
    <row r="1271" spans="19:25">
      <c r="S1271" s="207"/>
      <c r="T1271" s="207"/>
      <c r="W1271" s="240"/>
      <c r="X1271" s="207"/>
      <c r="Y1271" s="207"/>
    </row>
    <row r="1272" spans="19:25">
      <c r="S1272" s="207"/>
      <c r="T1272" s="207"/>
      <c r="W1272" s="240"/>
      <c r="X1272" s="207"/>
      <c r="Y1272" s="207"/>
    </row>
    <row r="1273" spans="19:25">
      <c r="S1273" s="207"/>
      <c r="T1273" s="207"/>
      <c r="W1273" s="240"/>
      <c r="X1273" s="207"/>
      <c r="Y1273" s="207"/>
    </row>
    <row r="1274" spans="19:25">
      <c r="S1274" s="207"/>
      <c r="T1274" s="207"/>
      <c r="W1274" s="240"/>
      <c r="X1274" s="207"/>
      <c r="Y1274" s="207"/>
    </row>
    <row r="1275" spans="19:25">
      <c r="S1275" s="207"/>
      <c r="T1275" s="207"/>
      <c r="W1275" s="240"/>
      <c r="X1275" s="207"/>
      <c r="Y1275" s="207"/>
    </row>
    <row r="1276" spans="19:25">
      <c r="S1276" s="207"/>
      <c r="T1276" s="207"/>
      <c r="W1276" s="240"/>
      <c r="X1276" s="207"/>
      <c r="Y1276" s="207"/>
    </row>
    <row r="1277" spans="19:25">
      <c r="S1277" s="207"/>
      <c r="T1277" s="207"/>
      <c r="W1277" s="240"/>
      <c r="X1277" s="207"/>
      <c r="Y1277" s="207"/>
    </row>
    <row r="1278" spans="19:25">
      <c r="S1278" s="207"/>
      <c r="T1278" s="207"/>
      <c r="W1278" s="240"/>
      <c r="X1278" s="207"/>
      <c r="Y1278" s="207"/>
    </row>
    <row r="1279" spans="19:25">
      <c r="S1279" s="207"/>
      <c r="T1279" s="207"/>
      <c r="W1279" s="240"/>
      <c r="X1279" s="207"/>
      <c r="Y1279" s="207"/>
    </row>
    <row r="1280" spans="19:25">
      <c r="S1280" s="207"/>
      <c r="T1280" s="207"/>
      <c r="W1280" s="240"/>
      <c r="X1280" s="207"/>
      <c r="Y1280" s="207"/>
    </row>
    <row r="1281" spans="19:25">
      <c r="S1281" s="207"/>
      <c r="T1281" s="207"/>
      <c r="W1281" s="240"/>
      <c r="X1281" s="207"/>
      <c r="Y1281" s="207"/>
    </row>
    <row r="1282" spans="19:25">
      <c r="S1282" s="207"/>
      <c r="T1282" s="207"/>
      <c r="W1282" s="240"/>
      <c r="X1282" s="207"/>
      <c r="Y1282" s="207"/>
    </row>
    <row r="1283" spans="19:25">
      <c r="S1283" s="207"/>
      <c r="T1283" s="207"/>
      <c r="W1283" s="240"/>
      <c r="X1283" s="207"/>
      <c r="Y1283" s="207"/>
    </row>
    <row r="1284" spans="19:25">
      <c r="S1284" s="207"/>
      <c r="T1284" s="207"/>
      <c r="W1284" s="240"/>
      <c r="X1284" s="207"/>
      <c r="Y1284" s="207"/>
    </row>
    <row r="1285" spans="19:25">
      <c r="S1285" s="207"/>
      <c r="T1285" s="207"/>
      <c r="W1285" s="240"/>
      <c r="X1285" s="207"/>
      <c r="Y1285" s="207"/>
    </row>
    <row r="1286" spans="19:25">
      <c r="S1286" s="207"/>
      <c r="T1286" s="207"/>
      <c r="W1286" s="240"/>
      <c r="X1286" s="207"/>
      <c r="Y1286" s="207"/>
    </row>
    <row r="1287" spans="19:25">
      <c r="S1287" s="207"/>
      <c r="T1287" s="207"/>
      <c r="W1287" s="240"/>
      <c r="X1287" s="207"/>
      <c r="Y1287" s="207"/>
    </row>
    <row r="1288" spans="19:25">
      <c r="S1288" s="207"/>
      <c r="T1288" s="207"/>
      <c r="W1288" s="240"/>
      <c r="X1288" s="207"/>
      <c r="Y1288" s="207"/>
    </row>
    <row r="1289" spans="19:25">
      <c r="S1289" s="207"/>
      <c r="T1289" s="207"/>
      <c r="W1289" s="240"/>
      <c r="X1289" s="207"/>
      <c r="Y1289" s="207"/>
    </row>
    <row r="1290" spans="19:25">
      <c r="S1290" s="207"/>
      <c r="T1290" s="207"/>
      <c r="W1290" s="240"/>
      <c r="X1290" s="207"/>
      <c r="Y1290" s="207"/>
    </row>
    <row r="1291" spans="19:25">
      <c r="S1291" s="207"/>
      <c r="T1291" s="207"/>
      <c r="W1291" s="240"/>
      <c r="X1291" s="207"/>
      <c r="Y1291" s="207"/>
    </row>
    <row r="1292" spans="19:25">
      <c r="S1292" s="207"/>
      <c r="T1292" s="207"/>
      <c r="W1292" s="240"/>
      <c r="X1292" s="207"/>
      <c r="Y1292" s="207"/>
    </row>
    <row r="1293" spans="19:25">
      <c r="S1293" s="207"/>
      <c r="T1293" s="207"/>
      <c r="W1293" s="240"/>
      <c r="X1293" s="207"/>
      <c r="Y1293" s="207"/>
    </row>
    <row r="1294" spans="19:25">
      <c r="S1294" s="207"/>
      <c r="T1294" s="207"/>
      <c r="W1294" s="240"/>
      <c r="X1294" s="207"/>
      <c r="Y1294" s="207"/>
    </row>
    <row r="1295" spans="19:25">
      <c r="S1295" s="207"/>
      <c r="T1295" s="207"/>
      <c r="W1295" s="240"/>
      <c r="X1295" s="207"/>
      <c r="Y1295" s="207"/>
    </row>
    <row r="1296" spans="19:25">
      <c r="S1296" s="207"/>
      <c r="T1296" s="207"/>
      <c r="W1296" s="240"/>
      <c r="X1296" s="207"/>
      <c r="Y1296" s="207"/>
    </row>
    <row r="1297" spans="19:25">
      <c r="S1297" s="207"/>
      <c r="T1297" s="207"/>
      <c r="W1297" s="240"/>
      <c r="X1297" s="207"/>
      <c r="Y1297" s="207"/>
    </row>
    <row r="1298" spans="19:25">
      <c r="S1298" s="207"/>
      <c r="T1298" s="207"/>
      <c r="W1298" s="240"/>
      <c r="X1298" s="207"/>
      <c r="Y1298" s="207"/>
    </row>
    <row r="1299" spans="19:25">
      <c r="S1299" s="207"/>
      <c r="T1299" s="207"/>
      <c r="W1299" s="240"/>
      <c r="X1299" s="207"/>
      <c r="Y1299" s="207"/>
    </row>
    <row r="1300" spans="19:25">
      <c r="S1300" s="207"/>
      <c r="T1300" s="207"/>
      <c r="W1300" s="240"/>
      <c r="X1300" s="207"/>
      <c r="Y1300" s="207"/>
    </row>
    <row r="1301" spans="19:25">
      <c r="S1301" s="207"/>
      <c r="T1301" s="207"/>
      <c r="W1301" s="240"/>
      <c r="X1301" s="207"/>
      <c r="Y1301" s="207"/>
    </row>
    <row r="1302" spans="19:25">
      <c r="S1302" s="207"/>
      <c r="T1302" s="207"/>
      <c r="W1302" s="240"/>
      <c r="X1302" s="207"/>
      <c r="Y1302" s="207"/>
    </row>
    <row r="1303" spans="19:25">
      <c r="S1303" s="207"/>
      <c r="T1303" s="207"/>
      <c r="W1303" s="240"/>
      <c r="X1303" s="207"/>
      <c r="Y1303" s="207"/>
    </row>
    <row r="1304" spans="19:25">
      <c r="S1304" s="207"/>
      <c r="T1304" s="207"/>
      <c r="W1304" s="240"/>
      <c r="X1304" s="207"/>
      <c r="Y1304" s="207"/>
    </row>
    <row r="1305" spans="19:25">
      <c r="S1305" s="207"/>
      <c r="T1305" s="207"/>
      <c r="W1305" s="240"/>
      <c r="X1305" s="207"/>
      <c r="Y1305" s="207"/>
    </row>
    <row r="1306" spans="19:25">
      <c r="S1306" s="207"/>
      <c r="T1306" s="207"/>
      <c r="W1306" s="240"/>
      <c r="X1306" s="207"/>
      <c r="Y1306" s="207"/>
    </row>
    <row r="1307" spans="19:25">
      <c r="S1307" s="207"/>
      <c r="T1307" s="207"/>
      <c r="W1307" s="240"/>
      <c r="X1307" s="207"/>
      <c r="Y1307" s="207"/>
    </row>
    <row r="1308" spans="19:25">
      <c r="S1308" s="207"/>
      <c r="T1308" s="207"/>
      <c r="W1308" s="240"/>
      <c r="X1308" s="207"/>
      <c r="Y1308" s="207"/>
    </row>
    <row r="1309" spans="19:25">
      <c r="S1309" s="207"/>
      <c r="T1309" s="207"/>
      <c r="W1309" s="240"/>
      <c r="X1309" s="207"/>
      <c r="Y1309" s="207"/>
    </row>
    <row r="1310" spans="19:25">
      <c r="S1310" s="207"/>
      <c r="T1310" s="207"/>
      <c r="W1310" s="240"/>
      <c r="X1310" s="207"/>
      <c r="Y1310" s="207"/>
    </row>
    <row r="1311" spans="19:25">
      <c r="S1311" s="207"/>
      <c r="T1311" s="207"/>
      <c r="W1311" s="240"/>
      <c r="X1311" s="207"/>
      <c r="Y1311" s="207"/>
    </row>
    <row r="1312" spans="19:25">
      <c r="S1312" s="207"/>
      <c r="T1312" s="207"/>
      <c r="W1312" s="240"/>
      <c r="X1312" s="207"/>
      <c r="Y1312" s="207"/>
    </row>
    <row r="1313" spans="19:25">
      <c r="S1313" s="207"/>
      <c r="T1313" s="207"/>
      <c r="W1313" s="240"/>
      <c r="X1313" s="207"/>
      <c r="Y1313" s="207"/>
    </row>
    <row r="1314" spans="19:25">
      <c r="S1314" s="207"/>
      <c r="T1314" s="207"/>
      <c r="W1314" s="240"/>
      <c r="X1314" s="207"/>
      <c r="Y1314" s="207"/>
    </row>
    <row r="1315" spans="19:25">
      <c r="S1315" s="207"/>
      <c r="T1315" s="207"/>
      <c r="W1315" s="240"/>
      <c r="X1315" s="207"/>
      <c r="Y1315" s="207"/>
    </row>
    <row r="1316" spans="19:25">
      <c r="S1316" s="207"/>
      <c r="T1316" s="207"/>
      <c r="W1316" s="240"/>
      <c r="X1316" s="207"/>
      <c r="Y1316" s="207"/>
    </row>
    <row r="1317" spans="19:25">
      <c r="S1317" s="207"/>
      <c r="T1317" s="207"/>
      <c r="W1317" s="240"/>
      <c r="X1317" s="207"/>
      <c r="Y1317" s="207"/>
    </row>
    <row r="1318" spans="19:25">
      <c r="S1318" s="207"/>
      <c r="T1318" s="207"/>
      <c r="W1318" s="240"/>
      <c r="X1318" s="207"/>
      <c r="Y1318" s="207"/>
    </row>
    <row r="1319" spans="19:25">
      <c r="S1319" s="207"/>
      <c r="T1319" s="207"/>
      <c r="W1319" s="240"/>
      <c r="X1319" s="207"/>
      <c r="Y1319" s="207"/>
    </row>
    <row r="1320" spans="19:25">
      <c r="S1320" s="207"/>
      <c r="T1320" s="207"/>
      <c r="W1320" s="240"/>
      <c r="X1320" s="207"/>
      <c r="Y1320" s="207"/>
    </row>
    <row r="1321" spans="19:25">
      <c r="S1321" s="207"/>
      <c r="T1321" s="207"/>
      <c r="W1321" s="240"/>
      <c r="X1321" s="207"/>
      <c r="Y1321" s="207"/>
    </row>
    <row r="1322" spans="19:25">
      <c r="S1322" s="207"/>
      <c r="T1322" s="207"/>
      <c r="W1322" s="240"/>
      <c r="X1322" s="207"/>
      <c r="Y1322" s="207"/>
    </row>
    <row r="1323" spans="19:25">
      <c r="S1323" s="207"/>
      <c r="T1323" s="207"/>
      <c r="W1323" s="240"/>
      <c r="X1323" s="207"/>
      <c r="Y1323" s="207"/>
    </row>
    <row r="1324" spans="19:25">
      <c r="S1324" s="207"/>
      <c r="T1324" s="207"/>
      <c r="W1324" s="240"/>
      <c r="X1324" s="207"/>
      <c r="Y1324" s="207"/>
    </row>
    <row r="1325" spans="19:25">
      <c r="S1325" s="207"/>
      <c r="T1325" s="207"/>
      <c r="W1325" s="240"/>
      <c r="X1325" s="207"/>
      <c r="Y1325" s="207"/>
    </row>
    <row r="1326" spans="19:25">
      <c r="S1326" s="207"/>
      <c r="T1326" s="207"/>
      <c r="W1326" s="240"/>
      <c r="X1326" s="207"/>
      <c r="Y1326" s="207"/>
    </row>
    <row r="1327" spans="19:25">
      <c r="S1327" s="207"/>
      <c r="T1327" s="207"/>
      <c r="W1327" s="240"/>
      <c r="X1327" s="207"/>
      <c r="Y1327" s="207"/>
    </row>
    <row r="1328" spans="19:25">
      <c r="S1328" s="207"/>
      <c r="T1328" s="207"/>
      <c r="W1328" s="240"/>
      <c r="X1328" s="207"/>
      <c r="Y1328" s="207"/>
    </row>
    <row r="1329" spans="19:25">
      <c r="S1329" s="207"/>
      <c r="T1329" s="207"/>
      <c r="W1329" s="240"/>
      <c r="X1329" s="207"/>
      <c r="Y1329" s="207"/>
    </row>
    <row r="1330" spans="19:25">
      <c r="S1330" s="207"/>
      <c r="T1330" s="207"/>
      <c r="W1330" s="240"/>
      <c r="X1330" s="207"/>
      <c r="Y1330" s="207"/>
    </row>
    <row r="1331" spans="19:25">
      <c r="S1331" s="207"/>
      <c r="T1331" s="207"/>
      <c r="W1331" s="240"/>
      <c r="X1331" s="207"/>
      <c r="Y1331" s="207"/>
    </row>
    <row r="1332" spans="19:25">
      <c r="S1332" s="207"/>
      <c r="T1332" s="207"/>
      <c r="W1332" s="240"/>
      <c r="X1332" s="207"/>
      <c r="Y1332" s="207"/>
    </row>
    <row r="1333" spans="19:25">
      <c r="S1333" s="207"/>
      <c r="T1333" s="207"/>
      <c r="W1333" s="240"/>
      <c r="X1333" s="207"/>
      <c r="Y1333" s="207"/>
    </row>
    <row r="1334" spans="19:25">
      <c r="S1334" s="207"/>
      <c r="T1334" s="207"/>
      <c r="W1334" s="240"/>
      <c r="X1334" s="207"/>
      <c r="Y1334" s="207"/>
    </row>
    <row r="1335" spans="19:25">
      <c r="S1335" s="207"/>
      <c r="T1335" s="207"/>
      <c r="W1335" s="240"/>
      <c r="X1335" s="207"/>
      <c r="Y1335" s="207"/>
    </row>
    <row r="1336" spans="19:25">
      <c r="S1336" s="207"/>
      <c r="T1336" s="207"/>
      <c r="W1336" s="240"/>
      <c r="X1336" s="207"/>
      <c r="Y1336" s="207"/>
    </row>
    <row r="1337" spans="19:25">
      <c r="S1337" s="207"/>
      <c r="T1337" s="207"/>
      <c r="W1337" s="240"/>
      <c r="X1337" s="207"/>
      <c r="Y1337" s="207"/>
    </row>
    <row r="1338" spans="19:25">
      <c r="S1338" s="207"/>
      <c r="T1338" s="207"/>
      <c r="W1338" s="240"/>
      <c r="X1338" s="207"/>
      <c r="Y1338" s="207"/>
    </row>
    <row r="1339" spans="19:25">
      <c r="S1339" s="207"/>
      <c r="T1339" s="207"/>
      <c r="W1339" s="240"/>
      <c r="X1339" s="207"/>
      <c r="Y1339" s="207"/>
    </row>
    <row r="1340" spans="19:25">
      <c r="S1340" s="207"/>
      <c r="T1340" s="207"/>
      <c r="W1340" s="240"/>
      <c r="X1340" s="207"/>
      <c r="Y1340" s="207"/>
    </row>
    <row r="1341" spans="19:25">
      <c r="S1341" s="207"/>
      <c r="T1341" s="207"/>
      <c r="W1341" s="240"/>
      <c r="X1341" s="207"/>
      <c r="Y1341" s="207"/>
    </row>
    <row r="1342" spans="19:25">
      <c r="S1342" s="207"/>
      <c r="T1342" s="207"/>
      <c r="W1342" s="240"/>
      <c r="X1342" s="207"/>
      <c r="Y1342" s="207"/>
    </row>
    <row r="1343" spans="19:25">
      <c r="S1343" s="207"/>
      <c r="T1343" s="207"/>
      <c r="W1343" s="240"/>
      <c r="X1343" s="207"/>
      <c r="Y1343" s="207"/>
    </row>
    <row r="1344" spans="19:25">
      <c r="S1344" s="207"/>
      <c r="T1344" s="207"/>
      <c r="W1344" s="240"/>
      <c r="X1344" s="207"/>
      <c r="Y1344" s="207"/>
    </row>
    <row r="1345" spans="19:25">
      <c r="S1345" s="207"/>
      <c r="T1345" s="207"/>
      <c r="W1345" s="240"/>
      <c r="X1345" s="207"/>
      <c r="Y1345" s="207"/>
    </row>
    <row r="1346" spans="19:25">
      <c r="S1346" s="207"/>
      <c r="T1346" s="207"/>
      <c r="W1346" s="240"/>
      <c r="X1346" s="207"/>
      <c r="Y1346" s="207"/>
    </row>
    <row r="1347" spans="19:25">
      <c r="S1347" s="207"/>
      <c r="T1347" s="207"/>
      <c r="W1347" s="240"/>
      <c r="X1347" s="207"/>
      <c r="Y1347" s="207"/>
    </row>
    <row r="1348" spans="19:25">
      <c r="S1348" s="207"/>
      <c r="T1348" s="207"/>
      <c r="W1348" s="240"/>
      <c r="X1348" s="207"/>
      <c r="Y1348" s="207"/>
    </row>
    <row r="1349" spans="19:25">
      <c r="S1349" s="207"/>
      <c r="T1349" s="207"/>
      <c r="W1349" s="240"/>
      <c r="X1349" s="207"/>
      <c r="Y1349" s="207"/>
    </row>
    <row r="1350" spans="19:25">
      <c r="S1350" s="207"/>
      <c r="T1350" s="207"/>
      <c r="W1350" s="240"/>
      <c r="X1350" s="207"/>
      <c r="Y1350" s="207"/>
    </row>
    <row r="1351" spans="19:25">
      <c r="S1351" s="207"/>
      <c r="T1351" s="207"/>
      <c r="W1351" s="240"/>
      <c r="X1351" s="207"/>
      <c r="Y1351" s="207"/>
    </row>
    <row r="1352" spans="19:25">
      <c r="S1352" s="207"/>
      <c r="T1352" s="207"/>
      <c r="W1352" s="240"/>
      <c r="X1352" s="207"/>
      <c r="Y1352" s="207"/>
    </row>
    <row r="1353" spans="19:25">
      <c r="S1353" s="207"/>
      <c r="T1353" s="207"/>
      <c r="W1353" s="240"/>
      <c r="X1353" s="207"/>
      <c r="Y1353" s="207"/>
    </row>
    <row r="1354" spans="19:25">
      <c r="S1354" s="207"/>
      <c r="T1354" s="207"/>
      <c r="W1354" s="240"/>
      <c r="X1354" s="207"/>
      <c r="Y1354" s="207"/>
    </row>
    <row r="1355" spans="19:25">
      <c r="S1355" s="207"/>
      <c r="T1355" s="207"/>
      <c r="W1355" s="240"/>
      <c r="X1355" s="207"/>
      <c r="Y1355" s="207"/>
    </row>
    <row r="1356" spans="19:25">
      <c r="S1356" s="207"/>
      <c r="T1356" s="207"/>
      <c r="W1356" s="240"/>
      <c r="X1356" s="207"/>
      <c r="Y1356" s="207"/>
    </row>
    <row r="1357" spans="19:25">
      <c r="S1357" s="207"/>
      <c r="T1357" s="207"/>
      <c r="W1357" s="240"/>
      <c r="X1357" s="207"/>
      <c r="Y1357" s="207"/>
    </row>
    <row r="1358" spans="19:25">
      <c r="S1358" s="207"/>
      <c r="T1358" s="207"/>
      <c r="W1358" s="240"/>
      <c r="X1358" s="207"/>
      <c r="Y1358" s="207"/>
    </row>
    <row r="1359" spans="19:25">
      <c r="S1359" s="207"/>
      <c r="T1359" s="207"/>
      <c r="W1359" s="240"/>
      <c r="X1359" s="207"/>
      <c r="Y1359" s="207"/>
    </row>
    <row r="1360" spans="19:25">
      <c r="S1360" s="207"/>
      <c r="T1360" s="207"/>
      <c r="W1360" s="240"/>
      <c r="X1360" s="207"/>
      <c r="Y1360" s="207"/>
    </row>
    <row r="1361" spans="19:25">
      <c r="S1361" s="207"/>
      <c r="T1361" s="207"/>
      <c r="W1361" s="240"/>
      <c r="X1361" s="207"/>
      <c r="Y1361" s="207"/>
    </row>
    <row r="1362" spans="19:25">
      <c r="S1362" s="207"/>
      <c r="T1362" s="207"/>
      <c r="W1362" s="240"/>
      <c r="X1362" s="207"/>
      <c r="Y1362" s="207"/>
    </row>
    <row r="1363" spans="19:25">
      <c r="S1363" s="207"/>
      <c r="T1363" s="207"/>
      <c r="W1363" s="240"/>
      <c r="X1363" s="207"/>
      <c r="Y1363" s="207"/>
    </row>
    <row r="1364" spans="19:25">
      <c r="S1364" s="207"/>
      <c r="T1364" s="207"/>
      <c r="W1364" s="240"/>
      <c r="X1364" s="207"/>
      <c r="Y1364" s="207"/>
    </row>
    <row r="1365" spans="19:25">
      <c r="S1365" s="207"/>
      <c r="T1365" s="207"/>
      <c r="W1365" s="240"/>
      <c r="X1365" s="207"/>
      <c r="Y1365" s="207"/>
    </row>
    <row r="1366" spans="19:25">
      <c r="S1366" s="207"/>
      <c r="T1366" s="207"/>
      <c r="W1366" s="240"/>
      <c r="X1366" s="207"/>
      <c r="Y1366" s="207"/>
    </row>
    <row r="1367" spans="19:25">
      <c r="S1367" s="207"/>
      <c r="T1367" s="207"/>
      <c r="W1367" s="240"/>
      <c r="X1367" s="207"/>
      <c r="Y1367" s="207"/>
    </row>
    <row r="1368" spans="19:25">
      <c r="S1368" s="207"/>
      <c r="T1368" s="207"/>
      <c r="W1368" s="240"/>
      <c r="X1368" s="207"/>
      <c r="Y1368" s="207"/>
    </row>
    <row r="1369" spans="19:25">
      <c r="S1369" s="207"/>
      <c r="T1369" s="207"/>
      <c r="W1369" s="240"/>
      <c r="X1369" s="207"/>
      <c r="Y1369" s="207"/>
    </row>
    <row r="1370" spans="19:25">
      <c r="S1370" s="207"/>
      <c r="T1370" s="207"/>
      <c r="W1370" s="240"/>
      <c r="X1370" s="207"/>
      <c r="Y1370" s="207"/>
    </row>
    <row r="1371" spans="19:25">
      <c r="S1371" s="207"/>
      <c r="T1371" s="207"/>
      <c r="W1371" s="240"/>
      <c r="X1371" s="207"/>
      <c r="Y1371" s="207"/>
    </row>
    <row r="1372" spans="19:25">
      <c r="S1372" s="207"/>
      <c r="T1372" s="207"/>
      <c r="W1372" s="240"/>
      <c r="X1372" s="207"/>
      <c r="Y1372" s="207"/>
    </row>
    <row r="1373" spans="19:25">
      <c r="S1373" s="207"/>
      <c r="T1373" s="207"/>
      <c r="W1373" s="240"/>
      <c r="X1373" s="207"/>
      <c r="Y1373" s="207"/>
    </row>
    <row r="1374" spans="19:25">
      <c r="S1374" s="207"/>
      <c r="T1374" s="207"/>
      <c r="W1374" s="240"/>
      <c r="X1374" s="207"/>
      <c r="Y1374" s="207"/>
    </row>
    <row r="1375" spans="19:25">
      <c r="S1375" s="207"/>
      <c r="T1375" s="207"/>
      <c r="W1375" s="240"/>
      <c r="X1375" s="207"/>
      <c r="Y1375" s="207"/>
    </row>
    <row r="1376" spans="19:25">
      <c r="S1376" s="207"/>
      <c r="T1376" s="207"/>
      <c r="W1376" s="240"/>
      <c r="X1376" s="207"/>
      <c r="Y1376" s="207"/>
    </row>
    <row r="1377" spans="19:25">
      <c r="S1377" s="207"/>
      <c r="T1377" s="207"/>
      <c r="W1377" s="240"/>
      <c r="X1377" s="207"/>
      <c r="Y1377" s="207"/>
    </row>
    <row r="1378" spans="19:25">
      <c r="S1378" s="207"/>
      <c r="T1378" s="207"/>
      <c r="W1378" s="240"/>
      <c r="X1378" s="207"/>
      <c r="Y1378" s="207"/>
    </row>
    <row r="1379" spans="19:25">
      <c r="S1379" s="207"/>
      <c r="T1379" s="207"/>
      <c r="W1379" s="240"/>
      <c r="X1379" s="207"/>
      <c r="Y1379" s="207"/>
    </row>
    <row r="1380" spans="19:25">
      <c r="S1380" s="207"/>
      <c r="T1380" s="207"/>
      <c r="W1380" s="240"/>
      <c r="X1380" s="207"/>
      <c r="Y1380" s="207"/>
    </row>
    <row r="1381" spans="19:25">
      <c r="S1381" s="207"/>
      <c r="T1381" s="207"/>
      <c r="W1381" s="240"/>
      <c r="X1381" s="207"/>
      <c r="Y1381" s="207"/>
    </row>
    <row r="1382" spans="19:25">
      <c r="S1382" s="207"/>
      <c r="T1382" s="207"/>
      <c r="W1382" s="240"/>
      <c r="X1382" s="207"/>
      <c r="Y1382" s="207"/>
    </row>
    <row r="1383" spans="19:25">
      <c r="S1383" s="207"/>
      <c r="T1383" s="207"/>
      <c r="W1383" s="240"/>
      <c r="X1383" s="207"/>
      <c r="Y1383" s="207"/>
    </row>
    <row r="1384" spans="19:25">
      <c r="S1384" s="207"/>
      <c r="T1384" s="207"/>
      <c r="W1384" s="240"/>
      <c r="X1384" s="207"/>
      <c r="Y1384" s="207"/>
    </row>
    <row r="1385" spans="19:25">
      <c r="S1385" s="207"/>
      <c r="T1385" s="207"/>
      <c r="W1385" s="240"/>
      <c r="X1385" s="207"/>
      <c r="Y1385" s="207"/>
    </row>
    <row r="1386" spans="19:25">
      <c r="S1386" s="207"/>
      <c r="T1386" s="207"/>
      <c r="W1386" s="240"/>
      <c r="X1386" s="207"/>
      <c r="Y1386" s="207"/>
    </row>
    <row r="1387" spans="19:25">
      <c r="S1387" s="207"/>
      <c r="T1387" s="207"/>
      <c r="W1387" s="240"/>
      <c r="X1387" s="207"/>
      <c r="Y1387" s="207"/>
    </row>
    <row r="1388" spans="19:25">
      <c r="S1388" s="207"/>
      <c r="T1388" s="207"/>
      <c r="W1388" s="240"/>
      <c r="X1388" s="207"/>
      <c r="Y1388" s="207"/>
    </row>
    <row r="1389" spans="19:25">
      <c r="S1389" s="207"/>
      <c r="T1389" s="207"/>
      <c r="W1389" s="240"/>
      <c r="X1389" s="207"/>
      <c r="Y1389" s="207"/>
    </row>
    <row r="1390" spans="19:25">
      <c r="S1390" s="207"/>
      <c r="T1390" s="207"/>
      <c r="W1390" s="240"/>
      <c r="X1390" s="207"/>
      <c r="Y1390" s="207"/>
    </row>
    <row r="1391" spans="19:25">
      <c r="S1391" s="207"/>
      <c r="T1391" s="207"/>
      <c r="W1391" s="240"/>
      <c r="X1391" s="207"/>
      <c r="Y1391" s="207"/>
    </row>
    <row r="1392" spans="19:25">
      <c r="S1392" s="207"/>
      <c r="T1392" s="207"/>
      <c r="W1392" s="240"/>
      <c r="X1392" s="207"/>
      <c r="Y1392" s="207"/>
    </row>
    <row r="1393" spans="19:25">
      <c r="S1393" s="207"/>
      <c r="T1393" s="207"/>
      <c r="W1393" s="240"/>
      <c r="X1393" s="207"/>
      <c r="Y1393" s="207"/>
    </row>
    <row r="1394" spans="19:25">
      <c r="S1394" s="207"/>
      <c r="T1394" s="207"/>
      <c r="W1394" s="240"/>
      <c r="X1394" s="207"/>
      <c r="Y1394" s="207"/>
    </row>
    <row r="1395" spans="19:25">
      <c r="S1395" s="207"/>
      <c r="T1395" s="207"/>
      <c r="W1395" s="240"/>
      <c r="X1395" s="207"/>
      <c r="Y1395" s="207"/>
    </row>
    <row r="1396" spans="19:25">
      <c r="S1396" s="207"/>
      <c r="T1396" s="207"/>
      <c r="W1396" s="240"/>
      <c r="X1396" s="207"/>
      <c r="Y1396" s="207"/>
    </row>
    <row r="1397" spans="19:25">
      <c r="S1397" s="207"/>
      <c r="T1397" s="207"/>
      <c r="W1397" s="240"/>
      <c r="X1397" s="207"/>
      <c r="Y1397" s="207"/>
    </row>
    <row r="1398" spans="19:25">
      <c r="S1398" s="207"/>
      <c r="T1398" s="207"/>
      <c r="W1398" s="240"/>
      <c r="X1398" s="207"/>
      <c r="Y1398" s="207"/>
    </row>
    <row r="1399" spans="19:25">
      <c r="S1399" s="207"/>
      <c r="T1399" s="207"/>
      <c r="W1399" s="240"/>
      <c r="X1399" s="207"/>
      <c r="Y1399" s="207"/>
    </row>
    <row r="1400" spans="19:25">
      <c r="S1400" s="207"/>
      <c r="T1400" s="207"/>
      <c r="W1400" s="240"/>
      <c r="X1400" s="207"/>
      <c r="Y1400" s="207"/>
    </row>
    <row r="1401" spans="19:25">
      <c r="S1401" s="207"/>
      <c r="T1401" s="207"/>
      <c r="W1401" s="240"/>
      <c r="X1401" s="207"/>
      <c r="Y1401" s="207"/>
    </row>
    <row r="1402" spans="19:25">
      <c r="S1402" s="207"/>
      <c r="T1402" s="207"/>
      <c r="W1402" s="240"/>
      <c r="X1402" s="207"/>
      <c r="Y1402" s="207"/>
    </row>
    <row r="1403" spans="19:25">
      <c r="S1403" s="207"/>
      <c r="T1403" s="207"/>
      <c r="W1403" s="240"/>
      <c r="X1403" s="207"/>
      <c r="Y1403" s="207"/>
    </row>
    <row r="1404" spans="19:25">
      <c r="S1404" s="207"/>
      <c r="T1404" s="207"/>
      <c r="W1404" s="240"/>
      <c r="X1404" s="207"/>
      <c r="Y1404" s="207"/>
    </row>
    <row r="1405" spans="19:25">
      <c r="S1405" s="207"/>
      <c r="T1405" s="207"/>
      <c r="W1405" s="240"/>
      <c r="X1405" s="207"/>
      <c r="Y1405" s="207"/>
    </row>
    <row r="1406" spans="19:25">
      <c r="S1406" s="207"/>
      <c r="T1406" s="207"/>
      <c r="W1406" s="240"/>
      <c r="X1406" s="207"/>
      <c r="Y1406" s="207"/>
    </row>
    <row r="1407" spans="19:25">
      <c r="S1407" s="207"/>
      <c r="T1407" s="207"/>
      <c r="W1407" s="240"/>
      <c r="X1407" s="207"/>
      <c r="Y1407" s="207"/>
    </row>
    <row r="1408" spans="19:25">
      <c r="S1408" s="207"/>
      <c r="T1408" s="207"/>
      <c r="W1408" s="240"/>
      <c r="X1408" s="207"/>
      <c r="Y1408" s="207"/>
    </row>
    <row r="1409" spans="19:25">
      <c r="S1409" s="207"/>
      <c r="T1409" s="207"/>
      <c r="W1409" s="240"/>
      <c r="X1409" s="207"/>
      <c r="Y1409" s="207"/>
    </row>
    <row r="1410" spans="19:25">
      <c r="S1410" s="207"/>
      <c r="T1410" s="207"/>
      <c r="W1410" s="240"/>
      <c r="X1410" s="207"/>
      <c r="Y1410" s="207"/>
    </row>
    <row r="1411" spans="19:25">
      <c r="S1411" s="207"/>
      <c r="T1411" s="207"/>
      <c r="W1411" s="240"/>
      <c r="X1411" s="207"/>
      <c r="Y1411" s="207"/>
    </row>
    <row r="1412" spans="19:25">
      <c r="S1412" s="207"/>
      <c r="T1412" s="207"/>
      <c r="W1412" s="240"/>
      <c r="X1412" s="207"/>
      <c r="Y1412" s="207"/>
    </row>
    <row r="1413" spans="19:25">
      <c r="S1413" s="207"/>
      <c r="T1413" s="207"/>
      <c r="W1413" s="240"/>
      <c r="X1413" s="207"/>
      <c r="Y1413" s="207"/>
    </row>
    <row r="1414" spans="19:25">
      <c r="S1414" s="207"/>
      <c r="T1414" s="207"/>
      <c r="W1414" s="240"/>
      <c r="X1414" s="207"/>
      <c r="Y1414" s="207"/>
    </row>
    <row r="1415" spans="19:25">
      <c r="S1415" s="207"/>
      <c r="T1415" s="207"/>
      <c r="W1415" s="240"/>
      <c r="X1415" s="207"/>
      <c r="Y1415" s="207"/>
    </row>
    <row r="1416" spans="19:25">
      <c r="S1416" s="207"/>
      <c r="T1416" s="207"/>
      <c r="W1416" s="240"/>
      <c r="X1416" s="207"/>
      <c r="Y1416" s="207"/>
    </row>
    <row r="1417" spans="19:25">
      <c r="S1417" s="207"/>
      <c r="T1417" s="207"/>
      <c r="W1417" s="240"/>
      <c r="X1417" s="207"/>
      <c r="Y1417" s="207"/>
    </row>
    <row r="1418" spans="19:25">
      <c r="S1418" s="207"/>
      <c r="T1418" s="207"/>
      <c r="W1418" s="240"/>
      <c r="X1418" s="207"/>
      <c r="Y1418" s="207"/>
    </row>
    <row r="1419" spans="19:25">
      <c r="S1419" s="207"/>
      <c r="T1419" s="207"/>
      <c r="W1419" s="240"/>
      <c r="X1419" s="207"/>
      <c r="Y1419" s="207"/>
    </row>
    <row r="1420" spans="19:25">
      <c r="S1420" s="207"/>
      <c r="T1420" s="207"/>
      <c r="W1420" s="240"/>
      <c r="X1420" s="207"/>
      <c r="Y1420" s="207"/>
    </row>
    <row r="1421" spans="19:25">
      <c r="S1421" s="207"/>
      <c r="T1421" s="207"/>
      <c r="W1421" s="240"/>
      <c r="X1421" s="207"/>
      <c r="Y1421" s="207"/>
    </row>
    <row r="1422" spans="19:25">
      <c r="S1422" s="207"/>
      <c r="T1422" s="207"/>
      <c r="W1422" s="240"/>
      <c r="X1422" s="207"/>
      <c r="Y1422" s="207"/>
    </row>
    <row r="1423" spans="19:25">
      <c r="S1423" s="207"/>
      <c r="T1423" s="207"/>
      <c r="W1423" s="240"/>
      <c r="X1423" s="207"/>
      <c r="Y1423" s="207"/>
    </row>
    <row r="1424" spans="19:25">
      <c r="S1424" s="207"/>
      <c r="T1424" s="207"/>
      <c r="W1424" s="240"/>
      <c r="X1424" s="207"/>
      <c r="Y1424" s="207"/>
    </row>
    <row r="1425" spans="19:25">
      <c r="S1425" s="207"/>
      <c r="T1425" s="207"/>
      <c r="W1425" s="240"/>
      <c r="X1425" s="207"/>
      <c r="Y1425" s="207"/>
    </row>
    <row r="1426" spans="19:25">
      <c r="S1426" s="207"/>
      <c r="T1426" s="207"/>
      <c r="W1426" s="240"/>
      <c r="X1426" s="207"/>
      <c r="Y1426" s="207"/>
    </row>
    <row r="1427" spans="19:25">
      <c r="S1427" s="207"/>
      <c r="T1427" s="207"/>
      <c r="W1427" s="240"/>
      <c r="X1427" s="207"/>
      <c r="Y1427" s="207"/>
    </row>
    <row r="1428" spans="19:25">
      <c r="S1428" s="207"/>
      <c r="T1428" s="207"/>
      <c r="W1428" s="240"/>
      <c r="X1428" s="207"/>
      <c r="Y1428" s="207"/>
    </row>
    <row r="1429" spans="19:25">
      <c r="S1429" s="207"/>
      <c r="T1429" s="207"/>
      <c r="W1429" s="240"/>
      <c r="X1429" s="207"/>
      <c r="Y1429" s="207"/>
    </row>
    <row r="1430" spans="19:25">
      <c r="S1430" s="207"/>
      <c r="T1430" s="207"/>
      <c r="W1430" s="240"/>
      <c r="X1430" s="207"/>
      <c r="Y1430" s="207"/>
    </row>
    <row r="1431" spans="19:25">
      <c r="S1431" s="207"/>
      <c r="T1431" s="207"/>
      <c r="W1431" s="240"/>
      <c r="X1431" s="207"/>
      <c r="Y1431" s="207"/>
    </row>
    <row r="1432" spans="19:25">
      <c r="S1432" s="207"/>
      <c r="T1432" s="207"/>
      <c r="W1432" s="240"/>
      <c r="X1432" s="207"/>
      <c r="Y1432" s="207"/>
    </row>
    <row r="1433" spans="19:25">
      <c r="S1433" s="207"/>
      <c r="T1433" s="207"/>
      <c r="W1433" s="240"/>
      <c r="X1433" s="207"/>
      <c r="Y1433" s="207"/>
    </row>
    <row r="1434" spans="19:25">
      <c r="S1434" s="207"/>
      <c r="T1434" s="207"/>
      <c r="W1434" s="240"/>
      <c r="X1434" s="207"/>
      <c r="Y1434" s="207"/>
    </row>
    <row r="1435" spans="19:25">
      <c r="S1435" s="207"/>
      <c r="T1435" s="207"/>
      <c r="W1435" s="240"/>
      <c r="X1435" s="207"/>
      <c r="Y1435" s="207"/>
    </row>
    <row r="1436" spans="19:25">
      <c r="S1436" s="207"/>
      <c r="T1436" s="207"/>
      <c r="W1436" s="240"/>
      <c r="X1436" s="207"/>
      <c r="Y1436" s="207"/>
    </row>
    <row r="1437" spans="19:25">
      <c r="S1437" s="207"/>
      <c r="T1437" s="207"/>
      <c r="W1437" s="240"/>
      <c r="X1437" s="207"/>
      <c r="Y1437" s="207"/>
    </row>
    <row r="1438" spans="19:25">
      <c r="S1438" s="207"/>
      <c r="T1438" s="207"/>
      <c r="W1438" s="240"/>
      <c r="X1438" s="207"/>
      <c r="Y1438" s="207"/>
    </row>
    <row r="1439" spans="19:25">
      <c r="S1439" s="207"/>
      <c r="T1439" s="207"/>
      <c r="W1439" s="240"/>
      <c r="X1439" s="207"/>
      <c r="Y1439" s="207"/>
    </row>
    <row r="1440" spans="19:25">
      <c r="S1440" s="207"/>
      <c r="T1440" s="207"/>
      <c r="W1440" s="240"/>
      <c r="X1440" s="207"/>
      <c r="Y1440" s="207"/>
    </row>
    <row r="1441" spans="19:25">
      <c r="S1441" s="207"/>
      <c r="T1441" s="207"/>
      <c r="W1441" s="240"/>
      <c r="X1441" s="207"/>
      <c r="Y1441" s="207"/>
    </row>
    <row r="1442" spans="19:25">
      <c r="S1442" s="207"/>
      <c r="T1442" s="207"/>
      <c r="W1442" s="240"/>
      <c r="X1442" s="207"/>
      <c r="Y1442" s="207"/>
    </row>
    <row r="1443" spans="19:25">
      <c r="S1443" s="207"/>
      <c r="T1443" s="207"/>
      <c r="W1443" s="240"/>
      <c r="X1443" s="207"/>
      <c r="Y1443" s="207"/>
    </row>
    <row r="1444" spans="19:25">
      <c r="S1444" s="207"/>
      <c r="T1444" s="207"/>
      <c r="W1444" s="240"/>
      <c r="X1444" s="207"/>
      <c r="Y1444" s="207"/>
    </row>
    <row r="1445" spans="19:25">
      <c r="S1445" s="207"/>
      <c r="T1445" s="207"/>
      <c r="W1445" s="240"/>
      <c r="X1445" s="207"/>
      <c r="Y1445" s="207"/>
    </row>
    <row r="1446" spans="19:25">
      <c r="S1446" s="207"/>
      <c r="T1446" s="207"/>
      <c r="W1446" s="240"/>
      <c r="X1446" s="207"/>
      <c r="Y1446" s="207"/>
    </row>
    <row r="1447" spans="19:25">
      <c r="S1447" s="207"/>
      <c r="T1447" s="207"/>
      <c r="W1447" s="240"/>
      <c r="X1447" s="207"/>
      <c r="Y1447" s="207"/>
    </row>
    <row r="1448" spans="19:25">
      <c r="S1448" s="207"/>
      <c r="T1448" s="207"/>
      <c r="W1448" s="240"/>
      <c r="X1448" s="207"/>
      <c r="Y1448" s="207"/>
    </row>
    <row r="1449" spans="19:25">
      <c r="S1449" s="207"/>
      <c r="T1449" s="207"/>
      <c r="W1449" s="240"/>
      <c r="X1449" s="207"/>
      <c r="Y1449" s="207"/>
    </row>
    <row r="1450" spans="19:25">
      <c r="S1450" s="207"/>
      <c r="T1450" s="207"/>
      <c r="W1450" s="240"/>
      <c r="X1450" s="207"/>
      <c r="Y1450" s="207"/>
    </row>
    <row r="1451" spans="19:25">
      <c r="S1451" s="207"/>
      <c r="T1451" s="207"/>
      <c r="W1451" s="240"/>
      <c r="X1451" s="207"/>
      <c r="Y1451" s="207"/>
    </row>
    <row r="1452" spans="19:25">
      <c r="S1452" s="207"/>
      <c r="T1452" s="207"/>
      <c r="W1452" s="240"/>
      <c r="X1452" s="207"/>
      <c r="Y1452" s="207"/>
    </row>
    <row r="1453" spans="19:25">
      <c r="S1453" s="207"/>
      <c r="T1453" s="207"/>
      <c r="W1453" s="240"/>
      <c r="X1453" s="207"/>
      <c r="Y1453" s="207"/>
    </row>
    <row r="1454" spans="19:25">
      <c r="S1454" s="207"/>
      <c r="T1454" s="207"/>
      <c r="W1454" s="240"/>
      <c r="X1454" s="207"/>
      <c r="Y1454" s="207"/>
    </row>
    <row r="1455" spans="19:25">
      <c r="S1455" s="207"/>
      <c r="T1455" s="207"/>
      <c r="W1455" s="240"/>
      <c r="X1455" s="207"/>
      <c r="Y1455" s="207"/>
    </row>
    <row r="1456" spans="19:25">
      <c r="S1456" s="207"/>
      <c r="T1456" s="207"/>
      <c r="W1456" s="240"/>
      <c r="X1456" s="207"/>
      <c r="Y1456" s="207"/>
    </row>
    <row r="1457" spans="19:25">
      <c r="S1457" s="207"/>
      <c r="T1457" s="207"/>
      <c r="W1457" s="240"/>
      <c r="X1457" s="207"/>
      <c r="Y1457" s="207"/>
    </row>
    <row r="1458" spans="19:25">
      <c r="S1458" s="207"/>
      <c r="T1458" s="207"/>
      <c r="W1458" s="240"/>
      <c r="X1458" s="207"/>
      <c r="Y1458" s="207"/>
    </row>
    <row r="1459" spans="19:25">
      <c r="S1459" s="207"/>
      <c r="T1459" s="207"/>
      <c r="W1459" s="240"/>
      <c r="X1459" s="207"/>
      <c r="Y1459" s="207"/>
    </row>
    <row r="1460" spans="19:25">
      <c r="S1460" s="207"/>
      <c r="T1460" s="207"/>
      <c r="W1460" s="240"/>
      <c r="X1460" s="207"/>
      <c r="Y1460" s="207"/>
    </row>
    <row r="1461" spans="19:25">
      <c r="S1461" s="207"/>
      <c r="T1461" s="207"/>
      <c r="W1461" s="240"/>
      <c r="X1461" s="207"/>
      <c r="Y1461" s="207"/>
    </row>
    <row r="1462" spans="19:25">
      <c r="S1462" s="207"/>
      <c r="T1462" s="207"/>
      <c r="W1462" s="240"/>
      <c r="X1462" s="207"/>
      <c r="Y1462" s="207"/>
    </row>
    <row r="1463" spans="19:25">
      <c r="S1463" s="207"/>
      <c r="T1463" s="207"/>
      <c r="W1463" s="240"/>
      <c r="X1463" s="207"/>
      <c r="Y1463" s="207"/>
    </row>
    <row r="1464" spans="19:25">
      <c r="S1464" s="207"/>
      <c r="T1464" s="207"/>
      <c r="W1464" s="240"/>
      <c r="X1464" s="207"/>
      <c r="Y1464" s="207"/>
    </row>
    <row r="1465" spans="19:25">
      <c r="S1465" s="207"/>
      <c r="T1465" s="207"/>
      <c r="W1465" s="240"/>
      <c r="X1465" s="207"/>
      <c r="Y1465" s="207"/>
    </row>
    <row r="1466" spans="19:25">
      <c r="S1466" s="207"/>
      <c r="T1466" s="207"/>
      <c r="W1466" s="240"/>
      <c r="X1466" s="207"/>
      <c r="Y1466" s="207"/>
    </row>
    <row r="1467" spans="19:25">
      <c r="S1467" s="207"/>
      <c r="T1467" s="207"/>
      <c r="W1467" s="240"/>
      <c r="X1467" s="207"/>
      <c r="Y1467" s="207"/>
    </row>
    <row r="1468" spans="19:25">
      <c r="S1468" s="207"/>
      <c r="T1468" s="207"/>
      <c r="W1468" s="240"/>
      <c r="X1468" s="207"/>
      <c r="Y1468" s="207"/>
    </row>
    <row r="1469" spans="19:25">
      <c r="S1469" s="207"/>
      <c r="T1469" s="207"/>
      <c r="W1469" s="240"/>
      <c r="X1469" s="207"/>
      <c r="Y1469" s="207"/>
    </row>
    <row r="1470" spans="19:25">
      <c r="S1470" s="207"/>
      <c r="T1470" s="207"/>
      <c r="W1470" s="240"/>
      <c r="X1470" s="207"/>
      <c r="Y1470" s="207"/>
    </row>
    <row r="1471" spans="19:25">
      <c r="S1471" s="207"/>
      <c r="T1471" s="207"/>
      <c r="W1471" s="240"/>
      <c r="X1471" s="207"/>
      <c r="Y1471" s="207"/>
    </row>
    <row r="1472" spans="19:25">
      <c r="S1472" s="207"/>
      <c r="T1472" s="207"/>
      <c r="W1472" s="240"/>
      <c r="X1472" s="207"/>
      <c r="Y1472" s="207"/>
    </row>
    <row r="1473" spans="19:25">
      <c r="S1473" s="207"/>
      <c r="T1473" s="207"/>
      <c r="W1473" s="240"/>
      <c r="X1473" s="207"/>
      <c r="Y1473" s="207"/>
    </row>
    <row r="1474" spans="19:25">
      <c r="S1474" s="207"/>
      <c r="T1474" s="207"/>
      <c r="W1474" s="240"/>
      <c r="X1474" s="207"/>
      <c r="Y1474" s="207"/>
    </row>
    <row r="1475" spans="19:25">
      <c r="S1475" s="207"/>
      <c r="T1475" s="207"/>
      <c r="W1475" s="240"/>
      <c r="X1475" s="207"/>
      <c r="Y1475" s="207"/>
    </row>
    <row r="1476" spans="19:25">
      <c r="S1476" s="207"/>
      <c r="T1476" s="207"/>
      <c r="W1476" s="240"/>
      <c r="X1476" s="207"/>
      <c r="Y1476" s="207"/>
    </row>
    <row r="1477" spans="19:25">
      <c r="S1477" s="207"/>
      <c r="T1477" s="207"/>
      <c r="W1477" s="240"/>
      <c r="X1477" s="207"/>
      <c r="Y1477" s="207"/>
    </row>
    <row r="1478" spans="19:25">
      <c r="S1478" s="207"/>
      <c r="T1478" s="207"/>
      <c r="W1478" s="240"/>
      <c r="X1478" s="207"/>
      <c r="Y1478" s="207"/>
    </row>
    <row r="1479" spans="19:25">
      <c r="S1479" s="207"/>
      <c r="T1479" s="207"/>
      <c r="W1479" s="240"/>
      <c r="X1479" s="207"/>
      <c r="Y1479" s="207"/>
    </row>
    <row r="1480" spans="19:25">
      <c r="S1480" s="207"/>
      <c r="T1480" s="207"/>
      <c r="W1480" s="240"/>
      <c r="X1480" s="207"/>
      <c r="Y1480" s="207"/>
    </row>
    <row r="1481" spans="19:25">
      <c r="S1481" s="207"/>
      <c r="T1481" s="207"/>
      <c r="W1481" s="240"/>
      <c r="X1481" s="207"/>
      <c r="Y1481" s="207"/>
    </row>
    <row r="1482" spans="19:25">
      <c r="S1482" s="207"/>
      <c r="T1482" s="207"/>
      <c r="W1482" s="240"/>
      <c r="X1482" s="207"/>
      <c r="Y1482" s="207"/>
    </row>
    <row r="1483" spans="19:25">
      <c r="S1483" s="207"/>
      <c r="T1483" s="207"/>
      <c r="W1483" s="240"/>
      <c r="X1483" s="207"/>
      <c r="Y1483" s="207"/>
    </row>
    <row r="1484" spans="19:25">
      <c r="S1484" s="207"/>
      <c r="T1484" s="207"/>
      <c r="W1484" s="240"/>
      <c r="X1484" s="207"/>
      <c r="Y1484" s="207"/>
    </row>
    <row r="1485" spans="19:25">
      <c r="S1485" s="207"/>
      <c r="T1485" s="207"/>
      <c r="W1485" s="240"/>
      <c r="X1485" s="207"/>
      <c r="Y1485" s="207"/>
    </row>
    <row r="1486" spans="19:25">
      <c r="S1486" s="207"/>
      <c r="T1486" s="207"/>
      <c r="W1486" s="240"/>
      <c r="X1486" s="207"/>
      <c r="Y1486" s="207"/>
    </row>
    <row r="1487" spans="19:25">
      <c r="S1487" s="207"/>
      <c r="T1487" s="207"/>
      <c r="W1487" s="240"/>
      <c r="X1487" s="207"/>
      <c r="Y1487" s="207"/>
    </row>
    <row r="1488" spans="19:25">
      <c r="S1488" s="207"/>
      <c r="T1488" s="207"/>
      <c r="W1488" s="240"/>
      <c r="X1488" s="207"/>
      <c r="Y1488" s="207"/>
    </row>
    <row r="1489" spans="19:25">
      <c r="S1489" s="207"/>
      <c r="T1489" s="207"/>
      <c r="W1489" s="240"/>
      <c r="X1489" s="207"/>
      <c r="Y1489" s="207"/>
    </row>
    <row r="1490" spans="19:25">
      <c r="S1490" s="207"/>
      <c r="T1490" s="207"/>
      <c r="W1490" s="240"/>
      <c r="X1490" s="207"/>
      <c r="Y1490" s="207"/>
    </row>
    <row r="1491" spans="19:25">
      <c r="S1491" s="207"/>
      <c r="T1491" s="207"/>
      <c r="W1491" s="240"/>
      <c r="X1491" s="207"/>
      <c r="Y1491" s="207"/>
    </row>
    <row r="1492" spans="19:25">
      <c r="S1492" s="207"/>
      <c r="T1492" s="207"/>
      <c r="W1492" s="240"/>
      <c r="X1492" s="207"/>
      <c r="Y1492" s="207"/>
    </row>
    <row r="1493" spans="19:25">
      <c r="S1493" s="207"/>
      <c r="T1493" s="207"/>
      <c r="W1493" s="240"/>
      <c r="X1493" s="207"/>
      <c r="Y1493" s="207"/>
    </row>
    <row r="1494" spans="19:25">
      <c r="S1494" s="207"/>
      <c r="T1494" s="207"/>
      <c r="W1494" s="240"/>
      <c r="X1494" s="207"/>
      <c r="Y1494" s="207"/>
    </row>
    <row r="1495" spans="19:25">
      <c r="S1495" s="207"/>
      <c r="T1495" s="207"/>
      <c r="W1495" s="240"/>
      <c r="X1495" s="207"/>
      <c r="Y1495" s="207"/>
    </row>
    <row r="1496" spans="19:25">
      <c r="S1496" s="207"/>
      <c r="T1496" s="207"/>
      <c r="W1496" s="240"/>
      <c r="X1496" s="207"/>
      <c r="Y1496" s="207"/>
    </row>
    <row r="1497" spans="19:25">
      <c r="S1497" s="207"/>
      <c r="T1497" s="207"/>
      <c r="W1497" s="240"/>
      <c r="X1497" s="207"/>
      <c r="Y1497" s="207"/>
    </row>
    <row r="1498" spans="19:25">
      <c r="S1498" s="207"/>
      <c r="T1498" s="207"/>
      <c r="W1498" s="240"/>
      <c r="X1498" s="207"/>
      <c r="Y1498" s="207"/>
    </row>
    <row r="1499" spans="19:25">
      <c r="S1499" s="207"/>
      <c r="T1499" s="207"/>
      <c r="W1499" s="240"/>
      <c r="X1499" s="207"/>
      <c r="Y1499" s="207"/>
    </row>
    <row r="1500" spans="19:25">
      <c r="S1500" s="207"/>
      <c r="T1500" s="207"/>
      <c r="W1500" s="240"/>
      <c r="X1500" s="207"/>
      <c r="Y1500" s="207"/>
    </row>
    <row r="1501" spans="19:25">
      <c r="S1501" s="207"/>
      <c r="T1501" s="207"/>
      <c r="W1501" s="240"/>
      <c r="X1501" s="207"/>
      <c r="Y1501" s="207"/>
    </row>
    <row r="1502" spans="19:25">
      <c r="S1502" s="207"/>
      <c r="T1502" s="207"/>
      <c r="W1502" s="240"/>
      <c r="X1502" s="207"/>
      <c r="Y1502" s="207"/>
    </row>
    <row r="1503" spans="19:25">
      <c r="S1503" s="207"/>
      <c r="T1503" s="207"/>
      <c r="W1503" s="240"/>
      <c r="X1503" s="207"/>
      <c r="Y1503" s="207"/>
    </row>
    <row r="1504" spans="19:25">
      <c r="S1504" s="207"/>
      <c r="T1504" s="207"/>
      <c r="W1504" s="240"/>
      <c r="X1504" s="207"/>
      <c r="Y1504" s="207"/>
    </row>
    <row r="1505" spans="19:25">
      <c r="S1505" s="207"/>
      <c r="T1505" s="207"/>
      <c r="W1505" s="240"/>
      <c r="X1505" s="207"/>
      <c r="Y1505" s="207"/>
    </row>
    <row r="1506" spans="19:25">
      <c r="S1506" s="207"/>
      <c r="T1506" s="207"/>
      <c r="W1506" s="240"/>
      <c r="X1506" s="207"/>
      <c r="Y1506" s="207"/>
    </row>
    <row r="1507" spans="19:25">
      <c r="S1507" s="207"/>
      <c r="T1507" s="207"/>
      <c r="W1507" s="240"/>
      <c r="X1507" s="207"/>
      <c r="Y1507" s="207"/>
    </row>
    <row r="1508" spans="19:25">
      <c r="S1508" s="207"/>
      <c r="T1508" s="207"/>
      <c r="W1508" s="240"/>
      <c r="X1508" s="207"/>
      <c r="Y1508" s="207"/>
    </row>
    <row r="1509" spans="19:25">
      <c r="S1509" s="207"/>
      <c r="T1509" s="207"/>
      <c r="W1509" s="240"/>
      <c r="X1509" s="207"/>
      <c r="Y1509" s="207"/>
    </row>
    <row r="1510" spans="19:25">
      <c r="S1510" s="207"/>
      <c r="T1510" s="207"/>
      <c r="W1510" s="240"/>
      <c r="X1510" s="207"/>
      <c r="Y1510" s="207"/>
    </row>
    <row r="1511" spans="19:25">
      <c r="S1511" s="207"/>
      <c r="T1511" s="207"/>
      <c r="W1511" s="240"/>
      <c r="X1511" s="207"/>
      <c r="Y1511" s="207"/>
    </row>
    <row r="1512" spans="19:25">
      <c r="S1512" s="207"/>
      <c r="T1512" s="207"/>
      <c r="W1512" s="240"/>
      <c r="X1512" s="207"/>
      <c r="Y1512" s="207"/>
    </row>
    <row r="1513" spans="19:25">
      <c r="S1513" s="207"/>
      <c r="T1513" s="207"/>
      <c r="W1513" s="240"/>
      <c r="X1513" s="207"/>
      <c r="Y1513" s="207"/>
    </row>
    <row r="1514" spans="19:25">
      <c r="S1514" s="207"/>
      <c r="T1514" s="207"/>
      <c r="W1514" s="240"/>
      <c r="X1514" s="207"/>
      <c r="Y1514" s="207"/>
    </row>
    <row r="1515" spans="19:25">
      <c r="S1515" s="207"/>
      <c r="T1515" s="207"/>
      <c r="W1515" s="240"/>
      <c r="X1515" s="207"/>
      <c r="Y1515" s="207"/>
    </row>
    <row r="1516" spans="19:25">
      <c r="S1516" s="207"/>
      <c r="T1516" s="207"/>
      <c r="W1516" s="240"/>
      <c r="X1516" s="207"/>
      <c r="Y1516" s="207"/>
    </row>
    <row r="1517" spans="19:25">
      <c r="S1517" s="207"/>
      <c r="T1517" s="207"/>
      <c r="W1517" s="240"/>
      <c r="X1517" s="207"/>
      <c r="Y1517" s="207"/>
    </row>
    <row r="1518" spans="19:25">
      <c r="S1518" s="207"/>
      <c r="T1518" s="207"/>
      <c r="W1518" s="240"/>
      <c r="X1518" s="207"/>
      <c r="Y1518" s="207"/>
    </row>
    <row r="1519" spans="19:25">
      <c r="S1519" s="207"/>
      <c r="T1519" s="207"/>
      <c r="W1519" s="240"/>
      <c r="X1519" s="207"/>
      <c r="Y1519" s="207"/>
    </row>
    <row r="1520" spans="19:25">
      <c r="S1520" s="207"/>
      <c r="T1520" s="207"/>
      <c r="W1520" s="240"/>
      <c r="X1520" s="207"/>
      <c r="Y1520" s="207"/>
    </row>
    <row r="1521" spans="19:25">
      <c r="S1521" s="207"/>
      <c r="T1521" s="207"/>
      <c r="W1521" s="240"/>
      <c r="X1521" s="207"/>
      <c r="Y1521" s="207"/>
    </row>
    <row r="1522" spans="19:25">
      <c r="S1522" s="207"/>
      <c r="T1522" s="207"/>
      <c r="W1522" s="240"/>
      <c r="X1522" s="207"/>
      <c r="Y1522" s="207"/>
    </row>
    <row r="1523" spans="19:25">
      <c r="S1523" s="207"/>
      <c r="T1523" s="207"/>
      <c r="W1523" s="240"/>
      <c r="X1523" s="207"/>
      <c r="Y1523" s="207"/>
    </row>
    <row r="1524" spans="19:25">
      <c r="S1524" s="207"/>
      <c r="T1524" s="207"/>
      <c r="W1524" s="240"/>
      <c r="X1524" s="207"/>
      <c r="Y1524" s="207"/>
    </row>
    <row r="1525" spans="19:25">
      <c r="S1525" s="207"/>
      <c r="T1525" s="207"/>
      <c r="W1525" s="240"/>
      <c r="X1525" s="207"/>
      <c r="Y1525" s="207"/>
    </row>
    <row r="1526" spans="19:25">
      <c r="S1526" s="207"/>
      <c r="T1526" s="207"/>
      <c r="W1526" s="240"/>
      <c r="X1526" s="207"/>
      <c r="Y1526" s="207"/>
    </row>
    <row r="1527" spans="19:25">
      <c r="S1527" s="207"/>
      <c r="T1527" s="207"/>
      <c r="W1527" s="240"/>
      <c r="X1527" s="207"/>
      <c r="Y1527" s="207"/>
    </row>
    <row r="1528" spans="19:25">
      <c r="S1528" s="207"/>
      <c r="T1528" s="207"/>
      <c r="W1528" s="240"/>
      <c r="X1528" s="207"/>
      <c r="Y1528" s="207"/>
    </row>
    <row r="1529" spans="19:25">
      <c r="S1529" s="207"/>
      <c r="T1529" s="207"/>
      <c r="W1529" s="240"/>
      <c r="X1529" s="207"/>
      <c r="Y1529" s="207"/>
    </row>
    <row r="1530" spans="19:25">
      <c r="S1530" s="207"/>
      <c r="T1530" s="207"/>
      <c r="W1530" s="240"/>
      <c r="X1530" s="207"/>
      <c r="Y1530" s="207"/>
    </row>
    <row r="1531" spans="19:25">
      <c r="S1531" s="207"/>
      <c r="T1531" s="207"/>
      <c r="W1531" s="240"/>
      <c r="X1531" s="207"/>
      <c r="Y1531" s="207"/>
    </row>
    <row r="1532" spans="19:25">
      <c r="S1532" s="207"/>
      <c r="T1532" s="207"/>
      <c r="W1532" s="240"/>
      <c r="X1532" s="207"/>
      <c r="Y1532" s="207"/>
    </row>
    <row r="1533" spans="19:25">
      <c r="S1533" s="207"/>
      <c r="T1533" s="207"/>
      <c r="W1533" s="240"/>
      <c r="X1533" s="207"/>
      <c r="Y1533" s="207"/>
    </row>
    <row r="1534" spans="19:25">
      <c r="S1534" s="207"/>
      <c r="T1534" s="207"/>
      <c r="W1534" s="240"/>
      <c r="X1534" s="207"/>
      <c r="Y1534" s="207"/>
    </row>
    <row r="1535" spans="19:25">
      <c r="S1535" s="207"/>
      <c r="T1535" s="207"/>
      <c r="W1535" s="240"/>
      <c r="X1535" s="207"/>
      <c r="Y1535" s="207"/>
    </row>
    <row r="1536" spans="19:25">
      <c r="S1536" s="207"/>
      <c r="T1536" s="207"/>
      <c r="W1536" s="240"/>
      <c r="X1536" s="207"/>
      <c r="Y1536" s="207"/>
    </row>
    <row r="1537" spans="19:25">
      <c r="S1537" s="207"/>
      <c r="T1537" s="207"/>
      <c r="W1537" s="240"/>
      <c r="X1537" s="207"/>
      <c r="Y1537" s="207"/>
    </row>
    <row r="1538" spans="19:25">
      <c r="S1538" s="207"/>
      <c r="T1538" s="207"/>
      <c r="W1538" s="240"/>
      <c r="X1538" s="207"/>
      <c r="Y1538" s="207"/>
    </row>
    <row r="1539" spans="19:25">
      <c r="S1539" s="207"/>
      <c r="T1539" s="207"/>
      <c r="W1539" s="240"/>
      <c r="X1539" s="207"/>
      <c r="Y1539" s="207"/>
    </row>
    <row r="1540" spans="19:25">
      <c r="S1540" s="207"/>
      <c r="T1540" s="207"/>
      <c r="W1540" s="240"/>
      <c r="X1540" s="207"/>
      <c r="Y1540" s="207"/>
    </row>
    <row r="1541" spans="19:25">
      <c r="S1541" s="207"/>
      <c r="T1541" s="207"/>
      <c r="W1541" s="240"/>
      <c r="X1541" s="207"/>
      <c r="Y1541" s="207"/>
    </row>
    <row r="1542" spans="19:25">
      <c r="S1542" s="207"/>
      <c r="T1542" s="207"/>
      <c r="W1542" s="240"/>
      <c r="X1542" s="207"/>
      <c r="Y1542" s="207"/>
    </row>
    <row r="1543" spans="19:25">
      <c r="S1543" s="207"/>
      <c r="T1543" s="207"/>
      <c r="W1543" s="240"/>
      <c r="X1543" s="207"/>
      <c r="Y1543" s="207"/>
    </row>
    <row r="1544" spans="19:25">
      <c r="S1544" s="207"/>
      <c r="T1544" s="207"/>
      <c r="W1544" s="240"/>
      <c r="X1544" s="207"/>
      <c r="Y1544" s="207"/>
    </row>
    <row r="1545" spans="19:25">
      <c r="S1545" s="207"/>
      <c r="T1545" s="207"/>
      <c r="W1545" s="240"/>
      <c r="X1545" s="207"/>
      <c r="Y1545" s="207"/>
    </row>
    <row r="1546" spans="19:25">
      <c r="S1546" s="207"/>
      <c r="T1546" s="207"/>
      <c r="W1546" s="240"/>
      <c r="X1546" s="207"/>
      <c r="Y1546" s="207"/>
    </row>
    <row r="1547" spans="19:25">
      <c r="S1547" s="207"/>
      <c r="T1547" s="207"/>
      <c r="W1547" s="240"/>
      <c r="X1547" s="207"/>
      <c r="Y1547" s="207"/>
    </row>
    <row r="1548" spans="19:25">
      <c r="S1548" s="207"/>
      <c r="T1548" s="207"/>
      <c r="W1548" s="240"/>
      <c r="X1548" s="207"/>
      <c r="Y1548" s="207"/>
    </row>
    <row r="1549" spans="19:25">
      <c r="S1549" s="207"/>
      <c r="T1549" s="207"/>
      <c r="W1549" s="240"/>
      <c r="X1549" s="207"/>
      <c r="Y1549" s="207"/>
    </row>
    <row r="1550" spans="19:25">
      <c r="S1550" s="207"/>
      <c r="T1550" s="207"/>
      <c r="W1550" s="240"/>
      <c r="X1550" s="207"/>
      <c r="Y1550" s="207"/>
    </row>
    <row r="1551" spans="19:25">
      <c r="S1551" s="207"/>
      <c r="T1551" s="207"/>
      <c r="W1551" s="240"/>
      <c r="X1551" s="207"/>
      <c r="Y1551" s="207"/>
    </row>
    <row r="1552" spans="19:25">
      <c r="S1552" s="207"/>
      <c r="T1552" s="207"/>
      <c r="W1552" s="240"/>
      <c r="X1552" s="207"/>
      <c r="Y1552" s="207"/>
    </row>
    <row r="1553" spans="19:25">
      <c r="S1553" s="207"/>
      <c r="T1553" s="207"/>
      <c r="W1553" s="240"/>
      <c r="X1553" s="207"/>
      <c r="Y1553" s="207"/>
    </row>
    <row r="1554" spans="19:25">
      <c r="S1554" s="207"/>
      <c r="T1554" s="207"/>
      <c r="W1554" s="240"/>
      <c r="X1554" s="207"/>
      <c r="Y1554" s="207"/>
    </row>
    <row r="1555" spans="19:25">
      <c r="S1555" s="207"/>
      <c r="T1555" s="207"/>
      <c r="W1555" s="240"/>
      <c r="X1555" s="207"/>
      <c r="Y1555" s="207"/>
    </row>
    <row r="1556" spans="19:25">
      <c r="S1556" s="207"/>
      <c r="T1556" s="207"/>
      <c r="W1556" s="240"/>
      <c r="X1556" s="207"/>
      <c r="Y1556" s="207"/>
    </row>
    <row r="1557" spans="19:25">
      <c r="S1557" s="207"/>
      <c r="T1557" s="207"/>
      <c r="W1557" s="240"/>
      <c r="X1557" s="207"/>
      <c r="Y1557" s="207"/>
    </row>
    <row r="1558" spans="19:25">
      <c r="S1558" s="207"/>
      <c r="T1558" s="207"/>
      <c r="W1558" s="240"/>
      <c r="X1558" s="207"/>
      <c r="Y1558" s="207"/>
    </row>
    <row r="1559" spans="19:25">
      <c r="S1559" s="207"/>
      <c r="T1559" s="207"/>
      <c r="W1559" s="240"/>
      <c r="X1559" s="207"/>
      <c r="Y1559" s="207"/>
    </row>
    <row r="1560" spans="19:25">
      <c r="S1560" s="207"/>
      <c r="T1560" s="207"/>
      <c r="W1560" s="240"/>
      <c r="X1560" s="207"/>
      <c r="Y1560" s="207"/>
    </row>
    <row r="1561" spans="19:25">
      <c r="S1561" s="207"/>
      <c r="T1561" s="207"/>
      <c r="W1561" s="240"/>
      <c r="X1561" s="207"/>
      <c r="Y1561" s="207"/>
    </row>
    <row r="1562" spans="19:25">
      <c r="S1562" s="207"/>
      <c r="T1562" s="207"/>
      <c r="W1562" s="240"/>
      <c r="X1562" s="207"/>
      <c r="Y1562" s="207"/>
    </row>
    <row r="1563" spans="19:25">
      <c r="S1563" s="207"/>
      <c r="T1563" s="207"/>
      <c r="W1563" s="240"/>
      <c r="X1563" s="207"/>
      <c r="Y1563" s="207"/>
    </row>
    <row r="1564" spans="19:25">
      <c r="S1564" s="207"/>
      <c r="T1564" s="207"/>
      <c r="W1564" s="240"/>
      <c r="X1564" s="207"/>
      <c r="Y1564" s="207"/>
    </row>
    <row r="1565" spans="19:25">
      <c r="S1565" s="207"/>
      <c r="T1565" s="207"/>
      <c r="W1565" s="240"/>
      <c r="X1565" s="207"/>
      <c r="Y1565" s="207"/>
    </row>
    <row r="1566" spans="19:25">
      <c r="S1566" s="207"/>
      <c r="T1566" s="207"/>
      <c r="W1566" s="240"/>
      <c r="X1566" s="207"/>
      <c r="Y1566" s="207"/>
    </row>
    <row r="1567" spans="19:25">
      <c r="S1567" s="207"/>
      <c r="T1567" s="207"/>
      <c r="W1567" s="240"/>
      <c r="X1567" s="207"/>
      <c r="Y1567" s="207"/>
    </row>
    <row r="1568" spans="19:25">
      <c r="S1568" s="207"/>
      <c r="T1568" s="207"/>
      <c r="W1568" s="240"/>
      <c r="X1568" s="207"/>
      <c r="Y1568" s="207"/>
    </row>
    <row r="1569" spans="19:25">
      <c r="S1569" s="207"/>
      <c r="T1569" s="207"/>
      <c r="W1569" s="240"/>
      <c r="X1569" s="207"/>
      <c r="Y1569" s="207"/>
    </row>
    <row r="1570" spans="19:25">
      <c r="S1570" s="207"/>
      <c r="T1570" s="207"/>
      <c r="W1570" s="240"/>
      <c r="X1570" s="207"/>
      <c r="Y1570" s="207"/>
    </row>
    <row r="1571" spans="19:25">
      <c r="S1571" s="207"/>
      <c r="T1571" s="207"/>
      <c r="W1571" s="240"/>
      <c r="X1571" s="207"/>
      <c r="Y1571" s="207"/>
    </row>
    <row r="1572" spans="19:25">
      <c r="S1572" s="207"/>
      <c r="T1572" s="207"/>
      <c r="W1572" s="240"/>
      <c r="X1572" s="207"/>
      <c r="Y1572" s="207"/>
    </row>
    <row r="1573" spans="19:25">
      <c r="S1573" s="207"/>
      <c r="T1573" s="207"/>
      <c r="W1573" s="240"/>
      <c r="X1573" s="207"/>
      <c r="Y1573" s="207"/>
    </row>
    <row r="1574" spans="19:25">
      <c r="S1574" s="207"/>
      <c r="T1574" s="207"/>
      <c r="W1574" s="240"/>
      <c r="X1574" s="207"/>
      <c r="Y1574" s="207"/>
    </row>
    <row r="1575" spans="19:25">
      <c r="S1575" s="207"/>
      <c r="T1575" s="207"/>
      <c r="W1575" s="240"/>
      <c r="X1575" s="207"/>
      <c r="Y1575" s="207"/>
    </row>
    <row r="1576" spans="19:25">
      <c r="S1576" s="207"/>
      <c r="T1576" s="207"/>
      <c r="W1576" s="240"/>
      <c r="X1576" s="207"/>
      <c r="Y1576" s="207"/>
    </row>
    <row r="1577" spans="19:25">
      <c r="S1577" s="207"/>
      <c r="T1577" s="207"/>
      <c r="W1577" s="240"/>
      <c r="X1577" s="207"/>
      <c r="Y1577" s="207"/>
    </row>
    <row r="1578" spans="19:25">
      <c r="S1578" s="207"/>
      <c r="T1578" s="207"/>
      <c r="W1578" s="240"/>
      <c r="X1578" s="207"/>
      <c r="Y1578" s="207"/>
    </row>
    <row r="1579" spans="19:25">
      <c r="S1579" s="207"/>
      <c r="T1579" s="207"/>
      <c r="W1579" s="240"/>
      <c r="X1579" s="207"/>
      <c r="Y1579" s="207"/>
    </row>
    <row r="1580" spans="19:25">
      <c r="S1580" s="207"/>
      <c r="T1580" s="207"/>
      <c r="W1580" s="240"/>
      <c r="X1580" s="207"/>
      <c r="Y1580" s="207"/>
    </row>
    <row r="1581" spans="19:25">
      <c r="S1581" s="207"/>
      <c r="T1581" s="207"/>
      <c r="W1581" s="240"/>
      <c r="X1581" s="207"/>
      <c r="Y1581" s="207"/>
    </row>
    <row r="1582" spans="19:25">
      <c r="S1582" s="207"/>
      <c r="T1582" s="207"/>
      <c r="W1582" s="240"/>
      <c r="X1582" s="207"/>
      <c r="Y1582" s="207"/>
    </row>
    <row r="1583" spans="19:25">
      <c r="S1583" s="207"/>
      <c r="T1583" s="207"/>
      <c r="W1583" s="240"/>
      <c r="X1583" s="207"/>
      <c r="Y1583" s="207"/>
    </row>
    <row r="1584" spans="19:25">
      <c r="S1584" s="207"/>
      <c r="T1584" s="207"/>
      <c r="W1584" s="240"/>
      <c r="X1584" s="207"/>
      <c r="Y1584" s="207"/>
    </row>
    <row r="1585" spans="19:25">
      <c r="S1585" s="207"/>
      <c r="T1585" s="207"/>
      <c r="W1585" s="240"/>
      <c r="X1585" s="207"/>
      <c r="Y1585" s="207"/>
    </row>
    <row r="1586" spans="19:25">
      <c r="S1586" s="207"/>
      <c r="T1586" s="207"/>
      <c r="W1586" s="240"/>
      <c r="X1586" s="207"/>
      <c r="Y1586" s="207"/>
    </row>
    <row r="1587" spans="19:25">
      <c r="S1587" s="207"/>
      <c r="T1587" s="207"/>
      <c r="W1587" s="240"/>
      <c r="X1587" s="207"/>
      <c r="Y1587" s="207"/>
    </row>
    <row r="1588" spans="19:25">
      <c r="S1588" s="207"/>
      <c r="T1588" s="207"/>
      <c r="W1588" s="240"/>
      <c r="X1588" s="207"/>
      <c r="Y1588" s="207"/>
    </row>
    <row r="1589" spans="19:25">
      <c r="S1589" s="207"/>
      <c r="T1589" s="207"/>
      <c r="W1589" s="240"/>
      <c r="X1589" s="207"/>
      <c r="Y1589" s="207"/>
    </row>
    <row r="1590" spans="19:25">
      <c r="S1590" s="207"/>
      <c r="T1590" s="207"/>
      <c r="W1590" s="240"/>
      <c r="X1590" s="207"/>
      <c r="Y1590" s="207"/>
    </row>
    <row r="1591" spans="19:25">
      <c r="S1591" s="207"/>
      <c r="T1591" s="207"/>
      <c r="W1591" s="240"/>
      <c r="X1591" s="207"/>
      <c r="Y1591" s="207"/>
    </row>
    <row r="1592" spans="19:25">
      <c r="S1592" s="207"/>
      <c r="T1592" s="207"/>
      <c r="W1592" s="240"/>
      <c r="X1592" s="207"/>
      <c r="Y1592" s="207"/>
    </row>
    <row r="1593" spans="19:25">
      <c r="S1593" s="207"/>
      <c r="T1593" s="207"/>
      <c r="W1593" s="240"/>
      <c r="X1593" s="207"/>
      <c r="Y1593" s="207"/>
    </row>
    <row r="1594" spans="19:25">
      <c r="S1594" s="207"/>
      <c r="T1594" s="207"/>
      <c r="W1594" s="240"/>
      <c r="X1594" s="207"/>
      <c r="Y1594" s="207"/>
    </row>
    <row r="1595" spans="19:25">
      <c r="S1595" s="207"/>
      <c r="T1595" s="207"/>
      <c r="W1595" s="240"/>
      <c r="X1595" s="207"/>
      <c r="Y1595" s="207"/>
    </row>
    <row r="1596" spans="19:25">
      <c r="S1596" s="207"/>
      <c r="T1596" s="207"/>
      <c r="W1596" s="240"/>
      <c r="X1596" s="207"/>
      <c r="Y1596" s="207"/>
    </row>
    <row r="1597" spans="19:25">
      <c r="S1597" s="207"/>
      <c r="T1597" s="207"/>
      <c r="W1597" s="240"/>
      <c r="X1597" s="207"/>
      <c r="Y1597" s="207"/>
    </row>
    <row r="1598" spans="19:25">
      <c r="S1598" s="207"/>
      <c r="T1598" s="207"/>
      <c r="W1598" s="240"/>
      <c r="X1598" s="207"/>
      <c r="Y1598" s="207"/>
    </row>
    <row r="1599" spans="19:25">
      <c r="S1599" s="207"/>
      <c r="T1599" s="207"/>
      <c r="W1599" s="240"/>
      <c r="X1599" s="207"/>
      <c r="Y1599" s="207"/>
    </row>
    <row r="1600" spans="19:25">
      <c r="S1600" s="207"/>
      <c r="T1600" s="207"/>
      <c r="W1600" s="240"/>
      <c r="X1600" s="207"/>
      <c r="Y1600" s="207"/>
    </row>
    <row r="1601" spans="19:25">
      <c r="S1601" s="207"/>
      <c r="T1601" s="207"/>
      <c r="W1601" s="240"/>
      <c r="X1601" s="207"/>
      <c r="Y1601" s="207"/>
    </row>
    <row r="1602" spans="19:25">
      <c r="S1602" s="207"/>
      <c r="T1602" s="207"/>
      <c r="W1602" s="240"/>
      <c r="X1602" s="207"/>
      <c r="Y1602" s="207"/>
    </row>
    <row r="1603" spans="19:25">
      <c r="S1603" s="207"/>
      <c r="T1603" s="207"/>
      <c r="W1603" s="240"/>
      <c r="X1603" s="207"/>
      <c r="Y1603" s="207"/>
    </row>
    <row r="1604" spans="19:25">
      <c r="S1604" s="207"/>
      <c r="T1604" s="207"/>
      <c r="W1604" s="240"/>
      <c r="X1604" s="207"/>
      <c r="Y1604" s="207"/>
    </row>
    <row r="1605" spans="19:25">
      <c r="S1605" s="207"/>
      <c r="T1605" s="207"/>
      <c r="W1605" s="240"/>
      <c r="X1605" s="207"/>
      <c r="Y1605" s="207"/>
    </row>
    <row r="1606" spans="19:25">
      <c r="S1606" s="207"/>
      <c r="T1606" s="207"/>
      <c r="W1606" s="240"/>
      <c r="X1606" s="207"/>
      <c r="Y1606" s="207"/>
    </row>
    <row r="1607" spans="19:25">
      <c r="S1607" s="207"/>
      <c r="T1607" s="207"/>
      <c r="W1607" s="240"/>
      <c r="X1607" s="207"/>
      <c r="Y1607" s="207"/>
    </row>
    <row r="1608" spans="19:25">
      <c r="S1608" s="207"/>
      <c r="T1608" s="207"/>
      <c r="W1608" s="240"/>
      <c r="X1608" s="207"/>
      <c r="Y1608" s="207"/>
    </row>
    <row r="1609" spans="19:25">
      <c r="S1609" s="207"/>
      <c r="T1609" s="207"/>
      <c r="W1609" s="240"/>
      <c r="X1609" s="207"/>
      <c r="Y1609" s="207"/>
    </row>
    <row r="1610" spans="19:25">
      <c r="S1610" s="207"/>
      <c r="T1610" s="207"/>
      <c r="W1610" s="240"/>
      <c r="X1610" s="207"/>
      <c r="Y1610" s="207"/>
    </row>
    <row r="1611" spans="19:25">
      <c r="S1611" s="207"/>
      <c r="T1611" s="207"/>
      <c r="W1611" s="240"/>
      <c r="X1611" s="207"/>
      <c r="Y1611" s="207"/>
    </row>
    <row r="1612" spans="19:25">
      <c r="S1612" s="207"/>
      <c r="T1612" s="207"/>
      <c r="W1612" s="240"/>
      <c r="X1612" s="207"/>
      <c r="Y1612" s="207"/>
    </row>
    <row r="1613" spans="19:25">
      <c r="S1613" s="207"/>
      <c r="T1613" s="207"/>
      <c r="W1613" s="240"/>
      <c r="X1613" s="207"/>
      <c r="Y1613" s="207"/>
    </row>
    <row r="1614" spans="19:25">
      <c r="S1614" s="207"/>
      <c r="T1614" s="207"/>
      <c r="W1614" s="240"/>
      <c r="X1614" s="207"/>
      <c r="Y1614" s="207"/>
    </row>
    <row r="1615" spans="19:25">
      <c r="S1615" s="207"/>
      <c r="T1615" s="207"/>
      <c r="W1615" s="240"/>
      <c r="X1615" s="207"/>
      <c r="Y1615" s="207"/>
    </row>
    <row r="1616" spans="19:25">
      <c r="S1616" s="207"/>
      <c r="T1616" s="207"/>
      <c r="W1616" s="240"/>
      <c r="X1616" s="207"/>
      <c r="Y1616" s="207"/>
    </row>
    <row r="1617" spans="19:25">
      <c r="S1617" s="207"/>
      <c r="T1617" s="207"/>
      <c r="W1617" s="240"/>
      <c r="X1617" s="207"/>
      <c r="Y1617" s="207"/>
    </row>
    <row r="1618" spans="19:25">
      <c r="S1618" s="207"/>
      <c r="T1618" s="207"/>
      <c r="W1618" s="240"/>
      <c r="X1618" s="207"/>
      <c r="Y1618" s="207"/>
    </row>
    <row r="1619" spans="19:25">
      <c r="S1619" s="207"/>
      <c r="T1619" s="207"/>
      <c r="W1619" s="240"/>
      <c r="X1619" s="207"/>
      <c r="Y1619" s="207"/>
    </row>
    <row r="1620" spans="19:25">
      <c r="S1620" s="207"/>
      <c r="T1620" s="207"/>
      <c r="W1620" s="240"/>
      <c r="X1620" s="207"/>
      <c r="Y1620" s="207"/>
    </row>
    <row r="1621" spans="19:25">
      <c r="S1621" s="207"/>
      <c r="T1621" s="207"/>
      <c r="W1621" s="240"/>
      <c r="X1621" s="207"/>
      <c r="Y1621" s="207"/>
    </row>
    <row r="1622" spans="19:25">
      <c r="S1622" s="207"/>
      <c r="T1622" s="207"/>
      <c r="W1622" s="240"/>
      <c r="X1622" s="207"/>
      <c r="Y1622" s="207"/>
    </row>
    <row r="1623" spans="19:25">
      <c r="S1623" s="207"/>
      <c r="T1623" s="207"/>
      <c r="W1623" s="240"/>
      <c r="X1623" s="207"/>
      <c r="Y1623" s="207"/>
    </row>
    <row r="1624" spans="19:25">
      <c r="S1624" s="207"/>
      <c r="T1624" s="207"/>
      <c r="W1624" s="240"/>
      <c r="X1624" s="207"/>
      <c r="Y1624" s="207"/>
    </row>
    <row r="1625" spans="19:25">
      <c r="S1625" s="207"/>
      <c r="T1625" s="207"/>
      <c r="W1625" s="240"/>
      <c r="X1625" s="207"/>
      <c r="Y1625" s="207"/>
    </row>
    <row r="1626" spans="19:25">
      <c r="S1626" s="207"/>
      <c r="T1626" s="207"/>
      <c r="W1626" s="240"/>
      <c r="X1626" s="207"/>
      <c r="Y1626" s="207"/>
    </row>
    <row r="1627" spans="19:25">
      <c r="S1627" s="207"/>
      <c r="T1627" s="207"/>
      <c r="W1627" s="240"/>
      <c r="X1627" s="207"/>
      <c r="Y1627" s="207"/>
    </row>
    <row r="1628" spans="19:25">
      <c r="S1628" s="207"/>
      <c r="T1628" s="207"/>
      <c r="W1628" s="240"/>
      <c r="X1628" s="207"/>
      <c r="Y1628" s="207"/>
    </row>
    <row r="1629" spans="19:25">
      <c r="S1629" s="207"/>
      <c r="T1629" s="207"/>
      <c r="W1629" s="240"/>
      <c r="X1629" s="207"/>
      <c r="Y1629" s="207"/>
    </row>
    <row r="1630" spans="19:25">
      <c r="S1630" s="207"/>
      <c r="T1630" s="207"/>
      <c r="W1630" s="240"/>
      <c r="X1630" s="207"/>
      <c r="Y1630" s="207"/>
    </row>
    <row r="1631" spans="19:25">
      <c r="S1631" s="207"/>
      <c r="T1631" s="207"/>
      <c r="W1631" s="240"/>
      <c r="X1631" s="207"/>
      <c r="Y1631" s="207"/>
    </row>
    <row r="1632" spans="19:25">
      <c r="S1632" s="207"/>
      <c r="T1632" s="207"/>
      <c r="W1632" s="240"/>
      <c r="X1632" s="207"/>
      <c r="Y1632" s="207"/>
    </row>
    <row r="1633" spans="19:25">
      <c r="S1633" s="207"/>
      <c r="T1633" s="207"/>
      <c r="W1633" s="240"/>
      <c r="X1633" s="207"/>
      <c r="Y1633" s="207"/>
    </row>
    <row r="1634" spans="19:25">
      <c r="S1634" s="207"/>
      <c r="T1634" s="207"/>
      <c r="W1634" s="240"/>
      <c r="X1634" s="207"/>
      <c r="Y1634" s="207"/>
    </row>
    <row r="1635" spans="19:25">
      <c r="S1635" s="207"/>
      <c r="T1635" s="207"/>
      <c r="W1635" s="240"/>
      <c r="X1635" s="207"/>
      <c r="Y1635" s="207"/>
    </row>
    <row r="1636" spans="19:25">
      <c r="S1636" s="207"/>
      <c r="T1636" s="207"/>
      <c r="W1636" s="240"/>
      <c r="X1636" s="207"/>
      <c r="Y1636" s="207"/>
    </row>
    <row r="1637" spans="19:25">
      <c r="S1637" s="207"/>
      <c r="T1637" s="207"/>
      <c r="W1637" s="240"/>
      <c r="X1637" s="207"/>
      <c r="Y1637" s="207"/>
    </row>
    <row r="1638" spans="19:25">
      <c r="S1638" s="207"/>
      <c r="T1638" s="207"/>
      <c r="W1638" s="240"/>
      <c r="X1638" s="207"/>
      <c r="Y1638" s="207"/>
    </row>
    <row r="1639" spans="19:25">
      <c r="S1639" s="207"/>
      <c r="T1639" s="207"/>
      <c r="W1639" s="240"/>
      <c r="X1639" s="207"/>
      <c r="Y1639" s="207"/>
    </row>
    <row r="1640" spans="19:25">
      <c r="S1640" s="207"/>
      <c r="T1640" s="207"/>
      <c r="W1640" s="240"/>
      <c r="X1640" s="207"/>
      <c r="Y1640" s="207"/>
    </row>
    <row r="1641" spans="19:25">
      <c r="S1641" s="207"/>
      <c r="T1641" s="207"/>
      <c r="W1641" s="240"/>
      <c r="X1641" s="207"/>
      <c r="Y1641" s="207"/>
    </row>
    <row r="1642" spans="19:25">
      <c r="S1642" s="207"/>
      <c r="T1642" s="207"/>
      <c r="W1642" s="240"/>
      <c r="X1642" s="207"/>
      <c r="Y1642" s="207"/>
    </row>
    <row r="1643" spans="19:25">
      <c r="S1643" s="207"/>
      <c r="T1643" s="207"/>
      <c r="W1643" s="240"/>
      <c r="X1643" s="207"/>
      <c r="Y1643" s="207"/>
    </row>
    <row r="1644" spans="19:25">
      <c r="S1644" s="207"/>
      <c r="T1644" s="207"/>
      <c r="W1644" s="240"/>
      <c r="X1644" s="207"/>
      <c r="Y1644" s="207"/>
    </row>
    <row r="1645" spans="19:25">
      <c r="S1645" s="207"/>
      <c r="T1645" s="207"/>
      <c r="W1645" s="240"/>
      <c r="X1645" s="207"/>
      <c r="Y1645" s="207"/>
    </row>
    <row r="1646" spans="19:25">
      <c r="S1646" s="207"/>
      <c r="T1646" s="207"/>
      <c r="W1646" s="240"/>
      <c r="X1646" s="207"/>
      <c r="Y1646" s="207"/>
    </row>
    <row r="1647" spans="19:25">
      <c r="S1647" s="207"/>
      <c r="T1647" s="207"/>
      <c r="W1647" s="240"/>
      <c r="X1647" s="207"/>
      <c r="Y1647" s="207"/>
    </row>
    <row r="1648" spans="19:25">
      <c r="S1648" s="207"/>
      <c r="T1648" s="207"/>
      <c r="W1648" s="240"/>
      <c r="X1648" s="207"/>
      <c r="Y1648" s="207"/>
    </row>
    <row r="1649" spans="19:25">
      <c r="S1649" s="207"/>
      <c r="T1649" s="207"/>
      <c r="W1649" s="240"/>
      <c r="X1649" s="207"/>
      <c r="Y1649" s="207"/>
    </row>
    <row r="1650" spans="19:25">
      <c r="S1650" s="207"/>
      <c r="T1650" s="207"/>
      <c r="W1650" s="240"/>
      <c r="X1650" s="207"/>
      <c r="Y1650" s="207"/>
    </row>
    <row r="1651" spans="19:25">
      <c r="S1651" s="207"/>
      <c r="T1651" s="207"/>
      <c r="W1651" s="240"/>
      <c r="X1651" s="207"/>
      <c r="Y1651" s="207"/>
    </row>
    <row r="1652" spans="19:25">
      <c r="S1652" s="207"/>
      <c r="T1652" s="207"/>
      <c r="W1652" s="240"/>
      <c r="X1652" s="207"/>
      <c r="Y1652" s="207"/>
    </row>
    <row r="1653" spans="19:25">
      <c r="S1653" s="207"/>
      <c r="T1653" s="207"/>
      <c r="W1653" s="240"/>
      <c r="X1653" s="207"/>
      <c r="Y1653" s="207"/>
    </row>
    <row r="1654" spans="19:25">
      <c r="S1654" s="207"/>
      <c r="T1654" s="207"/>
      <c r="W1654" s="240"/>
      <c r="X1654" s="207"/>
      <c r="Y1654" s="207"/>
    </row>
    <row r="1655" spans="19:25">
      <c r="S1655" s="207"/>
      <c r="T1655" s="207"/>
      <c r="W1655" s="240"/>
      <c r="X1655" s="207"/>
      <c r="Y1655" s="207"/>
    </row>
    <row r="1656" spans="19:25">
      <c r="S1656" s="207"/>
      <c r="T1656" s="207"/>
      <c r="W1656" s="240"/>
      <c r="X1656" s="207"/>
      <c r="Y1656" s="207"/>
    </row>
    <row r="1657" spans="19:25">
      <c r="S1657" s="207"/>
      <c r="T1657" s="207"/>
      <c r="W1657" s="240"/>
      <c r="X1657" s="207"/>
      <c r="Y1657" s="207"/>
    </row>
    <row r="1658" spans="19:25">
      <c r="S1658" s="207"/>
      <c r="T1658" s="207"/>
      <c r="W1658" s="240"/>
      <c r="X1658" s="207"/>
      <c r="Y1658" s="207"/>
    </row>
    <row r="1659" spans="19:25">
      <c r="S1659" s="207"/>
      <c r="T1659" s="207"/>
      <c r="W1659" s="240"/>
      <c r="X1659" s="207"/>
      <c r="Y1659" s="207"/>
    </row>
    <row r="1660" spans="19:25">
      <c r="S1660" s="207"/>
      <c r="T1660" s="207"/>
      <c r="W1660" s="240"/>
      <c r="X1660" s="207"/>
      <c r="Y1660" s="207"/>
    </row>
    <row r="1661" spans="19:25">
      <c r="S1661" s="207"/>
      <c r="T1661" s="207"/>
      <c r="W1661" s="240"/>
      <c r="X1661" s="207"/>
      <c r="Y1661" s="207"/>
    </row>
    <row r="1662" spans="19:25">
      <c r="S1662" s="207"/>
      <c r="T1662" s="207"/>
      <c r="W1662" s="240"/>
      <c r="X1662" s="207"/>
      <c r="Y1662" s="207"/>
    </row>
    <row r="1663" spans="19:25">
      <c r="S1663" s="207"/>
      <c r="T1663" s="207"/>
      <c r="W1663" s="240"/>
      <c r="X1663" s="207"/>
      <c r="Y1663" s="207"/>
    </row>
    <row r="1664" spans="19:25">
      <c r="S1664" s="207"/>
      <c r="T1664" s="207"/>
      <c r="W1664" s="240"/>
      <c r="X1664" s="207"/>
      <c r="Y1664" s="207"/>
    </row>
    <row r="1665" spans="19:25">
      <c r="S1665" s="207"/>
      <c r="T1665" s="207"/>
      <c r="W1665" s="240"/>
      <c r="X1665" s="207"/>
      <c r="Y1665" s="207"/>
    </row>
    <row r="1666" spans="19:25">
      <c r="S1666" s="207"/>
      <c r="T1666" s="207"/>
      <c r="W1666" s="240"/>
      <c r="X1666" s="207"/>
      <c r="Y1666" s="207"/>
    </row>
    <row r="1667" spans="19:25">
      <c r="S1667" s="207"/>
      <c r="T1667" s="207"/>
      <c r="W1667" s="240"/>
      <c r="X1667" s="207"/>
      <c r="Y1667" s="207"/>
    </row>
    <row r="1668" spans="19:25">
      <c r="S1668" s="207"/>
      <c r="T1668" s="207"/>
      <c r="W1668" s="240"/>
      <c r="X1668" s="207"/>
      <c r="Y1668" s="207"/>
    </row>
    <row r="1669" spans="19:25">
      <c r="S1669" s="207"/>
      <c r="T1669" s="207"/>
      <c r="W1669" s="240"/>
      <c r="X1669" s="207"/>
      <c r="Y1669" s="207"/>
    </row>
    <row r="1670" spans="19:25">
      <c r="S1670" s="207"/>
      <c r="T1670" s="207"/>
      <c r="W1670" s="240"/>
      <c r="X1670" s="207"/>
      <c r="Y1670" s="207"/>
    </row>
    <row r="1671" spans="19:25">
      <c r="S1671" s="207"/>
      <c r="T1671" s="207"/>
      <c r="W1671" s="240"/>
      <c r="X1671" s="207"/>
      <c r="Y1671" s="207"/>
    </row>
    <row r="1672" spans="19:25">
      <c r="S1672" s="207"/>
      <c r="T1672" s="207"/>
      <c r="W1672" s="240"/>
      <c r="X1672" s="207"/>
      <c r="Y1672" s="207"/>
    </row>
    <row r="1673" spans="19:25">
      <c r="S1673" s="207"/>
      <c r="T1673" s="207"/>
      <c r="W1673" s="240"/>
      <c r="X1673" s="207"/>
      <c r="Y1673" s="207"/>
    </row>
    <row r="1674" spans="19:25">
      <c r="S1674" s="207"/>
      <c r="T1674" s="207"/>
      <c r="W1674" s="240"/>
      <c r="X1674" s="207"/>
      <c r="Y1674" s="207"/>
    </row>
    <row r="1675" spans="19:25">
      <c r="S1675" s="207"/>
      <c r="T1675" s="207"/>
      <c r="W1675" s="240"/>
      <c r="X1675" s="207"/>
      <c r="Y1675" s="207"/>
    </row>
    <row r="1676" spans="19:25">
      <c r="S1676" s="207"/>
      <c r="T1676" s="207"/>
      <c r="W1676" s="240"/>
      <c r="X1676" s="207"/>
      <c r="Y1676" s="207"/>
    </row>
    <row r="1677" spans="19:25">
      <c r="S1677" s="207"/>
      <c r="T1677" s="207"/>
      <c r="W1677" s="240"/>
      <c r="X1677" s="207"/>
      <c r="Y1677" s="207"/>
    </row>
    <row r="1678" spans="19:25">
      <c r="S1678" s="207"/>
      <c r="T1678" s="207"/>
      <c r="W1678" s="240"/>
      <c r="X1678" s="207"/>
      <c r="Y1678" s="207"/>
    </row>
    <row r="1679" spans="19:25">
      <c r="S1679" s="207"/>
      <c r="T1679" s="207"/>
      <c r="W1679" s="240"/>
      <c r="X1679" s="207"/>
      <c r="Y1679" s="207"/>
    </row>
    <row r="1680" spans="19:25">
      <c r="S1680" s="207"/>
      <c r="T1680" s="207"/>
      <c r="W1680" s="240"/>
      <c r="X1680" s="207"/>
      <c r="Y1680" s="207"/>
    </row>
    <row r="1681" spans="19:25">
      <c r="S1681" s="207"/>
      <c r="T1681" s="207"/>
      <c r="W1681" s="240"/>
      <c r="X1681" s="207"/>
      <c r="Y1681" s="207"/>
    </row>
    <row r="1682" spans="19:25">
      <c r="S1682" s="207"/>
      <c r="T1682" s="207"/>
      <c r="W1682" s="240"/>
      <c r="X1682" s="207"/>
      <c r="Y1682" s="207"/>
    </row>
    <row r="1683" spans="19:25">
      <c r="S1683" s="207"/>
      <c r="T1683" s="207"/>
      <c r="W1683" s="240"/>
      <c r="X1683" s="207"/>
      <c r="Y1683" s="207"/>
    </row>
    <row r="1684" spans="19:25">
      <c r="S1684" s="207"/>
      <c r="T1684" s="207"/>
      <c r="W1684" s="240"/>
      <c r="X1684" s="207"/>
      <c r="Y1684" s="207"/>
    </row>
    <row r="1685" spans="19:25">
      <c r="S1685" s="207"/>
      <c r="T1685" s="207"/>
      <c r="W1685" s="240"/>
      <c r="X1685" s="207"/>
      <c r="Y1685" s="207"/>
    </row>
    <row r="1686" spans="19:25">
      <c r="S1686" s="207"/>
      <c r="T1686" s="207"/>
      <c r="W1686" s="240"/>
      <c r="X1686" s="207"/>
      <c r="Y1686" s="207"/>
    </row>
    <row r="1687" spans="19:25">
      <c r="S1687" s="207"/>
      <c r="T1687" s="207"/>
      <c r="W1687" s="240"/>
      <c r="X1687" s="207"/>
      <c r="Y1687" s="207"/>
    </row>
    <row r="1688" spans="19:25">
      <c r="S1688" s="207"/>
      <c r="T1688" s="207"/>
      <c r="W1688" s="240"/>
      <c r="X1688" s="207"/>
      <c r="Y1688" s="207"/>
    </row>
    <row r="1689" spans="19:25">
      <c r="S1689" s="207"/>
      <c r="T1689" s="207"/>
      <c r="W1689" s="240"/>
      <c r="X1689" s="207"/>
      <c r="Y1689" s="207"/>
    </row>
    <row r="1690" spans="19:25">
      <c r="S1690" s="207"/>
      <c r="T1690" s="207"/>
      <c r="W1690" s="240"/>
      <c r="X1690" s="207"/>
      <c r="Y1690" s="207"/>
    </row>
    <row r="1691" spans="19:25">
      <c r="S1691" s="207"/>
      <c r="T1691" s="207"/>
      <c r="W1691" s="240"/>
      <c r="X1691" s="207"/>
      <c r="Y1691" s="207"/>
    </row>
    <row r="1692" spans="19:25">
      <c r="S1692" s="207"/>
      <c r="T1692" s="207"/>
      <c r="W1692" s="240"/>
      <c r="X1692" s="207"/>
      <c r="Y1692" s="207"/>
    </row>
    <row r="1693" spans="19:25">
      <c r="S1693" s="207"/>
      <c r="T1693" s="207"/>
      <c r="W1693" s="240"/>
      <c r="X1693" s="207"/>
      <c r="Y1693" s="207"/>
    </row>
    <row r="1694" spans="19:25">
      <c r="S1694" s="207"/>
      <c r="T1694" s="207"/>
      <c r="X1694" s="207"/>
      <c r="Y1694" s="207"/>
    </row>
    <row r="1695" spans="19:25">
      <c r="S1695" s="207"/>
      <c r="T1695" s="207"/>
      <c r="X1695" s="207"/>
      <c r="Y1695" s="207"/>
    </row>
    <row r="1696" spans="19:25">
      <c r="S1696" s="207"/>
      <c r="T1696" s="207"/>
      <c r="X1696" s="207"/>
      <c r="Y1696" s="207"/>
    </row>
    <row r="1697" spans="19:25">
      <c r="S1697" s="207"/>
      <c r="T1697" s="207"/>
      <c r="X1697" s="207"/>
      <c r="Y1697" s="207"/>
    </row>
    <row r="1698" spans="19:25">
      <c r="S1698" s="207"/>
      <c r="T1698" s="207"/>
      <c r="X1698" s="207"/>
      <c r="Y1698" s="207"/>
    </row>
    <row r="1699" spans="19:25">
      <c r="S1699" s="207"/>
      <c r="T1699" s="207"/>
      <c r="X1699" s="207"/>
      <c r="Y1699" s="207"/>
    </row>
    <row r="1700" spans="19:25">
      <c r="S1700" s="207"/>
      <c r="T1700" s="207"/>
      <c r="X1700" s="207"/>
      <c r="Y1700" s="207"/>
    </row>
    <row r="1701" spans="19:25">
      <c r="S1701" s="207"/>
      <c r="T1701" s="207"/>
      <c r="X1701" s="207"/>
      <c r="Y1701" s="207"/>
    </row>
    <row r="1702" spans="19:25">
      <c r="S1702" s="207"/>
      <c r="T1702" s="207"/>
      <c r="X1702" s="207"/>
      <c r="Y1702" s="207"/>
    </row>
    <row r="1703" spans="19:25">
      <c r="S1703" s="207"/>
      <c r="T1703" s="207"/>
      <c r="X1703" s="207"/>
      <c r="Y1703" s="207"/>
    </row>
    <row r="1704" spans="19:25">
      <c r="S1704" s="207"/>
      <c r="T1704" s="207"/>
      <c r="X1704" s="207"/>
      <c r="Y1704" s="207"/>
    </row>
    <row r="1705" spans="19:25">
      <c r="S1705" s="207"/>
      <c r="T1705" s="207"/>
      <c r="X1705" s="207"/>
      <c r="Y1705" s="207"/>
    </row>
    <row r="1706" spans="19:25">
      <c r="S1706" s="207"/>
      <c r="T1706" s="207"/>
      <c r="X1706" s="207"/>
      <c r="Y1706" s="207"/>
    </row>
    <row r="1707" spans="19:25">
      <c r="S1707" s="207"/>
      <c r="T1707" s="207"/>
      <c r="X1707" s="207"/>
      <c r="Y1707" s="207"/>
    </row>
    <row r="1708" spans="19:25">
      <c r="S1708" s="207"/>
      <c r="T1708" s="207"/>
      <c r="X1708" s="207"/>
      <c r="Y1708" s="207"/>
    </row>
    <row r="1709" spans="19:25">
      <c r="S1709" s="207"/>
      <c r="T1709" s="207"/>
      <c r="X1709" s="207"/>
      <c r="Y1709" s="207"/>
    </row>
    <row r="1710" spans="19:25">
      <c r="S1710" s="207"/>
      <c r="T1710" s="207"/>
      <c r="X1710" s="207"/>
      <c r="Y1710" s="207"/>
    </row>
    <row r="1711" spans="19:25">
      <c r="S1711" s="207"/>
      <c r="T1711" s="207"/>
      <c r="X1711" s="207"/>
      <c r="Y1711" s="207"/>
    </row>
    <row r="1712" spans="19:25">
      <c r="S1712" s="207"/>
      <c r="T1712" s="207"/>
      <c r="X1712" s="207"/>
      <c r="Y1712" s="207"/>
    </row>
    <row r="1713" spans="19:25">
      <c r="S1713" s="207"/>
      <c r="T1713" s="207"/>
      <c r="X1713" s="207"/>
      <c r="Y1713" s="207"/>
    </row>
    <row r="1714" spans="19:25">
      <c r="S1714" s="207"/>
      <c r="T1714" s="207"/>
      <c r="X1714" s="207"/>
      <c r="Y1714" s="207"/>
    </row>
    <row r="1715" spans="19:25">
      <c r="S1715" s="207"/>
      <c r="T1715" s="207"/>
      <c r="X1715" s="207"/>
      <c r="Y1715" s="207"/>
    </row>
    <row r="1716" spans="19:25">
      <c r="S1716" s="207"/>
      <c r="T1716" s="207"/>
      <c r="X1716" s="207"/>
      <c r="Y1716" s="207"/>
    </row>
    <row r="1717" spans="19:25">
      <c r="S1717" s="207"/>
      <c r="T1717" s="207"/>
      <c r="X1717" s="207"/>
      <c r="Y1717" s="207"/>
    </row>
    <row r="1718" spans="19:25">
      <c r="S1718" s="207"/>
      <c r="T1718" s="207"/>
      <c r="X1718" s="207"/>
      <c r="Y1718" s="207"/>
    </row>
    <row r="1719" spans="19:25">
      <c r="S1719" s="207"/>
      <c r="T1719" s="207"/>
      <c r="X1719" s="207"/>
      <c r="Y1719" s="207"/>
    </row>
    <row r="1720" spans="19:25">
      <c r="S1720" s="207"/>
      <c r="T1720" s="207"/>
      <c r="X1720" s="207"/>
      <c r="Y1720" s="207"/>
    </row>
    <row r="1721" spans="19:25">
      <c r="S1721" s="207"/>
      <c r="T1721" s="207"/>
      <c r="X1721" s="207"/>
      <c r="Y1721" s="207"/>
    </row>
    <row r="1722" spans="19:25">
      <c r="S1722" s="207"/>
      <c r="T1722" s="207"/>
      <c r="X1722" s="207"/>
      <c r="Y1722" s="207"/>
    </row>
    <row r="1723" spans="19:25">
      <c r="S1723" s="207"/>
      <c r="T1723" s="207"/>
      <c r="X1723" s="207"/>
      <c r="Y1723" s="207"/>
    </row>
    <row r="1724" spans="19:25">
      <c r="S1724" s="207"/>
      <c r="T1724" s="207"/>
      <c r="X1724" s="207"/>
      <c r="Y1724" s="207"/>
    </row>
    <row r="1725" spans="19:25">
      <c r="S1725" s="207"/>
      <c r="T1725" s="207"/>
      <c r="X1725" s="207"/>
      <c r="Y1725" s="207"/>
    </row>
    <row r="1726" spans="19:25">
      <c r="S1726" s="207"/>
      <c r="T1726" s="207"/>
      <c r="X1726" s="207"/>
      <c r="Y1726" s="207"/>
    </row>
    <row r="1727" spans="19:25">
      <c r="S1727" s="207"/>
      <c r="T1727" s="207"/>
      <c r="X1727" s="207"/>
      <c r="Y1727" s="207"/>
    </row>
    <row r="1728" spans="19:25">
      <c r="S1728" s="207"/>
      <c r="T1728" s="207"/>
      <c r="X1728" s="207"/>
      <c r="Y1728" s="207"/>
    </row>
    <row r="1729" spans="19:25">
      <c r="S1729" s="207"/>
      <c r="T1729" s="207"/>
      <c r="X1729" s="207"/>
      <c r="Y1729" s="207"/>
    </row>
    <row r="1730" spans="19:25">
      <c r="S1730" s="207"/>
      <c r="T1730" s="207"/>
      <c r="X1730" s="207"/>
      <c r="Y1730" s="207"/>
    </row>
    <row r="1731" spans="19:25">
      <c r="S1731" s="207"/>
      <c r="T1731" s="207"/>
      <c r="X1731" s="207"/>
      <c r="Y1731" s="207"/>
    </row>
    <row r="1732" spans="19:25">
      <c r="S1732" s="207"/>
      <c r="T1732" s="207"/>
      <c r="X1732" s="207"/>
      <c r="Y1732" s="207"/>
    </row>
    <row r="1733" spans="19:25">
      <c r="S1733" s="207"/>
      <c r="T1733" s="207"/>
      <c r="X1733" s="207"/>
      <c r="Y1733" s="207"/>
    </row>
    <row r="1734" spans="19:25">
      <c r="S1734" s="207"/>
      <c r="T1734" s="207"/>
      <c r="X1734" s="207"/>
      <c r="Y1734" s="207"/>
    </row>
    <row r="1735" spans="19:25">
      <c r="S1735" s="207"/>
      <c r="T1735" s="207"/>
      <c r="X1735" s="207"/>
      <c r="Y1735" s="207"/>
    </row>
    <row r="1736" spans="19:25">
      <c r="S1736" s="207"/>
      <c r="T1736" s="207"/>
      <c r="X1736" s="207"/>
      <c r="Y1736" s="207"/>
    </row>
    <row r="1737" spans="19:25">
      <c r="S1737" s="207"/>
      <c r="T1737" s="207"/>
      <c r="X1737" s="207"/>
      <c r="Y1737" s="207"/>
    </row>
    <row r="1738" spans="19:25">
      <c r="S1738" s="207"/>
      <c r="T1738" s="207"/>
      <c r="X1738" s="207"/>
      <c r="Y1738" s="207"/>
    </row>
    <row r="1739" spans="19:25">
      <c r="S1739" s="207"/>
      <c r="T1739" s="207"/>
      <c r="X1739" s="207"/>
      <c r="Y1739" s="207"/>
    </row>
    <row r="1740" spans="19:25">
      <c r="S1740" s="207"/>
      <c r="T1740" s="207"/>
      <c r="X1740" s="207"/>
      <c r="Y1740" s="207"/>
    </row>
    <row r="1741" spans="19:25">
      <c r="S1741" s="207"/>
      <c r="T1741" s="207"/>
      <c r="X1741" s="207"/>
      <c r="Y1741" s="207"/>
    </row>
    <row r="1742" spans="19:25">
      <c r="S1742" s="207"/>
      <c r="T1742" s="207"/>
      <c r="X1742" s="207"/>
      <c r="Y1742" s="207"/>
    </row>
    <row r="1743" spans="19:25">
      <c r="S1743" s="207"/>
      <c r="T1743" s="207"/>
      <c r="X1743" s="207"/>
      <c r="Y1743" s="207"/>
    </row>
    <row r="1744" spans="19:25">
      <c r="S1744" s="207"/>
      <c r="T1744" s="207"/>
      <c r="X1744" s="207"/>
      <c r="Y1744" s="207"/>
    </row>
    <row r="1745" spans="19:25">
      <c r="S1745" s="207"/>
      <c r="T1745" s="207"/>
      <c r="X1745" s="207"/>
      <c r="Y1745" s="207"/>
    </row>
    <row r="1746" spans="19:25">
      <c r="S1746" s="207"/>
      <c r="T1746" s="207"/>
      <c r="X1746" s="207"/>
      <c r="Y1746" s="207"/>
    </row>
    <row r="1747" spans="19:25">
      <c r="S1747" s="207"/>
      <c r="T1747" s="207"/>
      <c r="X1747" s="207"/>
      <c r="Y1747" s="207"/>
    </row>
    <row r="1748" spans="19:25">
      <c r="S1748" s="207"/>
      <c r="T1748" s="207"/>
      <c r="X1748" s="207"/>
      <c r="Y1748" s="207"/>
    </row>
    <row r="1749" spans="19:25">
      <c r="S1749" s="207"/>
      <c r="T1749" s="207"/>
      <c r="X1749" s="207"/>
      <c r="Y1749" s="207"/>
    </row>
    <row r="1750" spans="19:25">
      <c r="S1750" s="207"/>
      <c r="T1750" s="207"/>
      <c r="X1750" s="207"/>
      <c r="Y1750" s="207"/>
    </row>
    <row r="1751" spans="19:25">
      <c r="S1751" s="207"/>
      <c r="T1751" s="207"/>
      <c r="X1751" s="207"/>
      <c r="Y1751" s="207"/>
    </row>
    <row r="1752" spans="19:25">
      <c r="S1752" s="207"/>
      <c r="T1752" s="207"/>
      <c r="X1752" s="207"/>
      <c r="Y1752" s="207"/>
    </row>
    <row r="1753" spans="19:25">
      <c r="S1753" s="207"/>
      <c r="T1753" s="207"/>
      <c r="X1753" s="207"/>
      <c r="Y1753" s="207"/>
    </row>
    <row r="1754" spans="19:25">
      <c r="S1754" s="207"/>
      <c r="T1754" s="207"/>
      <c r="X1754" s="207"/>
      <c r="Y1754" s="207"/>
    </row>
    <row r="1755" spans="19:25">
      <c r="S1755" s="207"/>
      <c r="T1755" s="207"/>
      <c r="X1755" s="207"/>
      <c r="Y1755" s="207"/>
    </row>
    <row r="1756" spans="19:25">
      <c r="S1756" s="207"/>
      <c r="T1756" s="207"/>
      <c r="X1756" s="207"/>
      <c r="Y1756" s="207"/>
    </row>
    <row r="1757" spans="19:25">
      <c r="S1757" s="207"/>
      <c r="T1757" s="207"/>
      <c r="X1757" s="207"/>
      <c r="Y1757" s="207"/>
    </row>
    <row r="1758" spans="19:25">
      <c r="S1758" s="207"/>
      <c r="T1758" s="207"/>
      <c r="X1758" s="207"/>
      <c r="Y1758" s="207"/>
    </row>
    <row r="1759" spans="19:25">
      <c r="S1759" s="207"/>
      <c r="T1759" s="207"/>
      <c r="X1759" s="207"/>
      <c r="Y1759" s="207"/>
    </row>
    <row r="1760" spans="19:25">
      <c r="S1760" s="207"/>
      <c r="T1760" s="207"/>
      <c r="X1760" s="207"/>
      <c r="Y1760" s="207"/>
    </row>
    <row r="1761" spans="19:25">
      <c r="S1761" s="207"/>
      <c r="T1761" s="207"/>
      <c r="X1761" s="207"/>
      <c r="Y1761" s="207"/>
    </row>
    <row r="1762" spans="19:25">
      <c r="S1762" s="207"/>
      <c r="T1762" s="207"/>
      <c r="X1762" s="207"/>
      <c r="Y1762" s="207"/>
    </row>
    <row r="1763" spans="19:25">
      <c r="S1763" s="207"/>
      <c r="T1763" s="207"/>
      <c r="X1763" s="207"/>
      <c r="Y1763" s="207"/>
    </row>
    <row r="1764" spans="19:25">
      <c r="S1764" s="207"/>
      <c r="T1764" s="207"/>
      <c r="X1764" s="207"/>
      <c r="Y1764" s="207"/>
    </row>
    <row r="1765" spans="19:25">
      <c r="S1765" s="207"/>
      <c r="T1765" s="207"/>
      <c r="X1765" s="207"/>
      <c r="Y1765" s="207"/>
    </row>
    <row r="1766" spans="19:25">
      <c r="S1766" s="207"/>
      <c r="T1766" s="207"/>
      <c r="X1766" s="207"/>
      <c r="Y1766" s="207"/>
    </row>
    <row r="1767" spans="19:25">
      <c r="S1767" s="207"/>
      <c r="T1767" s="207"/>
      <c r="X1767" s="207"/>
      <c r="Y1767" s="207"/>
    </row>
    <row r="1768" spans="19:25">
      <c r="S1768" s="207"/>
      <c r="T1768" s="207"/>
      <c r="X1768" s="207"/>
      <c r="Y1768" s="207"/>
    </row>
    <row r="1769" spans="19:25">
      <c r="S1769" s="207"/>
      <c r="T1769" s="207"/>
      <c r="X1769" s="207"/>
      <c r="Y1769" s="207"/>
    </row>
    <row r="1770" spans="19:25">
      <c r="S1770" s="207"/>
      <c r="T1770" s="207"/>
      <c r="X1770" s="207"/>
      <c r="Y1770" s="207"/>
    </row>
    <row r="1771" spans="19:25">
      <c r="S1771" s="207"/>
      <c r="T1771" s="207"/>
      <c r="X1771" s="207"/>
      <c r="Y1771" s="207"/>
    </row>
    <row r="1772" spans="19:25">
      <c r="S1772" s="207"/>
      <c r="T1772" s="207"/>
      <c r="X1772" s="207"/>
      <c r="Y1772" s="207"/>
    </row>
    <row r="1773" spans="19:25">
      <c r="S1773" s="207"/>
      <c r="T1773" s="207"/>
      <c r="X1773" s="207"/>
      <c r="Y1773" s="207"/>
    </row>
    <row r="1774" spans="19:25">
      <c r="S1774" s="207"/>
      <c r="T1774" s="207"/>
      <c r="X1774" s="207"/>
      <c r="Y1774" s="207"/>
    </row>
    <row r="1775" spans="19:25">
      <c r="S1775" s="207"/>
      <c r="T1775" s="207"/>
      <c r="X1775" s="207"/>
      <c r="Y1775" s="207"/>
    </row>
    <row r="1776" spans="19:25">
      <c r="S1776" s="207"/>
      <c r="T1776" s="207"/>
      <c r="X1776" s="207"/>
      <c r="Y1776" s="207"/>
    </row>
    <row r="1777" spans="19:25">
      <c r="S1777" s="207"/>
      <c r="T1777" s="207"/>
      <c r="X1777" s="207"/>
      <c r="Y1777" s="207"/>
    </row>
    <row r="1778" spans="19:25">
      <c r="S1778" s="207"/>
      <c r="T1778" s="207"/>
      <c r="X1778" s="207"/>
      <c r="Y1778" s="207"/>
    </row>
    <row r="1779" spans="19:25">
      <c r="S1779" s="207"/>
      <c r="T1779" s="207"/>
      <c r="X1779" s="207"/>
      <c r="Y1779" s="207"/>
    </row>
    <row r="1780" spans="19:25">
      <c r="S1780" s="207"/>
      <c r="T1780" s="207"/>
      <c r="X1780" s="207"/>
      <c r="Y1780" s="207"/>
    </row>
    <row r="1781" spans="19:25">
      <c r="S1781" s="207"/>
      <c r="T1781" s="207"/>
      <c r="X1781" s="207"/>
      <c r="Y1781" s="207"/>
    </row>
    <row r="1782" spans="19:25">
      <c r="S1782" s="207"/>
      <c r="T1782" s="207"/>
      <c r="X1782" s="207"/>
      <c r="Y1782" s="207"/>
    </row>
    <row r="1783" spans="19:25">
      <c r="S1783" s="207"/>
      <c r="T1783" s="207"/>
      <c r="X1783" s="207"/>
      <c r="Y1783" s="207"/>
    </row>
    <row r="1784" spans="19:25">
      <c r="S1784" s="207"/>
      <c r="T1784" s="207"/>
      <c r="X1784" s="207"/>
      <c r="Y1784" s="207"/>
    </row>
    <row r="1785" spans="19:25">
      <c r="S1785" s="207"/>
      <c r="T1785" s="207"/>
      <c r="X1785" s="207"/>
      <c r="Y1785" s="207"/>
    </row>
    <row r="1786" spans="19:25">
      <c r="S1786" s="207"/>
      <c r="T1786" s="207"/>
      <c r="X1786" s="207"/>
      <c r="Y1786" s="207"/>
    </row>
    <row r="1787" spans="19:25">
      <c r="S1787" s="207"/>
      <c r="T1787" s="207"/>
      <c r="X1787" s="207"/>
      <c r="Y1787" s="207"/>
    </row>
    <row r="1788" spans="19:25">
      <c r="S1788" s="207"/>
      <c r="T1788" s="207"/>
      <c r="X1788" s="207"/>
      <c r="Y1788" s="207"/>
    </row>
    <row r="1789" spans="19:25">
      <c r="S1789" s="207"/>
      <c r="T1789" s="207"/>
      <c r="X1789" s="207"/>
      <c r="Y1789" s="207"/>
    </row>
    <row r="1790" spans="19:25">
      <c r="S1790" s="207"/>
      <c r="T1790" s="207"/>
      <c r="X1790" s="207"/>
      <c r="Y1790" s="207"/>
    </row>
    <row r="1791" spans="19:25">
      <c r="S1791" s="207"/>
      <c r="T1791" s="207"/>
      <c r="X1791" s="207"/>
      <c r="Y1791" s="207"/>
    </row>
    <row r="1792" spans="19:25">
      <c r="S1792" s="207"/>
      <c r="T1792" s="207"/>
      <c r="X1792" s="207"/>
      <c r="Y1792" s="207"/>
    </row>
    <row r="1793" spans="19:25">
      <c r="S1793" s="207"/>
      <c r="T1793" s="207"/>
      <c r="X1793" s="207"/>
      <c r="Y1793" s="207"/>
    </row>
    <row r="1794" spans="19:25">
      <c r="S1794" s="207"/>
      <c r="T1794" s="207"/>
      <c r="X1794" s="207"/>
      <c r="Y1794" s="207"/>
    </row>
    <row r="1795" spans="19:25">
      <c r="S1795" s="207"/>
      <c r="T1795" s="207"/>
      <c r="X1795" s="207"/>
      <c r="Y1795" s="207"/>
    </row>
    <row r="1796" spans="19:25">
      <c r="S1796" s="207"/>
      <c r="T1796" s="207"/>
      <c r="X1796" s="207"/>
      <c r="Y1796" s="207"/>
    </row>
    <row r="1797" spans="19:25">
      <c r="S1797" s="207"/>
      <c r="T1797" s="207"/>
      <c r="X1797" s="207"/>
      <c r="Y1797" s="207"/>
    </row>
    <row r="1798" spans="19:25">
      <c r="S1798" s="207"/>
      <c r="T1798" s="207"/>
      <c r="X1798" s="207"/>
      <c r="Y1798" s="207"/>
    </row>
    <row r="1799" spans="19:25">
      <c r="S1799" s="207"/>
      <c r="T1799" s="207"/>
      <c r="X1799" s="207"/>
      <c r="Y1799" s="207"/>
    </row>
    <row r="1800" spans="19:25">
      <c r="S1800" s="207"/>
      <c r="T1800" s="207"/>
      <c r="X1800" s="207"/>
      <c r="Y1800" s="207"/>
    </row>
    <row r="1801" spans="19:25">
      <c r="S1801" s="207"/>
      <c r="T1801" s="207"/>
      <c r="X1801" s="207"/>
      <c r="Y1801" s="207"/>
    </row>
    <row r="1802" spans="19:25">
      <c r="S1802" s="207"/>
      <c r="T1802" s="207"/>
      <c r="X1802" s="207"/>
      <c r="Y1802" s="207"/>
    </row>
    <row r="1803" spans="19:25">
      <c r="S1803" s="207"/>
      <c r="T1803" s="207"/>
      <c r="X1803" s="207"/>
      <c r="Y1803" s="207"/>
    </row>
    <row r="1804" spans="19:25">
      <c r="S1804" s="207"/>
      <c r="T1804" s="207"/>
      <c r="X1804" s="207"/>
      <c r="Y1804" s="207"/>
    </row>
    <row r="1805" spans="19:25">
      <c r="S1805" s="207"/>
      <c r="T1805" s="207"/>
      <c r="X1805" s="207"/>
      <c r="Y1805" s="207"/>
    </row>
    <row r="1806" spans="19:25">
      <c r="S1806" s="207"/>
      <c r="T1806" s="207"/>
      <c r="X1806" s="207"/>
      <c r="Y1806" s="207"/>
    </row>
    <row r="1807" spans="19:25">
      <c r="S1807" s="207"/>
      <c r="T1807" s="207"/>
      <c r="X1807" s="207"/>
      <c r="Y1807" s="207"/>
    </row>
    <row r="1808" spans="19:25">
      <c r="S1808" s="207"/>
      <c r="T1808" s="207"/>
      <c r="X1808" s="207"/>
      <c r="Y1808" s="207"/>
    </row>
    <row r="1809" spans="19:25">
      <c r="S1809" s="207"/>
      <c r="T1809" s="207"/>
      <c r="X1809" s="207"/>
      <c r="Y1809" s="207"/>
    </row>
    <row r="1810" spans="19:25">
      <c r="S1810" s="207"/>
      <c r="T1810" s="207"/>
      <c r="X1810" s="207"/>
      <c r="Y1810" s="207"/>
    </row>
    <row r="1811" spans="19:25">
      <c r="S1811" s="207"/>
      <c r="T1811" s="207"/>
      <c r="X1811" s="207"/>
      <c r="Y1811" s="207"/>
    </row>
    <row r="1812" spans="19:25">
      <c r="S1812" s="207"/>
      <c r="T1812" s="207"/>
      <c r="X1812" s="207"/>
      <c r="Y1812" s="207"/>
    </row>
    <row r="1813" spans="19:25">
      <c r="S1813" s="207"/>
      <c r="T1813" s="207"/>
      <c r="X1813" s="207"/>
      <c r="Y1813" s="207"/>
    </row>
    <row r="1814" spans="19:25">
      <c r="S1814" s="207"/>
      <c r="T1814" s="207"/>
      <c r="X1814" s="207"/>
      <c r="Y1814" s="207"/>
    </row>
    <row r="1815" spans="19:25">
      <c r="S1815" s="207"/>
      <c r="T1815" s="207"/>
      <c r="X1815" s="207"/>
      <c r="Y1815" s="207"/>
    </row>
    <row r="1816" spans="19:25">
      <c r="S1816" s="207"/>
      <c r="T1816" s="207"/>
      <c r="X1816" s="207"/>
      <c r="Y1816" s="207"/>
    </row>
    <row r="1817" spans="19:25">
      <c r="S1817" s="207"/>
      <c r="T1817" s="207"/>
      <c r="X1817" s="207"/>
      <c r="Y1817" s="207"/>
    </row>
    <row r="1818" spans="19:25">
      <c r="S1818" s="207"/>
      <c r="T1818" s="207"/>
      <c r="X1818" s="207"/>
      <c r="Y1818" s="207"/>
    </row>
    <row r="1819" spans="19:25">
      <c r="S1819" s="207"/>
      <c r="T1819" s="207"/>
      <c r="X1819" s="207"/>
      <c r="Y1819" s="207"/>
    </row>
    <row r="1820" spans="19:25">
      <c r="S1820" s="207"/>
      <c r="T1820" s="207"/>
      <c r="X1820" s="207"/>
      <c r="Y1820" s="207"/>
    </row>
    <row r="1821" spans="19:25">
      <c r="S1821" s="207"/>
      <c r="T1821" s="207"/>
      <c r="X1821" s="207"/>
      <c r="Y1821" s="207"/>
    </row>
    <row r="1822" spans="19:25">
      <c r="S1822" s="207"/>
      <c r="T1822" s="207"/>
      <c r="X1822" s="207"/>
      <c r="Y1822" s="207"/>
    </row>
    <row r="1823" spans="19:25">
      <c r="S1823" s="207"/>
      <c r="T1823" s="207"/>
      <c r="X1823" s="207"/>
      <c r="Y1823" s="207"/>
    </row>
    <row r="1824" spans="19:25">
      <c r="S1824" s="207"/>
      <c r="T1824" s="207"/>
      <c r="X1824" s="207"/>
      <c r="Y1824" s="207"/>
    </row>
    <row r="1825" spans="19:25">
      <c r="S1825" s="207"/>
      <c r="T1825" s="207"/>
      <c r="X1825" s="207"/>
      <c r="Y1825" s="207"/>
    </row>
    <row r="1826" spans="19:25">
      <c r="S1826" s="207"/>
      <c r="T1826" s="207"/>
      <c r="X1826" s="207"/>
      <c r="Y1826" s="207"/>
    </row>
    <row r="1827" spans="19:25">
      <c r="S1827" s="207"/>
      <c r="T1827" s="207"/>
      <c r="X1827" s="207"/>
      <c r="Y1827" s="207"/>
    </row>
    <row r="1828" spans="19:25">
      <c r="S1828" s="207"/>
      <c r="T1828" s="207"/>
      <c r="X1828" s="207"/>
      <c r="Y1828" s="207"/>
    </row>
    <row r="1829" spans="19:25">
      <c r="S1829" s="207"/>
      <c r="T1829" s="207"/>
      <c r="X1829" s="207"/>
      <c r="Y1829" s="207"/>
    </row>
    <row r="1830" spans="19:25">
      <c r="S1830" s="207"/>
      <c r="T1830" s="207"/>
      <c r="X1830" s="207"/>
      <c r="Y1830" s="207"/>
    </row>
    <row r="1831" spans="19:25">
      <c r="S1831" s="207"/>
      <c r="T1831" s="207"/>
      <c r="X1831" s="207"/>
      <c r="Y1831" s="207"/>
    </row>
    <row r="1832" spans="19:25">
      <c r="S1832" s="207"/>
      <c r="T1832" s="207"/>
      <c r="X1832" s="207"/>
      <c r="Y1832" s="207"/>
    </row>
    <row r="1833" spans="19:25">
      <c r="S1833" s="207"/>
      <c r="T1833" s="207"/>
      <c r="X1833" s="207"/>
      <c r="Y1833" s="207"/>
    </row>
    <row r="1834" spans="19:25">
      <c r="S1834" s="207"/>
      <c r="T1834" s="207"/>
      <c r="X1834" s="207"/>
      <c r="Y1834" s="207"/>
    </row>
    <row r="1835" spans="19:25">
      <c r="S1835" s="207"/>
      <c r="T1835" s="207"/>
      <c r="X1835" s="207"/>
      <c r="Y1835" s="207"/>
    </row>
    <row r="1836" spans="19:25">
      <c r="S1836" s="207"/>
      <c r="T1836" s="207"/>
      <c r="X1836" s="207"/>
      <c r="Y1836" s="207"/>
    </row>
    <row r="1837" spans="19:25">
      <c r="S1837" s="207"/>
      <c r="T1837" s="207"/>
      <c r="X1837" s="207"/>
      <c r="Y1837" s="207"/>
    </row>
    <row r="1838" spans="19:25">
      <c r="S1838" s="207"/>
      <c r="T1838" s="207"/>
      <c r="X1838" s="207"/>
      <c r="Y1838" s="207"/>
    </row>
    <row r="1839" spans="19:25">
      <c r="S1839" s="207"/>
      <c r="T1839" s="207"/>
      <c r="X1839" s="207"/>
      <c r="Y1839" s="207"/>
    </row>
    <row r="1840" spans="19:25">
      <c r="S1840" s="207"/>
      <c r="T1840" s="207"/>
      <c r="X1840" s="207"/>
      <c r="Y1840" s="207"/>
    </row>
    <row r="1841" spans="19:25">
      <c r="S1841" s="207"/>
      <c r="T1841" s="207"/>
      <c r="X1841" s="207"/>
      <c r="Y1841" s="207"/>
    </row>
    <row r="1842" spans="19:25">
      <c r="S1842" s="207"/>
      <c r="T1842" s="207"/>
      <c r="X1842" s="207"/>
      <c r="Y1842" s="207"/>
    </row>
    <row r="1843" spans="19:25">
      <c r="S1843" s="207"/>
      <c r="T1843" s="207"/>
      <c r="X1843" s="207"/>
      <c r="Y1843" s="207"/>
    </row>
    <row r="1844" spans="19:25">
      <c r="S1844" s="207"/>
      <c r="T1844" s="207"/>
      <c r="X1844" s="207"/>
      <c r="Y1844" s="207"/>
    </row>
    <row r="1845" spans="19:25">
      <c r="S1845" s="207"/>
      <c r="T1845" s="207"/>
      <c r="X1845" s="207"/>
      <c r="Y1845" s="207"/>
    </row>
    <row r="1846" spans="19:25">
      <c r="S1846" s="207"/>
      <c r="T1846" s="207"/>
      <c r="X1846" s="207"/>
      <c r="Y1846" s="207"/>
    </row>
    <row r="1847" spans="19:25">
      <c r="S1847" s="207"/>
      <c r="T1847" s="207"/>
      <c r="X1847" s="207"/>
      <c r="Y1847" s="207"/>
    </row>
    <row r="1848" spans="19:25">
      <c r="S1848" s="207"/>
      <c r="T1848" s="207"/>
      <c r="X1848" s="207"/>
      <c r="Y1848" s="207"/>
    </row>
    <row r="1849" spans="19:25">
      <c r="S1849" s="207"/>
      <c r="T1849" s="207"/>
      <c r="X1849" s="207"/>
      <c r="Y1849" s="207"/>
    </row>
    <row r="1850" spans="19:25">
      <c r="S1850" s="207"/>
      <c r="T1850" s="207"/>
      <c r="X1850" s="207"/>
      <c r="Y1850" s="207"/>
    </row>
    <row r="1851" spans="19:25">
      <c r="S1851" s="207"/>
      <c r="T1851" s="207"/>
      <c r="X1851" s="207"/>
      <c r="Y1851" s="207"/>
    </row>
    <row r="1852" spans="19:25">
      <c r="S1852" s="207"/>
      <c r="T1852" s="207"/>
      <c r="X1852" s="207"/>
      <c r="Y1852" s="207"/>
    </row>
    <row r="1853" spans="19:25">
      <c r="S1853" s="207"/>
      <c r="T1853" s="207"/>
      <c r="X1853" s="207"/>
      <c r="Y1853" s="207"/>
    </row>
    <row r="1854" spans="19:25">
      <c r="S1854" s="207"/>
      <c r="T1854" s="207"/>
      <c r="X1854" s="207"/>
      <c r="Y1854" s="207"/>
    </row>
    <row r="1855" spans="19:25">
      <c r="S1855" s="207"/>
      <c r="T1855" s="207"/>
      <c r="X1855" s="207"/>
      <c r="Y1855" s="207"/>
    </row>
    <row r="1856" spans="19:25">
      <c r="S1856" s="207"/>
      <c r="T1856" s="207"/>
      <c r="X1856" s="207"/>
      <c r="Y1856" s="207"/>
    </row>
    <row r="1857" spans="19:25">
      <c r="S1857" s="207"/>
      <c r="T1857" s="207"/>
      <c r="X1857" s="207"/>
      <c r="Y1857" s="207"/>
    </row>
    <row r="1858" spans="19:25">
      <c r="S1858" s="207"/>
      <c r="T1858" s="207"/>
      <c r="X1858" s="207"/>
      <c r="Y1858" s="207"/>
    </row>
    <row r="1859" spans="19:25">
      <c r="S1859" s="207"/>
      <c r="T1859" s="207"/>
      <c r="X1859" s="207"/>
      <c r="Y1859" s="207"/>
    </row>
    <row r="1860" spans="19:25">
      <c r="S1860" s="207"/>
      <c r="T1860" s="207"/>
      <c r="X1860" s="207"/>
      <c r="Y1860" s="207"/>
    </row>
    <row r="1861" spans="19:25">
      <c r="S1861" s="207"/>
      <c r="T1861" s="207"/>
      <c r="X1861" s="207"/>
      <c r="Y1861" s="207"/>
    </row>
    <row r="1862" spans="19:25">
      <c r="S1862" s="207"/>
      <c r="T1862" s="207"/>
      <c r="X1862" s="207"/>
      <c r="Y1862" s="207"/>
    </row>
    <row r="1863" spans="19:25">
      <c r="S1863" s="207"/>
      <c r="T1863" s="207"/>
      <c r="X1863" s="207"/>
      <c r="Y1863" s="207"/>
    </row>
    <row r="1864" spans="19:25">
      <c r="S1864" s="207"/>
      <c r="T1864" s="207"/>
      <c r="X1864" s="207"/>
      <c r="Y1864" s="207"/>
    </row>
    <row r="1865" spans="19:25">
      <c r="S1865" s="207"/>
      <c r="T1865" s="207"/>
      <c r="X1865" s="207"/>
      <c r="Y1865" s="207"/>
    </row>
    <row r="1866" spans="19:25">
      <c r="S1866" s="207"/>
      <c r="T1866" s="207"/>
      <c r="X1866" s="207"/>
      <c r="Y1866" s="207"/>
    </row>
    <row r="1867" spans="19:25">
      <c r="S1867" s="207"/>
      <c r="T1867" s="207"/>
      <c r="X1867" s="207"/>
      <c r="Y1867" s="207"/>
    </row>
    <row r="1868" spans="19:25">
      <c r="S1868" s="207"/>
      <c r="T1868" s="207"/>
      <c r="X1868" s="207"/>
      <c r="Y1868" s="207"/>
    </row>
    <row r="1869" spans="19:25">
      <c r="S1869" s="207"/>
      <c r="T1869" s="207"/>
      <c r="X1869" s="207"/>
      <c r="Y1869" s="207"/>
    </row>
    <row r="1870" spans="19:25">
      <c r="S1870" s="207"/>
      <c r="T1870" s="207"/>
      <c r="X1870" s="207"/>
      <c r="Y1870" s="207"/>
    </row>
    <row r="1871" spans="19:25">
      <c r="S1871" s="207"/>
      <c r="T1871" s="207"/>
      <c r="X1871" s="207"/>
      <c r="Y1871" s="207"/>
    </row>
    <row r="1872" spans="19:25">
      <c r="S1872" s="207"/>
      <c r="T1872" s="207"/>
      <c r="X1872" s="207"/>
      <c r="Y1872" s="207"/>
    </row>
    <row r="1873" spans="19:25">
      <c r="S1873" s="207"/>
      <c r="T1873" s="207"/>
      <c r="X1873" s="207"/>
      <c r="Y1873" s="207"/>
    </row>
    <row r="1874" spans="19:25">
      <c r="S1874" s="207"/>
      <c r="T1874" s="207"/>
      <c r="X1874" s="207"/>
      <c r="Y1874" s="207"/>
    </row>
    <row r="1875" spans="19:25">
      <c r="S1875" s="207"/>
      <c r="T1875" s="207"/>
      <c r="X1875" s="207"/>
      <c r="Y1875" s="207"/>
    </row>
    <row r="1876" spans="19:25">
      <c r="S1876" s="207"/>
      <c r="T1876" s="207"/>
      <c r="X1876" s="207"/>
      <c r="Y1876" s="207"/>
    </row>
    <row r="1877" spans="19:25">
      <c r="S1877" s="207"/>
      <c r="T1877" s="207"/>
      <c r="X1877" s="207"/>
      <c r="Y1877" s="207"/>
    </row>
    <row r="1878" spans="19:25">
      <c r="S1878" s="207"/>
      <c r="T1878" s="207"/>
      <c r="X1878" s="207"/>
      <c r="Y1878" s="207"/>
    </row>
    <row r="1879" spans="19:25">
      <c r="S1879" s="207"/>
      <c r="T1879" s="207"/>
      <c r="X1879" s="207"/>
      <c r="Y1879" s="207"/>
    </row>
    <row r="1880" spans="19:25">
      <c r="S1880" s="207"/>
      <c r="T1880" s="207"/>
      <c r="X1880" s="207"/>
      <c r="Y1880" s="207"/>
    </row>
    <row r="1881" spans="19:25">
      <c r="S1881" s="207"/>
      <c r="T1881" s="207"/>
      <c r="X1881" s="207"/>
      <c r="Y1881" s="207"/>
    </row>
    <row r="1882" spans="19:25">
      <c r="S1882" s="207"/>
      <c r="T1882" s="207"/>
      <c r="X1882" s="207"/>
      <c r="Y1882" s="207"/>
    </row>
    <row r="1883" spans="19:25">
      <c r="S1883" s="207"/>
      <c r="T1883" s="207"/>
      <c r="X1883" s="207"/>
      <c r="Y1883" s="207"/>
    </row>
    <row r="1884" spans="19:25">
      <c r="S1884" s="207"/>
      <c r="T1884" s="207"/>
      <c r="X1884" s="207"/>
      <c r="Y1884" s="207"/>
    </row>
    <row r="1885" spans="19:25">
      <c r="S1885" s="207"/>
      <c r="T1885" s="207"/>
      <c r="X1885" s="207"/>
      <c r="Y1885" s="207"/>
    </row>
    <row r="1886" spans="19:25">
      <c r="S1886" s="207"/>
      <c r="T1886" s="207"/>
      <c r="X1886" s="207"/>
      <c r="Y1886" s="207"/>
    </row>
    <row r="1887" spans="19:25">
      <c r="S1887" s="207"/>
      <c r="T1887" s="207"/>
      <c r="X1887" s="207"/>
      <c r="Y1887" s="207"/>
    </row>
    <row r="1888" spans="19:25">
      <c r="S1888" s="207"/>
      <c r="T1888" s="207"/>
      <c r="X1888" s="207"/>
      <c r="Y1888" s="207"/>
    </row>
    <row r="1889" spans="19:25">
      <c r="S1889" s="207"/>
      <c r="T1889" s="207"/>
      <c r="X1889" s="207"/>
      <c r="Y1889" s="207"/>
    </row>
    <row r="1890" spans="19:25">
      <c r="S1890" s="207"/>
      <c r="T1890" s="207"/>
      <c r="X1890" s="207"/>
      <c r="Y1890" s="207"/>
    </row>
    <row r="1891" spans="19:25">
      <c r="S1891" s="207"/>
      <c r="T1891" s="207"/>
      <c r="X1891" s="207"/>
      <c r="Y1891" s="207"/>
    </row>
    <row r="1892" spans="19:25">
      <c r="S1892" s="207"/>
      <c r="T1892" s="207"/>
      <c r="X1892" s="207"/>
      <c r="Y1892" s="207"/>
    </row>
    <row r="1893" spans="19:25">
      <c r="S1893" s="207"/>
      <c r="T1893" s="207"/>
      <c r="X1893" s="207"/>
      <c r="Y1893" s="207"/>
    </row>
    <row r="1894" spans="19:25">
      <c r="S1894" s="207"/>
      <c r="T1894" s="207"/>
      <c r="X1894" s="207"/>
      <c r="Y1894" s="207"/>
    </row>
    <row r="1895" spans="19:25">
      <c r="S1895" s="207"/>
      <c r="T1895" s="207"/>
      <c r="X1895" s="207"/>
      <c r="Y1895" s="207"/>
    </row>
    <row r="1896" spans="19:25">
      <c r="S1896" s="207"/>
      <c r="T1896" s="207"/>
      <c r="X1896" s="207"/>
      <c r="Y1896" s="207"/>
    </row>
    <row r="1897" spans="19:25">
      <c r="S1897" s="207"/>
      <c r="T1897" s="207"/>
      <c r="X1897" s="207"/>
      <c r="Y1897" s="207"/>
    </row>
    <row r="1898" spans="19:25">
      <c r="S1898" s="207"/>
      <c r="T1898" s="207"/>
      <c r="X1898" s="207"/>
      <c r="Y1898" s="207"/>
    </row>
    <row r="1899" spans="19:25">
      <c r="S1899" s="207"/>
      <c r="T1899" s="207"/>
      <c r="X1899" s="207"/>
      <c r="Y1899" s="207"/>
    </row>
    <row r="1900" spans="19:25">
      <c r="S1900" s="207"/>
      <c r="T1900" s="207"/>
      <c r="X1900" s="207"/>
      <c r="Y1900" s="207"/>
    </row>
    <row r="1901" spans="19:25">
      <c r="S1901" s="207"/>
      <c r="T1901" s="207"/>
      <c r="X1901" s="207"/>
      <c r="Y1901" s="207"/>
    </row>
    <row r="1902" spans="19:25">
      <c r="S1902" s="207"/>
      <c r="T1902" s="207"/>
      <c r="X1902" s="207"/>
      <c r="Y1902" s="207"/>
    </row>
    <row r="1903" spans="19:25">
      <c r="S1903" s="207"/>
      <c r="T1903" s="207"/>
      <c r="X1903" s="207"/>
      <c r="Y1903" s="207"/>
    </row>
    <row r="1904" spans="19:25">
      <c r="S1904" s="207"/>
      <c r="T1904" s="207"/>
      <c r="X1904" s="207"/>
      <c r="Y1904" s="207"/>
    </row>
    <row r="1905" spans="19:25">
      <c r="S1905" s="207"/>
      <c r="T1905" s="207"/>
      <c r="X1905" s="207"/>
      <c r="Y1905" s="207"/>
    </row>
    <row r="1906" spans="19:25">
      <c r="S1906" s="207"/>
      <c r="T1906" s="207"/>
      <c r="X1906" s="207"/>
      <c r="Y1906" s="207"/>
    </row>
    <row r="1907" spans="19:25">
      <c r="S1907" s="207"/>
      <c r="T1907" s="207"/>
      <c r="X1907" s="207"/>
      <c r="Y1907" s="207"/>
    </row>
    <row r="1908" spans="19:25">
      <c r="S1908" s="207"/>
      <c r="T1908" s="207"/>
      <c r="X1908" s="207"/>
      <c r="Y1908" s="207"/>
    </row>
    <row r="1909" spans="19:25">
      <c r="S1909" s="207"/>
      <c r="T1909" s="207"/>
      <c r="X1909" s="207"/>
      <c r="Y1909" s="207"/>
    </row>
    <row r="1910" spans="19:25">
      <c r="S1910" s="207"/>
      <c r="T1910" s="207"/>
      <c r="X1910" s="207"/>
      <c r="Y1910" s="207"/>
    </row>
    <row r="1911" spans="19:25">
      <c r="S1911" s="207"/>
      <c r="T1911" s="207"/>
      <c r="X1911" s="207"/>
      <c r="Y1911" s="207"/>
    </row>
    <row r="1912" spans="19:25">
      <c r="S1912" s="207"/>
      <c r="T1912" s="207"/>
      <c r="X1912" s="207"/>
      <c r="Y1912" s="207"/>
    </row>
    <row r="1913" spans="19:25">
      <c r="S1913" s="207"/>
      <c r="T1913" s="207"/>
      <c r="X1913" s="207"/>
      <c r="Y1913" s="207"/>
    </row>
    <row r="1914" spans="19:25">
      <c r="S1914" s="207"/>
      <c r="T1914" s="207"/>
      <c r="X1914" s="207"/>
      <c r="Y1914" s="207"/>
    </row>
    <row r="1915" spans="19:25">
      <c r="S1915" s="207"/>
      <c r="T1915" s="207"/>
      <c r="X1915" s="207"/>
      <c r="Y1915" s="207"/>
    </row>
    <row r="1916" spans="19:25">
      <c r="S1916" s="207"/>
      <c r="T1916" s="207"/>
      <c r="X1916" s="207"/>
      <c r="Y1916" s="207"/>
    </row>
    <row r="1917" spans="19:25">
      <c r="S1917" s="207"/>
      <c r="T1917" s="207"/>
      <c r="X1917" s="207"/>
      <c r="Y1917" s="207"/>
    </row>
    <row r="1918" spans="19:25">
      <c r="S1918" s="207"/>
      <c r="T1918" s="207"/>
      <c r="X1918" s="207"/>
      <c r="Y1918" s="207"/>
    </row>
    <row r="1919" spans="19:25">
      <c r="S1919" s="207"/>
      <c r="T1919" s="207"/>
      <c r="X1919" s="207"/>
      <c r="Y1919" s="207"/>
    </row>
    <row r="1920" spans="19:25">
      <c r="S1920" s="207"/>
      <c r="T1920" s="207"/>
      <c r="X1920" s="207"/>
      <c r="Y1920" s="207"/>
    </row>
    <row r="1921" spans="19:25">
      <c r="S1921" s="207"/>
      <c r="T1921" s="207"/>
      <c r="X1921" s="207"/>
      <c r="Y1921" s="207"/>
    </row>
    <row r="1922" spans="19:25">
      <c r="S1922" s="207"/>
      <c r="T1922" s="207"/>
      <c r="X1922" s="207"/>
      <c r="Y1922" s="207"/>
    </row>
    <row r="1923" spans="19:25">
      <c r="S1923" s="207"/>
      <c r="T1923" s="207"/>
      <c r="X1923" s="207"/>
      <c r="Y1923" s="207"/>
    </row>
    <row r="1924" spans="19:25">
      <c r="S1924" s="207"/>
      <c r="T1924" s="207"/>
      <c r="X1924" s="207"/>
      <c r="Y1924" s="207"/>
    </row>
    <row r="1925" spans="19:25">
      <c r="S1925" s="207"/>
      <c r="T1925" s="207"/>
      <c r="X1925" s="207"/>
      <c r="Y1925" s="207"/>
    </row>
    <row r="1926" spans="19:25">
      <c r="S1926" s="207"/>
      <c r="T1926" s="207"/>
      <c r="X1926" s="207"/>
      <c r="Y1926" s="207"/>
    </row>
    <row r="1927" spans="19:25">
      <c r="S1927" s="207"/>
      <c r="T1927" s="207"/>
      <c r="X1927" s="207"/>
      <c r="Y1927" s="207"/>
    </row>
    <row r="1928" spans="19:25">
      <c r="S1928" s="207"/>
      <c r="T1928" s="207"/>
      <c r="X1928" s="207"/>
      <c r="Y1928" s="207"/>
    </row>
    <row r="1929" spans="19:25">
      <c r="S1929" s="207"/>
      <c r="T1929" s="207"/>
      <c r="X1929" s="207"/>
      <c r="Y1929" s="207"/>
    </row>
    <row r="1930" spans="19:25">
      <c r="S1930" s="207"/>
      <c r="T1930" s="207"/>
      <c r="X1930" s="207"/>
      <c r="Y1930" s="207"/>
    </row>
    <row r="1931" spans="19:25">
      <c r="S1931" s="207"/>
      <c r="T1931" s="207"/>
      <c r="X1931" s="207"/>
      <c r="Y1931" s="207"/>
    </row>
    <row r="1932" spans="19:25">
      <c r="S1932" s="207"/>
      <c r="T1932" s="207"/>
      <c r="X1932" s="207"/>
      <c r="Y1932" s="207"/>
    </row>
    <row r="1933" spans="19:25">
      <c r="S1933" s="207"/>
      <c r="T1933" s="207"/>
      <c r="X1933" s="207"/>
      <c r="Y1933" s="207"/>
    </row>
    <row r="1934" spans="19:25">
      <c r="S1934" s="207"/>
      <c r="T1934" s="207"/>
      <c r="X1934" s="207"/>
      <c r="Y1934" s="207"/>
    </row>
    <row r="1935" spans="19:25">
      <c r="S1935" s="207"/>
      <c r="T1935" s="207"/>
      <c r="X1935" s="207"/>
      <c r="Y1935" s="207"/>
    </row>
    <row r="1936" spans="19:25">
      <c r="S1936" s="207"/>
      <c r="T1936" s="207"/>
      <c r="X1936" s="207"/>
      <c r="Y1936" s="207"/>
    </row>
    <row r="1937" spans="19:25">
      <c r="S1937" s="207"/>
      <c r="T1937" s="207"/>
      <c r="X1937" s="207"/>
      <c r="Y1937" s="207"/>
    </row>
    <row r="1938" spans="19:25">
      <c r="S1938" s="207"/>
      <c r="T1938" s="207"/>
      <c r="X1938" s="207"/>
      <c r="Y1938" s="207"/>
    </row>
    <row r="1939" spans="19:25">
      <c r="S1939" s="207"/>
      <c r="T1939" s="207"/>
      <c r="X1939" s="207"/>
      <c r="Y1939" s="207"/>
    </row>
    <row r="1940" spans="19:25">
      <c r="S1940" s="207"/>
      <c r="T1940" s="207"/>
      <c r="X1940" s="207"/>
      <c r="Y1940" s="207"/>
    </row>
    <row r="1941" spans="19:25">
      <c r="S1941" s="207"/>
      <c r="T1941" s="207"/>
      <c r="X1941" s="207"/>
      <c r="Y1941" s="207"/>
    </row>
    <row r="1942" spans="19:25">
      <c r="S1942" s="207"/>
      <c r="T1942" s="207"/>
      <c r="X1942" s="207"/>
      <c r="Y1942" s="207"/>
    </row>
    <row r="1943" spans="19:25">
      <c r="S1943" s="207"/>
      <c r="T1943" s="207"/>
      <c r="X1943" s="207"/>
      <c r="Y1943" s="207"/>
    </row>
    <row r="1944" spans="19:25">
      <c r="S1944" s="207"/>
      <c r="T1944" s="207"/>
      <c r="X1944" s="207"/>
      <c r="Y1944" s="207"/>
    </row>
    <row r="1945" spans="19:25">
      <c r="S1945" s="207"/>
      <c r="T1945" s="207"/>
      <c r="X1945" s="207"/>
      <c r="Y1945" s="207"/>
    </row>
    <row r="1946" spans="19:25">
      <c r="S1946" s="207"/>
      <c r="T1946" s="207"/>
      <c r="X1946" s="207"/>
      <c r="Y1946" s="207"/>
    </row>
    <row r="1947" spans="19:25">
      <c r="S1947" s="207"/>
      <c r="T1947" s="207"/>
      <c r="X1947" s="207"/>
      <c r="Y1947" s="207"/>
    </row>
    <row r="1948" spans="19:25">
      <c r="S1948" s="207"/>
      <c r="T1948" s="207"/>
      <c r="X1948" s="207"/>
      <c r="Y1948" s="207"/>
    </row>
    <row r="1949" spans="19:25">
      <c r="S1949" s="207"/>
      <c r="T1949" s="207"/>
      <c r="X1949" s="207"/>
      <c r="Y1949" s="207"/>
    </row>
    <row r="1950" spans="19:25">
      <c r="S1950" s="207"/>
      <c r="T1950" s="207"/>
      <c r="X1950" s="207"/>
      <c r="Y1950" s="207"/>
    </row>
    <row r="1951" spans="19:25">
      <c r="S1951" s="207"/>
      <c r="T1951" s="207"/>
      <c r="X1951" s="207"/>
      <c r="Y1951" s="207"/>
    </row>
    <row r="1952" spans="19:25">
      <c r="S1952" s="207"/>
      <c r="T1952" s="207"/>
      <c r="X1952" s="207"/>
      <c r="Y1952" s="207"/>
    </row>
    <row r="1953" spans="19:25">
      <c r="S1953" s="207"/>
      <c r="T1953" s="207"/>
      <c r="X1953" s="207"/>
      <c r="Y1953" s="207"/>
    </row>
    <row r="1954" spans="19:25">
      <c r="S1954" s="207"/>
      <c r="T1954" s="207"/>
      <c r="X1954" s="207"/>
      <c r="Y1954" s="207"/>
    </row>
    <row r="1955" spans="19:25">
      <c r="S1955" s="207"/>
      <c r="T1955" s="207"/>
      <c r="X1955" s="207"/>
      <c r="Y1955" s="207"/>
    </row>
    <row r="1956" spans="19:25">
      <c r="S1956" s="207"/>
      <c r="T1956" s="207"/>
      <c r="X1956" s="207"/>
      <c r="Y1956" s="207"/>
    </row>
    <row r="1957" spans="19:25">
      <c r="S1957" s="207"/>
      <c r="T1957" s="207"/>
      <c r="X1957" s="207"/>
      <c r="Y1957" s="207"/>
    </row>
    <row r="1958" spans="19:25">
      <c r="S1958" s="207"/>
      <c r="T1958" s="207"/>
      <c r="X1958" s="207"/>
      <c r="Y1958" s="207"/>
    </row>
    <row r="1959" spans="19:25">
      <c r="S1959" s="207"/>
      <c r="T1959" s="207"/>
      <c r="X1959" s="207"/>
      <c r="Y1959" s="207"/>
    </row>
    <row r="1960" spans="19:25">
      <c r="S1960" s="207"/>
      <c r="T1960" s="207"/>
      <c r="X1960" s="207"/>
      <c r="Y1960" s="207"/>
    </row>
    <row r="1961" spans="19:25">
      <c r="S1961" s="207"/>
      <c r="T1961" s="207"/>
      <c r="X1961" s="207"/>
      <c r="Y1961" s="207"/>
    </row>
    <row r="1962" spans="19:25">
      <c r="S1962" s="207"/>
      <c r="T1962" s="207"/>
      <c r="X1962" s="207"/>
      <c r="Y1962" s="207"/>
    </row>
    <row r="1963" spans="19:25">
      <c r="S1963" s="207"/>
      <c r="T1963" s="207"/>
      <c r="X1963" s="207"/>
      <c r="Y1963" s="207"/>
    </row>
    <row r="1964" spans="19:25">
      <c r="S1964" s="207"/>
      <c r="T1964" s="207"/>
      <c r="X1964" s="207"/>
      <c r="Y1964" s="207"/>
    </row>
    <row r="1965" spans="19:25">
      <c r="S1965" s="207"/>
      <c r="T1965" s="207"/>
      <c r="X1965" s="207"/>
      <c r="Y1965" s="207"/>
    </row>
    <row r="1966" spans="19:25">
      <c r="S1966" s="207"/>
      <c r="T1966" s="207"/>
      <c r="X1966" s="207"/>
      <c r="Y1966" s="207"/>
    </row>
    <row r="1967" spans="19:25">
      <c r="S1967" s="207"/>
      <c r="T1967" s="207"/>
      <c r="X1967" s="207"/>
      <c r="Y1967" s="207"/>
    </row>
    <row r="1968" spans="19:25">
      <c r="S1968" s="207"/>
      <c r="T1968" s="207"/>
      <c r="X1968" s="207"/>
      <c r="Y1968" s="207"/>
    </row>
    <row r="1969" spans="19:25">
      <c r="S1969" s="207"/>
      <c r="T1969" s="207"/>
      <c r="X1969" s="207"/>
      <c r="Y1969" s="207"/>
    </row>
    <row r="1970" spans="19:25">
      <c r="S1970" s="207"/>
      <c r="T1970" s="207"/>
      <c r="X1970" s="207"/>
      <c r="Y1970" s="207"/>
    </row>
    <row r="1971" spans="19:25">
      <c r="S1971" s="207"/>
      <c r="T1971" s="207"/>
      <c r="X1971" s="207"/>
      <c r="Y1971" s="207"/>
    </row>
    <row r="1972" spans="19:25">
      <c r="S1972" s="207"/>
      <c r="T1972" s="207"/>
      <c r="X1972" s="207"/>
      <c r="Y1972" s="207"/>
    </row>
    <row r="1973" spans="19:25">
      <c r="S1973" s="207"/>
      <c r="T1973" s="207"/>
      <c r="X1973" s="207"/>
      <c r="Y1973" s="207"/>
    </row>
    <row r="1974" spans="19:25">
      <c r="S1974" s="207"/>
      <c r="T1974" s="207"/>
      <c r="X1974" s="207"/>
      <c r="Y1974" s="207"/>
    </row>
    <row r="1975" spans="19:25">
      <c r="S1975" s="207"/>
      <c r="T1975" s="207"/>
      <c r="X1975" s="207"/>
      <c r="Y1975" s="207"/>
    </row>
    <row r="1976" spans="19:25">
      <c r="S1976" s="207"/>
      <c r="T1976" s="207"/>
      <c r="X1976" s="207"/>
      <c r="Y1976" s="207"/>
    </row>
    <row r="1977" spans="19:25">
      <c r="S1977" s="207"/>
      <c r="T1977" s="207"/>
      <c r="X1977" s="207"/>
      <c r="Y1977" s="207"/>
    </row>
    <row r="1978" spans="19:25">
      <c r="S1978" s="207"/>
      <c r="T1978" s="207"/>
      <c r="X1978" s="207"/>
      <c r="Y1978" s="207"/>
    </row>
    <row r="1979" spans="19:25">
      <c r="S1979" s="207"/>
      <c r="T1979" s="207"/>
      <c r="X1979" s="207"/>
      <c r="Y1979" s="207"/>
    </row>
    <row r="1980" spans="19:25">
      <c r="S1980" s="207"/>
      <c r="T1980" s="207"/>
      <c r="X1980" s="207"/>
      <c r="Y1980" s="207"/>
    </row>
    <row r="1981" spans="19:25">
      <c r="S1981" s="207"/>
      <c r="T1981" s="207"/>
      <c r="X1981" s="207"/>
      <c r="Y1981" s="207"/>
    </row>
    <row r="1982" spans="19:25">
      <c r="S1982" s="207"/>
      <c r="T1982" s="207"/>
      <c r="X1982" s="207"/>
      <c r="Y1982" s="207"/>
    </row>
    <row r="1983" spans="19:25">
      <c r="S1983" s="207"/>
      <c r="T1983" s="207"/>
      <c r="X1983" s="207"/>
      <c r="Y1983" s="207"/>
    </row>
    <row r="1984" spans="19:25">
      <c r="S1984" s="207"/>
      <c r="T1984" s="207"/>
      <c r="X1984" s="207"/>
      <c r="Y1984" s="207"/>
    </row>
    <row r="1985" spans="19:25">
      <c r="S1985" s="207"/>
      <c r="T1985" s="207"/>
      <c r="X1985" s="207"/>
      <c r="Y1985" s="207"/>
    </row>
    <row r="1986" spans="19:25">
      <c r="S1986" s="207"/>
      <c r="T1986" s="207"/>
      <c r="X1986" s="207"/>
      <c r="Y1986" s="207"/>
    </row>
    <row r="1987" spans="19:25">
      <c r="S1987" s="207"/>
      <c r="T1987" s="207"/>
      <c r="X1987" s="207"/>
      <c r="Y1987" s="207"/>
    </row>
    <row r="1988" spans="19:25">
      <c r="S1988" s="207"/>
      <c r="T1988" s="207"/>
      <c r="X1988" s="207"/>
      <c r="Y1988" s="207"/>
    </row>
    <row r="1989" spans="19:25">
      <c r="S1989" s="207"/>
      <c r="T1989" s="207"/>
      <c r="X1989" s="207"/>
      <c r="Y1989" s="207"/>
    </row>
    <row r="1990" spans="19:25">
      <c r="S1990" s="207"/>
      <c r="T1990" s="207"/>
      <c r="X1990" s="207"/>
      <c r="Y1990" s="207"/>
    </row>
    <row r="1991" spans="19:25">
      <c r="S1991" s="207"/>
      <c r="T1991" s="207"/>
      <c r="X1991" s="207"/>
      <c r="Y1991" s="207"/>
    </row>
    <row r="1992" spans="19:25">
      <c r="S1992" s="207"/>
      <c r="T1992" s="207"/>
      <c r="X1992" s="207"/>
      <c r="Y1992" s="207"/>
    </row>
    <row r="1993" spans="19:25">
      <c r="S1993" s="207"/>
      <c r="T1993" s="207"/>
      <c r="X1993" s="207"/>
      <c r="Y1993" s="207"/>
    </row>
    <row r="1994" spans="19:25">
      <c r="S1994" s="207"/>
      <c r="T1994" s="207"/>
      <c r="X1994" s="207"/>
      <c r="Y1994" s="207"/>
    </row>
    <row r="1995" spans="19:25">
      <c r="S1995" s="207"/>
      <c r="T1995" s="207"/>
      <c r="X1995" s="207"/>
      <c r="Y1995" s="207"/>
    </row>
    <row r="1996" spans="19:25">
      <c r="S1996" s="207"/>
      <c r="T1996" s="207"/>
      <c r="X1996" s="207"/>
      <c r="Y1996" s="207"/>
    </row>
    <row r="1997" spans="19:25">
      <c r="S1997" s="207"/>
      <c r="T1997" s="207"/>
      <c r="X1997" s="207"/>
      <c r="Y1997" s="207"/>
    </row>
    <row r="1998" spans="19:25">
      <c r="S1998" s="207"/>
      <c r="T1998" s="207"/>
      <c r="X1998" s="207"/>
      <c r="Y1998" s="207"/>
    </row>
    <row r="1999" spans="19:25">
      <c r="S1999" s="207"/>
      <c r="T1999" s="207"/>
      <c r="X1999" s="207"/>
      <c r="Y1999" s="207"/>
    </row>
    <row r="2000" spans="19:25">
      <c r="S2000" s="207"/>
      <c r="T2000" s="207"/>
      <c r="X2000" s="207"/>
      <c r="Y2000" s="207"/>
    </row>
    <row r="2001" spans="19:25">
      <c r="S2001" s="207"/>
      <c r="T2001" s="207"/>
      <c r="X2001" s="207"/>
      <c r="Y2001" s="207"/>
    </row>
    <row r="2002" spans="19:25">
      <c r="S2002" s="207"/>
      <c r="T2002" s="207"/>
      <c r="X2002" s="207"/>
      <c r="Y2002" s="207"/>
    </row>
    <row r="2003" spans="19:25">
      <c r="S2003" s="207"/>
      <c r="T2003" s="207"/>
      <c r="X2003" s="207"/>
      <c r="Y2003" s="207"/>
    </row>
    <row r="2004" spans="19:25">
      <c r="S2004" s="207"/>
      <c r="T2004" s="207"/>
      <c r="X2004" s="207"/>
      <c r="Y2004" s="207"/>
    </row>
    <row r="2005" spans="19:25">
      <c r="S2005" s="207"/>
      <c r="T2005" s="207"/>
      <c r="X2005" s="207"/>
      <c r="Y2005" s="207"/>
    </row>
    <row r="2006" spans="19:25">
      <c r="S2006" s="207"/>
      <c r="T2006" s="207"/>
      <c r="X2006" s="207"/>
      <c r="Y2006" s="207"/>
    </row>
    <row r="2007" spans="19:25">
      <c r="S2007" s="207"/>
      <c r="T2007" s="207"/>
      <c r="X2007" s="207"/>
      <c r="Y2007" s="207"/>
    </row>
    <row r="2008" spans="19:25">
      <c r="S2008" s="207"/>
      <c r="T2008" s="207"/>
      <c r="X2008" s="207"/>
      <c r="Y2008" s="207"/>
    </row>
    <row r="2009" spans="19:25">
      <c r="S2009" s="207"/>
      <c r="T2009" s="207"/>
      <c r="X2009" s="207"/>
      <c r="Y2009" s="207"/>
    </row>
    <row r="2010" spans="19:25">
      <c r="S2010" s="207"/>
      <c r="T2010" s="207"/>
      <c r="X2010" s="207"/>
      <c r="Y2010" s="207"/>
    </row>
    <row r="2011" spans="19:25">
      <c r="S2011" s="207"/>
      <c r="T2011" s="207"/>
      <c r="X2011" s="207"/>
      <c r="Y2011" s="207"/>
    </row>
    <row r="2012" spans="19:25">
      <c r="S2012" s="207"/>
      <c r="T2012" s="207"/>
      <c r="X2012" s="207"/>
      <c r="Y2012" s="207"/>
    </row>
    <row r="2013" spans="19:25">
      <c r="S2013" s="207"/>
      <c r="T2013" s="207"/>
      <c r="X2013" s="207"/>
      <c r="Y2013" s="207"/>
    </row>
    <row r="2014" spans="19:25">
      <c r="S2014" s="207"/>
      <c r="T2014" s="207"/>
      <c r="X2014" s="207"/>
      <c r="Y2014" s="207"/>
    </row>
    <row r="2015" spans="19:25">
      <c r="S2015" s="207"/>
      <c r="T2015" s="207"/>
      <c r="X2015" s="207"/>
      <c r="Y2015" s="207"/>
    </row>
    <row r="2016" spans="19:25">
      <c r="S2016" s="207"/>
      <c r="T2016" s="207"/>
      <c r="X2016" s="207"/>
      <c r="Y2016" s="207"/>
    </row>
    <row r="2017" spans="19:25">
      <c r="S2017" s="207"/>
      <c r="T2017" s="207"/>
      <c r="X2017" s="207"/>
      <c r="Y2017" s="207"/>
    </row>
    <row r="2018" spans="19:25">
      <c r="S2018" s="207"/>
      <c r="T2018" s="207"/>
      <c r="X2018" s="207"/>
      <c r="Y2018" s="207"/>
    </row>
    <row r="2019" spans="19:25">
      <c r="S2019" s="207"/>
      <c r="T2019" s="207"/>
      <c r="X2019" s="207"/>
      <c r="Y2019" s="207"/>
    </row>
    <row r="2020" spans="19:25">
      <c r="S2020" s="207"/>
      <c r="T2020" s="207"/>
      <c r="X2020" s="207"/>
      <c r="Y2020" s="207"/>
    </row>
    <row r="2021" spans="19:25">
      <c r="S2021" s="207"/>
      <c r="T2021" s="207"/>
      <c r="X2021" s="207"/>
      <c r="Y2021" s="207"/>
    </row>
    <row r="2022" spans="19:25">
      <c r="S2022" s="207"/>
      <c r="T2022" s="207"/>
      <c r="X2022" s="207"/>
      <c r="Y2022" s="207"/>
    </row>
    <row r="2023" spans="19:25">
      <c r="S2023" s="207"/>
      <c r="T2023" s="207"/>
      <c r="X2023" s="207"/>
      <c r="Y2023" s="207"/>
    </row>
    <row r="2024" spans="19:25">
      <c r="S2024" s="207"/>
      <c r="T2024" s="207"/>
      <c r="X2024" s="207"/>
      <c r="Y2024" s="207"/>
    </row>
    <row r="2025" spans="19:25">
      <c r="S2025" s="207"/>
      <c r="T2025" s="207"/>
      <c r="X2025" s="207"/>
      <c r="Y2025" s="207"/>
    </row>
    <row r="2026" spans="19:25">
      <c r="S2026" s="207"/>
      <c r="T2026" s="207"/>
      <c r="X2026" s="207"/>
      <c r="Y2026" s="207"/>
    </row>
    <row r="2027" spans="19:25">
      <c r="S2027" s="207"/>
      <c r="T2027" s="207"/>
      <c r="X2027" s="207"/>
      <c r="Y2027" s="207"/>
    </row>
    <row r="2028" spans="19:25">
      <c r="S2028" s="207"/>
      <c r="T2028" s="207"/>
      <c r="X2028" s="207"/>
      <c r="Y2028" s="207"/>
    </row>
    <row r="2029" spans="19:25">
      <c r="S2029" s="207"/>
      <c r="T2029" s="207"/>
      <c r="X2029" s="207"/>
      <c r="Y2029" s="207"/>
    </row>
    <row r="2030" spans="19:25">
      <c r="S2030" s="207"/>
      <c r="T2030" s="207"/>
      <c r="X2030" s="207"/>
      <c r="Y2030" s="207"/>
    </row>
    <row r="2031" spans="19:25">
      <c r="S2031" s="207"/>
      <c r="T2031" s="207"/>
      <c r="X2031" s="207"/>
      <c r="Y2031" s="207"/>
    </row>
    <row r="2032" spans="19:25">
      <c r="S2032" s="207"/>
      <c r="T2032" s="207"/>
      <c r="X2032" s="207"/>
      <c r="Y2032" s="207"/>
    </row>
    <row r="2033" spans="19:25">
      <c r="S2033" s="207"/>
      <c r="T2033" s="207"/>
      <c r="X2033" s="207"/>
      <c r="Y2033" s="207"/>
    </row>
    <row r="2034" spans="19:25">
      <c r="S2034" s="207"/>
      <c r="T2034" s="207"/>
      <c r="X2034" s="207"/>
      <c r="Y2034" s="207"/>
    </row>
    <row r="2035" spans="19:25">
      <c r="S2035" s="207"/>
      <c r="T2035" s="207"/>
      <c r="X2035" s="207"/>
      <c r="Y2035" s="207"/>
    </row>
    <row r="2036" spans="19:25">
      <c r="S2036" s="207"/>
      <c r="T2036" s="207"/>
      <c r="X2036" s="207"/>
      <c r="Y2036" s="207"/>
    </row>
    <row r="2037" spans="19:25">
      <c r="S2037" s="207"/>
      <c r="T2037" s="207"/>
      <c r="X2037" s="207"/>
      <c r="Y2037" s="207"/>
    </row>
    <row r="2038" spans="19:25">
      <c r="S2038" s="207"/>
      <c r="T2038" s="207"/>
      <c r="X2038" s="207"/>
      <c r="Y2038" s="207"/>
    </row>
    <row r="2039" spans="19:25">
      <c r="S2039" s="207"/>
      <c r="T2039" s="207"/>
      <c r="X2039" s="207"/>
      <c r="Y2039" s="207"/>
    </row>
    <row r="2040" spans="19:25">
      <c r="S2040" s="207"/>
      <c r="T2040" s="207"/>
      <c r="X2040" s="207"/>
      <c r="Y2040" s="207"/>
    </row>
    <row r="2041" spans="19:25">
      <c r="S2041" s="207"/>
      <c r="T2041" s="207"/>
      <c r="X2041" s="207"/>
      <c r="Y2041" s="207"/>
    </row>
    <row r="2042" spans="19:25">
      <c r="S2042" s="207"/>
      <c r="T2042" s="207"/>
      <c r="X2042" s="207"/>
      <c r="Y2042" s="207"/>
    </row>
    <row r="2043" spans="19:25">
      <c r="S2043" s="207"/>
      <c r="T2043" s="207"/>
      <c r="X2043" s="207"/>
      <c r="Y2043" s="207"/>
    </row>
    <row r="2044" spans="19:25">
      <c r="S2044" s="207"/>
      <c r="T2044" s="207"/>
      <c r="X2044" s="207"/>
      <c r="Y2044" s="207"/>
    </row>
    <row r="2045" spans="19:25">
      <c r="S2045" s="207"/>
      <c r="T2045" s="207"/>
      <c r="X2045" s="207"/>
      <c r="Y2045" s="207"/>
    </row>
    <row r="2046" spans="19:25">
      <c r="S2046" s="207"/>
      <c r="T2046" s="207"/>
      <c r="X2046" s="207"/>
      <c r="Y2046" s="207"/>
    </row>
    <row r="2047" spans="19:25">
      <c r="S2047" s="207"/>
      <c r="T2047" s="207"/>
      <c r="X2047" s="207"/>
      <c r="Y2047" s="207"/>
    </row>
    <row r="2048" spans="19:25">
      <c r="S2048" s="207"/>
      <c r="T2048" s="207"/>
      <c r="X2048" s="207"/>
      <c r="Y2048" s="207"/>
    </row>
    <row r="2049" spans="19:25">
      <c r="S2049" s="207"/>
      <c r="T2049" s="207"/>
      <c r="X2049" s="207"/>
      <c r="Y2049" s="207"/>
    </row>
    <row r="2050" spans="19:25">
      <c r="S2050" s="207"/>
      <c r="T2050" s="207"/>
      <c r="X2050" s="207"/>
      <c r="Y2050" s="207"/>
    </row>
    <row r="2051" spans="19:25">
      <c r="S2051" s="207"/>
      <c r="T2051" s="207"/>
      <c r="X2051" s="207"/>
      <c r="Y2051" s="207"/>
    </row>
    <row r="2052" spans="19:25">
      <c r="S2052" s="207"/>
      <c r="T2052" s="207"/>
      <c r="X2052" s="207"/>
      <c r="Y2052" s="207"/>
    </row>
    <row r="2053" spans="19:25">
      <c r="S2053" s="207"/>
      <c r="T2053" s="207"/>
      <c r="X2053" s="207"/>
      <c r="Y2053" s="207"/>
    </row>
    <row r="2054" spans="19:25">
      <c r="S2054" s="207"/>
      <c r="T2054" s="207"/>
      <c r="X2054" s="207"/>
      <c r="Y2054" s="207"/>
    </row>
    <row r="2055" spans="19:25">
      <c r="S2055" s="207"/>
      <c r="T2055" s="207"/>
      <c r="X2055" s="207"/>
      <c r="Y2055" s="207"/>
    </row>
    <row r="2056" spans="19:25">
      <c r="S2056" s="207"/>
      <c r="T2056" s="207"/>
      <c r="X2056" s="207"/>
      <c r="Y2056" s="207"/>
    </row>
    <row r="2057" spans="19:25">
      <c r="S2057" s="207"/>
      <c r="T2057" s="207"/>
      <c r="X2057" s="207"/>
      <c r="Y2057" s="207"/>
    </row>
    <row r="2058" spans="19:25">
      <c r="S2058" s="207"/>
      <c r="T2058" s="207"/>
      <c r="X2058" s="207"/>
      <c r="Y2058" s="207"/>
    </row>
    <row r="2059" spans="19:25">
      <c r="S2059" s="207"/>
      <c r="T2059" s="207"/>
      <c r="X2059" s="207"/>
      <c r="Y2059" s="207"/>
    </row>
    <row r="2060" spans="19:25">
      <c r="S2060" s="207"/>
      <c r="T2060" s="207"/>
      <c r="X2060" s="207"/>
      <c r="Y2060" s="207"/>
    </row>
    <row r="2061" spans="19:25">
      <c r="S2061" s="207"/>
      <c r="T2061" s="207"/>
      <c r="X2061" s="207"/>
      <c r="Y2061" s="207"/>
    </row>
    <row r="2062" spans="19:25">
      <c r="S2062" s="207"/>
      <c r="T2062" s="207"/>
      <c r="X2062" s="207"/>
      <c r="Y2062" s="207"/>
    </row>
    <row r="2063" spans="19:25">
      <c r="S2063" s="207"/>
      <c r="T2063" s="207"/>
      <c r="X2063" s="207"/>
      <c r="Y2063" s="207"/>
    </row>
    <row r="2064" spans="19:25">
      <c r="S2064" s="207"/>
      <c r="T2064" s="207"/>
      <c r="X2064" s="207"/>
      <c r="Y2064" s="207"/>
    </row>
    <row r="2065" spans="19:25">
      <c r="S2065" s="207"/>
      <c r="T2065" s="207"/>
      <c r="X2065" s="207"/>
      <c r="Y2065" s="207"/>
    </row>
    <row r="2066" spans="19:25">
      <c r="S2066" s="207"/>
      <c r="T2066" s="207"/>
      <c r="X2066" s="207"/>
      <c r="Y2066" s="207"/>
    </row>
    <row r="2067" spans="19:25">
      <c r="S2067" s="207"/>
      <c r="T2067" s="207"/>
      <c r="X2067" s="207"/>
      <c r="Y2067" s="207"/>
    </row>
    <row r="2068" spans="19:25">
      <c r="S2068" s="207"/>
      <c r="T2068" s="207"/>
      <c r="X2068" s="207"/>
      <c r="Y2068" s="207"/>
    </row>
    <row r="2069" spans="19:25">
      <c r="S2069" s="207"/>
      <c r="T2069" s="207"/>
      <c r="X2069" s="207"/>
      <c r="Y2069" s="207"/>
    </row>
    <row r="2070" spans="19:25">
      <c r="S2070" s="207"/>
      <c r="T2070" s="207"/>
      <c r="X2070" s="207"/>
      <c r="Y2070" s="207"/>
    </row>
    <row r="2071" spans="19:25">
      <c r="S2071" s="207"/>
      <c r="T2071" s="207"/>
      <c r="X2071" s="207"/>
      <c r="Y2071" s="207"/>
    </row>
    <row r="2072" spans="19:25">
      <c r="S2072" s="207"/>
      <c r="T2072" s="207"/>
      <c r="X2072" s="207"/>
      <c r="Y2072" s="207"/>
    </row>
    <row r="2073" spans="19:25">
      <c r="S2073" s="207"/>
      <c r="T2073" s="207"/>
      <c r="X2073" s="207"/>
      <c r="Y2073" s="207"/>
    </row>
    <row r="2074" spans="19:25">
      <c r="S2074" s="207"/>
      <c r="T2074" s="207"/>
      <c r="X2074" s="207"/>
      <c r="Y2074" s="207"/>
    </row>
    <row r="2075" spans="19:25">
      <c r="S2075" s="207"/>
      <c r="T2075" s="207"/>
      <c r="X2075" s="207"/>
      <c r="Y2075" s="207"/>
    </row>
    <row r="2076" spans="19:25">
      <c r="S2076" s="207"/>
      <c r="T2076" s="207"/>
      <c r="X2076" s="207"/>
      <c r="Y2076" s="207"/>
    </row>
    <row r="2077" spans="19:25">
      <c r="S2077" s="207"/>
      <c r="T2077" s="207"/>
      <c r="X2077" s="207"/>
      <c r="Y2077" s="207"/>
    </row>
    <row r="2078" spans="19:25">
      <c r="S2078" s="207"/>
      <c r="T2078" s="207"/>
      <c r="X2078" s="207"/>
      <c r="Y2078" s="207"/>
    </row>
    <row r="2079" spans="19:25">
      <c r="S2079" s="207"/>
      <c r="T2079" s="207"/>
      <c r="X2079" s="207"/>
      <c r="Y2079" s="207"/>
    </row>
    <row r="2080" spans="19:25">
      <c r="S2080" s="207"/>
      <c r="T2080" s="207"/>
      <c r="X2080" s="207"/>
      <c r="Y2080" s="207"/>
    </row>
    <row r="2081" spans="19:25">
      <c r="S2081" s="207"/>
      <c r="T2081" s="207"/>
      <c r="X2081" s="207"/>
      <c r="Y2081" s="207"/>
    </row>
    <row r="2082" spans="19:25">
      <c r="S2082" s="207"/>
      <c r="T2082" s="207"/>
      <c r="X2082" s="207"/>
      <c r="Y2082" s="207"/>
    </row>
    <row r="2083" spans="19:25">
      <c r="S2083" s="207"/>
      <c r="T2083" s="207"/>
      <c r="X2083" s="207"/>
      <c r="Y2083" s="207"/>
    </row>
    <row r="2084" spans="19:25">
      <c r="S2084" s="207"/>
      <c r="T2084" s="207"/>
      <c r="X2084" s="207"/>
      <c r="Y2084" s="207"/>
    </row>
    <row r="2085" spans="19:25">
      <c r="S2085" s="207"/>
      <c r="T2085" s="207"/>
      <c r="X2085" s="207"/>
      <c r="Y2085" s="207"/>
    </row>
    <row r="2086" spans="19:25">
      <c r="S2086" s="207"/>
      <c r="T2086" s="207"/>
      <c r="X2086" s="207"/>
      <c r="Y2086" s="207"/>
    </row>
    <row r="2087" spans="19:25">
      <c r="S2087" s="207"/>
      <c r="T2087" s="207"/>
      <c r="X2087" s="207"/>
      <c r="Y2087" s="207"/>
    </row>
    <row r="2088" spans="19:25">
      <c r="S2088" s="207"/>
      <c r="T2088" s="207"/>
      <c r="X2088" s="207"/>
      <c r="Y2088" s="207"/>
    </row>
    <row r="2089" spans="19:25">
      <c r="S2089" s="207"/>
      <c r="T2089" s="207"/>
      <c r="X2089" s="207"/>
      <c r="Y2089" s="207"/>
    </row>
    <row r="2090" spans="19:25">
      <c r="S2090" s="207"/>
      <c r="T2090" s="207"/>
      <c r="X2090" s="207"/>
      <c r="Y2090" s="207"/>
    </row>
    <row r="2091" spans="19:25">
      <c r="S2091" s="207"/>
      <c r="T2091" s="207"/>
      <c r="X2091" s="207"/>
      <c r="Y2091" s="207"/>
    </row>
    <row r="2092" spans="19:25">
      <c r="S2092" s="207"/>
      <c r="T2092" s="207"/>
      <c r="X2092" s="207"/>
      <c r="Y2092" s="207"/>
    </row>
    <row r="2093" spans="19:25">
      <c r="S2093" s="207"/>
      <c r="T2093" s="207"/>
      <c r="X2093" s="207"/>
      <c r="Y2093" s="207"/>
    </row>
    <row r="2094" spans="19:25">
      <c r="S2094" s="207"/>
      <c r="T2094" s="207"/>
      <c r="X2094" s="207"/>
      <c r="Y2094" s="207"/>
    </row>
    <row r="2095" spans="19:25">
      <c r="S2095" s="207"/>
      <c r="T2095" s="207"/>
      <c r="X2095" s="207"/>
      <c r="Y2095" s="207"/>
    </row>
    <row r="2096" spans="19:25">
      <c r="S2096" s="207"/>
      <c r="T2096" s="207"/>
      <c r="X2096" s="207"/>
      <c r="Y2096" s="207"/>
    </row>
    <row r="2097" spans="19:25">
      <c r="S2097" s="207"/>
      <c r="T2097" s="207"/>
      <c r="X2097" s="207"/>
      <c r="Y2097" s="207"/>
    </row>
    <row r="2098" spans="19:25">
      <c r="S2098" s="207"/>
      <c r="T2098" s="207"/>
      <c r="X2098" s="207"/>
      <c r="Y2098" s="207"/>
    </row>
    <row r="2099" spans="19:25">
      <c r="S2099" s="207"/>
      <c r="T2099" s="207"/>
      <c r="X2099" s="207"/>
      <c r="Y2099" s="207"/>
    </row>
    <row r="2100" spans="19:25">
      <c r="S2100" s="207"/>
      <c r="T2100" s="207"/>
      <c r="X2100" s="207"/>
      <c r="Y2100" s="207"/>
    </row>
    <row r="2101" spans="19:25">
      <c r="S2101" s="207"/>
      <c r="T2101" s="207"/>
      <c r="X2101" s="207"/>
      <c r="Y2101" s="207"/>
    </row>
    <row r="2102" spans="19:25">
      <c r="S2102" s="207"/>
      <c r="T2102" s="207"/>
      <c r="X2102" s="207"/>
      <c r="Y2102" s="207"/>
    </row>
    <row r="2103" spans="19:25">
      <c r="S2103" s="207"/>
      <c r="T2103" s="207"/>
      <c r="X2103" s="207"/>
      <c r="Y2103" s="207"/>
    </row>
    <row r="2104" spans="19:25">
      <c r="S2104" s="207"/>
      <c r="T2104" s="207"/>
      <c r="X2104" s="207"/>
      <c r="Y2104" s="207"/>
    </row>
    <row r="2105" spans="19:25">
      <c r="S2105" s="207"/>
      <c r="T2105" s="207"/>
      <c r="X2105" s="207"/>
      <c r="Y2105" s="207"/>
    </row>
    <row r="2106" spans="19:25">
      <c r="S2106" s="207"/>
      <c r="T2106" s="207"/>
      <c r="X2106" s="207"/>
      <c r="Y2106" s="207"/>
    </row>
    <row r="2107" spans="19:25">
      <c r="S2107" s="207"/>
      <c r="T2107" s="207"/>
      <c r="X2107" s="207"/>
      <c r="Y2107" s="207"/>
    </row>
    <row r="2108" spans="19:25">
      <c r="S2108" s="207"/>
      <c r="T2108" s="207"/>
      <c r="X2108" s="207"/>
      <c r="Y2108" s="207"/>
    </row>
    <row r="2109" spans="19:25">
      <c r="S2109" s="207"/>
      <c r="T2109" s="207"/>
      <c r="X2109" s="207"/>
      <c r="Y2109" s="207"/>
    </row>
    <row r="2110" spans="19:25">
      <c r="S2110" s="207"/>
      <c r="T2110" s="207"/>
      <c r="X2110" s="207"/>
      <c r="Y2110" s="207"/>
    </row>
    <row r="2111" spans="19:25">
      <c r="S2111" s="207"/>
      <c r="T2111" s="207"/>
      <c r="X2111" s="207"/>
      <c r="Y2111" s="207"/>
    </row>
    <row r="2112" spans="19:25">
      <c r="S2112" s="207"/>
      <c r="T2112" s="207"/>
      <c r="X2112" s="207"/>
      <c r="Y2112" s="207"/>
    </row>
    <row r="2113" spans="19:25">
      <c r="S2113" s="207"/>
      <c r="T2113" s="207"/>
      <c r="X2113" s="207"/>
      <c r="Y2113" s="207"/>
    </row>
    <row r="2114" spans="19:25">
      <c r="S2114" s="207"/>
      <c r="T2114" s="207"/>
      <c r="X2114" s="207"/>
      <c r="Y2114" s="207"/>
    </row>
    <row r="2115" spans="19:25">
      <c r="S2115" s="207"/>
      <c r="T2115" s="207"/>
      <c r="X2115" s="207"/>
      <c r="Y2115" s="207"/>
    </row>
    <row r="2116" spans="19:25">
      <c r="S2116" s="207"/>
      <c r="T2116" s="207"/>
      <c r="X2116" s="207"/>
      <c r="Y2116" s="207"/>
    </row>
    <row r="2117" spans="19:25">
      <c r="S2117" s="207"/>
      <c r="T2117" s="207"/>
      <c r="X2117" s="207"/>
      <c r="Y2117" s="207"/>
    </row>
    <row r="2118" spans="19:25">
      <c r="S2118" s="207"/>
      <c r="T2118" s="207"/>
      <c r="X2118" s="207"/>
      <c r="Y2118" s="207"/>
    </row>
    <row r="2119" spans="19:25">
      <c r="S2119" s="207"/>
      <c r="T2119" s="207"/>
      <c r="X2119" s="207"/>
      <c r="Y2119" s="207"/>
    </row>
    <row r="2120" spans="19:25">
      <c r="S2120" s="207"/>
      <c r="T2120" s="207"/>
      <c r="X2120" s="207"/>
      <c r="Y2120" s="207"/>
    </row>
    <row r="2121" spans="19:25">
      <c r="S2121" s="207"/>
      <c r="T2121" s="207"/>
      <c r="X2121" s="207"/>
      <c r="Y2121" s="207"/>
    </row>
    <row r="2122" spans="19:25">
      <c r="S2122" s="207"/>
      <c r="T2122" s="207"/>
      <c r="X2122" s="207"/>
      <c r="Y2122" s="207"/>
    </row>
    <row r="2123" spans="19:25">
      <c r="S2123" s="207"/>
      <c r="T2123" s="207"/>
      <c r="X2123" s="207"/>
      <c r="Y2123" s="207"/>
    </row>
    <row r="2124" spans="19:25">
      <c r="S2124" s="207"/>
      <c r="T2124" s="207"/>
      <c r="X2124" s="207"/>
      <c r="Y2124" s="207"/>
    </row>
    <row r="2125" spans="19:25">
      <c r="S2125" s="207"/>
      <c r="T2125" s="207"/>
      <c r="X2125" s="207"/>
      <c r="Y2125" s="207"/>
    </row>
    <row r="2126" spans="19:25">
      <c r="S2126" s="207"/>
      <c r="T2126" s="207"/>
      <c r="X2126" s="207"/>
      <c r="Y2126" s="207"/>
    </row>
    <row r="2127" spans="19:25">
      <c r="S2127" s="207"/>
      <c r="T2127" s="207"/>
      <c r="X2127" s="207"/>
      <c r="Y2127" s="207"/>
    </row>
    <row r="2128" spans="19:25">
      <c r="S2128" s="207"/>
      <c r="T2128" s="207"/>
      <c r="X2128" s="207"/>
      <c r="Y2128" s="207"/>
    </row>
    <row r="2129" spans="19:25">
      <c r="S2129" s="207"/>
      <c r="T2129" s="207"/>
      <c r="X2129" s="207"/>
      <c r="Y2129" s="207"/>
    </row>
    <row r="2130" spans="19:25">
      <c r="S2130" s="207"/>
      <c r="T2130" s="207"/>
      <c r="X2130" s="207"/>
      <c r="Y2130" s="207"/>
    </row>
    <row r="2131" spans="19:25">
      <c r="S2131" s="207"/>
      <c r="T2131" s="207"/>
      <c r="X2131" s="207"/>
      <c r="Y2131" s="207"/>
    </row>
    <row r="2132" spans="19:25">
      <c r="S2132" s="207"/>
      <c r="T2132" s="207"/>
      <c r="X2132" s="207"/>
      <c r="Y2132" s="207"/>
    </row>
    <row r="2133" spans="19:25">
      <c r="S2133" s="207"/>
      <c r="T2133" s="207"/>
      <c r="X2133" s="207"/>
      <c r="Y2133" s="207"/>
    </row>
    <row r="2134" spans="19:25">
      <c r="S2134" s="207"/>
      <c r="T2134" s="207"/>
      <c r="X2134" s="207"/>
      <c r="Y2134" s="207"/>
    </row>
    <row r="2135" spans="19:25">
      <c r="S2135" s="207"/>
      <c r="T2135" s="207"/>
      <c r="X2135" s="207"/>
      <c r="Y2135" s="207"/>
    </row>
    <row r="2136" spans="19:25">
      <c r="S2136" s="207"/>
      <c r="T2136" s="207"/>
      <c r="X2136" s="207"/>
      <c r="Y2136" s="207"/>
    </row>
    <row r="2137" spans="19:25">
      <c r="S2137" s="207"/>
      <c r="T2137" s="207"/>
      <c r="X2137" s="207"/>
      <c r="Y2137" s="207"/>
    </row>
    <row r="2138" spans="19:25">
      <c r="S2138" s="207"/>
      <c r="T2138" s="207"/>
      <c r="X2138" s="207"/>
      <c r="Y2138" s="207"/>
    </row>
    <row r="2139" spans="19:25">
      <c r="S2139" s="207"/>
      <c r="T2139" s="207"/>
      <c r="X2139" s="207"/>
      <c r="Y2139" s="207"/>
    </row>
    <row r="2140" spans="19:25">
      <c r="S2140" s="207"/>
      <c r="T2140" s="207"/>
      <c r="X2140" s="207"/>
      <c r="Y2140" s="207"/>
    </row>
    <row r="2141" spans="19:25">
      <c r="S2141" s="207"/>
      <c r="T2141" s="207"/>
      <c r="X2141" s="207"/>
      <c r="Y2141" s="207"/>
    </row>
    <row r="2142" spans="19:25">
      <c r="S2142" s="207"/>
      <c r="T2142" s="207"/>
      <c r="X2142" s="207"/>
      <c r="Y2142" s="207"/>
    </row>
    <row r="2143" spans="19:25">
      <c r="S2143" s="207"/>
      <c r="T2143" s="207"/>
      <c r="X2143" s="207"/>
      <c r="Y2143" s="207"/>
    </row>
    <row r="2144" spans="19:25">
      <c r="S2144" s="207"/>
      <c r="T2144" s="207"/>
      <c r="X2144" s="207"/>
      <c r="Y2144" s="207"/>
    </row>
    <row r="2145" spans="19:25">
      <c r="S2145" s="207"/>
      <c r="T2145" s="207"/>
      <c r="X2145" s="207"/>
      <c r="Y2145" s="207"/>
    </row>
    <row r="2146" spans="19:25">
      <c r="S2146" s="207"/>
      <c r="T2146" s="207"/>
      <c r="X2146" s="207"/>
      <c r="Y2146" s="207"/>
    </row>
    <row r="2147" spans="19:25">
      <c r="S2147" s="207"/>
      <c r="T2147" s="207"/>
      <c r="X2147" s="207"/>
      <c r="Y2147" s="207"/>
    </row>
    <row r="2148" spans="19:25">
      <c r="S2148" s="207"/>
      <c r="T2148" s="207"/>
      <c r="X2148" s="207"/>
      <c r="Y2148" s="207"/>
    </row>
    <row r="2149" spans="19:25">
      <c r="S2149" s="207"/>
      <c r="T2149" s="207"/>
      <c r="X2149" s="207"/>
      <c r="Y2149" s="207"/>
    </row>
    <row r="2150" spans="19:25">
      <c r="S2150" s="207"/>
      <c r="T2150" s="207"/>
      <c r="X2150" s="207"/>
      <c r="Y2150" s="207"/>
    </row>
    <row r="2151" spans="19:25">
      <c r="S2151" s="207"/>
      <c r="T2151" s="207"/>
      <c r="X2151" s="207"/>
      <c r="Y2151" s="207"/>
    </row>
    <row r="2152" spans="19:25">
      <c r="S2152" s="207"/>
      <c r="T2152" s="207"/>
      <c r="X2152" s="207"/>
      <c r="Y2152" s="207"/>
    </row>
    <row r="2153" spans="19:25">
      <c r="S2153" s="207"/>
      <c r="T2153" s="207"/>
      <c r="X2153" s="207"/>
      <c r="Y2153" s="207"/>
    </row>
    <row r="2154" spans="19:25">
      <c r="S2154" s="207"/>
      <c r="T2154" s="207"/>
      <c r="X2154" s="207"/>
      <c r="Y2154" s="207"/>
    </row>
    <row r="2155" spans="19:25">
      <c r="S2155" s="207"/>
      <c r="T2155" s="207"/>
      <c r="X2155" s="207"/>
      <c r="Y2155" s="207"/>
    </row>
    <row r="2156" spans="19:25">
      <c r="S2156" s="207"/>
      <c r="T2156" s="207"/>
      <c r="X2156" s="207"/>
      <c r="Y2156" s="207"/>
    </row>
    <row r="2157" spans="19:25">
      <c r="S2157" s="207"/>
      <c r="T2157" s="207"/>
      <c r="X2157" s="207"/>
      <c r="Y2157" s="207"/>
    </row>
    <row r="2158" spans="19:25">
      <c r="S2158" s="207"/>
      <c r="T2158" s="207"/>
      <c r="X2158" s="207"/>
      <c r="Y2158" s="207"/>
    </row>
    <row r="2159" spans="19:25">
      <c r="S2159" s="207"/>
      <c r="T2159" s="207"/>
      <c r="X2159" s="207"/>
      <c r="Y2159" s="207"/>
    </row>
    <row r="2160" spans="19:25">
      <c r="S2160" s="207"/>
      <c r="T2160" s="207"/>
      <c r="X2160" s="207"/>
      <c r="Y2160" s="207"/>
    </row>
    <row r="2161" spans="19:25">
      <c r="S2161" s="207"/>
      <c r="T2161" s="207"/>
      <c r="X2161" s="207"/>
      <c r="Y2161" s="207"/>
    </row>
    <row r="2162" spans="19:25">
      <c r="S2162" s="207"/>
      <c r="T2162" s="207"/>
      <c r="X2162" s="207"/>
      <c r="Y2162" s="207"/>
    </row>
    <row r="2163" spans="19:25">
      <c r="S2163" s="207"/>
      <c r="T2163" s="207"/>
      <c r="X2163" s="207"/>
      <c r="Y2163" s="207"/>
    </row>
    <row r="2164" spans="19:25">
      <c r="S2164" s="207"/>
      <c r="T2164" s="207"/>
      <c r="X2164" s="207"/>
      <c r="Y2164" s="207"/>
    </row>
    <row r="2165" spans="19:25">
      <c r="S2165" s="207"/>
      <c r="T2165" s="207"/>
      <c r="X2165" s="207"/>
      <c r="Y2165" s="207"/>
    </row>
    <row r="2166" spans="19:25">
      <c r="S2166" s="207"/>
      <c r="T2166" s="207"/>
      <c r="X2166" s="207"/>
      <c r="Y2166" s="207"/>
    </row>
    <row r="2167" spans="19:25">
      <c r="S2167" s="207"/>
      <c r="T2167" s="207"/>
      <c r="X2167" s="207"/>
      <c r="Y2167" s="207"/>
    </row>
    <row r="2168" spans="19:25">
      <c r="S2168" s="207"/>
      <c r="T2168" s="207"/>
      <c r="X2168" s="207"/>
      <c r="Y2168" s="207"/>
    </row>
    <row r="2169" spans="19:25">
      <c r="S2169" s="207"/>
      <c r="T2169" s="207"/>
      <c r="X2169" s="207"/>
      <c r="Y2169" s="207"/>
    </row>
    <row r="2170" spans="19:25">
      <c r="S2170" s="207"/>
      <c r="T2170" s="207"/>
      <c r="X2170" s="207"/>
      <c r="Y2170" s="207"/>
    </row>
    <row r="2171" spans="19:25">
      <c r="S2171" s="207"/>
      <c r="T2171" s="207"/>
      <c r="X2171" s="207"/>
      <c r="Y2171" s="207"/>
    </row>
    <row r="2172" spans="19:25">
      <c r="S2172" s="207"/>
      <c r="T2172" s="207"/>
      <c r="X2172" s="207"/>
      <c r="Y2172" s="207"/>
    </row>
    <row r="2173" spans="19:25">
      <c r="S2173" s="207"/>
      <c r="T2173" s="207"/>
      <c r="X2173" s="207"/>
      <c r="Y2173" s="207"/>
    </row>
    <row r="2174" spans="19:25">
      <c r="S2174" s="207"/>
      <c r="T2174" s="207"/>
      <c r="X2174" s="207"/>
      <c r="Y2174" s="207"/>
    </row>
    <row r="2175" spans="19:25">
      <c r="S2175" s="207"/>
      <c r="T2175" s="207"/>
      <c r="X2175" s="207"/>
      <c r="Y2175" s="207"/>
    </row>
    <row r="2176" spans="19:25">
      <c r="S2176" s="207"/>
      <c r="T2176" s="207"/>
      <c r="X2176" s="207"/>
      <c r="Y2176" s="207"/>
    </row>
    <row r="2177" spans="19:25">
      <c r="S2177" s="207"/>
      <c r="T2177" s="207"/>
      <c r="X2177" s="207"/>
      <c r="Y2177" s="207"/>
    </row>
    <row r="2178" spans="19:25">
      <c r="S2178" s="207"/>
      <c r="T2178" s="207"/>
      <c r="X2178" s="207"/>
      <c r="Y2178" s="207"/>
    </row>
    <row r="2179" spans="19:25">
      <c r="S2179" s="207"/>
      <c r="T2179" s="207"/>
      <c r="X2179" s="207"/>
      <c r="Y2179" s="207"/>
    </row>
    <row r="2180" spans="19:25">
      <c r="S2180" s="207"/>
      <c r="T2180" s="207"/>
      <c r="X2180" s="207"/>
      <c r="Y2180" s="207"/>
    </row>
    <row r="2181" spans="19:25">
      <c r="S2181" s="207"/>
      <c r="T2181" s="207"/>
      <c r="X2181" s="207"/>
      <c r="Y2181" s="207"/>
    </row>
    <row r="2182" spans="19:25">
      <c r="S2182" s="207"/>
      <c r="T2182" s="207"/>
      <c r="X2182" s="207"/>
      <c r="Y2182" s="207"/>
    </row>
    <row r="2183" spans="19:25">
      <c r="S2183" s="207"/>
      <c r="T2183" s="207"/>
      <c r="X2183" s="207"/>
      <c r="Y2183" s="207"/>
    </row>
    <row r="2184" spans="19:25">
      <c r="S2184" s="207"/>
      <c r="T2184" s="207"/>
      <c r="X2184" s="207"/>
      <c r="Y2184" s="207"/>
    </row>
    <row r="2185" spans="19:25">
      <c r="S2185" s="207"/>
      <c r="T2185" s="207"/>
      <c r="X2185" s="207"/>
      <c r="Y2185" s="207"/>
    </row>
    <row r="2186" spans="19:25">
      <c r="S2186" s="207"/>
      <c r="T2186" s="207"/>
      <c r="X2186" s="207"/>
      <c r="Y2186" s="207"/>
    </row>
    <row r="2187" spans="19:25">
      <c r="S2187" s="207"/>
      <c r="T2187" s="207"/>
      <c r="X2187" s="207"/>
      <c r="Y2187" s="207"/>
    </row>
    <row r="2188" spans="19:25">
      <c r="S2188" s="207"/>
      <c r="T2188" s="207"/>
      <c r="X2188" s="207"/>
      <c r="Y2188" s="207"/>
    </row>
    <row r="2189" spans="19:25">
      <c r="S2189" s="207"/>
      <c r="T2189" s="207"/>
      <c r="X2189" s="207"/>
      <c r="Y2189" s="207"/>
    </row>
    <row r="2190" spans="19:25">
      <c r="S2190" s="207"/>
      <c r="T2190" s="207"/>
      <c r="X2190" s="207"/>
      <c r="Y2190" s="207"/>
    </row>
    <row r="2191" spans="19:25">
      <c r="S2191" s="207"/>
      <c r="T2191" s="207"/>
      <c r="X2191" s="207"/>
      <c r="Y2191" s="207"/>
    </row>
    <row r="2192" spans="19:25">
      <c r="S2192" s="207"/>
      <c r="T2192" s="207"/>
      <c r="X2192" s="207"/>
      <c r="Y2192" s="207"/>
    </row>
    <row r="2193" spans="19:25">
      <c r="S2193" s="207"/>
      <c r="T2193" s="207"/>
      <c r="X2193" s="207"/>
      <c r="Y2193" s="207"/>
    </row>
    <row r="2194" spans="19:25">
      <c r="S2194" s="207"/>
      <c r="T2194" s="207"/>
      <c r="X2194" s="207"/>
      <c r="Y2194" s="207"/>
    </row>
    <row r="2195" spans="19:25">
      <c r="S2195" s="207"/>
      <c r="T2195" s="207"/>
      <c r="X2195" s="207"/>
      <c r="Y2195" s="207"/>
    </row>
    <row r="2196" spans="19:25">
      <c r="S2196" s="207"/>
      <c r="T2196" s="207"/>
      <c r="X2196" s="207"/>
      <c r="Y2196" s="207"/>
    </row>
    <row r="2197" spans="19:25">
      <c r="S2197" s="207"/>
      <c r="T2197" s="207"/>
      <c r="X2197" s="207"/>
      <c r="Y2197" s="207"/>
    </row>
    <row r="2198" spans="19:25">
      <c r="S2198" s="207"/>
      <c r="T2198" s="207"/>
      <c r="X2198" s="207"/>
      <c r="Y2198" s="207"/>
    </row>
    <row r="2199" spans="19:25">
      <c r="S2199" s="207"/>
      <c r="T2199" s="207"/>
      <c r="X2199" s="207"/>
      <c r="Y2199" s="207"/>
    </row>
    <row r="2200" spans="19:25">
      <c r="S2200" s="207"/>
      <c r="T2200" s="207"/>
      <c r="X2200" s="207"/>
      <c r="Y2200" s="207"/>
    </row>
    <row r="2201" spans="19:25">
      <c r="S2201" s="207"/>
      <c r="T2201" s="207"/>
      <c r="X2201" s="207"/>
      <c r="Y2201" s="207"/>
    </row>
    <row r="2202" spans="19:25">
      <c r="S2202" s="207"/>
      <c r="T2202" s="207"/>
      <c r="X2202" s="207"/>
      <c r="Y2202" s="207"/>
    </row>
    <row r="2203" spans="19:25">
      <c r="S2203" s="207"/>
      <c r="T2203" s="207"/>
      <c r="X2203" s="207"/>
      <c r="Y2203" s="207"/>
    </row>
    <row r="2204" spans="19:25">
      <c r="S2204" s="207"/>
      <c r="T2204" s="207"/>
      <c r="X2204" s="207"/>
      <c r="Y2204" s="207"/>
    </row>
    <row r="2205" spans="19:25">
      <c r="S2205" s="207"/>
      <c r="T2205" s="207"/>
      <c r="X2205" s="207"/>
      <c r="Y2205" s="207"/>
    </row>
    <row r="2206" spans="19:25">
      <c r="S2206" s="207"/>
      <c r="T2206" s="207"/>
      <c r="X2206" s="207"/>
      <c r="Y2206" s="207"/>
    </row>
    <row r="2207" spans="19:25">
      <c r="S2207" s="207"/>
      <c r="T2207" s="207"/>
      <c r="X2207" s="207"/>
      <c r="Y2207" s="207"/>
    </row>
    <row r="2208" spans="19:25">
      <c r="S2208" s="207"/>
      <c r="T2208" s="207"/>
      <c r="X2208" s="207"/>
      <c r="Y2208" s="207"/>
    </row>
    <row r="2209" spans="19:25">
      <c r="S2209" s="207"/>
      <c r="T2209" s="207"/>
      <c r="X2209" s="207"/>
      <c r="Y2209" s="207"/>
    </row>
    <row r="2210" spans="19:25">
      <c r="S2210" s="207"/>
      <c r="T2210" s="207"/>
      <c r="X2210" s="207"/>
      <c r="Y2210" s="207"/>
    </row>
    <row r="2211" spans="19:25">
      <c r="S2211" s="207"/>
      <c r="T2211" s="207"/>
      <c r="X2211" s="207"/>
      <c r="Y2211" s="207"/>
    </row>
    <row r="2212" spans="19:25">
      <c r="S2212" s="207"/>
      <c r="T2212" s="207"/>
      <c r="X2212" s="207"/>
      <c r="Y2212" s="207"/>
    </row>
    <row r="2213" spans="19:25">
      <c r="S2213" s="207"/>
      <c r="T2213" s="207"/>
      <c r="X2213" s="207"/>
      <c r="Y2213" s="207"/>
    </row>
    <row r="2214" spans="19:25">
      <c r="S2214" s="207"/>
      <c r="T2214" s="207"/>
      <c r="X2214" s="207"/>
      <c r="Y2214" s="207"/>
    </row>
    <row r="2215" spans="19:25">
      <c r="S2215" s="207"/>
      <c r="T2215" s="207"/>
      <c r="X2215" s="207"/>
      <c r="Y2215" s="207"/>
    </row>
    <row r="2216" spans="19:25">
      <c r="S2216" s="207"/>
      <c r="T2216" s="207"/>
      <c r="X2216" s="207"/>
      <c r="Y2216" s="207"/>
    </row>
    <row r="2217" spans="19:25">
      <c r="S2217" s="207"/>
      <c r="T2217" s="207"/>
      <c r="X2217" s="207"/>
      <c r="Y2217" s="207"/>
    </row>
    <row r="2218" spans="19:25">
      <c r="S2218" s="207"/>
      <c r="T2218" s="207"/>
      <c r="X2218" s="207"/>
      <c r="Y2218" s="207"/>
    </row>
    <row r="2219" spans="19:25">
      <c r="S2219" s="207"/>
      <c r="T2219" s="207"/>
      <c r="X2219" s="207"/>
      <c r="Y2219" s="207"/>
    </row>
    <row r="2220" spans="19:25">
      <c r="S2220" s="207"/>
      <c r="T2220" s="207"/>
    </row>
    <row r="2221" spans="19:25">
      <c r="S2221" s="207"/>
      <c r="T2221" s="207"/>
    </row>
    <row r="2222" spans="19:25">
      <c r="S2222" s="207"/>
      <c r="T2222" s="207"/>
    </row>
    <row r="2223" spans="19:25">
      <c r="S2223" s="207"/>
      <c r="T2223" s="207"/>
    </row>
    <row r="2224" spans="19:25">
      <c r="S2224" s="207"/>
      <c r="T2224" s="207"/>
    </row>
    <row r="2225" spans="19:20">
      <c r="S2225" s="207"/>
      <c r="T2225" s="207"/>
    </row>
    <row r="2226" spans="19:20">
      <c r="S2226" s="207"/>
      <c r="T2226" s="207"/>
    </row>
    <row r="2227" spans="19:20">
      <c r="S2227" s="207"/>
      <c r="T2227" s="207"/>
    </row>
    <row r="2228" spans="19:20">
      <c r="S2228" s="207"/>
      <c r="T2228" s="207"/>
    </row>
    <row r="2229" spans="19:20">
      <c r="S2229" s="207"/>
      <c r="T2229" s="207"/>
    </row>
    <row r="2230" spans="19:20">
      <c r="S2230" s="207"/>
      <c r="T2230" s="207"/>
    </row>
    <row r="2231" spans="19:20">
      <c r="S2231" s="207"/>
      <c r="T2231" s="207"/>
    </row>
    <row r="2232" spans="19:20">
      <c r="S2232" s="207"/>
      <c r="T2232" s="207"/>
    </row>
    <row r="2233" spans="19:20">
      <c r="S2233" s="207"/>
      <c r="T2233" s="207"/>
    </row>
    <row r="2234" spans="19:20">
      <c r="S2234" s="207"/>
      <c r="T2234" s="207"/>
    </row>
    <row r="2235" spans="19:20">
      <c r="S2235" s="207"/>
      <c r="T2235" s="207"/>
    </row>
    <row r="2236" spans="19:20">
      <c r="S2236" s="207"/>
      <c r="T2236" s="207"/>
    </row>
    <row r="2237" spans="19:20">
      <c r="S2237" s="207"/>
      <c r="T2237" s="207"/>
    </row>
    <row r="2238" spans="19:20">
      <c r="S2238" s="207"/>
      <c r="T2238" s="207"/>
    </row>
    <row r="2239" spans="19:20">
      <c r="S2239" s="207"/>
      <c r="T2239" s="207"/>
    </row>
    <row r="2240" spans="19:20">
      <c r="S2240" s="207"/>
      <c r="T2240" s="207"/>
    </row>
    <row r="2241" spans="19:20">
      <c r="S2241" s="207"/>
      <c r="T2241" s="207"/>
    </row>
    <row r="2242" spans="19:20">
      <c r="S2242" s="207"/>
      <c r="T2242" s="207"/>
    </row>
    <row r="2243" spans="19:20">
      <c r="S2243" s="207"/>
      <c r="T2243" s="207"/>
    </row>
    <row r="2244" spans="19:20">
      <c r="S2244" s="207"/>
      <c r="T2244" s="207"/>
    </row>
    <row r="2245" spans="19:20">
      <c r="S2245" s="207"/>
      <c r="T2245" s="207"/>
    </row>
    <row r="2246" spans="19:20">
      <c r="S2246" s="207"/>
      <c r="T2246" s="207"/>
    </row>
    <row r="2247" spans="19:20">
      <c r="S2247" s="207"/>
      <c r="T2247" s="207"/>
    </row>
    <row r="2248" spans="19:20">
      <c r="S2248" s="207"/>
      <c r="T2248" s="207"/>
    </row>
    <row r="2249" spans="19:20">
      <c r="S2249" s="207"/>
      <c r="T2249" s="207"/>
    </row>
    <row r="2250" spans="19:20">
      <c r="S2250" s="207"/>
      <c r="T2250" s="207"/>
    </row>
    <row r="2251" spans="19:20">
      <c r="S2251" s="207"/>
      <c r="T2251" s="207"/>
    </row>
    <row r="2252" spans="19:20">
      <c r="S2252" s="207"/>
      <c r="T2252" s="207"/>
    </row>
    <row r="2253" spans="19:20">
      <c r="S2253" s="207"/>
      <c r="T2253" s="207"/>
    </row>
    <row r="2254" spans="19:20">
      <c r="S2254" s="207"/>
      <c r="T2254" s="207"/>
    </row>
    <row r="2255" spans="19:20">
      <c r="S2255" s="207"/>
      <c r="T2255" s="207"/>
    </row>
    <row r="2256" spans="19:20">
      <c r="S2256" s="207"/>
      <c r="T2256" s="207"/>
    </row>
    <row r="2257" spans="19:20">
      <c r="S2257" s="207"/>
      <c r="T2257" s="207"/>
    </row>
    <row r="2258" spans="19:20">
      <c r="S2258" s="207"/>
      <c r="T2258" s="207"/>
    </row>
    <row r="2259" spans="19:20">
      <c r="S2259" s="207"/>
      <c r="T2259" s="207"/>
    </row>
    <row r="2260" spans="19:20">
      <c r="S2260" s="207"/>
      <c r="T2260" s="207"/>
    </row>
    <row r="2261" spans="19:20">
      <c r="S2261" s="207"/>
      <c r="T2261" s="207"/>
    </row>
    <row r="2262" spans="19:20">
      <c r="S2262" s="207"/>
      <c r="T2262" s="207"/>
    </row>
    <row r="2263" spans="19:20">
      <c r="S2263" s="207"/>
      <c r="T2263" s="207"/>
    </row>
    <row r="2264" spans="19:20">
      <c r="S2264" s="207"/>
      <c r="T2264" s="207"/>
    </row>
    <row r="2265" spans="19:20">
      <c r="S2265" s="207"/>
      <c r="T2265" s="207"/>
    </row>
    <row r="2266" spans="19:20">
      <c r="S2266" s="207"/>
      <c r="T2266" s="207"/>
    </row>
    <row r="2267" spans="19:20">
      <c r="S2267" s="207"/>
      <c r="T2267" s="207"/>
    </row>
    <row r="2268" spans="19:20">
      <c r="S2268" s="207"/>
      <c r="T2268" s="207"/>
    </row>
    <row r="2269" spans="19:20">
      <c r="S2269" s="207"/>
      <c r="T2269" s="207"/>
    </row>
    <row r="2270" spans="19:20">
      <c r="S2270" s="207"/>
      <c r="T2270" s="207"/>
    </row>
    <row r="2271" spans="19:20">
      <c r="S2271" s="207"/>
      <c r="T2271" s="207"/>
    </row>
    <row r="2272" spans="19:20">
      <c r="S2272" s="207"/>
      <c r="T2272" s="207"/>
    </row>
    <row r="2273" spans="19:20">
      <c r="S2273" s="207"/>
      <c r="T2273" s="207"/>
    </row>
    <row r="2274" spans="19:20">
      <c r="S2274" s="207"/>
      <c r="T2274" s="207"/>
    </row>
    <row r="2275" spans="19:20">
      <c r="S2275" s="207"/>
      <c r="T2275" s="207"/>
    </row>
    <row r="2276" spans="19:20">
      <c r="S2276" s="207"/>
      <c r="T2276" s="207"/>
    </row>
    <row r="2277" spans="19:20">
      <c r="S2277" s="207"/>
      <c r="T2277" s="207"/>
    </row>
    <row r="2278" spans="19:20">
      <c r="S2278" s="207"/>
      <c r="T2278" s="207"/>
    </row>
    <row r="2279" spans="19:20">
      <c r="S2279" s="207"/>
      <c r="T2279" s="207"/>
    </row>
    <row r="2280" spans="19:20">
      <c r="S2280" s="207"/>
      <c r="T2280" s="207"/>
    </row>
    <row r="2281" spans="19:20">
      <c r="S2281" s="207"/>
      <c r="T2281" s="207"/>
    </row>
    <row r="2282" spans="19:20">
      <c r="S2282" s="207"/>
      <c r="T2282" s="207"/>
    </row>
    <row r="2283" spans="19:20">
      <c r="S2283" s="207"/>
      <c r="T2283" s="207"/>
    </row>
    <row r="2284" spans="19:20">
      <c r="S2284" s="207"/>
      <c r="T2284" s="207"/>
    </row>
    <row r="2285" spans="19:20">
      <c r="S2285" s="207"/>
      <c r="T2285" s="207"/>
    </row>
    <row r="2286" spans="19:20">
      <c r="S2286" s="207"/>
      <c r="T2286" s="207"/>
    </row>
    <row r="2287" spans="19:20">
      <c r="S2287" s="207"/>
      <c r="T2287" s="207"/>
    </row>
    <row r="2288" spans="19:20">
      <c r="S2288" s="207"/>
      <c r="T2288" s="207"/>
    </row>
    <row r="2289" spans="19:20">
      <c r="S2289" s="207"/>
      <c r="T2289" s="207"/>
    </row>
    <row r="2290" spans="19:20">
      <c r="S2290" s="207"/>
      <c r="T2290" s="207"/>
    </row>
    <row r="2291" spans="19:20">
      <c r="S2291" s="207"/>
      <c r="T2291" s="207"/>
    </row>
    <row r="2292" spans="19:20">
      <c r="S2292" s="207"/>
      <c r="T2292" s="207"/>
    </row>
    <row r="2293" spans="19:20">
      <c r="S2293" s="207"/>
      <c r="T2293" s="207"/>
    </row>
    <row r="2294" spans="19:20">
      <c r="S2294" s="207"/>
      <c r="T2294" s="207"/>
    </row>
    <row r="2295" spans="19:20">
      <c r="S2295" s="207"/>
      <c r="T2295" s="207"/>
    </row>
    <row r="2296" spans="19:20">
      <c r="S2296" s="207"/>
      <c r="T2296" s="207"/>
    </row>
    <row r="2297" spans="19:20">
      <c r="S2297" s="207"/>
      <c r="T2297" s="207"/>
    </row>
    <row r="2298" spans="19:20">
      <c r="S2298" s="207"/>
      <c r="T2298" s="207"/>
    </row>
    <row r="2299" spans="19:20">
      <c r="S2299" s="207"/>
      <c r="T2299" s="207"/>
    </row>
    <row r="2300" spans="19:20">
      <c r="S2300" s="207"/>
      <c r="T2300" s="207"/>
    </row>
    <row r="2301" spans="19:20">
      <c r="S2301" s="207"/>
      <c r="T2301" s="207"/>
    </row>
    <row r="2302" spans="19:20">
      <c r="S2302" s="207"/>
      <c r="T2302" s="207"/>
    </row>
    <row r="2303" spans="19:20">
      <c r="S2303" s="207"/>
      <c r="T2303" s="207"/>
    </row>
    <row r="2304" spans="19:20">
      <c r="S2304" s="207"/>
      <c r="T2304" s="207"/>
    </row>
    <row r="2305" spans="19:20">
      <c r="S2305" s="207"/>
      <c r="T2305" s="207"/>
    </row>
    <row r="2306" spans="19:20">
      <c r="S2306" s="207"/>
      <c r="T2306" s="207"/>
    </row>
    <row r="2307" spans="19:20">
      <c r="S2307" s="207"/>
      <c r="T2307" s="207"/>
    </row>
    <row r="2308" spans="19:20">
      <c r="S2308" s="207"/>
      <c r="T2308" s="207"/>
    </row>
    <row r="2309" spans="19:20">
      <c r="S2309" s="207"/>
      <c r="T2309" s="207"/>
    </row>
    <row r="2310" spans="19:20">
      <c r="S2310" s="207"/>
      <c r="T2310" s="207"/>
    </row>
    <row r="2311" spans="19:20">
      <c r="S2311" s="207"/>
      <c r="T2311" s="207"/>
    </row>
    <row r="2312" spans="19:20">
      <c r="S2312" s="207"/>
      <c r="T2312" s="207"/>
    </row>
    <row r="2313" spans="19:20">
      <c r="S2313" s="207"/>
      <c r="T2313" s="207"/>
    </row>
    <row r="2314" spans="19:20">
      <c r="S2314" s="207"/>
      <c r="T2314" s="207"/>
    </row>
    <row r="2315" spans="19:20">
      <c r="S2315" s="207"/>
      <c r="T2315" s="207"/>
    </row>
    <row r="2316" spans="19:20">
      <c r="S2316" s="207"/>
      <c r="T2316" s="207"/>
    </row>
    <row r="2317" spans="19:20">
      <c r="S2317" s="207"/>
      <c r="T2317" s="207"/>
    </row>
    <row r="2318" spans="19:20">
      <c r="S2318" s="207"/>
      <c r="T2318" s="207"/>
    </row>
    <row r="2319" spans="19:20">
      <c r="S2319" s="207"/>
      <c r="T2319" s="207"/>
    </row>
    <row r="2320" spans="19:20">
      <c r="S2320" s="207"/>
      <c r="T2320" s="207"/>
    </row>
    <row r="2321" spans="19:20">
      <c r="S2321" s="207"/>
      <c r="T2321" s="207"/>
    </row>
    <row r="2322" spans="19:20">
      <c r="S2322" s="207"/>
      <c r="T2322" s="207"/>
    </row>
    <row r="2323" spans="19:20">
      <c r="S2323" s="207"/>
      <c r="T2323" s="207"/>
    </row>
    <row r="2324" spans="19:20">
      <c r="S2324" s="207"/>
      <c r="T2324" s="207"/>
    </row>
    <row r="2325" spans="19:20">
      <c r="S2325" s="207"/>
      <c r="T2325" s="207"/>
    </row>
    <row r="2326" spans="19:20">
      <c r="S2326" s="207"/>
      <c r="T2326" s="207"/>
    </row>
    <row r="2327" spans="19:20">
      <c r="S2327" s="207"/>
      <c r="T2327" s="207"/>
    </row>
    <row r="2328" spans="19:20">
      <c r="S2328" s="207"/>
      <c r="T2328" s="207"/>
    </row>
    <row r="2329" spans="19:20">
      <c r="S2329" s="207"/>
      <c r="T2329" s="207"/>
    </row>
    <row r="2330" spans="19:20">
      <c r="S2330" s="207"/>
      <c r="T2330" s="207"/>
    </row>
    <row r="2331" spans="19:20">
      <c r="S2331" s="207"/>
      <c r="T2331" s="207"/>
    </row>
    <row r="2332" spans="19:20">
      <c r="S2332" s="207"/>
      <c r="T2332" s="207"/>
    </row>
    <row r="2333" spans="19:20">
      <c r="S2333" s="207"/>
      <c r="T2333" s="207"/>
    </row>
    <row r="2334" spans="19:20">
      <c r="S2334" s="207"/>
      <c r="T2334" s="207"/>
    </row>
    <row r="2335" spans="19:20">
      <c r="S2335" s="207"/>
      <c r="T2335" s="207"/>
    </row>
    <row r="2336" spans="19:20">
      <c r="S2336" s="207"/>
      <c r="T2336" s="207"/>
    </row>
    <row r="2337" spans="19:20">
      <c r="S2337" s="207"/>
      <c r="T2337" s="207"/>
    </row>
    <row r="2338" spans="19:20">
      <c r="S2338" s="207"/>
      <c r="T2338" s="207"/>
    </row>
    <row r="2339" spans="19:20">
      <c r="S2339" s="207"/>
      <c r="T2339" s="207"/>
    </row>
    <row r="2340" spans="19:20">
      <c r="S2340" s="207"/>
      <c r="T2340" s="207"/>
    </row>
    <row r="2341" spans="19:20">
      <c r="S2341" s="207"/>
      <c r="T2341" s="207"/>
    </row>
    <row r="2342" spans="19:20">
      <c r="S2342" s="207"/>
      <c r="T2342" s="207"/>
    </row>
    <row r="2343" spans="19:20">
      <c r="S2343" s="207"/>
      <c r="T2343" s="207"/>
    </row>
    <row r="2344" spans="19:20">
      <c r="S2344" s="207"/>
      <c r="T2344" s="207"/>
    </row>
    <row r="2345" spans="19:20">
      <c r="S2345" s="207"/>
      <c r="T2345" s="207"/>
    </row>
    <row r="2346" spans="19:20">
      <c r="S2346" s="207"/>
      <c r="T2346" s="207"/>
    </row>
    <row r="2347" spans="19:20">
      <c r="S2347" s="207"/>
      <c r="T2347" s="207"/>
    </row>
    <row r="2348" spans="19:20">
      <c r="S2348" s="207"/>
      <c r="T2348" s="207"/>
    </row>
    <row r="2349" spans="19:20">
      <c r="S2349" s="207"/>
      <c r="T2349" s="207"/>
    </row>
    <row r="2350" spans="19:20">
      <c r="S2350" s="207"/>
      <c r="T2350" s="207"/>
    </row>
    <row r="2351" spans="19:20">
      <c r="S2351" s="207"/>
      <c r="T2351" s="207"/>
    </row>
    <row r="2352" spans="19:20">
      <c r="S2352" s="207"/>
      <c r="T2352" s="207"/>
    </row>
    <row r="2353" spans="19:20">
      <c r="S2353" s="207"/>
      <c r="T2353" s="207"/>
    </row>
    <row r="2354" spans="19:20">
      <c r="S2354" s="207"/>
      <c r="T2354" s="207"/>
    </row>
    <row r="2355" spans="19:20">
      <c r="S2355" s="207"/>
      <c r="T2355" s="207"/>
    </row>
    <row r="2356" spans="19:20">
      <c r="S2356" s="207"/>
      <c r="T2356" s="207"/>
    </row>
    <row r="2357" spans="19:20">
      <c r="S2357" s="207"/>
      <c r="T2357" s="207"/>
    </row>
    <row r="2358" spans="19:20">
      <c r="S2358" s="207"/>
      <c r="T2358" s="207"/>
    </row>
    <row r="2359" spans="19:20">
      <c r="S2359" s="207"/>
      <c r="T2359" s="207"/>
    </row>
    <row r="2360" spans="19:20">
      <c r="S2360" s="207"/>
      <c r="T2360" s="207"/>
    </row>
    <row r="2361" spans="19:20">
      <c r="S2361" s="207"/>
      <c r="T2361" s="207"/>
    </row>
    <row r="2362" spans="19:20">
      <c r="S2362" s="207"/>
      <c r="T2362" s="207"/>
    </row>
    <row r="2363" spans="19:20">
      <c r="S2363" s="207"/>
      <c r="T2363" s="207"/>
    </row>
    <row r="2364" spans="19:20">
      <c r="S2364" s="207"/>
      <c r="T2364" s="207"/>
    </row>
    <row r="2365" spans="19:20">
      <c r="S2365" s="207"/>
      <c r="T2365" s="207"/>
    </row>
    <row r="2366" spans="19:20">
      <c r="S2366" s="207"/>
      <c r="T2366" s="207"/>
    </row>
    <row r="2367" spans="19:20">
      <c r="S2367" s="207"/>
      <c r="T2367" s="207"/>
    </row>
    <row r="2368" spans="19:20">
      <c r="S2368" s="207"/>
      <c r="T2368" s="207"/>
    </row>
    <row r="2369" spans="19:20">
      <c r="S2369" s="207"/>
      <c r="T2369" s="207"/>
    </row>
    <row r="2370" spans="19:20">
      <c r="S2370" s="207"/>
      <c r="T2370" s="207"/>
    </row>
    <row r="2371" spans="19:20">
      <c r="S2371" s="207"/>
      <c r="T2371" s="207"/>
    </row>
    <row r="2372" spans="19:20">
      <c r="S2372" s="207"/>
      <c r="T2372" s="207"/>
    </row>
    <row r="2373" spans="19:20">
      <c r="S2373" s="207"/>
      <c r="T2373" s="207"/>
    </row>
    <row r="2374" spans="19:20">
      <c r="S2374" s="207"/>
      <c r="T2374" s="207"/>
    </row>
    <row r="2375" spans="19:20">
      <c r="S2375" s="207"/>
      <c r="T2375" s="207"/>
    </row>
    <row r="2376" spans="19:20">
      <c r="S2376" s="207"/>
      <c r="T2376" s="207"/>
    </row>
    <row r="2377" spans="19:20">
      <c r="S2377" s="207"/>
      <c r="T2377" s="207"/>
    </row>
    <row r="2378" spans="19:20">
      <c r="S2378" s="207"/>
      <c r="T2378" s="207"/>
    </row>
    <row r="2379" spans="19:20">
      <c r="S2379" s="207"/>
      <c r="T2379" s="207"/>
    </row>
    <row r="2380" spans="19:20">
      <c r="S2380" s="207"/>
      <c r="T2380" s="207"/>
    </row>
    <row r="2381" spans="19:20">
      <c r="S2381" s="207"/>
      <c r="T2381" s="207"/>
    </row>
    <row r="2382" spans="19:20">
      <c r="S2382" s="207"/>
      <c r="T2382" s="207"/>
    </row>
    <row r="2383" spans="19:20">
      <c r="S2383" s="207"/>
      <c r="T2383" s="207"/>
    </row>
    <row r="2384" spans="19:20">
      <c r="S2384" s="207"/>
      <c r="T2384" s="207"/>
    </row>
    <row r="2385" spans="19:20">
      <c r="S2385" s="207"/>
      <c r="T2385" s="207"/>
    </row>
    <row r="2386" spans="19:20">
      <c r="S2386" s="207"/>
      <c r="T2386" s="207"/>
    </row>
    <row r="2387" spans="19:20">
      <c r="S2387" s="207"/>
      <c r="T2387" s="207"/>
    </row>
    <row r="2388" spans="19:20">
      <c r="S2388" s="207"/>
      <c r="T2388" s="207"/>
    </row>
    <row r="2389" spans="19:20">
      <c r="S2389" s="207"/>
      <c r="T2389" s="207"/>
    </row>
    <row r="2390" spans="19:20">
      <c r="S2390" s="207"/>
      <c r="T2390" s="207"/>
    </row>
    <row r="2391" spans="19:20">
      <c r="S2391" s="207"/>
      <c r="T2391" s="207"/>
    </row>
    <row r="2392" spans="19:20">
      <c r="S2392" s="207"/>
      <c r="T2392" s="207"/>
    </row>
    <row r="2393" spans="19:20">
      <c r="S2393" s="207"/>
      <c r="T2393" s="207"/>
    </row>
    <row r="2394" spans="19:20">
      <c r="S2394" s="207"/>
      <c r="T2394" s="207"/>
    </row>
    <row r="2395" spans="19:20">
      <c r="S2395" s="207"/>
      <c r="T2395" s="207"/>
    </row>
    <row r="2396" spans="19:20">
      <c r="S2396" s="207"/>
      <c r="T2396" s="207"/>
    </row>
    <row r="2397" spans="19:20">
      <c r="S2397" s="207"/>
      <c r="T2397" s="207"/>
    </row>
    <row r="2398" spans="19:20">
      <c r="S2398" s="207"/>
      <c r="T2398" s="207"/>
    </row>
    <row r="2399" spans="19:20">
      <c r="S2399" s="207"/>
      <c r="T2399" s="207"/>
    </row>
    <row r="2400" spans="19:20">
      <c r="S2400" s="207"/>
      <c r="T2400" s="207"/>
    </row>
    <row r="2401" spans="19:20">
      <c r="S2401" s="207"/>
      <c r="T2401" s="207"/>
    </row>
    <row r="2402" spans="19:20">
      <c r="S2402" s="207"/>
      <c r="T2402" s="207"/>
    </row>
    <row r="2403" spans="19:20">
      <c r="S2403" s="207"/>
      <c r="T2403" s="207"/>
    </row>
    <row r="2404" spans="19:20">
      <c r="S2404" s="207"/>
      <c r="T2404" s="207"/>
    </row>
    <row r="2405" spans="19:20">
      <c r="S2405" s="207"/>
      <c r="T2405" s="207"/>
    </row>
    <row r="2406" spans="19:20">
      <c r="S2406" s="207"/>
      <c r="T2406" s="207"/>
    </row>
    <row r="2407" spans="19:20">
      <c r="S2407" s="207"/>
      <c r="T2407" s="207"/>
    </row>
    <row r="2408" spans="19:20">
      <c r="S2408" s="207"/>
      <c r="T2408" s="207"/>
    </row>
    <row r="2409" spans="19:20">
      <c r="S2409" s="207"/>
      <c r="T2409" s="207"/>
    </row>
    <row r="2410" spans="19:20">
      <c r="S2410" s="207"/>
      <c r="T2410" s="207"/>
    </row>
    <row r="2411" spans="19:20">
      <c r="S2411" s="207"/>
      <c r="T2411" s="207"/>
    </row>
    <row r="2412" spans="19:20">
      <c r="S2412" s="207"/>
      <c r="T2412" s="207"/>
    </row>
    <row r="2413" spans="19:20">
      <c r="S2413" s="207"/>
      <c r="T2413" s="207"/>
    </row>
    <row r="2414" spans="19:20">
      <c r="S2414" s="207"/>
      <c r="T2414" s="207"/>
    </row>
    <row r="2415" spans="19:20">
      <c r="S2415" s="207"/>
      <c r="T2415" s="207"/>
    </row>
    <row r="2416" spans="19:20">
      <c r="S2416" s="207"/>
      <c r="T2416" s="207"/>
    </row>
    <row r="2417" spans="19:20">
      <c r="S2417" s="207"/>
      <c r="T2417" s="207"/>
    </row>
    <row r="2418" spans="19:20">
      <c r="S2418" s="207"/>
      <c r="T2418" s="207"/>
    </row>
    <row r="2419" spans="19:20">
      <c r="S2419" s="207"/>
      <c r="T2419" s="207"/>
    </row>
    <row r="2420" spans="19:20">
      <c r="S2420" s="207"/>
      <c r="T2420" s="207"/>
    </row>
    <row r="2421" spans="19:20">
      <c r="S2421" s="207"/>
      <c r="T2421" s="207"/>
    </row>
    <row r="2422" spans="19:20">
      <c r="S2422" s="207"/>
      <c r="T2422" s="207"/>
    </row>
    <row r="2423" spans="19:20">
      <c r="S2423" s="207"/>
      <c r="T2423" s="207"/>
    </row>
    <row r="2424" spans="19:20">
      <c r="S2424" s="207"/>
      <c r="T2424" s="207"/>
    </row>
    <row r="2425" spans="19:20">
      <c r="S2425" s="207"/>
      <c r="T2425" s="207"/>
    </row>
    <row r="2426" spans="19:20">
      <c r="S2426" s="207"/>
      <c r="T2426" s="207"/>
    </row>
    <row r="2427" spans="19:20">
      <c r="S2427" s="207"/>
      <c r="T2427" s="207"/>
    </row>
    <row r="2428" spans="19:20">
      <c r="S2428" s="207"/>
      <c r="T2428" s="207"/>
    </row>
    <row r="2429" spans="19:20">
      <c r="S2429" s="207"/>
      <c r="T2429" s="207"/>
    </row>
    <row r="2430" spans="19:20">
      <c r="S2430" s="207"/>
      <c r="T2430" s="207"/>
    </row>
    <row r="2431" spans="19:20">
      <c r="S2431" s="207"/>
      <c r="T2431" s="207"/>
    </row>
    <row r="2432" spans="19:20">
      <c r="S2432" s="207"/>
      <c r="T2432" s="207"/>
    </row>
    <row r="2433" spans="19:20">
      <c r="S2433" s="207"/>
      <c r="T2433" s="207"/>
    </row>
    <row r="2434" spans="19:20">
      <c r="S2434" s="207"/>
      <c r="T2434" s="207"/>
    </row>
    <row r="2435" spans="19:20">
      <c r="S2435" s="207"/>
      <c r="T2435" s="207"/>
    </row>
    <row r="2436" spans="19:20">
      <c r="S2436" s="207"/>
      <c r="T2436" s="207"/>
    </row>
    <row r="2437" spans="19:20">
      <c r="S2437" s="207"/>
      <c r="T2437" s="207"/>
    </row>
    <row r="2438" spans="19:20">
      <c r="S2438" s="207"/>
      <c r="T2438" s="207"/>
    </row>
    <row r="2439" spans="19:20">
      <c r="S2439" s="207"/>
      <c r="T2439" s="207"/>
    </row>
    <row r="2440" spans="19:20">
      <c r="S2440" s="207"/>
      <c r="T2440" s="207"/>
    </row>
    <row r="2441" spans="19:20">
      <c r="S2441" s="207"/>
      <c r="T2441" s="207"/>
    </row>
    <row r="2442" spans="19:20">
      <c r="S2442" s="207"/>
      <c r="T2442" s="207"/>
    </row>
    <row r="2443" spans="19:20">
      <c r="S2443" s="207"/>
      <c r="T2443" s="207"/>
    </row>
    <row r="2444" spans="19:20">
      <c r="S2444" s="207"/>
      <c r="T2444" s="207"/>
    </row>
    <row r="2445" spans="19:20">
      <c r="S2445" s="207"/>
      <c r="T2445" s="207"/>
    </row>
    <row r="2446" spans="19:20">
      <c r="S2446" s="207"/>
      <c r="T2446" s="207"/>
    </row>
    <row r="2447" spans="19:20">
      <c r="S2447" s="207"/>
      <c r="T2447" s="207"/>
    </row>
    <row r="2448" spans="19:20">
      <c r="S2448" s="207"/>
      <c r="T2448" s="207"/>
    </row>
    <row r="2449" spans="19:20">
      <c r="S2449" s="207"/>
      <c r="T2449" s="207"/>
    </row>
    <row r="2450" spans="19:20">
      <c r="S2450" s="207"/>
      <c r="T2450" s="207"/>
    </row>
    <row r="2451" spans="19:20">
      <c r="S2451" s="207"/>
      <c r="T2451" s="207"/>
    </row>
    <row r="2452" spans="19:20">
      <c r="S2452" s="207"/>
      <c r="T2452" s="207"/>
    </row>
    <row r="2453" spans="19:20">
      <c r="S2453" s="207"/>
      <c r="T2453" s="207"/>
    </row>
    <row r="2454" spans="19:20">
      <c r="S2454" s="207"/>
      <c r="T2454" s="207"/>
    </row>
    <row r="2455" spans="19:20">
      <c r="S2455" s="207"/>
      <c r="T2455" s="207"/>
    </row>
    <row r="2456" spans="19:20">
      <c r="S2456" s="207"/>
      <c r="T2456" s="207"/>
    </row>
    <row r="2457" spans="19:20">
      <c r="S2457" s="207"/>
      <c r="T2457" s="207"/>
    </row>
    <row r="2458" spans="19:20">
      <c r="S2458" s="207"/>
      <c r="T2458" s="207"/>
    </row>
    <row r="2459" spans="19:20">
      <c r="S2459" s="207"/>
      <c r="T2459" s="207"/>
    </row>
    <row r="2460" spans="19:20">
      <c r="S2460" s="207"/>
      <c r="T2460" s="207"/>
    </row>
    <row r="2461" spans="19:20">
      <c r="S2461" s="207"/>
      <c r="T2461" s="207"/>
    </row>
    <row r="2462" spans="19:20">
      <c r="S2462" s="207"/>
      <c r="T2462" s="207"/>
    </row>
    <row r="2463" spans="19:20">
      <c r="S2463" s="207"/>
      <c r="T2463" s="207"/>
    </row>
    <row r="2464" spans="19:20">
      <c r="S2464" s="207"/>
      <c r="T2464" s="207"/>
    </row>
    <row r="2465" spans="19:20">
      <c r="S2465" s="207"/>
      <c r="T2465" s="207"/>
    </row>
    <row r="2466" spans="19:20">
      <c r="S2466" s="207"/>
      <c r="T2466" s="207"/>
    </row>
    <row r="2467" spans="19:20">
      <c r="S2467" s="207"/>
      <c r="T2467" s="207"/>
    </row>
    <row r="2468" spans="19:20">
      <c r="S2468" s="207"/>
      <c r="T2468" s="207"/>
    </row>
    <row r="2469" spans="19:20">
      <c r="S2469" s="207"/>
      <c r="T2469" s="207"/>
    </row>
    <row r="2470" spans="19:20">
      <c r="S2470" s="207"/>
      <c r="T2470" s="207"/>
    </row>
    <row r="2471" spans="19:20">
      <c r="S2471" s="207"/>
      <c r="T2471" s="207"/>
    </row>
    <row r="2472" spans="19:20">
      <c r="S2472" s="207"/>
      <c r="T2472" s="207"/>
    </row>
    <row r="2473" spans="19:20">
      <c r="S2473" s="207"/>
      <c r="T2473" s="207"/>
    </row>
    <row r="2474" spans="19:20">
      <c r="S2474" s="207"/>
      <c r="T2474" s="207"/>
    </row>
    <row r="2475" spans="19:20">
      <c r="S2475" s="207"/>
      <c r="T2475" s="207"/>
    </row>
    <row r="2476" spans="19:20">
      <c r="S2476" s="207"/>
      <c r="T2476" s="207"/>
    </row>
    <row r="2477" spans="19:20">
      <c r="S2477" s="207"/>
      <c r="T2477" s="207"/>
    </row>
    <row r="2478" spans="19:20">
      <c r="S2478" s="207"/>
      <c r="T2478" s="207"/>
    </row>
    <row r="2479" spans="19:20">
      <c r="S2479" s="207"/>
      <c r="T2479" s="207"/>
    </row>
    <row r="2480" spans="19:20">
      <c r="S2480" s="207"/>
      <c r="T2480" s="207"/>
    </row>
    <row r="2481" spans="19:20">
      <c r="S2481" s="207"/>
      <c r="T2481" s="207"/>
    </row>
    <row r="2482" spans="19:20">
      <c r="S2482" s="207"/>
      <c r="T2482" s="207"/>
    </row>
    <row r="2483" spans="19:20">
      <c r="S2483" s="207"/>
      <c r="T2483" s="207"/>
    </row>
    <row r="2484" spans="19:20">
      <c r="S2484" s="207"/>
      <c r="T2484" s="207"/>
    </row>
    <row r="2485" spans="19:20">
      <c r="S2485" s="207"/>
      <c r="T2485" s="207"/>
    </row>
    <row r="2486" spans="19:20">
      <c r="S2486" s="207"/>
      <c r="T2486" s="207"/>
    </row>
    <row r="2487" spans="19:20">
      <c r="S2487" s="207"/>
      <c r="T2487" s="207"/>
    </row>
    <row r="2488" spans="19:20">
      <c r="S2488" s="207"/>
      <c r="T2488" s="207"/>
    </row>
    <row r="2489" spans="19:20">
      <c r="S2489" s="207"/>
      <c r="T2489" s="207"/>
    </row>
    <row r="2490" spans="19:20">
      <c r="S2490" s="207"/>
      <c r="T2490" s="207"/>
    </row>
    <row r="2491" spans="19:20">
      <c r="S2491" s="207"/>
      <c r="T2491" s="207"/>
    </row>
    <row r="2492" spans="19:20">
      <c r="S2492" s="207"/>
      <c r="T2492" s="207"/>
    </row>
    <row r="2493" spans="19:20">
      <c r="S2493" s="207"/>
      <c r="T2493" s="207"/>
    </row>
    <row r="2494" spans="19:20">
      <c r="S2494" s="207"/>
      <c r="T2494" s="207"/>
    </row>
    <row r="2495" spans="19:20">
      <c r="S2495" s="207"/>
      <c r="T2495" s="207"/>
    </row>
    <row r="2496" spans="19:20">
      <c r="S2496" s="207"/>
      <c r="T2496" s="207"/>
    </row>
    <row r="2497" spans="19:20">
      <c r="S2497" s="207"/>
      <c r="T2497" s="207"/>
    </row>
    <row r="2498" spans="19:20">
      <c r="S2498" s="207"/>
      <c r="T2498" s="207"/>
    </row>
    <row r="2499" spans="19:20">
      <c r="S2499" s="207"/>
      <c r="T2499" s="207"/>
    </row>
    <row r="2500" spans="19:20">
      <c r="S2500" s="207"/>
      <c r="T2500" s="207"/>
    </row>
    <row r="2501" spans="19:20">
      <c r="S2501" s="207"/>
      <c r="T2501" s="207"/>
    </row>
    <row r="2502" spans="19:20">
      <c r="S2502" s="207"/>
      <c r="T2502" s="207"/>
    </row>
    <row r="2503" spans="19:20">
      <c r="S2503" s="207"/>
      <c r="T2503" s="207"/>
    </row>
    <row r="2504" spans="19:20">
      <c r="S2504" s="207"/>
      <c r="T2504" s="207"/>
    </row>
    <row r="2505" spans="19:20">
      <c r="S2505" s="207"/>
      <c r="T2505" s="207"/>
    </row>
    <row r="2506" spans="19:20">
      <c r="S2506" s="207"/>
      <c r="T2506" s="207"/>
    </row>
    <row r="2507" spans="19:20">
      <c r="S2507" s="207"/>
      <c r="T2507" s="207"/>
    </row>
    <row r="2508" spans="19:20">
      <c r="S2508" s="207"/>
      <c r="T2508" s="207"/>
    </row>
    <row r="2509" spans="19:20">
      <c r="S2509" s="207"/>
      <c r="T2509" s="207"/>
    </row>
    <row r="2510" spans="19:20">
      <c r="S2510" s="207"/>
      <c r="T2510" s="207"/>
    </row>
    <row r="2511" spans="19:20">
      <c r="S2511" s="207"/>
      <c r="T2511" s="207"/>
    </row>
    <row r="2512" spans="19:20">
      <c r="S2512" s="207"/>
      <c r="T2512" s="207"/>
    </row>
    <row r="2513" spans="19:20">
      <c r="S2513" s="207"/>
      <c r="T2513" s="207"/>
    </row>
    <row r="2514" spans="19:20">
      <c r="S2514" s="207"/>
      <c r="T2514" s="207"/>
    </row>
    <row r="2515" spans="19:20">
      <c r="S2515" s="207"/>
      <c r="T2515" s="207"/>
    </row>
    <row r="2516" spans="19:20">
      <c r="S2516" s="207"/>
      <c r="T2516" s="207"/>
    </row>
    <row r="2517" spans="19:20">
      <c r="S2517" s="207"/>
      <c r="T2517" s="207"/>
    </row>
    <row r="2518" spans="19:20">
      <c r="S2518" s="207"/>
      <c r="T2518" s="207"/>
    </row>
    <row r="2519" spans="19:20">
      <c r="S2519" s="207"/>
      <c r="T2519" s="207"/>
    </row>
    <row r="2520" spans="19:20">
      <c r="S2520" s="207"/>
      <c r="T2520" s="207"/>
    </row>
    <row r="2521" spans="19:20">
      <c r="S2521" s="207"/>
      <c r="T2521" s="207"/>
    </row>
    <row r="2522" spans="19:20">
      <c r="S2522" s="207"/>
      <c r="T2522" s="207"/>
    </row>
    <row r="2523" spans="19:20">
      <c r="S2523" s="207"/>
      <c r="T2523" s="207"/>
    </row>
    <row r="2524" spans="19:20">
      <c r="S2524" s="207"/>
      <c r="T2524" s="207"/>
    </row>
    <row r="2525" spans="19:20">
      <c r="S2525" s="207"/>
      <c r="T2525" s="207"/>
    </row>
    <row r="2526" spans="19:20">
      <c r="S2526" s="207"/>
      <c r="T2526" s="207"/>
    </row>
    <row r="2527" spans="19:20">
      <c r="S2527" s="207"/>
      <c r="T2527" s="207"/>
    </row>
    <row r="2528" spans="19:20">
      <c r="S2528" s="207"/>
      <c r="T2528" s="207"/>
    </row>
    <row r="2529" spans="19:20">
      <c r="S2529" s="207"/>
      <c r="T2529" s="207"/>
    </row>
    <row r="2530" spans="19:20">
      <c r="S2530" s="207"/>
      <c r="T2530" s="207"/>
    </row>
    <row r="2531" spans="19:20">
      <c r="S2531" s="207"/>
      <c r="T2531" s="207"/>
    </row>
    <row r="2532" spans="19:20">
      <c r="S2532" s="207"/>
      <c r="T2532" s="207"/>
    </row>
    <row r="2533" spans="19:20">
      <c r="S2533" s="207"/>
      <c r="T2533" s="207"/>
    </row>
    <row r="2534" spans="19:20">
      <c r="S2534" s="207"/>
      <c r="T2534" s="207"/>
    </row>
    <row r="2535" spans="19:20">
      <c r="S2535" s="207"/>
      <c r="T2535" s="207"/>
    </row>
    <row r="2536" spans="19:20">
      <c r="S2536" s="207"/>
      <c r="T2536" s="207"/>
    </row>
    <row r="2537" spans="19:20">
      <c r="S2537" s="207"/>
      <c r="T2537" s="207"/>
    </row>
    <row r="2538" spans="19:20">
      <c r="S2538" s="207"/>
      <c r="T2538" s="207"/>
    </row>
    <row r="2539" spans="19:20">
      <c r="S2539" s="207"/>
      <c r="T2539" s="207"/>
    </row>
    <row r="2540" spans="19:20">
      <c r="S2540" s="207"/>
      <c r="T2540" s="207"/>
    </row>
    <row r="2541" spans="19:20">
      <c r="S2541" s="207"/>
      <c r="T2541" s="207"/>
    </row>
    <row r="2542" spans="19:20">
      <c r="S2542" s="207"/>
      <c r="T2542" s="207"/>
    </row>
    <row r="2543" spans="19:20">
      <c r="S2543" s="207"/>
      <c r="T2543" s="207"/>
    </row>
    <row r="2544" spans="19:20">
      <c r="S2544" s="207"/>
      <c r="T2544" s="207"/>
    </row>
    <row r="2545" spans="19:20">
      <c r="S2545" s="207"/>
      <c r="T2545" s="207"/>
    </row>
    <row r="2546" spans="19:20">
      <c r="S2546" s="207"/>
      <c r="T2546" s="207"/>
    </row>
    <row r="2547" spans="19:20">
      <c r="S2547" s="207"/>
      <c r="T2547" s="207"/>
    </row>
    <row r="2548" spans="19:20">
      <c r="S2548" s="207"/>
      <c r="T2548" s="207"/>
    </row>
    <row r="2549" spans="19:20">
      <c r="S2549" s="207"/>
      <c r="T2549" s="207"/>
    </row>
    <row r="2550" spans="19:20">
      <c r="S2550" s="207"/>
      <c r="T2550" s="207"/>
    </row>
    <row r="2551" spans="19:20">
      <c r="S2551" s="207"/>
      <c r="T2551" s="207"/>
    </row>
    <row r="2552" spans="19:20">
      <c r="S2552" s="207"/>
      <c r="T2552" s="207"/>
    </row>
    <row r="2553" spans="19:20">
      <c r="S2553" s="207"/>
      <c r="T2553" s="207"/>
    </row>
    <row r="2554" spans="19:20">
      <c r="S2554" s="207"/>
      <c r="T2554" s="207"/>
    </row>
    <row r="2555" spans="19:20">
      <c r="S2555" s="207"/>
      <c r="T2555" s="207"/>
    </row>
    <row r="2556" spans="19:20">
      <c r="S2556" s="207"/>
      <c r="T2556" s="207"/>
    </row>
    <row r="2557" spans="19:20">
      <c r="S2557" s="207"/>
      <c r="T2557" s="207"/>
    </row>
    <row r="2558" spans="19:20">
      <c r="S2558" s="207"/>
      <c r="T2558" s="207"/>
    </row>
    <row r="2559" spans="19:20">
      <c r="S2559" s="207"/>
      <c r="T2559" s="207"/>
    </row>
    <row r="2560" spans="19:20">
      <c r="S2560" s="207"/>
      <c r="T2560" s="207"/>
    </row>
    <row r="2561" spans="19:20">
      <c r="S2561" s="207"/>
      <c r="T2561" s="207"/>
    </row>
    <row r="2562" spans="19:20">
      <c r="S2562" s="207"/>
      <c r="T2562" s="207"/>
    </row>
    <row r="2563" spans="19:20">
      <c r="S2563" s="207"/>
      <c r="T2563" s="207"/>
    </row>
    <row r="2564" spans="19:20">
      <c r="S2564" s="207"/>
      <c r="T2564" s="207"/>
    </row>
    <row r="2565" spans="19:20">
      <c r="S2565" s="207"/>
      <c r="T2565" s="207"/>
    </row>
    <row r="2566" spans="19:20">
      <c r="S2566" s="207"/>
      <c r="T2566" s="207"/>
    </row>
    <row r="2567" spans="19:20">
      <c r="S2567" s="207"/>
      <c r="T2567" s="207"/>
    </row>
    <row r="2568" spans="19:20">
      <c r="S2568" s="207"/>
      <c r="T2568" s="207"/>
    </row>
    <row r="2569" spans="19:20">
      <c r="S2569" s="207"/>
      <c r="T2569" s="207"/>
    </row>
    <row r="2570" spans="19:20">
      <c r="S2570" s="207"/>
      <c r="T2570" s="207"/>
    </row>
    <row r="2571" spans="19:20">
      <c r="S2571" s="207"/>
      <c r="T2571" s="207"/>
    </row>
    <row r="2572" spans="19:20">
      <c r="S2572" s="207"/>
      <c r="T2572" s="207"/>
    </row>
    <row r="2573" spans="19:20">
      <c r="S2573" s="207"/>
      <c r="T2573" s="207"/>
    </row>
    <row r="2574" spans="19:20">
      <c r="S2574" s="207"/>
      <c r="T2574" s="207"/>
    </row>
    <row r="2575" spans="19:20">
      <c r="S2575" s="207"/>
      <c r="T2575" s="207"/>
    </row>
    <row r="2576" spans="19:20">
      <c r="S2576" s="207"/>
      <c r="T2576" s="207"/>
    </row>
    <row r="2577" spans="19:20">
      <c r="S2577" s="207"/>
      <c r="T2577" s="207"/>
    </row>
    <row r="2578" spans="19:20">
      <c r="S2578" s="207"/>
      <c r="T2578" s="207"/>
    </row>
    <row r="2579" spans="19:20">
      <c r="S2579" s="207"/>
      <c r="T2579" s="207"/>
    </row>
    <row r="2580" spans="19:20">
      <c r="S2580" s="207"/>
      <c r="T2580" s="207"/>
    </row>
    <row r="2581" spans="19:20">
      <c r="S2581" s="207"/>
      <c r="T2581" s="207"/>
    </row>
    <row r="2582" spans="19:20">
      <c r="S2582" s="207"/>
      <c r="T2582" s="207"/>
    </row>
    <row r="2583" spans="19:20">
      <c r="S2583" s="207"/>
      <c r="T2583" s="207"/>
    </row>
    <row r="2584" spans="19:20">
      <c r="S2584" s="207"/>
      <c r="T2584" s="207"/>
    </row>
    <row r="2585" spans="19:20">
      <c r="S2585" s="207"/>
      <c r="T2585" s="207"/>
    </row>
    <row r="2586" spans="19:20">
      <c r="S2586" s="207"/>
      <c r="T2586" s="207"/>
    </row>
    <row r="2587" spans="19:20">
      <c r="S2587" s="207"/>
      <c r="T2587" s="207"/>
    </row>
    <row r="2588" spans="19:20">
      <c r="S2588" s="207"/>
      <c r="T2588" s="207"/>
    </row>
    <row r="2589" spans="19:20">
      <c r="S2589" s="207"/>
      <c r="T2589" s="207"/>
    </row>
    <row r="2590" spans="19:20">
      <c r="S2590" s="207"/>
      <c r="T2590" s="207"/>
    </row>
    <row r="2591" spans="19:20">
      <c r="S2591" s="207"/>
      <c r="T2591" s="207"/>
    </row>
    <row r="2592" spans="19:20">
      <c r="S2592" s="207"/>
      <c r="T2592" s="207"/>
    </row>
    <row r="2593" spans="19:20">
      <c r="S2593" s="207"/>
      <c r="T2593" s="207"/>
    </row>
    <row r="2594" spans="19:20">
      <c r="S2594" s="207"/>
      <c r="T2594" s="207"/>
    </row>
    <row r="2595" spans="19:20">
      <c r="S2595" s="207"/>
      <c r="T2595" s="207"/>
    </row>
    <row r="2596" spans="19:20">
      <c r="S2596" s="207"/>
      <c r="T2596" s="207"/>
    </row>
    <row r="2597" spans="19:20">
      <c r="S2597" s="207"/>
      <c r="T2597" s="207"/>
    </row>
    <row r="2598" spans="19:20">
      <c r="S2598" s="207"/>
      <c r="T2598" s="207"/>
    </row>
    <row r="2599" spans="19:20">
      <c r="S2599" s="207"/>
      <c r="T2599" s="207"/>
    </row>
    <row r="2600" spans="19:20">
      <c r="S2600" s="207"/>
      <c r="T2600" s="207"/>
    </row>
    <row r="2601" spans="19:20">
      <c r="S2601" s="207"/>
      <c r="T2601" s="207"/>
    </row>
    <row r="2602" spans="19:20">
      <c r="S2602" s="207"/>
      <c r="T2602" s="207"/>
    </row>
    <row r="2603" spans="19:20">
      <c r="S2603" s="207"/>
      <c r="T2603" s="207"/>
    </row>
    <row r="2604" spans="19:20">
      <c r="S2604" s="207"/>
      <c r="T2604" s="207"/>
    </row>
    <row r="2605" spans="19:20">
      <c r="S2605" s="207"/>
      <c r="T2605" s="207"/>
    </row>
    <row r="2606" spans="19:20">
      <c r="S2606" s="207"/>
      <c r="T2606" s="207"/>
    </row>
    <row r="2607" spans="19:20">
      <c r="S2607" s="207"/>
      <c r="T2607" s="207"/>
    </row>
    <row r="2608" spans="19:20">
      <c r="S2608" s="207"/>
      <c r="T2608" s="207"/>
    </row>
    <row r="2609" spans="19:20">
      <c r="S2609" s="207"/>
      <c r="T2609" s="207"/>
    </row>
    <row r="2610" spans="19:20">
      <c r="S2610" s="207"/>
      <c r="T2610" s="207"/>
    </row>
    <row r="2611" spans="19:20">
      <c r="S2611" s="207"/>
      <c r="T2611" s="207"/>
    </row>
    <row r="2612" spans="19:20">
      <c r="S2612" s="207"/>
      <c r="T2612" s="207"/>
    </row>
    <row r="2613" spans="19:20">
      <c r="S2613" s="207"/>
      <c r="T2613" s="207"/>
    </row>
    <row r="2614" spans="19:20">
      <c r="S2614" s="207"/>
      <c r="T2614" s="207"/>
    </row>
    <row r="2615" spans="19:20">
      <c r="S2615" s="207"/>
      <c r="T2615" s="207"/>
    </row>
    <row r="2616" spans="19:20">
      <c r="S2616" s="207"/>
      <c r="T2616" s="207"/>
    </row>
    <row r="2617" spans="19:20">
      <c r="S2617" s="207"/>
      <c r="T2617" s="207"/>
    </row>
    <row r="2618" spans="19:20">
      <c r="S2618" s="207"/>
      <c r="T2618" s="207"/>
    </row>
    <row r="2619" spans="19:20">
      <c r="S2619" s="207"/>
      <c r="T2619" s="207"/>
    </row>
    <row r="2620" spans="19:20">
      <c r="S2620" s="207"/>
      <c r="T2620" s="207"/>
    </row>
    <row r="2621" spans="19:20">
      <c r="S2621" s="207"/>
      <c r="T2621" s="207"/>
    </row>
    <row r="2622" spans="19:20">
      <c r="S2622" s="207"/>
      <c r="T2622" s="207"/>
    </row>
    <row r="2623" spans="19:20">
      <c r="S2623" s="207"/>
      <c r="T2623" s="207"/>
    </row>
    <row r="2624" spans="19:20">
      <c r="S2624" s="207"/>
      <c r="T2624" s="207"/>
    </row>
    <row r="2625" spans="19:20">
      <c r="S2625" s="207"/>
      <c r="T2625" s="207"/>
    </row>
    <row r="2626" spans="19:20">
      <c r="S2626" s="207"/>
      <c r="T2626" s="207"/>
    </row>
    <row r="2627" spans="19:20">
      <c r="S2627" s="207"/>
      <c r="T2627" s="207"/>
    </row>
    <row r="2628" spans="19:20">
      <c r="S2628" s="207"/>
      <c r="T2628" s="207"/>
    </row>
    <row r="2629" spans="19:20">
      <c r="S2629" s="207"/>
      <c r="T2629" s="207"/>
    </row>
    <row r="2630" spans="19:20">
      <c r="S2630" s="207"/>
      <c r="T2630" s="207"/>
    </row>
    <row r="2631" spans="19:20">
      <c r="S2631" s="207"/>
      <c r="T2631" s="207"/>
    </row>
    <row r="2632" spans="19:20">
      <c r="S2632" s="207"/>
      <c r="T2632" s="207"/>
    </row>
    <row r="2633" spans="19:20">
      <c r="S2633" s="207"/>
      <c r="T2633" s="207"/>
    </row>
    <row r="2634" spans="19:20">
      <c r="S2634" s="207"/>
      <c r="T2634" s="207"/>
    </row>
    <row r="2635" spans="19:20">
      <c r="S2635" s="207"/>
      <c r="T2635" s="207"/>
    </row>
    <row r="2636" spans="19:20">
      <c r="S2636" s="207"/>
      <c r="T2636" s="207"/>
    </row>
    <row r="2637" spans="19:20">
      <c r="S2637" s="207"/>
      <c r="T2637" s="207"/>
    </row>
    <row r="2638" spans="19:20">
      <c r="S2638" s="207"/>
      <c r="T2638" s="207"/>
    </row>
    <row r="2639" spans="19:20">
      <c r="S2639" s="207"/>
      <c r="T2639" s="207"/>
    </row>
    <row r="2640" spans="19:20">
      <c r="S2640" s="207"/>
      <c r="T2640" s="207"/>
    </row>
    <row r="2641" spans="19:20">
      <c r="S2641" s="207"/>
      <c r="T2641" s="207"/>
    </row>
    <row r="2642" spans="19:20">
      <c r="S2642" s="207"/>
      <c r="T2642" s="207"/>
    </row>
    <row r="2643" spans="19:20">
      <c r="S2643" s="207"/>
      <c r="T2643" s="207"/>
    </row>
    <row r="2644" spans="19:20">
      <c r="S2644" s="207"/>
      <c r="T2644" s="207"/>
    </row>
    <row r="2645" spans="19:20">
      <c r="S2645" s="207"/>
      <c r="T2645" s="207"/>
    </row>
    <row r="2646" spans="19:20">
      <c r="S2646" s="207"/>
      <c r="T2646" s="207"/>
    </row>
    <row r="2647" spans="19:20">
      <c r="S2647" s="207"/>
      <c r="T2647" s="207"/>
    </row>
    <row r="2648" spans="19:20">
      <c r="S2648" s="207"/>
      <c r="T2648" s="207"/>
    </row>
    <row r="2649" spans="19:20">
      <c r="S2649" s="207"/>
      <c r="T2649" s="207"/>
    </row>
    <row r="2650" spans="19:20">
      <c r="S2650" s="207"/>
      <c r="T2650" s="207"/>
    </row>
    <row r="2651" spans="19:20">
      <c r="S2651" s="207"/>
      <c r="T2651" s="207"/>
    </row>
    <row r="2652" spans="19:20">
      <c r="S2652" s="207"/>
      <c r="T2652" s="207"/>
    </row>
    <row r="2653" spans="19:20">
      <c r="S2653" s="207"/>
      <c r="T2653" s="207"/>
    </row>
    <row r="2654" spans="19:20">
      <c r="S2654" s="207"/>
      <c r="T2654" s="207"/>
    </row>
    <row r="2655" spans="19:20">
      <c r="S2655" s="207"/>
      <c r="T2655" s="207"/>
    </row>
    <row r="2656" spans="19:20">
      <c r="S2656" s="207"/>
      <c r="T2656" s="207"/>
    </row>
    <row r="2657" spans="19:20">
      <c r="S2657" s="207"/>
      <c r="T2657" s="207"/>
    </row>
    <row r="2658" spans="19:20">
      <c r="S2658" s="207"/>
      <c r="T2658" s="207"/>
    </row>
    <row r="2659" spans="19:20">
      <c r="S2659" s="207"/>
      <c r="T2659" s="207"/>
    </row>
    <row r="2660" spans="19:20">
      <c r="S2660" s="207"/>
      <c r="T2660" s="207"/>
    </row>
    <row r="2661" spans="19:20">
      <c r="S2661" s="207"/>
      <c r="T2661" s="207"/>
    </row>
    <row r="2662" spans="19:20">
      <c r="S2662" s="207"/>
      <c r="T2662" s="207"/>
    </row>
    <row r="2663" spans="19:20">
      <c r="S2663" s="207"/>
      <c r="T2663" s="207"/>
    </row>
    <row r="2664" spans="19:20">
      <c r="S2664" s="207"/>
      <c r="T2664" s="207"/>
    </row>
    <row r="2665" spans="19:20">
      <c r="S2665" s="207"/>
      <c r="T2665" s="207"/>
    </row>
    <row r="2666" spans="19:20">
      <c r="S2666" s="207"/>
      <c r="T2666" s="207"/>
    </row>
    <row r="2667" spans="19:20">
      <c r="S2667" s="207"/>
      <c r="T2667" s="207"/>
    </row>
    <row r="2668" spans="19:20">
      <c r="S2668" s="207"/>
      <c r="T2668" s="207"/>
    </row>
    <row r="2669" spans="19:20">
      <c r="S2669" s="207"/>
      <c r="T2669" s="207"/>
    </row>
    <row r="2670" spans="19:20">
      <c r="S2670" s="207"/>
      <c r="T2670" s="207"/>
    </row>
    <row r="2671" spans="19:20">
      <c r="S2671" s="207"/>
      <c r="T2671" s="207"/>
    </row>
    <row r="2672" spans="19:20">
      <c r="S2672" s="207"/>
      <c r="T2672" s="207"/>
    </row>
    <row r="2673" spans="19:20">
      <c r="S2673" s="207"/>
      <c r="T2673" s="207"/>
    </row>
    <row r="2674" spans="19:20">
      <c r="S2674" s="207"/>
      <c r="T2674" s="207"/>
    </row>
    <row r="2675" spans="19:20">
      <c r="S2675" s="207"/>
      <c r="T2675" s="207"/>
    </row>
    <row r="2676" spans="19:20">
      <c r="S2676" s="207"/>
      <c r="T2676" s="207"/>
    </row>
    <row r="2677" spans="19:20">
      <c r="S2677" s="207"/>
      <c r="T2677" s="207"/>
    </row>
    <row r="2678" spans="19:20">
      <c r="S2678" s="207"/>
      <c r="T2678" s="207"/>
    </row>
    <row r="2679" spans="19:20">
      <c r="S2679" s="207"/>
      <c r="T2679" s="207"/>
    </row>
    <row r="2680" spans="19:20">
      <c r="S2680" s="207"/>
      <c r="T2680" s="207"/>
    </row>
    <row r="2681" spans="19:20">
      <c r="S2681" s="207"/>
      <c r="T2681" s="207"/>
    </row>
    <row r="2682" spans="19:20">
      <c r="S2682" s="207"/>
      <c r="T2682" s="207"/>
    </row>
    <row r="2683" spans="19:20">
      <c r="S2683" s="207"/>
      <c r="T2683" s="207"/>
    </row>
    <row r="2684" spans="19:20">
      <c r="S2684" s="207"/>
      <c r="T2684" s="207"/>
    </row>
    <row r="2685" spans="19:20">
      <c r="S2685" s="207"/>
      <c r="T2685" s="207"/>
    </row>
    <row r="2686" spans="19:20">
      <c r="S2686" s="207"/>
      <c r="T2686" s="207"/>
    </row>
    <row r="2687" spans="19:20">
      <c r="S2687" s="207"/>
      <c r="T2687" s="207"/>
    </row>
    <row r="2688" spans="19:20">
      <c r="S2688" s="207"/>
      <c r="T2688" s="207"/>
    </row>
    <row r="2689" spans="19:20">
      <c r="S2689" s="207"/>
      <c r="T2689" s="207"/>
    </row>
    <row r="2690" spans="19:20">
      <c r="S2690" s="207"/>
      <c r="T2690" s="207"/>
    </row>
    <row r="2691" spans="19:20">
      <c r="S2691" s="207"/>
      <c r="T2691" s="207"/>
    </row>
    <row r="2692" spans="19:20">
      <c r="S2692" s="207"/>
      <c r="T2692" s="207"/>
    </row>
    <row r="2693" spans="19:20">
      <c r="S2693" s="207"/>
      <c r="T2693" s="207"/>
    </row>
    <row r="2694" spans="19:20">
      <c r="S2694" s="207"/>
      <c r="T2694" s="207"/>
    </row>
    <row r="2695" spans="19:20">
      <c r="S2695" s="207"/>
      <c r="T2695" s="207"/>
    </row>
    <row r="2696" spans="19:20">
      <c r="S2696" s="207"/>
      <c r="T2696" s="207"/>
    </row>
    <row r="2697" spans="19:20">
      <c r="S2697" s="207"/>
      <c r="T2697" s="207"/>
    </row>
    <row r="2698" spans="19:20">
      <c r="S2698" s="207"/>
      <c r="T2698" s="207"/>
    </row>
    <row r="2699" spans="19:20">
      <c r="S2699" s="207"/>
      <c r="T2699" s="207"/>
    </row>
    <row r="2700" spans="19:20">
      <c r="S2700" s="207"/>
      <c r="T2700" s="207"/>
    </row>
    <row r="2701" spans="19:20">
      <c r="S2701" s="207"/>
      <c r="T2701" s="207"/>
    </row>
    <row r="2702" spans="19:20">
      <c r="S2702" s="207"/>
      <c r="T2702" s="207"/>
    </row>
    <row r="2703" spans="19:20">
      <c r="S2703" s="207"/>
      <c r="T2703" s="207"/>
    </row>
    <row r="2704" spans="19:20">
      <c r="S2704" s="207"/>
      <c r="T2704" s="207"/>
    </row>
    <row r="2705" spans="19:20">
      <c r="S2705" s="207"/>
      <c r="T2705" s="207"/>
    </row>
    <row r="2706" spans="19:20">
      <c r="S2706" s="207"/>
      <c r="T2706" s="207"/>
    </row>
    <row r="2707" spans="19:20">
      <c r="S2707" s="207"/>
      <c r="T2707" s="207"/>
    </row>
    <row r="2708" spans="19:20">
      <c r="S2708" s="207"/>
      <c r="T2708" s="207"/>
    </row>
    <row r="2709" spans="19:20">
      <c r="S2709" s="207"/>
      <c r="T2709" s="207"/>
    </row>
    <row r="2710" spans="19:20">
      <c r="S2710" s="207"/>
      <c r="T2710" s="207"/>
    </row>
    <row r="2711" spans="19:20">
      <c r="S2711" s="207"/>
      <c r="T2711" s="207"/>
    </row>
    <row r="2712" spans="19:20">
      <c r="S2712" s="207"/>
      <c r="T2712" s="207"/>
    </row>
    <row r="2713" spans="19:20">
      <c r="S2713" s="207"/>
      <c r="T2713" s="207"/>
    </row>
    <row r="2714" spans="19:20">
      <c r="S2714" s="207"/>
      <c r="T2714" s="207"/>
    </row>
    <row r="2715" spans="19:20">
      <c r="S2715" s="207"/>
      <c r="T2715" s="207"/>
    </row>
    <row r="2716" spans="19:20">
      <c r="S2716" s="207"/>
      <c r="T2716" s="207"/>
    </row>
    <row r="2717" spans="19:20">
      <c r="S2717" s="207"/>
      <c r="T2717" s="207"/>
    </row>
    <row r="2718" spans="19:20">
      <c r="S2718" s="207"/>
      <c r="T2718" s="207"/>
    </row>
    <row r="2719" spans="19:20">
      <c r="S2719" s="207"/>
      <c r="T2719" s="207"/>
    </row>
    <row r="2720" spans="19:20">
      <c r="S2720" s="207"/>
      <c r="T2720" s="207"/>
    </row>
    <row r="2721" spans="19:20">
      <c r="S2721" s="207"/>
      <c r="T2721" s="207"/>
    </row>
    <row r="2722" spans="19:20">
      <c r="S2722" s="207"/>
      <c r="T2722" s="207"/>
    </row>
    <row r="2723" spans="19:20">
      <c r="S2723" s="207"/>
      <c r="T2723" s="207"/>
    </row>
    <row r="2724" spans="19:20">
      <c r="S2724" s="207"/>
      <c r="T2724" s="207"/>
    </row>
    <row r="2725" spans="19:20">
      <c r="S2725" s="207"/>
      <c r="T2725" s="207"/>
    </row>
    <row r="2726" spans="19:20">
      <c r="S2726" s="207"/>
      <c r="T2726" s="207"/>
    </row>
    <row r="2727" spans="19:20">
      <c r="S2727" s="207"/>
      <c r="T2727" s="207"/>
    </row>
    <row r="2728" spans="19:20">
      <c r="S2728" s="207"/>
      <c r="T2728" s="207"/>
    </row>
    <row r="2729" spans="19:20">
      <c r="S2729" s="207"/>
      <c r="T2729" s="207"/>
    </row>
    <row r="2730" spans="19:20">
      <c r="S2730" s="207"/>
      <c r="T2730" s="207"/>
    </row>
    <row r="2731" spans="19:20">
      <c r="S2731" s="207"/>
      <c r="T2731" s="207"/>
    </row>
    <row r="2732" spans="19:20">
      <c r="S2732" s="207"/>
      <c r="T2732" s="207"/>
    </row>
    <row r="2733" spans="19:20">
      <c r="S2733" s="207"/>
      <c r="T2733" s="207"/>
    </row>
    <row r="2734" spans="19:20">
      <c r="S2734" s="207"/>
      <c r="T2734" s="207"/>
    </row>
    <row r="2735" spans="19:20">
      <c r="S2735" s="207"/>
      <c r="T2735" s="207"/>
    </row>
    <row r="2736" spans="19:20">
      <c r="S2736" s="207"/>
      <c r="T2736" s="207"/>
    </row>
    <row r="2737" spans="19:20">
      <c r="S2737" s="207"/>
      <c r="T2737" s="207"/>
    </row>
    <row r="2738" spans="19:20">
      <c r="S2738" s="207"/>
      <c r="T2738" s="207"/>
    </row>
    <row r="2739" spans="19:20">
      <c r="S2739" s="207"/>
      <c r="T2739" s="207"/>
    </row>
    <row r="2740" spans="19:20">
      <c r="S2740" s="207"/>
      <c r="T2740" s="207"/>
    </row>
    <row r="2741" spans="19:20">
      <c r="S2741" s="207"/>
      <c r="T2741" s="207"/>
    </row>
    <row r="2742" spans="19:20">
      <c r="S2742" s="207"/>
      <c r="T2742" s="207"/>
    </row>
    <row r="2743" spans="19:20">
      <c r="S2743" s="207"/>
      <c r="T2743" s="207"/>
    </row>
    <row r="2744" spans="19:20">
      <c r="S2744" s="207"/>
      <c r="T2744" s="207"/>
    </row>
    <row r="2745" spans="19:20">
      <c r="S2745" s="207"/>
      <c r="T2745" s="207"/>
    </row>
    <row r="2746" spans="19:20">
      <c r="S2746" s="207"/>
      <c r="T2746" s="207"/>
    </row>
    <row r="2747" spans="19:20">
      <c r="S2747" s="207"/>
      <c r="T2747" s="207"/>
    </row>
    <row r="2748" spans="19:20">
      <c r="S2748" s="207"/>
      <c r="T2748" s="207"/>
    </row>
    <row r="2749" spans="19:20">
      <c r="S2749" s="207"/>
      <c r="T2749" s="207"/>
    </row>
    <row r="2750" spans="19:20">
      <c r="S2750" s="207"/>
      <c r="T2750" s="207"/>
    </row>
    <row r="2751" spans="19:20">
      <c r="S2751" s="207"/>
      <c r="T2751" s="207"/>
    </row>
    <row r="2752" spans="19:20">
      <c r="S2752" s="207"/>
      <c r="T2752" s="207"/>
    </row>
    <row r="2753" spans="19:20">
      <c r="S2753" s="207"/>
      <c r="T2753" s="207"/>
    </row>
    <row r="2754" spans="19:20">
      <c r="S2754" s="207"/>
      <c r="T2754" s="207"/>
    </row>
    <row r="2755" spans="19:20">
      <c r="S2755" s="207"/>
      <c r="T2755" s="207"/>
    </row>
    <row r="2756" spans="19:20">
      <c r="S2756" s="207"/>
      <c r="T2756" s="207"/>
    </row>
    <row r="2757" spans="19:20">
      <c r="S2757" s="207"/>
      <c r="T2757" s="207"/>
    </row>
    <row r="2758" spans="19:20">
      <c r="S2758" s="207"/>
      <c r="T2758" s="207"/>
    </row>
    <row r="2759" spans="19:20">
      <c r="S2759" s="207"/>
      <c r="T2759" s="207"/>
    </row>
    <row r="2760" spans="19:20">
      <c r="S2760" s="207"/>
      <c r="T2760" s="207"/>
    </row>
    <row r="2761" spans="19:20">
      <c r="S2761" s="207"/>
      <c r="T2761" s="207"/>
    </row>
    <row r="2762" spans="19:20">
      <c r="S2762" s="207"/>
      <c r="T2762" s="207"/>
    </row>
    <row r="2763" spans="19:20">
      <c r="S2763" s="207"/>
      <c r="T2763" s="207"/>
    </row>
    <row r="2764" spans="19:20">
      <c r="S2764" s="207"/>
      <c r="T2764" s="207"/>
    </row>
    <row r="2765" spans="19:20">
      <c r="S2765" s="207"/>
      <c r="T2765" s="207"/>
    </row>
    <row r="2766" spans="19:20">
      <c r="S2766" s="207"/>
      <c r="T2766" s="207"/>
    </row>
    <row r="2767" spans="19:20">
      <c r="S2767" s="207"/>
      <c r="T2767" s="207"/>
    </row>
    <row r="2768" spans="19:20">
      <c r="S2768" s="207"/>
      <c r="T2768" s="207"/>
    </row>
    <row r="2769" spans="19:20">
      <c r="S2769" s="207"/>
      <c r="T2769" s="207"/>
    </row>
    <row r="2770" spans="19:20">
      <c r="S2770" s="207"/>
      <c r="T2770" s="207"/>
    </row>
    <row r="2771" spans="19:20">
      <c r="S2771" s="207"/>
      <c r="T2771" s="207"/>
    </row>
    <row r="2772" spans="19:20">
      <c r="S2772" s="207"/>
      <c r="T2772" s="207"/>
    </row>
    <row r="2773" spans="19:20">
      <c r="S2773" s="207"/>
      <c r="T2773" s="207"/>
    </row>
    <row r="2774" spans="19:20">
      <c r="S2774" s="207"/>
      <c r="T2774" s="207"/>
    </row>
    <row r="2775" spans="19:20">
      <c r="S2775" s="207"/>
      <c r="T2775" s="207"/>
    </row>
    <row r="2776" spans="19:20">
      <c r="S2776" s="207"/>
      <c r="T2776" s="207"/>
    </row>
    <row r="2777" spans="19:20">
      <c r="S2777" s="207"/>
      <c r="T2777" s="207"/>
    </row>
    <row r="2778" spans="19:20">
      <c r="S2778" s="207"/>
      <c r="T2778" s="207"/>
    </row>
    <row r="2779" spans="19:20">
      <c r="S2779" s="207"/>
      <c r="T2779" s="207"/>
    </row>
    <row r="2780" spans="19:20">
      <c r="S2780" s="207"/>
      <c r="T2780" s="207"/>
    </row>
    <row r="2781" spans="19:20">
      <c r="S2781" s="207"/>
      <c r="T2781" s="207"/>
    </row>
    <row r="2782" spans="19:20">
      <c r="S2782" s="207"/>
      <c r="T2782" s="207"/>
    </row>
    <row r="2783" spans="19:20">
      <c r="S2783" s="207"/>
      <c r="T2783" s="207"/>
    </row>
    <row r="2784" spans="19:20">
      <c r="S2784" s="207"/>
      <c r="T2784" s="207"/>
    </row>
    <row r="2785" spans="19:20">
      <c r="S2785" s="207"/>
      <c r="T2785" s="207"/>
    </row>
    <row r="2786" spans="19:20">
      <c r="S2786" s="207"/>
      <c r="T2786" s="207"/>
    </row>
    <row r="2787" spans="19:20">
      <c r="S2787" s="207"/>
      <c r="T2787" s="207"/>
    </row>
    <row r="2788" spans="19:20">
      <c r="S2788" s="207"/>
      <c r="T2788" s="207"/>
    </row>
    <row r="2789" spans="19:20">
      <c r="S2789" s="207"/>
      <c r="T2789" s="207"/>
    </row>
    <row r="2790" spans="19:20">
      <c r="S2790" s="207"/>
      <c r="T2790" s="207"/>
    </row>
    <row r="2791" spans="19:20">
      <c r="S2791" s="207"/>
      <c r="T2791" s="207"/>
    </row>
    <row r="2792" spans="19:20">
      <c r="S2792" s="207"/>
      <c r="T2792" s="207"/>
    </row>
    <row r="2793" spans="19:20">
      <c r="S2793" s="207"/>
      <c r="T2793" s="207"/>
    </row>
    <row r="2794" spans="19:20">
      <c r="S2794" s="207"/>
      <c r="T2794" s="207"/>
    </row>
    <row r="2795" spans="19:20">
      <c r="S2795" s="207"/>
      <c r="T2795" s="207"/>
    </row>
    <row r="2796" spans="19:20">
      <c r="S2796" s="207"/>
      <c r="T2796" s="207"/>
    </row>
    <row r="2797" spans="19:20">
      <c r="S2797" s="207"/>
      <c r="T2797" s="207"/>
    </row>
    <row r="2798" spans="19:20">
      <c r="S2798" s="207"/>
      <c r="T2798" s="207"/>
    </row>
    <row r="2799" spans="19:20">
      <c r="S2799" s="207"/>
      <c r="T2799" s="207"/>
    </row>
    <row r="2800" spans="19:20">
      <c r="S2800" s="207"/>
      <c r="T2800" s="207"/>
    </row>
    <row r="2801" spans="19:20">
      <c r="S2801" s="207"/>
      <c r="T2801" s="207"/>
    </row>
    <row r="2802" spans="19:20">
      <c r="S2802" s="207"/>
      <c r="T2802" s="207"/>
    </row>
    <row r="2803" spans="19:20">
      <c r="S2803" s="207"/>
      <c r="T2803" s="207"/>
    </row>
    <row r="2804" spans="19:20">
      <c r="S2804" s="207"/>
      <c r="T2804" s="207"/>
    </row>
    <row r="2805" spans="19:20">
      <c r="S2805" s="207"/>
      <c r="T2805" s="207"/>
    </row>
    <row r="2806" spans="19:20">
      <c r="S2806" s="207"/>
      <c r="T2806" s="207"/>
    </row>
    <row r="2807" spans="19:20">
      <c r="S2807" s="207"/>
      <c r="T2807" s="207"/>
    </row>
    <row r="2808" spans="19:20">
      <c r="S2808" s="207"/>
      <c r="T2808" s="207"/>
    </row>
    <row r="2809" spans="19:20">
      <c r="S2809" s="207"/>
      <c r="T2809" s="207"/>
    </row>
    <row r="2810" spans="19:20">
      <c r="S2810" s="207"/>
      <c r="T2810" s="207"/>
    </row>
    <row r="2811" spans="19:20">
      <c r="S2811" s="207"/>
      <c r="T2811" s="207"/>
    </row>
    <row r="2812" spans="19:20">
      <c r="S2812" s="207"/>
      <c r="T2812" s="207"/>
    </row>
    <row r="2813" spans="19:20">
      <c r="S2813" s="207"/>
      <c r="T2813" s="207"/>
    </row>
    <row r="2814" spans="19:20">
      <c r="S2814" s="207"/>
      <c r="T2814" s="207"/>
    </row>
    <row r="2815" spans="19:20">
      <c r="S2815" s="207"/>
      <c r="T2815" s="207"/>
    </row>
    <row r="2816" spans="19:20">
      <c r="S2816" s="207"/>
      <c r="T2816" s="207"/>
    </row>
    <row r="2817" spans="19:20">
      <c r="S2817" s="207"/>
      <c r="T2817" s="207"/>
    </row>
    <row r="2818" spans="19:20">
      <c r="S2818" s="207"/>
      <c r="T2818" s="207"/>
    </row>
    <row r="2819" spans="19:20">
      <c r="S2819" s="207"/>
      <c r="T2819" s="207"/>
    </row>
    <row r="2820" spans="19:20">
      <c r="S2820" s="207"/>
      <c r="T2820" s="207"/>
    </row>
    <row r="2821" spans="19:20">
      <c r="S2821" s="207"/>
      <c r="T2821" s="207"/>
    </row>
    <row r="2822" spans="19:20">
      <c r="S2822" s="207"/>
      <c r="T2822" s="207"/>
    </row>
    <row r="2823" spans="19:20">
      <c r="S2823" s="207"/>
      <c r="T2823" s="207"/>
    </row>
    <row r="2824" spans="19:20">
      <c r="S2824" s="207"/>
      <c r="T2824" s="207"/>
    </row>
    <row r="2825" spans="19:20">
      <c r="S2825" s="207"/>
      <c r="T2825" s="207"/>
    </row>
    <row r="2826" spans="19:20">
      <c r="S2826" s="207"/>
      <c r="T2826" s="207"/>
    </row>
    <row r="2827" spans="19:20">
      <c r="S2827" s="207"/>
      <c r="T2827" s="207"/>
    </row>
    <row r="2828" spans="19:20">
      <c r="S2828" s="207"/>
      <c r="T2828" s="207"/>
    </row>
    <row r="2829" spans="19:20">
      <c r="S2829" s="207"/>
      <c r="T2829" s="207"/>
    </row>
    <row r="2830" spans="19:20">
      <c r="S2830" s="207"/>
      <c r="T2830" s="207"/>
    </row>
    <row r="2831" spans="19:20">
      <c r="S2831" s="207"/>
      <c r="T2831" s="207"/>
    </row>
    <row r="2832" spans="19:20">
      <c r="S2832" s="207"/>
      <c r="T2832" s="207"/>
    </row>
    <row r="2833" spans="19:20">
      <c r="S2833" s="207"/>
      <c r="T2833" s="207"/>
    </row>
    <row r="2834" spans="19:20">
      <c r="S2834" s="207"/>
      <c r="T2834" s="207"/>
    </row>
    <row r="2835" spans="19:20">
      <c r="S2835" s="207"/>
      <c r="T2835" s="207"/>
    </row>
    <row r="2836" spans="19:20">
      <c r="S2836" s="207"/>
      <c r="T2836" s="207"/>
    </row>
    <row r="2837" spans="19:20">
      <c r="S2837" s="207"/>
      <c r="T2837" s="207"/>
    </row>
    <row r="2838" spans="19:20">
      <c r="S2838" s="207"/>
      <c r="T2838" s="207"/>
    </row>
    <row r="2839" spans="19:20">
      <c r="S2839" s="207"/>
      <c r="T2839" s="207"/>
    </row>
    <row r="2840" spans="19:20">
      <c r="S2840" s="207"/>
      <c r="T2840" s="207"/>
    </row>
    <row r="2841" spans="19:20">
      <c r="S2841" s="207"/>
      <c r="T2841" s="207"/>
    </row>
    <row r="2842" spans="19:20">
      <c r="S2842" s="207"/>
      <c r="T2842" s="207"/>
    </row>
    <row r="2843" spans="19:20">
      <c r="S2843" s="207"/>
      <c r="T2843" s="207"/>
    </row>
    <row r="2844" spans="19:20">
      <c r="S2844" s="207"/>
      <c r="T2844" s="207"/>
    </row>
    <row r="2845" spans="19:20">
      <c r="S2845" s="207"/>
      <c r="T2845" s="207"/>
    </row>
    <row r="2846" spans="19:20">
      <c r="S2846" s="207"/>
      <c r="T2846" s="207"/>
    </row>
    <row r="2847" spans="19:20">
      <c r="S2847" s="207"/>
      <c r="T2847" s="207"/>
    </row>
    <row r="2848" spans="19:20">
      <c r="S2848" s="207"/>
      <c r="T2848" s="207"/>
    </row>
    <row r="2849" spans="19:20">
      <c r="S2849" s="207"/>
      <c r="T2849" s="207"/>
    </row>
    <row r="2850" spans="19:20">
      <c r="S2850" s="207"/>
      <c r="T2850" s="207"/>
    </row>
    <row r="2851" spans="19:20">
      <c r="S2851" s="207"/>
      <c r="T2851" s="207"/>
    </row>
    <row r="2852" spans="19:20">
      <c r="S2852" s="207"/>
      <c r="T2852" s="207"/>
    </row>
    <row r="2853" spans="19:20">
      <c r="S2853" s="207"/>
      <c r="T2853" s="207"/>
    </row>
    <row r="2854" spans="19:20">
      <c r="S2854" s="207"/>
      <c r="T2854" s="207"/>
    </row>
    <row r="2855" spans="19:20">
      <c r="S2855" s="207"/>
      <c r="T2855" s="207"/>
    </row>
    <row r="2856" spans="19:20">
      <c r="S2856" s="207"/>
      <c r="T2856" s="207"/>
    </row>
    <row r="2857" spans="19:20">
      <c r="S2857" s="207"/>
      <c r="T2857" s="207"/>
    </row>
    <row r="2858" spans="19:20">
      <c r="S2858" s="207"/>
      <c r="T2858" s="207"/>
    </row>
    <row r="2859" spans="19:20">
      <c r="S2859" s="207"/>
      <c r="T2859" s="207"/>
    </row>
    <row r="2860" spans="19:20">
      <c r="S2860" s="207"/>
      <c r="T2860" s="207"/>
    </row>
    <row r="2861" spans="19:20">
      <c r="S2861" s="207"/>
      <c r="T2861" s="207"/>
    </row>
    <row r="2862" spans="19:20">
      <c r="S2862" s="207"/>
      <c r="T2862" s="207"/>
    </row>
    <row r="2863" spans="19:20">
      <c r="S2863" s="207"/>
      <c r="T2863" s="207"/>
    </row>
    <row r="2864" spans="19:20">
      <c r="S2864" s="207"/>
      <c r="T2864" s="207"/>
    </row>
    <row r="2865" spans="19:20">
      <c r="S2865" s="207"/>
      <c r="T2865" s="207"/>
    </row>
    <row r="2866" spans="19:20">
      <c r="S2866" s="207"/>
      <c r="T2866" s="207"/>
    </row>
    <row r="2867" spans="19:20">
      <c r="S2867" s="207"/>
      <c r="T2867" s="207"/>
    </row>
    <row r="2868" spans="19:20">
      <c r="S2868" s="207"/>
      <c r="T2868" s="207"/>
    </row>
    <row r="2869" spans="19:20">
      <c r="S2869" s="207"/>
      <c r="T2869" s="207"/>
    </row>
    <row r="2870" spans="19:20">
      <c r="S2870" s="207"/>
      <c r="T2870" s="207"/>
    </row>
    <row r="2871" spans="19:20">
      <c r="S2871" s="207"/>
      <c r="T2871" s="207"/>
    </row>
    <row r="2872" spans="19:20">
      <c r="S2872" s="207"/>
      <c r="T2872" s="207"/>
    </row>
    <row r="2873" spans="19:20">
      <c r="S2873" s="207"/>
      <c r="T2873" s="207"/>
    </row>
    <row r="2874" spans="19:20">
      <c r="S2874" s="207"/>
      <c r="T2874" s="207"/>
    </row>
    <row r="2875" spans="19:20">
      <c r="S2875" s="207"/>
      <c r="T2875" s="207"/>
    </row>
    <row r="2876" spans="19:20">
      <c r="S2876" s="207"/>
      <c r="T2876" s="207"/>
    </row>
    <row r="2877" spans="19:20">
      <c r="S2877" s="207"/>
      <c r="T2877" s="207"/>
    </row>
    <row r="2878" spans="19:20">
      <c r="S2878" s="207"/>
      <c r="T2878" s="207"/>
    </row>
    <row r="2879" spans="19:20">
      <c r="S2879" s="207"/>
      <c r="T2879" s="207"/>
    </row>
    <row r="2880" spans="19:20">
      <c r="S2880" s="207"/>
      <c r="T2880" s="207"/>
    </row>
    <row r="2881" spans="19:20">
      <c r="S2881" s="207"/>
      <c r="T2881" s="207"/>
    </row>
    <row r="2882" spans="19:20">
      <c r="S2882" s="207"/>
      <c r="T2882" s="207"/>
    </row>
    <row r="2883" spans="19:20">
      <c r="S2883" s="207"/>
      <c r="T2883" s="207"/>
    </row>
    <row r="2884" spans="19:20">
      <c r="S2884" s="207"/>
      <c r="T2884" s="207"/>
    </row>
    <row r="2885" spans="19:20">
      <c r="S2885" s="207"/>
      <c r="T2885" s="207"/>
    </row>
    <row r="2886" spans="19:20">
      <c r="S2886" s="207"/>
      <c r="T2886" s="207"/>
    </row>
    <row r="2887" spans="19:20">
      <c r="S2887" s="207"/>
      <c r="T2887" s="207"/>
    </row>
    <row r="2888" spans="19:20">
      <c r="S2888" s="207"/>
      <c r="T2888" s="207"/>
    </row>
    <row r="2889" spans="19:20">
      <c r="S2889" s="207"/>
      <c r="T2889" s="207"/>
    </row>
    <row r="2890" spans="19:20">
      <c r="S2890" s="207"/>
      <c r="T2890" s="207"/>
    </row>
    <row r="2891" spans="19:20">
      <c r="S2891" s="207"/>
      <c r="T2891" s="207"/>
    </row>
    <row r="2892" spans="19:20">
      <c r="S2892" s="207"/>
      <c r="T2892" s="207"/>
    </row>
    <row r="2893" spans="19:20">
      <c r="S2893" s="207"/>
      <c r="T2893" s="207"/>
    </row>
    <row r="2894" spans="19:20">
      <c r="S2894" s="207"/>
      <c r="T2894" s="207"/>
    </row>
    <row r="2895" spans="19:20">
      <c r="S2895" s="207"/>
      <c r="T2895" s="207"/>
    </row>
    <row r="2896" spans="19:20">
      <c r="S2896" s="207"/>
      <c r="T2896" s="207"/>
    </row>
    <row r="2897" spans="19:20">
      <c r="S2897" s="207"/>
      <c r="T2897" s="207"/>
    </row>
    <row r="2898" spans="19:20">
      <c r="S2898" s="207"/>
      <c r="T2898" s="207"/>
    </row>
    <row r="2899" spans="19:20">
      <c r="S2899" s="207"/>
      <c r="T2899" s="207"/>
    </row>
    <row r="2900" spans="19:20">
      <c r="S2900" s="207"/>
      <c r="T2900" s="207"/>
    </row>
    <row r="2901" spans="19:20">
      <c r="S2901" s="207"/>
      <c r="T2901" s="207"/>
    </row>
    <row r="2902" spans="19:20">
      <c r="S2902" s="207"/>
      <c r="T2902" s="207"/>
    </row>
    <row r="2903" spans="19:20">
      <c r="S2903" s="207"/>
      <c r="T2903" s="207"/>
    </row>
    <row r="2904" spans="19:20">
      <c r="S2904" s="207"/>
      <c r="T2904" s="207"/>
    </row>
    <row r="2905" spans="19:20">
      <c r="S2905" s="207"/>
      <c r="T2905" s="207"/>
    </row>
    <row r="2906" spans="19:20">
      <c r="S2906" s="207"/>
      <c r="T2906" s="207"/>
    </row>
    <row r="2907" spans="19:20">
      <c r="S2907" s="207"/>
      <c r="T2907" s="207"/>
    </row>
    <row r="2908" spans="19:20">
      <c r="S2908" s="207"/>
      <c r="T2908" s="207"/>
    </row>
    <row r="2909" spans="19:20">
      <c r="S2909" s="207"/>
      <c r="T2909" s="207"/>
    </row>
    <row r="2910" spans="19:20">
      <c r="S2910" s="207"/>
      <c r="T2910" s="207"/>
    </row>
    <row r="2911" spans="19:20">
      <c r="S2911" s="207"/>
      <c r="T2911" s="207"/>
    </row>
    <row r="2912" spans="19:20">
      <c r="S2912" s="207"/>
      <c r="T2912" s="207"/>
    </row>
    <row r="2913" spans="19:20">
      <c r="S2913" s="207"/>
      <c r="T2913" s="207"/>
    </row>
    <row r="2914" spans="19:20">
      <c r="S2914" s="207"/>
      <c r="T2914" s="207"/>
    </row>
    <row r="2915" spans="19:20">
      <c r="S2915" s="207"/>
      <c r="T2915" s="207"/>
    </row>
    <row r="2916" spans="19:20">
      <c r="S2916" s="207"/>
      <c r="T2916" s="207"/>
    </row>
    <row r="2917" spans="19:20">
      <c r="S2917" s="207"/>
      <c r="T2917" s="207"/>
    </row>
    <row r="2918" spans="19:20">
      <c r="S2918" s="207"/>
      <c r="T2918" s="207"/>
    </row>
    <row r="2919" spans="19:20">
      <c r="S2919" s="207"/>
      <c r="T2919" s="207"/>
    </row>
    <row r="2920" spans="19:20">
      <c r="S2920" s="207"/>
      <c r="T2920" s="207"/>
    </row>
    <row r="2921" spans="19:20">
      <c r="S2921" s="207"/>
      <c r="T2921" s="207"/>
    </row>
    <row r="2922" spans="19:20">
      <c r="S2922" s="207"/>
      <c r="T2922" s="207"/>
    </row>
    <row r="2923" spans="19:20">
      <c r="S2923" s="207"/>
      <c r="T2923" s="207"/>
    </row>
    <row r="2924" spans="19:20">
      <c r="S2924" s="207"/>
      <c r="T2924" s="207"/>
    </row>
    <row r="2925" spans="19:20">
      <c r="S2925" s="207"/>
      <c r="T2925" s="207"/>
    </row>
    <row r="2926" spans="19:20">
      <c r="S2926" s="207"/>
      <c r="T2926" s="207"/>
    </row>
    <row r="2927" spans="19:20">
      <c r="S2927" s="207"/>
      <c r="T2927" s="207"/>
    </row>
    <row r="2928" spans="19:20">
      <c r="S2928" s="207"/>
      <c r="T2928" s="207"/>
    </row>
    <row r="2929" spans="19:20">
      <c r="S2929" s="207"/>
      <c r="T2929" s="207"/>
    </row>
    <row r="2930" spans="19:20">
      <c r="S2930" s="207"/>
      <c r="T2930" s="207"/>
    </row>
    <row r="2931" spans="19:20">
      <c r="S2931" s="207"/>
      <c r="T2931" s="207"/>
    </row>
    <row r="2932" spans="19:20">
      <c r="S2932" s="207"/>
      <c r="T2932" s="207"/>
    </row>
    <row r="2933" spans="19:20">
      <c r="S2933" s="207"/>
      <c r="T2933" s="207"/>
    </row>
    <row r="2934" spans="19:20">
      <c r="S2934" s="207"/>
      <c r="T2934" s="207"/>
    </row>
    <row r="2935" spans="19:20">
      <c r="S2935" s="207"/>
      <c r="T2935" s="207"/>
    </row>
    <row r="2936" spans="19:20">
      <c r="S2936" s="207"/>
      <c r="T2936" s="207"/>
    </row>
    <row r="2937" spans="19:20">
      <c r="S2937" s="207"/>
      <c r="T2937" s="207"/>
    </row>
    <row r="2938" spans="19:20">
      <c r="S2938" s="207"/>
      <c r="T2938" s="207"/>
    </row>
    <row r="2939" spans="19:20">
      <c r="S2939" s="207"/>
      <c r="T2939" s="207"/>
    </row>
    <row r="2940" spans="19:20">
      <c r="S2940" s="207"/>
      <c r="T2940" s="207"/>
    </row>
    <row r="2941" spans="19:20">
      <c r="S2941" s="207"/>
      <c r="T2941" s="207"/>
    </row>
    <row r="2942" spans="19:20">
      <c r="S2942" s="207"/>
      <c r="T2942" s="207"/>
    </row>
    <row r="2943" spans="19:20">
      <c r="S2943" s="207"/>
      <c r="T2943" s="207"/>
    </row>
    <row r="2944" spans="19:20">
      <c r="S2944" s="207"/>
      <c r="T2944" s="207"/>
    </row>
    <row r="2945" spans="19:20">
      <c r="S2945" s="207"/>
      <c r="T2945" s="207"/>
    </row>
    <row r="2946" spans="19:20">
      <c r="S2946" s="207"/>
      <c r="T2946" s="207"/>
    </row>
    <row r="2947" spans="19:20">
      <c r="S2947" s="207"/>
      <c r="T2947" s="207"/>
    </row>
    <row r="2948" spans="19:20">
      <c r="S2948" s="207"/>
      <c r="T2948" s="207"/>
    </row>
    <row r="2949" spans="19:20">
      <c r="S2949" s="207"/>
      <c r="T2949" s="207"/>
    </row>
    <row r="2950" spans="19:20">
      <c r="S2950" s="207"/>
      <c r="T2950" s="207"/>
    </row>
    <row r="2951" spans="19:20">
      <c r="S2951" s="207"/>
      <c r="T2951" s="207"/>
    </row>
    <row r="2952" spans="19:20">
      <c r="S2952" s="207"/>
      <c r="T2952" s="207"/>
    </row>
    <row r="2953" spans="19:20">
      <c r="S2953" s="207"/>
      <c r="T2953" s="207"/>
    </row>
    <row r="2954" spans="19:20">
      <c r="S2954" s="207"/>
      <c r="T2954" s="207"/>
    </row>
    <row r="2955" spans="19:20">
      <c r="S2955" s="207"/>
      <c r="T2955" s="207"/>
    </row>
    <row r="2956" spans="19:20">
      <c r="S2956" s="207"/>
      <c r="T2956" s="207"/>
    </row>
    <row r="2957" spans="19:20">
      <c r="S2957" s="207"/>
      <c r="T2957" s="207"/>
    </row>
    <row r="2958" spans="19:20">
      <c r="S2958" s="207"/>
      <c r="T2958" s="207"/>
    </row>
    <row r="2959" spans="19:20">
      <c r="S2959" s="207"/>
      <c r="T2959" s="207"/>
    </row>
    <row r="2960" spans="19:20">
      <c r="S2960" s="207"/>
      <c r="T2960" s="207"/>
    </row>
    <row r="2961" spans="19:20">
      <c r="S2961" s="207"/>
      <c r="T2961" s="207"/>
    </row>
    <row r="2962" spans="19:20">
      <c r="S2962" s="207"/>
      <c r="T2962" s="207"/>
    </row>
    <row r="2963" spans="19:20">
      <c r="S2963" s="207"/>
      <c r="T2963" s="207"/>
    </row>
    <row r="2964" spans="19:20">
      <c r="S2964" s="207"/>
      <c r="T2964" s="207"/>
    </row>
    <row r="2965" spans="19:20">
      <c r="S2965" s="207"/>
      <c r="T2965" s="207"/>
    </row>
    <row r="2966" spans="19:20">
      <c r="S2966" s="207"/>
      <c r="T2966" s="207"/>
    </row>
    <row r="2967" spans="19:20">
      <c r="S2967" s="207"/>
      <c r="T2967" s="207"/>
    </row>
    <row r="2968" spans="19:20">
      <c r="S2968" s="207"/>
      <c r="T2968" s="207"/>
    </row>
    <row r="2969" spans="19:20">
      <c r="S2969" s="207"/>
      <c r="T2969" s="207"/>
    </row>
    <row r="2970" spans="19:20">
      <c r="S2970" s="207"/>
      <c r="T2970" s="207"/>
    </row>
    <row r="2971" spans="19:20">
      <c r="S2971" s="207"/>
      <c r="T2971" s="207"/>
    </row>
    <row r="2972" spans="19:20">
      <c r="S2972" s="207"/>
      <c r="T2972" s="207"/>
    </row>
    <row r="2973" spans="19:20">
      <c r="S2973" s="207"/>
      <c r="T2973" s="207"/>
    </row>
    <row r="2974" spans="19:20">
      <c r="S2974" s="207"/>
      <c r="T2974" s="207"/>
    </row>
    <row r="2975" spans="19:20">
      <c r="S2975" s="207"/>
      <c r="T2975" s="207"/>
    </row>
    <row r="2976" spans="19:20">
      <c r="S2976" s="207"/>
      <c r="T2976" s="207"/>
    </row>
    <row r="2977" spans="19:20">
      <c r="S2977" s="207"/>
      <c r="T2977" s="207"/>
    </row>
    <row r="2978" spans="19:20">
      <c r="S2978" s="207"/>
      <c r="T2978" s="207"/>
    </row>
    <row r="2979" spans="19:20">
      <c r="S2979" s="207"/>
      <c r="T2979" s="207"/>
    </row>
    <row r="2980" spans="19:20">
      <c r="S2980" s="207"/>
      <c r="T2980" s="207"/>
    </row>
    <row r="2981" spans="19:20">
      <c r="S2981" s="207"/>
      <c r="T2981" s="207"/>
    </row>
    <row r="2982" spans="19:20">
      <c r="S2982" s="207"/>
      <c r="T2982" s="207"/>
    </row>
    <row r="2983" spans="19:20">
      <c r="S2983" s="207"/>
      <c r="T2983" s="207"/>
    </row>
    <row r="2984" spans="19:20">
      <c r="S2984" s="207"/>
      <c r="T2984" s="207"/>
    </row>
    <row r="2985" spans="19:20">
      <c r="S2985" s="207"/>
      <c r="T2985" s="207"/>
    </row>
    <row r="2986" spans="19:20">
      <c r="S2986" s="207"/>
      <c r="T2986" s="207"/>
    </row>
    <row r="2987" spans="19:20">
      <c r="S2987" s="207"/>
      <c r="T2987" s="207"/>
    </row>
    <row r="2988" spans="19:20">
      <c r="S2988" s="207"/>
      <c r="T2988" s="207"/>
    </row>
    <row r="2989" spans="19:20">
      <c r="S2989" s="207"/>
      <c r="T2989" s="207"/>
    </row>
    <row r="2990" spans="19:20">
      <c r="S2990" s="207"/>
      <c r="T2990" s="207"/>
    </row>
    <row r="2991" spans="19:20">
      <c r="S2991" s="207"/>
      <c r="T2991" s="207"/>
    </row>
    <row r="2992" spans="19:20">
      <c r="S2992" s="207"/>
      <c r="T2992" s="207"/>
    </row>
    <row r="2993" spans="19:20">
      <c r="S2993" s="207"/>
      <c r="T2993" s="207"/>
    </row>
    <row r="2994" spans="19:20">
      <c r="S2994" s="207"/>
      <c r="T2994" s="207"/>
    </row>
    <row r="2995" spans="19:20">
      <c r="S2995" s="207"/>
      <c r="T2995" s="207"/>
    </row>
    <row r="2996" spans="19:20">
      <c r="S2996" s="207"/>
      <c r="T2996" s="207"/>
    </row>
    <row r="2997" spans="19:20">
      <c r="S2997" s="207"/>
      <c r="T2997" s="207"/>
    </row>
    <row r="2998" spans="19:20">
      <c r="S2998" s="207"/>
      <c r="T2998" s="207"/>
    </row>
    <row r="2999" spans="19:20">
      <c r="S2999" s="207"/>
      <c r="T2999" s="207"/>
    </row>
    <row r="3000" spans="19:20">
      <c r="S3000" s="207"/>
      <c r="T3000" s="207"/>
    </row>
    <row r="3001" spans="19:20">
      <c r="S3001" s="207"/>
      <c r="T3001" s="207"/>
    </row>
    <row r="3002" spans="19:20">
      <c r="S3002" s="207"/>
      <c r="T3002" s="207"/>
    </row>
    <row r="3003" spans="19:20">
      <c r="S3003" s="207"/>
      <c r="T3003" s="207"/>
    </row>
    <row r="3004" spans="19:20">
      <c r="S3004" s="207"/>
      <c r="T3004" s="207"/>
    </row>
    <row r="3005" spans="19:20">
      <c r="S3005" s="207"/>
      <c r="T3005" s="207"/>
    </row>
    <row r="3006" spans="19:20">
      <c r="S3006" s="207"/>
      <c r="T3006" s="207"/>
    </row>
    <row r="3007" spans="19:20">
      <c r="S3007" s="207"/>
      <c r="T3007" s="207"/>
    </row>
    <row r="3008" spans="19:20">
      <c r="S3008" s="207"/>
      <c r="T3008" s="207"/>
    </row>
    <row r="3009" spans="19:20">
      <c r="S3009" s="207"/>
      <c r="T3009" s="207"/>
    </row>
    <row r="3010" spans="19:20">
      <c r="S3010" s="207"/>
      <c r="T3010" s="207"/>
    </row>
    <row r="3011" spans="19:20">
      <c r="S3011" s="207"/>
      <c r="T3011" s="207"/>
    </row>
    <row r="3012" spans="19:20">
      <c r="S3012" s="207"/>
      <c r="T3012" s="207"/>
    </row>
    <row r="3013" spans="19:20">
      <c r="S3013" s="207"/>
      <c r="T3013" s="207"/>
    </row>
    <row r="3014" spans="19:20">
      <c r="S3014" s="207"/>
      <c r="T3014" s="207"/>
    </row>
    <row r="3015" spans="19:20">
      <c r="S3015" s="207"/>
      <c r="T3015" s="207"/>
    </row>
    <row r="3016" spans="19:20">
      <c r="S3016" s="207"/>
      <c r="T3016" s="207"/>
    </row>
    <row r="3017" spans="19:20">
      <c r="S3017" s="207"/>
      <c r="T3017" s="207"/>
    </row>
    <row r="3018" spans="19:20">
      <c r="S3018" s="207"/>
      <c r="T3018" s="207"/>
    </row>
    <row r="3019" spans="19:20">
      <c r="S3019" s="207"/>
      <c r="T3019" s="207"/>
    </row>
    <row r="3020" spans="19:20">
      <c r="S3020" s="207"/>
      <c r="T3020" s="207"/>
    </row>
    <row r="3021" spans="19:20">
      <c r="S3021" s="207"/>
      <c r="T3021" s="207"/>
    </row>
    <row r="3022" spans="19:20">
      <c r="S3022" s="207"/>
      <c r="T3022" s="207"/>
    </row>
    <row r="3023" spans="19:20">
      <c r="S3023" s="207"/>
      <c r="T3023" s="207"/>
    </row>
    <row r="3024" spans="19:20">
      <c r="S3024" s="207"/>
      <c r="T3024" s="207"/>
    </row>
    <row r="3025" spans="19:20">
      <c r="S3025" s="207"/>
      <c r="T3025" s="207"/>
    </row>
    <row r="3026" spans="19:20">
      <c r="S3026" s="207"/>
      <c r="T3026" s="207"/>
    </row>
    <row r="3027" spans="19:20">
      <c r="S3027" s="207"/>
      <c r="T3027" s="207"/>
    </row>
    <row r="3028" spans="19:20">
      <c r="S3028" s="207"/>
      <c r="T3028" s="207"/>
    </row>
    <row r="3029" spans="19:20">
      <c r="S3029" s="207"/>
      <c r="T3029" s="207"/>
    </row>
    <row r="3030" spans="19:20">
      <c r="S3030" s="207"/>
      <c r="T3030" s="207"/>
    </row>
    <row r="3031" spans="19:20">
      <c r="S3031" s="207"/>
      <c r="T3031" s="207"/>
    </row>
    <row r="3032" spans="19:20">
      <c r="S3032" s="207"/>
      <c r="T3032" s="207"/>
    </row>
    <row r="3033" spans="19:20">
      <c r="S3033" s="207"/>
      <c r="T3033" s="207"/>
    </row>
    <row r="3034" spans="19:20">
      <c r="S3034" s="207"/>
      <c r="T3034" s="207"/>
    </row>
    <row r="3035" spans="19:20">
      <c r="S3035" s="207"/>
      <c r="T3035" s="207"/>
    </row>
    <row r="3036" spans="19:20">
      <c r="S3036" s="207"/>
      <c r="T3036" s="207"/>
    </row>
    <row r="3037" spans="19:20">
      <c r="S3037" s="207"/>
      <c r="T3037" s="207"/>
    </row>
    <row r="3038" spans="19:20">
      <c r="S3038" s="207"/>
      <c r="T3038" s="207"/>
    </row>
    <row r="3039" spans="19:20">
      <c r="S3039" s="207"/>
      <c r="T3039" s="207"/>
    </row>
    <row r="3040" spans="19:20">
      <c r="S3040" s="207"/>
      <c r="T3040" s="207"/>
    </row>
    <row r="3041" spans="19:20">
      <c r="S3041" s="207"/>
      <c r="T3041" s="207"/>
    </row>
    <row r="3042" spans="19:20">
      <c r="S3042" s="207"/>
      <c r="T3042" s="207"/>
    </row>
    <row r="3043" spans="19:20">
      <c r="S3043" s="207"/>
      <c r="T3043" s="207"/>
    </row>
    <row r="3044" spans="19:20">
      <c r="S3044" s="207"/>
      <c r="T3044" s="207"/>
    </row>
    <row r="3045" spans="19:20">
      <c r="S3045" s="207"/>
      <c r="T3045" s="207"/>
    </row>
    <row r="3046" spans="19:20">
      <c r="S3046" s="207"/>
      <c r="T3046" s="207"/>
    </row>
    <row r="3047" spans="19:20">
      <c r="S3047" s="207"/>
      <c r="T3047" s="207"/>
    </row>
    <row r="3048" spans="19:20">
      <c r="S3048" s="207"/>
      <c r="T3048" s="207"/>
    </row>
    <row r="3049" spans="19:20">
      <c r="S3049" s="207"/>
      <c r="T3049" s="207"/>
    </row>
    <row r="3050" spans="19:20">
      <c r="S3050" s="207"/>
      <c r="T3050" s="207"/>
    </row>
    <row r="3051" spans="19:20">
      <c r="S3051" s="207"/>
      <c r="T3051" s="207"/>
    </row>
    <row r="3052" spans="19:20">
      <c r="S3052" s="207"/>
      <c r="T3052" s="207"/>
    </row>
    <row r="3053" spans="19:20">
      <c r="S3053" s="207"/>
      <c r="T3053" s="207"/>
    </row>
    <row r="3054" spans="19:20">
      <c r="S3054" s="207"/>
      <c r="T3054" s="207"/>
    </row>
    <row r="3055" spans="19:20">
      <c r="S3055" s="207"/>
      <c r="T3055" s="207"/>
    </row>
    <row r="3056" spans="19:20">
      <c r="S3056" s="207"/>
      <c r="T3056" s="207"/>
    </row>
    <row r="3057" spans="19:20">
      <c r="S3057" s="207"/>
      <c r="T3057" s="207"/>
    </row>
    <row r="3058" spans="19:20">
      <c r="S3058" s="207"/>
      <c r="T3058" s="207"/>
    </row>
    <row r="3059" spans="19:20">
      <c r="S3059" s="207"/>
      <c r="T3059" s="207"/>
    </row>
    <row r="3060" spans="19:20">
      <c r="S3060" s="207"/>
      <c r="T3060" s="207"/>
    </row>
    <row r="3061" spans="19:20">
      <c r="S3061" s="207"/>
      <c r="T3061" s="207"/>
    </row>
    <row r="3062" spans="19:20">
      <c r="S3062" s="207"/>
      <c r="T3062" s="207"/>
    </row>
    <row r="3063" spans="19:20">
      <c r="S3063" s="207"/>
      <c r="T3063" s="207"/>
    </row>
    <row r="3064" spans="19:20">
      <c r="S3064" s="207"/>
      <c r="T3064" s="207"/>
    </row>
    <row r="3065" spans="19:20">
      <c r="S3065" s="207"/>
      <c r="T3065" s="207"/>
    </row>
    <row r="3066" spans="19:20">
      <c r="S3066" s="207"/>
      <c r="T3066" s="207"/>
    </row>
    <row r="3067" spans="19:20">
      <c r="S3067" s="207"/>
      <c r="T3067" s="207"/>
    </row>
    <row r="3068" spans="19:20">
      <c r="S3068" s="207"/>
      <c r="T3068" s="207"/>
    </row>
    <row r="3069" spans="19:20">
      <c r="S3069" s="207"/>
      <c r="T3069" s="207"/>
    </row>
    <row r="3070" spans="19:20">
      <c r="S3070" s="207"/>
      <c r="T3070" s="207"/>
    </row>
    <row r="3071" spans="19:20">
      <c r="S3071" s="207"/>
      <c r="T3071" s="207"/>
    </row>
    <row r="3072" spans="19:20">
      <c r="S3072" s="207"/>
      <c r="T3072" s="207"/>
    </row>
    <row r="3073" spans="19:20">
      <c r="S3073" s="207"/>
      <c r="T3073" s="207"/>
    </row>
    <row r="3074" spans="19:20">
      <c r="S3074" s="207"/>
      <c r="T3074" s="207"/>
    </row>
    <row r="3075" spans="19:20">
      <c r="S3075" s="207"/>
      <c r="T3075" s="207"/>
    </row>
    <row r="3076" spans="19:20">
      <c r="S3076" s="207"/>
      <c r="T3076" s="207"/>
    </row>
    <row r="3077" spans="19:20">
      <c r="S3077" s="207"/>
      <c r="T3077" s="207"/>
    </row>
    <row r="3078" spans="19:20">
      <c r="S3078" s="207"/>
      <c r="T3078" s="207"/>
    </row>
    <row r="3079" spans="19:20">
      <c r="S3079" s="207"/>
      <c r="T3079" s="207"/>
    </row>
    <row r="3080" spans="19:20">
      <c r="S3080" s="207"/>
      <c r="T3080" s="207"/>
    </row>
    <row r="3081" spans="19:20">
      <c r="S3081" s="207"/>
      <c r="T3081" s="207"/>
    </row>
    <row r="3082" spans="19:20">
      <c r="S3082" s="207"/>
      <c r="T3082" s="20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abSelected="1" topLeftCell="A2" zoomScale="55" zoomScaleNormal="55" workbookViewId="0">
      <selection activeCell="BA19" sqref="BA19"/>
    </sheetView>
  </sheetViews>
  <sheetFormatPr baseColWidth="10" defaultRowHeight="14.4"/>
  <cols>
    <col min="1" max="1" width="15.33203125" style="67" customWidth="1"/>
    <col min="2" max="2" width="15.33203125" style="57" customWidth="1"/>
    <col min="3" max="3" width="13.33203125" style="57" customWidth="1"/>
    <col min="4" max="4" width="50.33203125" style="102" customWidth="1"/>
    <col min="5" max="5" width="41.5546875" customWidth="1"/>
    <col min="6" max="6" width="43" customWidth="1"/>
    <col min="7" max="7" width="14.109375" style="49" customWidth="1"/>
    <col min="8" max="8" width="19.33203125" style="49" customWidth="1"/>
    <col min="9" max="9" width="20.5546875" style="49" customWidth="1"/>
    <col min="10" max="17" width="11.5546875"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3" customFormat="1" ht="196.95" customHeight="1" thickBot="1">
      <c r="A1" s="115"/>
      <c r="B1" s="116"/>
      <c r="C1" s="116"/>
      <c r="D1" s="124"/>
      <c r="E1" s="128" t="s">
        <v>538</v>
      </c>
      <c r="F1" s="122"/>
      <c r="G1" s="122"/>
      <c r="H1" s="122"/>
      <c r="I1" s="121"/>
      <c r="R1" s="128" t="s">
        <v>536</v>
      </c>
      <c r="AF1" s="146" t="s">
        <v>537</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2">
      <c r="E3" s="161" t="s">
        <v>50</v>
      </c>
      <c r="F3" s="154"/>
      <c r="G3" s="148"/>
      <c r="H3" s="148"/>
      <c r="I3" s="148"/>
      <c r="J3" s="57"/>
      <c r="K3" s="57"/>
      <c r="L3" s="57"/>
      <c r="M3" s="57"/>
      <c r="N3" s="57"/>
      <c r="O3" s="57"/>
      <c r="P3" s="73"/>
      <c r="Q3" s="73"/>
      <c r="R3" s="161" t="s">
        <v>182</v>
      </c>
      <c r="S3" s="154"/>
      <c r="T3" s="57"/>
      <c r="U3" s="57"/>
      <c r="V3" s="57"/>
      <c r="W3" s="57"/>
      <c r="X3" s="57"/>
      <c r="Y3" s="57"/>
      <c r="Z3" s="57"/>
      <c r="AA3" s="57"/>
      <c r="AB3" s="57"/>
      <c r="AC3" s="57"/>
      <c r="AD3" s="57"/>
      <c r="AE3" s="57"/>
      <c r="AF3" s="161" t="s">
        <v>253</v>
      </c>
      <c r="AG3" s="57"/>
      <c r="AH3" s="57"/>
      <c r="AI3" s="57"/>
      <c r="AJ3" s="57"/>
      <c r="AK3" s="57"/>
      <c r="AL3" s="57"/>
      <c r="AM3" s="57"/>
      <c r="AN3" s="57"/>
      <c r="AO3" s="57"/>
      <c r="AP3" s="57"/>
      <c r="AQ3" s="57"/>
      <c r="AR3" s="57"/>
      <c r="AS3" s="57"/>
      <c r="AT3" s="57"/>
      <c r="AU3" s="57"/>
      <c r="AV3" s="57"/>
      <c r="AW3" s="57"/>
      <c r="AX3" s="57"/>
      <c r="BJ3" s="163"/>
    </row>
    <row r="4" spans="1:89" ht="1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274</v>
      </c>
      <c r="G5" s="156"/>
      <c r="H5" s="156"/>
      <c r="I5" s="156"/>
      <c r="J5" s="92"/>
      <c r="K5" s="73"/>
      <c r="L5" s="73"/>
      <c r="M5" s="73"/>
      <c r="N5" s="73"/>
      <c r="O5" s="73"/>
      <c r="P5" s="73"/>
      <c r="R5" s="167"/>
      <c r="S5" s="160" t="s">
        <v>276</v>
      </c>
      <c r="T5" s="61"/>
      <c r="U5" s="61"/>
      <c r="V5" s="61"/>
      <c r="W5" s="61"/>
      <c r="X5" s="61"/>
      <c r="Y5" s="61"/>
      <c r="Z5" s="61"/>
      <c r="AA5" s="62"/>
      <c r="BJ5" s="162"/>
    </row>
    <row r="6" spans="1:89" ht="18" customHeight="1">
      <c r="A6" s="112"/>
      <c r="B6" s="113"/>
      <c r="C6" s="113"/>
      <c r="D6" s="155"/>
      <c r="E6" s="171"/>
      <c r="F6" s="182" t="s">
        <v>204</v>
      </c>
      <c r="G6" s="183"/>
      <c r="H6" s="183"/>
      <c r="I6" s="183"/>
      <c r="J6" s="184"/>
      <c r="K6" s="73"/>
      <c r="L6" s="73"/>
      <c r="M6" s="73"/>
      <c r="N6" s="73"/>
      <c r="O6" s="73"/>
      <c r="P6" s="158"/>
      <c r="Q6" s="73"/>
      <c r="R6" s="168"/>
      <c r="S6" s="182" t="s">
        <v>275</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
      <c r="A10" s="112"/>
      <c r="B10" s="113"/>
      <c r="C10" s="113"/>
      <c r="D10" s="155"/>
      <c r="E10" s="66" t="s">
        <v>272</v>
      </c>
    </row>
    <row r="11" spans="1:89">
      <c r="A11" s="112"/>
      <c r="B11" s="113"/>
      <c r="C11" s="113"/>
      <c r="D11" s="155"/>
      <c r="E11" t="s">
        <v>27</v>
      </c>
      <c r="F11" t="s">
        <v>19</v>
      </c>
      <c r="G11" s="49" t="s">
        <v>80</v>
      </c>
      <c r="H11" s="49" t="s">
        <v>79</v>
      </c>
    </row>
    <row r="12" spans="1:89" ht="18">
      <c r="A12" s="112"/>
      <c r="B12" s="113"/>
      <c r="C12" s="113"/>
      <c r="D12" s="155"/>
      <c r="E12" t="s">
        <v>76</v>
      </c>
      <c r="F12" t="s">
        <v>88</v>
      </c>
      <c r="G12" s="49" t="s">
        <v>59</v>
      </c>
      <c r="H12" s="183" t="s">
        <v>77</v>
      </c>
      <c r="R12" s="66" t="s">
        <v>278</v>
      </c>
      <c r="AF12" s="186" t="s">
        <v>285</v>
      </c>
    </row>
    <row r="13" spans="1:89">
      <c r="A13" s="112"/>
      <c r="B13" s="113"/>
      <c r="C13" s="113"/>
      <c r="D13" s="155"/>
      <c r="E13" t="s">
        <v>78</v>
      </c>
      <c r="G13" s="49" t="s">
        <v>81</v>
      </c>
      <c r="H13" s="183">
        <v>210000000</v>
      </c>
      <c r="R13" s="166" t="s">
        <v>277</v>
      </c>
      <c r="S13" s="164" t="s">
        <v>66</v>
      </c>
      <c r="T13" s="164" t="s">
        <v>192</v>
      </c>
      <c r="U13" s="164" t="s">
        <v>70</v>
      </c>
      <c r="V13" s="164" t="s">
        <v>69</v>
      </c>
      <c r="W13" s="164" t="s">
        <v>67</v>
      </c>
      <c r="X13" s="164" t="s">
        <v>183</v>
      </c>
      <c r="Y13" s="164" t="s">
        <v>184</v>
      </c>
      <c r="Z13" s="164" t="s">
        <v>294</v>
      </c>
      <c r="AA13" s="164" t="s">
        <v>295</v>
      </c>
      <c r="AB13" s="165" t="s">
        <v>186</v>
      </c>
      <c r="AF13" t="s">
        <v>27</v>
      </c>
      <c r="AG13" t="s">
        <v>79</v>
      </c>
      <c r="AH13" t="s">
        <v>19</v>
      </c>
    </row>
    <row r="14" spans="1:89">
      <c r="A14" s="112"/>
      <c r="B14" s="113"/>
      <c r="C14" s="113"/>
      <c r="D14" s="155"/>
      <c r="E14" t="s">
        <v>166</v>
      </c>
      <c r="G14" s="49" t="s">
        <v>82</v>
      </c>
      <c r="H14" s="183">
        <v>7850</v>
      </c>
      <c r="R14" s="49" t="s">
        <v>512</v>
      </c>
      <c r="S14" s="49" t="s">
        <v>64</v>
      </c>
      <c r="T14" t="s">
        <v>591</v>
      </c>
      <c r="U14" s="49">
        <v>20.100000000000001</v>
      </c>
      <c r="V14" s="49">
        <v>20.100000000000001</v>
      </c>
      <c r="W14" s="49">
        <v>20000</v>
      </c>
      <c r="X14" s="49"/>
      <c r="Y14" s="49"/>
      <c r="Z14" s="49"/>
      <c r="AA14" s="49"/>
      <c r="AB14" s="49"/>
      <c r="AF14" t="s">
        <v>281</v>
      </c>
      <c r="AG14" s="182">
        <v>0.1</v>
      </c>
    </row>
    <row r="15" spans="1:89">
      <c r="A15" s="112"/>
      <c r="B15" s="113"/>
      <c r="C15" s="113"/>
      <c r="D15" s="155"/>
      <c r="E15" t="s">
        <v>83</v>
      </c>
      <c r="F15" t="s">
        <v>103</v>
      </c>
      <c r="G15" s="49" t="s">
        <v>84</v>
      </c>
      <c r="H15" s="183">
        <v>1</v>
      </c>
      <c r="R15" s="49" t="s">
        <v>512</v>
      </c>
      <c r="S15" s="49" t="s">
        <v>64</v>
      </c>
      <c r="T15" t="s">
        <v>592</v>
      </c>
      <c r="U15" s="49">
        <v>19.5</v>
      </c>
      <c r="V15" s="49">
        <v>19.5</v>
      </c>
      <c r="W15" s="49">
        <v>5000</v>
      </c>
      <c r="X15" s="49"/>
      <c r="Y15" s="49"/>
      <c r="Z15" s="49"/>
      <c r="AA15" s="49"/>
      <c r="AB15" s="49"/>
      <c r="AF15" s="49"/>
    </row>
    <row r="16" spans="1:89">
      <c r="A16" s="112"/>
      <c r="B16" s="113"/>
      <c r="C16" s="113"/>
      <c r="D16" s="155"/>
      <c r="E16" t="s">
        <v>85</v>
      </c>
      <c r="F16" t="s">
        <v>102</v>
      </c>
      <c r="G16" s="49" t="s">
        <v>86</v>
      </c>
      <c r="H16" s="183">
        <v>5</v>
      </c>
      <c r="R16" s="49" t="s">
        <v>512</v>
      </c>
      <c r="S16" s="49" t="s">
        <v>64</v>
      </c>
      <c r="T16" t="s">
        <v>593</v>
      </c>
      <c r="U16" s="49">
        <v>14</v>
      </c>
      <c r="V16" s="49">
        <v>14</v>
      </c>
      <c r="W16" s="49">
        <v>5000</v>
      </c>
      <c r="X16" s="49"/>
      <c r="Y16" s="49"/>
      <c r="Z16" s="49"/>
      <c r="AA16" s="49"/>
      <c r="AB16" s="49"/>
    </row>
    <row r="17" spans="5:51">
      <c r="E17" t="s">
        <v>87</v>
      </c>
      <c r="F17" t="s">
        <v>103</v>
      </c>
      <c r="G17" s="49" t="s">
        <v>84</v>
      </c>
      <c r="H17" s="183">
        <v>1</v>
      </c>
      <c r="R17" s="49" t="s">
        <v>512</v>
      </c>
      <c r="S17" s="49" t="s">
        <v>64</v>
      </c>
      <c r="T17" t="s">
        <v>594</v>
      </c>
      <c r="U17" s="49">
        <v>11</v>
      </c>
      <c r="V17" s="49">
        <v>11</v>
      </c>
      <c r="W17" s="49">
        <v>1</v>
      </c>
      <c r="X17" s="49"/>
      <c r="Y17" s="49"/>
      <c r="Z17" s="49"/>
      <c r="AA17" s="49"/>
      <c r="AB17" s="49"/>
    </row>
    <row r="18" spans="5:51">
      <c r="E18" t="s">
        <v>98</v>
      </c>
      <c r="G18" s="49" t="s">
        <v>94</v>
      </c>
      <c r="H18" s="183">
        <v>0.1</v>
      </c>
      <c r="R18" s="49" t="s">
        <v>512</v>
      </c>
      <c r="S18" s="49" t="s">
        <v>64</v>
      </c>
      <c r="T18" t="s">
        <v>595</v>
      </c>
      <c r="U18" s="49">
        <v>6.1</v>
      </c>
      <c r="V18" s="49">
        <v>6.1</v>
      </c>
      <c r="W18" s="49">
        <v>200</v>
      </c>
      <c r="X18" s="49"/>
      <c r="Y18" s="49"/>
      <c r="Z18" s="49"/>
      <c r="AA18" s="49"/>
      <c r="AB18" s="49"/>
    </row>
    <row r="19" spans="5:51">
      <c r="R19" s="49" t="s">
        <v>512</v>
      </c>
      <c r="S19" s="49" t="s">
        <v>64</v>
      </c>
      <c r="T19" t="s">
        <v>589</v>
      </c>
      <c r="U19" s="49">
        <v>5.6</v>
      </c>
      <c r="V19" s="49">
        <v>5.6</v>
      </c>
      <c r="W19" s="49">
        <v>60000</v>
      </c>
      <c r="X19" s="49"/>
      <c r="Y19" s="49"/>
      <c r="Z19" s="49"/>
      <c r="AA19" s="49"/>
      <c r="AB19" s="49"/>
      <c r="AF19" t="s">
        <v>279</v>
      </c>
      <c r="AG19" t="s">
        <v>280</v>
      </c>
      <c r="AH19" t="s">
        <v>287</v>
      </c>
      <c r="AI19" t="s">
        <v>288</v>
      </c>
    </row>
    <row r="20" spans="5:51">
      <c r="R20" s="49" t="s">
        <v>512</v>
      </c>
      <c r="S20" s="49" t="s">
        <v>51</v>
      </c>
      <c r="T20" t="s">
        <v>589</v>
      </c>
      <c r="U20" s="49">
        <v>5.6</v>
      </c>
      <c r="V20" s="49">
        <v>5.6</v>
      </c>
      <c r="W20" s="49">
        <v>60000</v>
      </c>
      <c r="X20" s="49"/>
      <c r="Y20" s="49"/>
      <c r="Z20" s="49"/>
      <c r="AA20" s="49"/>
      <c r="AB20" s="49"/>
      <c r="AF20" s="182" t="s">
        <v>209</v>
      </c>
      <c r="AG20" s="182">
        <v>7850</v>
      </c>
      <c r="AH20" s="182">
        <v>210000000</v>
      </c>
      <c r="AI20" s="182">
        <v>81000000000</v>
      </c>
    </row>
    <row r="21" spans="5:51" ht="18">
      <c r="E21" s="66" t="s">
        <v>273</v>
      </c>
      <c r="R21" s="49" t="s">
        <v>512</v>
      </c>
      <c r="S21" s="49" t="s">
        <v>51</v>
      </c>
      <c r="T21" t="s">
        <v>302</v>
      </c>
      <c r="U21" s="49">
        <v>4.2</v>
      </c>
      <c r="V21" s="49">
        <v>4.2</v>
      </c>
      <c r="W21" s="49">
        <v>9000</v>
      </c>
      <c r="X21" s="49"/>
      <c r="Y21" s="49"/>
      <c r="Z21" s="49"/>
      <c r="AA21" s="49"/>
      <c r="AB21" s="49"/>
    </row>
    <row r="22" spans="5:51">
      <c r="E22" s="56" t="s">
        <v>105</v>
      </c>
      <c r="F22" s="56" t="s">
        <v>19</v>
      </c>
      <c r="G22" s="103" t="s">
        <v>170</v>
      </c>
      <c r="H22" s="103" t="s">
        <v>140</v>
      </c>
      <c r="I22" s="103" t="s">
        <v>169</v>
      </c>
      <c r="R22" s="49" t="s">
        <v>512</v>
      </c>
      <c r="S22" s="49" t="s">
        <v>51</v>
      </c>
      <c r="T22" t="s">
        <v>68</v>
      </c>
      <c r="U22" s="49">
        <v>2</v>
      </c>
      <c r="V22" s="49">
        <v>2</v>
      </c>
      <c r="W22" s="49">
        <v>80000</v>
      </c>
      <c r="X22" s="49"/>
      <c r="Y22" s="49"/>
      <c r="Z22" s="49"/>
      <c r="AA22" s="49"/>
      <c r="AB22" s="49"/>
    </row>
    <row r="23" spans="5:51">
      <c r="E23" t="s">
        <v>141</v>
      </c>
      <c r="F23" t="s">
        <v>157</v>
      </c>
      <c r="G23" s="104" t="s">
        <v>59</v>
      </c>
      <c r="H23" s="185" t="s">
        <v>143</v>
      </c>
      <c r="I23" s="185"/>
      <c r="R23" s="49"/>
      <c r="S23" s="49"/>
      <c r="U23" s="49"/>
      <c r="V23" s="49"/>
      <c r="W23" s="49"/>
      <c r="X23" s="49"/>
      <c r="Y23" s="49"/>
      <c r="Z23" s="49"/>
      <c r="AA23" s="49"/>
      <c r="AB23" s="49"/>
      <c r="AF23" s="56" t="s">
        <v>286</v>
      </c>
    </row>
    <row r="24" spans="5:51">
      <c r="E24" t="s">
        <v>142</v>
      </c>
      <c r="F24" t="s">
        <v>156</v>
      </c>
      <c r="G24" s="104" t="s">
        <v>59</v>
      </c>
      <c r="H24" s="185" t="s">
        <v>144</v>
      </c>
      <c r="I24" s="185"/>
      <c r="R24" s="49"/>
      <c r="S24" s="49"/>
      <c r="U24" s="49"/>
      <c r="V24" s="49"/>
      <c r="W24" s="49"/>
      <c r="X24" s="49"/>
      <c r="Y24" s="49"/>
      <c r="Z24" s="49"/>
      <c r="AA24" s="49"/>
      <c r="AB24" s="49"/>
      <c r="AF24" t="s">
        <v>243</v>
      </c>
      <c r="AG24" t="s">
        <v>71</v>
      </c>
      <c r="AH24" t="s">
        <v>244</v>
      </c>
      <c r="AI24" t="s">
        <v>254</v>
      </c>
      <c r="AJ24" t="s">
        <v>245</v>
      </c>
      <c r="AK24" t="s">
        <v>255</v>
      </c>
      <c r="AL24" s="53" t="s">
        <v>19</v>
      </c>
      <c r="AO24" t="s">
        <v>66</v>
      </c>
      <c r="AP24" t="s">
        <v>246</v>
      </c>
      <c r="AQ24" t="s">
        <v>243</v>
      </c>
      <c r="AR24" t="s">
        <v>183</v>
      </c>
      <c r="AS24" t="s">
        <v>247</v>
      </c>
      <c r="AT24" t="s">
        <v>248</v>
      </c>
      <c r="AU24" t="s">
        <v>249</v>
      </c>
      <c r="AV24" t="s">
        <v>250</v>
      </c>
      <c r="AW24" t="s">
        <v>251</v>
      </c>
      <c r="AX24" t="s">
        <v>252</v>
      </c>
    </row>
    <row r="25" spans="5:51">
      <c r="E25" t="s">
        <v>106</v>
      </c>
      <c r="G25" s="104" t="s">
        <v>59</v>
      </c>
      <c r="H25" s="185" t="s">
        <v>145</v>
      </c>
      <c r="I25" s="185"/>
      <c r="R25" s="49"/>
      <c r="S25" s="49"/>
      <c r="U25" s="49"/>
      <c r="V25" s="49"/>
      <c r="W25" s="49"/>
      <c r="X25" s="49"/>
      <c r="Y25" s="49"/>
      <c r="Z25" s="49"/>
      <c r="AA25" s="49"/>
      <c r="AB25" s="49"/>
      <c r="AF25" s="49">
        <v>1</v>
      </c>
      <c r="AG25" s="51">
        <v>140.49999999999997</v>
      </c>
      <c r="AH25" s="49">
        <v>0</v>
      </c>
      <c r="AI25" s="49">
        <v>0</v>
      </c>
      <c r="AJ25" s="49">
        <v>6154</v>
      </c>
      <c r="AK25" s="49" t="b">
        <v>0</v>
      </c>
      <c r="AL25" s="49" t="s">
        <v>289</v>
      </c>
      <c r="AM25" s="49"/>
      <c r="AN25" s="49"/>
      <c r="AO25" s="49" t="s">
        <v>53</v>
      </c>
      <c r="AP25" s="49" t="s">
        <v>208</v>
      </c>
      <c r="AQ25" s="49">
        <v>1</v>
      </c>
      <c r="AR25" s="51">
        <v>5.6159999999999997</v>
      </c>
      <c r="AS25" s="49">
        <v>42</v>
      </c>
      <c r="AT25" s="49">
        <v>0.9</v>
      </c>
      <c r="AU25" s="49">
        <v>2</v>
      </c>
      <c r="AV25" s="49">
        <v>0</v>
      </c>
      <c r="AW25" s="49">
        <v>7850</v>
      </c>
      <c r="AX25" s="49" t="s">
        <v>209</v>
      </c>
      <c r="AY25" s="49"/>
    </row>
    <row r="26" spans="5:51">
      <c r="E26" t="s">
        <v>107</v>
      </c>
      <c r="G26" s="104" t="s">
        <v>59</v>
      </c>
      <c r="H26" s="185" t="s">
        <v>146</v>
      </c>
      <c r="I26" s="185"/>
      <c r="R26" s="49"/>
      <c r="S26" s="49"/>
      <c r="U26" s="49"/>
      <c r="V26" s="49"/>
      <c r="W26" s="49"/>
      <c r="X26" s="49"/>
      <c r="Y26" s="49"/>
      <c r="Z26" s="49"/>
      <c r="AA26" s="49"/>
      <c r="AB26" s="49"/>
      <c r="AF26" s="49">
        <v>2</v>
      </c>
      <c r="AG26" s="51">
        <v>140.32499999999996</v>
      </c>
      <c r="AH26" s="49">
        <v>0</v>
      </c>
      <c r="AI26" s="49">
        <v>0</v>
      </c>
      <c r="AJ26" s="49">
        <v>5</v>
      </c>
      <c r="AK26" s="49" t="b">
        <v>0</v>
      </c>
      <c r="AL26" s="49" t="s">
        <v>289</v>
      </c>
      <c r="AM26" s="49"/>
      <c r="AN26" s="49"/>
      <c r="AO26" s="49" t="s">
        <v>53</v>
      </c>
      <c r="AP26" s="49" t="s">
        <v>210</v>
      </c>
      <c r="AQ26" s="49">
        <v>2</v>
      </c>
      <c r="AR26" s="51">
        <v>5.6159999999999997</v>
      </c>
      <c r="AS26" s="49">
        <v>42</v>
      </c>
      <c r="AT26" s="49">
        <v>0.9</v>
      </c>
      <c r="AU26" s="49">
        <v>2</v>
      </c>
      <c r="AV26" s="49">
        <v>0</v>
      </c>
      <c r="AW26" s="49">
        <v>7850</v>
      </c>
      <c r="AX26" s="49" t="s">
        <v>209</v>
      </c>
      <c r="AY26" s="49"/>
    </row>
    <row r="27" spans="5:51">
      <c r="E27" t="s">
        <v>108</v>
      </c>
      <c r="G27" s="104" t="s">
        <v>59</v>
      </c>
      <c r="H27" s="185" t="s">
        <v>147</v>
      </c>
      <c r="I27" s="185"/>
      <c r="R27" s="49"/>
      <c r="S27" s="49"/>
      <c r="U27" s="49"/>
      <c r="V27" s="49"/>
      <c r="W27" s="49"/>
      <c r="X27" s="49"/>
      <c r="Y27" s="49"/>
      <c r="Z27" s="49"/>
      <c r="AA27" s="49"/>
      <c r="AB27" s="49"/>
      <c r="AF27" s="49">
        <v>3</v>
      </c>
      <c r="AG27" s="51">
        <v>140.27499999999998</v>
      </c>
      <c r="AH27" s="49">
        <v>0</v>
      </c>
      <c r="AI27" s="49">
        <v>0</v>
      </c>
      <c r="AJ27" s="49">
        <v>2</v>
      </c>
      <c r="AK27" s="49" t="b">
        <v>0</v>
      </c>
      <c r="AL27" s="49" t="s">
        <v>289</v>
      </c>
      <c r="AM27" s="49"/>
      <c r="AN27" s="49"/>
      <c r="AO27" s="49" t="s">
        <v>53</v>
      </c>
      <c r="AP27" s="49" t="s">
        <v>211</v>
      </c>
      <c r="AQ27" s="49">
        <v>2</v>
      </c>
      <c r="AR27" s="51">
        <v>5.6159999999999997</v>
      </c>
      <c r="AS27" s="49">
        <v>42</v>
      </c>
      <c r="AT27" s="49">
        <v>0.9</v>
      </c>
      <c r="AU27" s="49">
        <v>2</v>
      </c>
      <c r="AV27" s="49">
        <v>0</v>
      </c>
      <c r="AW27" s="49">
        <v>7850</v>
      </c>
      <c r="AX27" s="49" t="s">
        <v>209</v>
      </c>
      <c r="AY27" s="49"/>
    </row>
    <row r="28" spans="5:51">
      <c r="E28" t="s">
        <v>109</v>
      </c>
      <c r="G28" s="104" t="s">
        <v>59</v>
      </c>
      <c r="H28" s="185" t="s">
        <v>148</v>
      </c>
      <c r="I28" s="185"/>
      <c r="R28" s="49"/>
      <c r="S28" s="49"/>
      <c r="U28" s="49"/>
      <c r="V28" s="49"/>
      <c r="W28" s="49"/>
      <c r="X28" s="49"/>
      <c r="Y28" s="49"/>
      <c r="Z28" s="49"/>
      <c r="AA28" s="49"/>
      <c r="AB28" s="49"/>
      <c r="AF28" s="49">
        <v>4</v>
      </c>
      <c r="AG28" s="51">
        <v>138.62499999999997</v>
      </c>
      <c r="AH28" s="49">
        <v>0</v>
      </c>
      <c r="AI28" s="49">
        <v>0</v>
      </c>
      <c r="AJ28" s="49">
        <v>0</v>
      </c>
      <c r="AK28" s="49" t="b">
        <v>0</v>
      </c>
      <c r="AL28" s="49"/>
      <c r="AM28" s="49"/>
      <c r="AN28" s="49"/>
      <c r="AO28" s="49" t="s">
        <v>53</v>
      </c>
      <c r="AP28" s="49" t="s">
        <v>212</v>
      </c>
      <c r="AQ28" s="49">
        <v>3</v>
      </c>
      <c r="AR28" s="51">
        <v>5.609</v>
      </c>
      <c r="AS28" s="49">
        <v>42</v>
      </c>
      <c r="AT28" s="49">
        <v>0.9</v>
      </c>
      <c r="AU28" s="49">
        <v>2</v>
      </c>
      <c r="AV28" s="49">
        <v>0</v>
      </c>
      <c r="AW28" s="49">
        <v>7850</v>
      </c>
      <c r="AX28" s="49" t="s">
        <v>209</v>
      </c>
      <c r="AY28" s="49"/>
    </row>
    <row r="29" spans="5:51">
      <c r="E29" t="s">
        <v>110</v>
      </c>
      <c r="G29" s="104" t="s">
        <v>59</v>
      </c>
      <c r="H29" s="185" t="s">
        <v>149</v>
      </c>
      <c r="I29" s="185"/>
      <c r="AF29" s="49">
        <v>5</v>
      </c>
      <c r="AG29" s="51">
        <v>138.23499999999999</v>
      </c>
      <c r="AH29" s="49">
        <v>0</v>
      </c>
      <c r="AI29" s="49">
        <v>0</v>
      </c>
      <c r="AJ29" s="49">
        <v>1981</v>
      </c>
      <c r="AK29" s="49" t="b">
        <v>1</v>
      </c>
      <c r="AL29" s="49" t="s">
        <v>289</v>
      </c>
      <c r="AM29" s="49"/>
      <c r="AN29" s="49"/>
      <c r="AO29" s="49" t="s">
        <v>53</v>
      </c>
      <c r="AP29" s="49" t="s">
        <v>213</v>
      </c>
      <c r="AQ29" s="49">
        <v>3</v>
      </c>
      <c r="AR29" s="51">
        <v>5.609</v>
      </c>
      <c r="AS29" s="49">
        <v>35</v>
      </c>
      <c r="AT29" s="49">
        <v>0.9</v>
      </c>
      <c r="AU29" s="49">
        <v>2</v>
      </c>
      <c r="AV29" s="49">
        <v>0</v>
      </c>
      <c r="AW29" s="49">
        <v>7850</v>
      </c>
      <c r="AX29" s="49" t="s">
        <v>209</v>
      </c>
      <c r="AY29" s="49"/>
    </row>
    <row r="30" spans="5:51">
      <c r="E30" t="s">
        <v>111</v>
      </c>
      <c r="G30" s="104" t="s">
        <v>59</v>
      </c>
      <c r="H30" s="185" t="s">
        <v>150</v>
      </c>
      <c r="I30" s="185"/>
      <c r="AF30" s="49">
        <v>6</v>
      </c>
      <c r="AG30" s="51">
        <v>136.97499999999997</v>
      </c>
      <c r="AH30" s="49">
        <v>0</v>
      </c>
      <c r="AI30" s="49">
        <v>0</v>
      </c>
      <c r="AJ30" s="49">
        <v>0</v>
      </c>
      <c r="AK30" s="49" t="b">
        <v>0</v>
      </c>
      <c r="AL30" s="49"/>
      <c r="AM30" s="49"/>
      <c r="AN30" s="49"/>
      <c r="AO30" s="49" t="s">
        <v>53</v>
      </c>
      <c r="AP30" s="49" t="s">
        <v>214</v>
      </c>
      <c r="AQ30" s="49">
        <v>4</v>
      </c>
      <c r="AR30" s="51">
        <v>5.9039999999999999</v>
      </c>
      <c r="AS30" s="49">
        <v>35</v>
      </c>
      <c r="AT30" s="49">
        <v>0.9</v>
      </c>
      <c r="AU30" s="49">
        <v>2</v>
      </c>
      <c r="AV30" s="49">
        <v>0</v>
      </c>
      <c r="AW30" s="49">
        <v>7850</v>
      </c>
      <c r="AX30" s="49" t="s">
        <v>209</v>
      </c>
      <c r="AY30" s="49"/>
    </row>
    <row r="31" spans="5:51">
      <c r="E31" t="s">
        <v>112</v>
      </c>
      <c r="G31" s="104" t="s">
        <v>59</v>
      </c>
      <c r="H31" s="185">
        <v>501</v>
      </c>
      <c r="I31" s="185"/>
      <c r="AF31" s="49">
        <v>7</v>
      </c>
      <c r="AG31" s="51">
        <v>136.58499999999998</v>
      </c>
      <c r="AH31" s="49">
        <v>0</v>
      </c>
      <c r="AI31" s="49">
        <v>0</v>
      </c>
      <c r="AJ31" s="49">
        <v>82</v>
      </c>
      <c r="AK31" s="49" t="b">
        <v>1</v>
      </c>
      <c r="AL31" s="49" t="s">
        <v>289</v>
      </c>
      <c r="AM31" s="49"/>
      <c r="AN31" s="49"/>
      <c r="AO31" s="49" t="s">
        <v>53</v>
      </c>
      <c r="AP31" s="49" t="s">
        <v>215</v>
      </c>
      <c r="AQ31" s="49">
        <v>4</v>
      </c>
      <c r="AR31" s="51">
        <v>5.9039999999999999</v>
      </c>
      <c r="AS31" s="49">
        <v>40</v>
      </c>
      <c r="AT31" s="49">
        <v>0.9</v>
      </c>
      <c r="AU31" s="49">
        <v>2</v>
      </c>
      <c r="AV31" s="49">
        <v>0</v>
      </c>
      <c r="AW31" s="49">
        <v>7850</v>
      </c>
      <c r="AX31" s="49" t="s">
        <v>209</v>
      </c>
      <c r="AY31" s="49"/>
    </row>
    <row r="32" spans="5:51">
      <c r="E32" t="s">
        <v>113</v>
      </c>
      <c r="G32" s="49" t="s">
        <v>174</v>
      </c>
      <c r="H32" s="185">
        <v>4630000000</v>
      </c>
      <c r="I32" s="185"/>
      <c r="AF32" s="49">
        <v>8</v>
      </c>
      <c r="AG32" s="51">
        <v>136.38899999999998</v>
      </c>
      <c r="AH32" s="49">
        <v>0</v>
      </c>
      <c r="AI32" s="49">
        <v>0</v>
      </c>
      <c r="AJ32" s="49">
        <v>0</v>
      </c>
      <c r="AK32" s="49" t="b">
        <v>0</v>
      </c>
      <c r="AL32" s="49"/>
      <c r="AM32" s="49"/>
      <c r="AN32" s="49"/>
      <c r="AO32" s="49" t="s">
        <v>53</v>
      </c>
      <c r="AP32" s="49" t="s">
        <v>216</v>
      </c>
      <c r="AQ32" s="49">
        <v>5</v>
      </c>
      <c r="AR32" s="51">
        <v>6.258</v>
      </c>
      <c r="AS32" s="49">
        <v>40</v>
      </c>
      <c r="AT32" s="49">
        <v>0.9</v>
      </c>
      <c r="AU32" s="49">
        <v>2</v>
      </c>
      <c r="AV32" s="49">
        <v>0</v>
      </c>
      <c r="AW32" s="49">
        <v>7850</v>
      </c>
      <c r="AX32" s="49" t="s">
        <v>209</v>
      </c>
      <c r="AY32" s="49"/>
    </row>
    <row r="33" spans="5:51">
      <c r="E33" t="s">
        <v>114</v>
      </c>
      <c r="G33" s="49" t="s">
        <v>604</v>
      </c>
      <c r="H33" s="185">
        <v>900000000000</v>
      </c>
      <c r="I33" s="185"/>
      <c r="AF33" s="49">
        <v>9</v>
      </c>
      <c r="AG33" s="51">
        <v>135.999</v>
      </c>
      <c r="AH33" s="49">
        <v>0</v>
      </c>
      <c r="AI33" s="49">
        <v>0</v>
      </c>
      <c r="AJ33" s="49">
        <v>88</v>
      </c>
      <c r="AK33" s="49" t="b">
        <v>1</v>
      </c>
      <c r="AL33" s="49" t="s">
        <v>289</v>
      </c>
      <c r="AM33" s="49"/>
      <c r="AN33" s="49"/>
      <c r="AO33" s="49" t="s">
        <v>53</v>
      </c>
      <c r="AP33" s="49" t="s">
        <v>217</v>
      </c>
      <c r="AQ33" s="49">
        <v>5</v>
      </c>
      <c r="AR33" s="51">
        <v>5.9876727272727237</v>
      </c>
      <c r="AS33" s="49">
        <v>40</v>
      </c>
      <c r="AT33" s="49">
        <v>0.9</v>
      </c>
      <c r="AU33" s="49">
        <v>2</v>
      </c>
      <c r="AV33" s="49">
        <v>0</v>
      </c>
      <c r="AW33" s="49">
        <v>7850</v>
      </c>
      <c r="AX33" s="49" t="s">
        <v>209</v>
      </c>
      <c r="AY33" s="49"/>
    </row>
    <row r="34" spans="5:51">
      <c r="E34" t="s">
        <v>115</v>
      </c>
      <c r="G34" s="49" t="s">
        <v>605</v>
      </c>
      <c r="H34" s="185">
        <v>-46200000000</v>
      </c>
      <c r="I34" s="185"/>
      <c r="AF34" s="49">
        <v>10</v>
      </c>
      <c r="AG34" s="51">
        <v>135.29999999999998</v>
      </c>
      <c r="AH34" s="49">
        <v>0</v>
      </c>
      <c r="AI34" s="49">
        <v>0</v>
      </c>
      <c r="AJ34" s="49">
        <v>0</v>
      </c>
      <c r="AK34" s="49" t="b">
        <v>0</v>
      </c>
      <c r="AL34" s="49"/>
      <c r="AM34" s="49"/>
      <c r="AN34" s="49"/>
      <c r="AO34" s="49" t="s">
        <v>53</v>
      </c>
      <c r="AP34" s="49" t="s">
        <v>218</v>
      </c>
      <c r="AQ34" s="49">
        <v>6</v>
      </c>
      <c r="AR34" s="51">
        <v>6.258</v>
      </c>
      <c r="AS34" s="49">
        <v>40</v>
      </c>
      <c r="AT34" s="49">
        <v>0.9</v>
      </c>
      <c r="AU34" s="49">
        <v>2</v>
      </c>
      <c r="AV34" s="49">
        <v>0</v>
      </c>
      <c r="AW34" s="49">
        <v>7850</v>
      </c>
      <c r="AX34" s="49" t="s">
        <v>209</v>
      </c>
      <c r="AY34" s="49"/>
    </row>
    <row r="35" spans="5:51">
      <c r="E35" t="s">
        <v>116</v>
      </c>
      <c r="G35" s="49" t="s">
        <v>175</v>
      </c>
      <c r="H35" s="185">
        <v>170000</v>
      </c>
      <c r="I35" s="185"/>
      <c r="AF35" s="49">
        <v>11</v>
      </c>
      <c r="AG35" s="51">
        <v>134.91</v>
      </c>
      <c r="AH35" s="49">
        <v>0</v>
      </c>
      <c r="AI35" s="49">
        <v>0</v>
      </c>
      <c r="AJ35" s="49">
        <v>41600</v>
      </c>
      <c r="AK35" s="49" t="b">
        <v>1</v>
      </c>
      <c r="AL35" s="49" t="s">
        <v>289</v>
      </c>
      <c r="AM35" s="49"/>
      <c r="AN35" s="49"/>
      <c r="AO35" s="49" t="s">
        <v>53</v>
      </c>
      <c r="AP35" s="49" t="s">
        <v>219</v>
      </c>
      <c r="AQ35" s="49">
        <v>6</v>
      </c>
      <c r="AR35" s="51">
        <v>6.258</v>
      </c>
      <c r="AS35" s="49">
        <v>58</v>
      </c>
      <c r="AT35" s="49">
        <v>0.9</v>
      </c>
      <c r="AU35" s="49">
        <v>2</v>
      </c>
      <c r="AV35" s="49">
        <v>0</v>
      </c>
      <c r="AW35" s="49">
        <v>7850</v>
      </c>
      <c r="AX35" s="49" t="s">
        <v>209</v>
      </c>
      <c r="AY35" s="49"/>
    </row>
    <row r="36" spans="5:51">
      <c r="E36" t="s">
        <v>117</v>
      </c>
      <c r="G36" s="49" t="s">
        <v>175</v>
      </c>
      <c r="H36" s="185">
        <v>360000000</v>
      </c>
      <c r="I36" s="185"/>
      <c r="AF36" s="49">
        <v>12</v>
      </c>
      <c r="AG36" s="51">
        <v>133.47499999999997</v>
      </c>
      <c r="AH36" s="49">
        <v>0</v>
      </c>
      <c r="AI36" s="49">
        <v>0</v>
      </c>
      <c r="AJ36" s="49">
        <v>0</v>
      </c>
      <c r="AK36" s="49" t="b">
        <v>0</v>
      </c>
      <c r="AL36" s="49"/>
      <c r="AM36" s="49"/>
      <c r="AN36" s="49"/>
      <c r="AO36" s="49" t="s">
        <v>53</v>
      </c>
      <c r="AP36" s="49" t="s">
        <v>220</v>
      </c>
      <c r="AQ36" s="49">
        <v>7</v>
      </c>
      <c r="AR36" s="51">
        <v>6.258</v>
      </c>
      <c r="AS36" s="49">
        <v>58</v>
      </c>
      <c r="AT36" s="49">
        <v>0.9</v>
      </c>
      <c r="AU36" s="49">
        <v>2</v>
      </c>
      <c r="AV36" s="49">
        <v>0</v>
      </c>
      <c r="AW36" s="49">
        <v>7850</v>
      </c>
      <c r="AX36" s="49" t="s">
        <v>209</v>
      </c>
      <c r="AY36" s="49"/>
    </row>
    <row r="37" spans="5:51">
      <c r="E37" t="s">
        <v>118</v>
      </c>
      <c r="G37" s="49" t="s">
        <v>175</v>
      </c>
      <c r="H37" s="185">
        <v>0</v>
      </c>
      <c r="I37" s="185"/>
      <c r="AF37" s="49">
        <v>13</v>
      </c>
      <c r="AG37" s="51">
        <v>133.08499999999998</v>
      </c>
      <c r="AH37" s="49">
        <v>0</v>
      </c>
      <c r="AI37" s="49">
        <v>0</v>
      </c>
      <c r="AJ37" s="49">
        <v>88</v>
      </c>
      <c r="AK37" s="49" t="b">
        <v>1</v>
      </c>
      <c r="AL37" s="49" t="s">
        <v>289</v>
      </c>
      <c r="AM37" s="49"/>
      <c r="AN37" s="49"/>
      <c r="AO37" s="49" t="s">
        <v>53</v>
      </c>
      <c r="AP37" s="49" t="s">
        <v>221</v>
      </c>
      <c r="AQ37" s="49">
        <v>7</v>
      </c>
      <c r="AR37" s="51">
        <v>6.258</v>
      </c>
      <c r="AS37" s="49">
        <v>58</v>
      </c>
      <c r="AT37" s="49">
        <v>0.9</v>
      </c>
      <c r="AU37" s="49">
        <v>2</v>
      </c>
      <c r="AV37" s="49">
        <v>0</v>
      </c>
      <c r="AW37" s="49">
        <v>7850</v>
      </c>
      <c r="AX37" s="49" t="s">
        <v>209</v>
      </c>
      <c r="AY37" s="49"/>
    </row>
    <row r="38" spans="5:51">
      <c r="E38" t="s">
        <v>119</v>
      </c>
      <c r="G38" s="104"/>
      <c r="H38" s="185">
        <v>2</v>
      </c>
      <c r="I38" s="185"/>
      <c r="AF38" s="49">
        <v>14</v>
      </c>
      <c r="AG38" s="51">
        <v>131.23999999999998</v>
      </c>
      <c r="AH38" s="49">
        <v>0</v>
      </c>
      <c r="AI38" s="49">
        <v>0</v>
      </c>
      <c r="AJ38" s="49">
        <v>92</v>
      </c>
      <c r="AK38" s="49" t="b">
        <v>0</v>
      </c>
      <c r="AL38" s="49" t="s">
        <v>289</v>
      </c>
      <c r="AM38" s="49"/>
      <c r="AN38" s="49"/>
      <c r="AO38" s="49" t="s">
        <v>53</v>
      </c>
      <c r="AP38" s="49" t="s">
        <v>222</v>
      </c>
      <c r="AQ38" s="49">
        <v>8</v>
      </c>
      <c r="AR38" s="51">
        <v>6.258</v>
      </c>
      <c r="AS38" s="49">
        <v>58</v>
      </c>
      <c r="AT38" s="49">
        <v>0.9</v>
      </c>
      <c r="AU38" s="49">
        <v>2</v>
      </c>
      <c r="AV38" s="49">
        <v>0</v>
      </c>
      <c r="AW38" s="49">
        <v>7850</v>
      </c>
      <c r="AX38" s="49" t="s">
        <v>209</v>
      </c>
      <c r="AY38" s="49"/>
    </row>
    <row r="39" spans="5:51">
      <c r="E39" t="s">
        <v>513</v>
      </c>
      <c r="G39" s="104"/>
      <c r="H39" s="185">
        <v>10</v>
      </c>
      <c r="I39" s="185"/>
      <c r="AF39" s="49">
        <v>15</v>
      </c>
      <c r="AG39" s="51">
        <v>130.89999999999998</v>
      </c>
      <c r="AH39" s="49">
        <v>0</v>
      </c>
      <c r="AI39" s="49">
        <v>0</v>
      </c>
      <c r="AJ39" s="49">
        <v>138</v>
      </c>
      <c r="AK39" s="49" t="b">
        <v>0</v>
      </c>
      <c r="AL39" s="49" t="s">
        <v>289</v>
      </c>
      <c r="AM39" s="49"/>
      <c r="AN39" s="49"/>
      <c r="AO39" s="49" t="s">
        <v>53</v>
      </c>
      <c r="AP39" s="49" t="s">
        <v>223</v>
      </c>
      <c r="AQ39" s="49">
        <v>8</v>
      </c>
      <c r="AR39" s="51">
        <v>6.258</v>
      </c>
      <c r="AS39" s="49">
        <v>58</v>
      </c>
      <c r="AT39" s="49">
        <v>0.9</v>
      </c>
      <c r="AU39" s="49">
        <v>2</v>
      </c>
      <c r="AV39" s="49">
        <v>0</v>
      </c>
      <c r="AW39" s="49">
        <v>7850</v>
      </c>
      <c r="AX39" s="49" t="s">
        <v>209</v>
      </c>
      <c r="AY39" s="49"/>
    </row>
    <row r="40" spans="5:51">
      <c r="E40" t="s">
        <v>120</v>
      </c>
      <c r="G40" s="104" t="s">
        <v>175</v>
      </c>
      <c r="H40" s="185">
        <v>1</v>
      </c>
      <c r="I40" s="185"/>
      <c r="AF40" s="49">
        <v>16</v>
      </c>
      <c r="AG40" s="51">
        <v>128.48999999999998</v>
      </c>
      <c r="AH40" s="49">
        <v>0</v>
      </c>
      <c r="AI40" s="49">
        <v>0</v>
      </c>
      <c r="AJ40" s="49">
        <v>0</v>
      </c>
      <c r="AK40" s="49" t="b">
        <v>0</v>
      </c>
      <c r="AL40" s="49"/>
      <c r="AM40" s="49"/>
      <c r="AN40" s="49"/>
      <c r="AO40" s="49" t="s">
        <v>53</v>
      </c>
      <c r="AP40" s="49" t="s">
        <v>224</v>
      </c>
      <c r="AQ40" s="49">
        <v>9</v>
      </c>
      <c r="AR40" s="51">
        <v>6.258</v>
      </c>
      <c r="AS40" s="49">
        <v>58</v>
      </c>
      <c r="AT40" s="49">
        <v>0.9</v>
      </c>
      <c r="AU40" s="49">
        <v>2</v>
      </c>
      <c r="AV40" s="49">
        <v>0</v>
      </c>
      <c r="AW40" s="49">
        <v>7850</v>
      </c>
      <c r="AX40" s="49" t="s">
        <v>209</v>
      </c>
      <c r="AY40" s="49"/>
    </row>
    <row r="41" spans="5:51">
      <c r="E41" t="s">
        <v>121</v>
      </c>
      <c r="G41" s="104" t="s">
        <v>176</v>
      </c>
      <c r="H41" s="185">
        <v>1027</v>
      </c>
      <c r="I41" s="185"/>
      <c r="AF41" s="49">
        <v>17</v>
      </c>
      <c r="AG41" s="51">
        <v>125.74000000000001</v>
      </c>
      <c r="AH41" s="49">
        <v>0</v>
      </c>
      <c r="AI41" s="49">
        <v>0</v>
      </c>
      <c r="AJ41" s="49">
        <v>138</v>
      </c>
      <c r="AK41" s="49" t="b">
        <v>0</v>
      </c>
      <c r="AL41" s="49" t="s">
        <v>289</v>
      </c>
      <c r="AM41" s="49"/>
      <c r="AN41" s="49"/>
      <c r="AO41" s="49" t="s">
        <v>53</v>
      </c>
      <c r="AP41" s="49" t="s">
        <v>225</v>
      </c>
      <c r="AQ41" s="49">
        <v>9</v>
      </c>
      <c r="AR41" s="51">
        <v>6.258</v>
      </c>
      <c r="AS41" s="49">
        <v>58</v>
      </c>
      <c r="AT41" s="49">
        <v>0.9</v>
      </c>
      <c r="AU41" s="49">
        <v>2</v>
      </c>
      <c r="AV41" s="49">
        <v>0</v>
      </c>
      <c r="AW41" s="49">
        <v>7850</v>
      </c>
      <c r="AX41" s="49" t="s">
        <v>209</v>
      </c>
      <c r="AY41" s="49"/>
    </row>
    <row r="42" spans="5:51">
      <c r="E42" t="s">
        <v>159</v>
      </c>
      <c r="F42" t="s">
        <v>155</v>
      </c>
      <c r="G42" s="104" t="s">
        <v>94</v>
      </c>
      <c r="H42" s="185" t="s">
        <v>151</v>
      </c>
      <c r="I42" s="185" t="s">
        <v>167</v>
      </c>
      <c r="AF42" s="49">
        <v>18</v>
      </c>
      <c r="AG42" s="51">
        <v>123.667</v>
      </c>
      <c r="AH42" s="49">
        <v>0</v>
      </c>
      <c r="AI42" s="49">
        <v>0</v>
      </c>
      <c r="AJ42" s="49">
        <v>147</v>
      </c>
      <c r="AK42" s="49" t="b">
        <v>0</v>
      </c>
      <c r="AL42" s="49" t="s">
        <v>289</v>
      </c>
      <c r="AM42" s="49"/>
      <c r="AN42" s="49"/>
      <c r="AO42" s="49" t="s">
        <v>53</v>
      </c>
      <c r="AP42" s="49" t="s">
        <v>226</v>
      </c>
      <c r="AQ42" s="49">
        <v>10</v>
      </c>
      <c r="AR42" s="51">
        <v>6.258</v>
      </c>
      <c r="AS42" s="49">
        <v>58</v>
      </c>
      <c r="AT42" s="49">
        <v>0.9</v>
      </c>
      <c r="AU42" s="49">
        <v>2</v>
      </c>
      <c r="AV42" s="49">
        <v>0</v>
      </c>
      <c r="AW42" s="49">
        <v>7850</v>
      </c>
      <c r="AX42" s="49" t="s">
        <v>209</v>
      </c>
      <c r="AY42" s="49"/>
    </row>
    <row r="43" spans="5:51">
      <c r="E43" t="s">
        <v>160</v>
      </c>
      <c r="F43" t="s">
        <v>155</v>
      </c>
      <c r="G43" s="104" t="s">
        <v>94</v>
      </c>
      <c r="H43" s="185" t="s">
        <v>151</v>
      </c>
      <c r="I43" s="185"/>
      <c r="AF43" s="49">
        <v>19</v>
      </c>
      <c r="AG43" s="51">
        <v>122.81</v>
      </c>
      <c r="AH43" s="49">
        <v>0</v>
      </c>
      <c r="AI43" s="49">
        <v>0</v>
      </c>
      <c r="AJ43" s="49">
        <v>0</v>
      </c>
      <c r="AK43" s="49" t="b">
        <v>0</v>
      </c>
      <c r="AL43" s="49"/>
      <c r="AM43" s="49"/>
      <c r="AN43" s="49"/>
      <c r="AO43" s="49" t="s">
        <v>53</v>
      </c>
      <c r="AP43" s="49" t="s">
        <v>227</v>
      </c>
      <c r="AQ43" s="49">
        <v>10</v>
      </c>
      <c r="AR43" s="51">
        <v>6.258</v>
      </c>
      <c r="AS43" s="49">
        <v>58</v>
      </c>
      <c r="AT43" s="49">
        <v>0.9</v>
      </c>
      <c r="AU43" s="49">
        <v>2</v>
      </c>
      <c r="AV43" s="49">
        <v>0</v>
      </c>
      <c r="AW43" s="49">
        <v>7850</v>
      </c>
      <c r="AX43" s="49" t="s">
        <v>209</v>
      </c>
      <c r="AY43" s="49"/>
    </row>
    <row r="44" spans="5:51">
      <c r="E44" t="s">
        <v>122</v>
      </c>
      <c r="G44" s="104" t="s">
        <v>176</v>
      </c>
      <c r="H44" s="185">
        <v>1325</v>
      </c>
      <c r="I44" s="185"/>
      <c r="AF44" s="49">
        <v>20</v>
      </c>
      <c r="AG44" s="51">
        <v>120.9</v>
      </c>
      <c r="AH44" s="49">
        <v>0</v>
      </c>
      <c r="AI44" s="49">
        <v>0</v>
      </c>
      <c r="AJ44" s="49">
        <v>147</v>
      </c>
      <c r="AK44" s="49" t="b">
        <v>0</v>
      </c>
      <c r="AL44" s="49" t="s">
        <v>289</v>
      </c>
      <c r="AM44" s="49"/>
      <c r="AN44" s="49"/>
      <c r="AO44" s="49" t="s">
        <v>53</v>
      </c>
      <c r="AP44" s="49" t="s">
        <v>228</v>
      </c>
      <c r="AQ44" s="49">
        <v>11</v>
      </c>
      <c r="AR44" s="51">
        <v>6.2229999999999999</v>
      </c>
      <c r="AS44" s="49">
        <v>58</v>
      </c>
      <c r="AT44" s="49">
        <v>0.9</v>
      </c>
      <c r="AU44" s="49">
        <v>2</v>
      </c>
      <c r="AV44" s="49">
        <v>0</v>
      </c>
      <c r="AW44" s="49">
        <v>7850</v>
      </c>
      <c r="AX44" s="49" t="s">
        <v>209</v>
      </c>
      <c r="AY44" s="49"/>
    </row>
    <row r="45" spans="5:51">
      <c r="E45" t="s">
        <v>123</v>
      </c>
      <c r="G45" s="104"/>
      <c r="H45" s="185">
        <v>2</v>
      </c>
      <c r="I45" s="185"/>
      <c r="AF45" s="49">
        <v>21</v>
      </c>
      <c r="AG45" s="51">
        <v>119.88000000000001</v>
      </c>
      <c r="AH45" s="49">
        <v>0</v>
      </c>
      <c r="AI45" s="49">
        <v>0</v>
      </c>
      <c r="AJ45" s="49">
        <v>1060</v>
      </c>
      <c r="AK45" s="49" t="b">
        <v>0</v>
      </c>
      <c r="AL45" s="49" t="s">
        <v>289</v>
      </c>
      <c r="AM45" s="49"/>
      <c r="AN45" s="49"/>
      <c r="AO45" s="49" t="s">
        <v>53</v>
      </c>
      <c r="AP45" s="49" t="s">
        <v>229</v>
      </c>
      <c r="AQ45" s="49">
        <v>11</v>
      </c>
      <c r="AR45" s="51">
        <v>6.2505205479452055</v>
      </c>
      <c r="AS45" s="49">
        <v>58</v>
      </c>
      <c r="AT45" s="49">
        <v>0.9</v>
      </c>
      <c r="AU45" s="49">
        <v>2</v>
      </c>
      <c r="AV45" s="49">
        <v>0</v>
      </c>
      <c r="AW45" s="49">
        <v>7850</v>
      </c>
      <c r="AX45" s="49" t="s">
        <v>209</v>
      </c>
      <c r="AY45" s="49"/>
    </row>
    <row r="46" spans="5:51">
      <c r="E46" t="s">
        <v>124</v>
      </c>
      <c r="G46" s="104"/>
      <c r="H46" s="185">
        <v>300</v>
      </c>
      <c r="I46" s="185"/>
      <c r="AF46" s="49">
        <v>22</v>
      </c>
      <c r="AG46" s="51">
        <v>116.95</v>
      </c>
      <c r="AH46" s="49">
        <v>0</v>
      </c>
      <c r="AI46" s="49">
        <v>0</v>
      </c>
      <c r="AJ46" s="49">
        <v>147</v>
      </c>
      <c r="AK46" s="49" t="b">
        <v>0</v>
      </c>
      <c r="AL46" s="49" t="s">
        <v>289</v>
      </c>
      <c r="AM46" s="49"/>
      <c r="AN46" s="49"/>
      <c r="AO46" s="49" t="s">
        <v>53</v>
      </c>
      <c r="AP46" s="49" t="s">
        <v>230</v>
      </c>
      <c r="AQ46" s="49">
        <v>12</v>
      </c>
      <c r="AR46" s="51">
        <v>6.2229999999999999</v>
      </c>
      <c r="AS46" s="49">
        <v>58</v>
      </c>
      <c r="AT46" s="49">
        <v>0.9</v>
      </c>
      <c r="AU46" s="49">
        <v>2</v>
      </c>
      <c r="AV46" s="49">
        <v>0</v>
      </c>
      <c r="AW46" s="49">
        <v>7850</v>
      </c>
      <c r="AX46" s="49" t="s">
        <v>209</v>
      </c>
      <c r="AY46" s="49"/>
    </row>
    <row r="47" spans="5:51">
      <c r="E47" t="s">
        <v>125</v>
      </c>
      <c r="G47" s="104"/>
      <c r="H47" s="185">
        <v>10</v>
      </c>
      <c r="I47" s="185"/>
      <c r="AF47" s="49">
        <v>23</v>
      </c>
      <c r="AG47" s="51">
        <v>115.44600000000001</v>
      </c>
      <c r="AH47" s="49">
        <v>0</v>
      </c>
      <c r="AI47" s="49">
        <v>0</v>
      </c>
      <c r="AJ47" s="49">
        <v>147</v>
      </c>
      <c r="AK47" s="49" t="b">
        <v>0</v>
      </c>
      <c r="AL47" s="49" t="s">
        <v>289</v>
      </c>
      <c r="AM47" s="49"/>
      <c r="AN47" s="49"/>
      <c r="AO47" s="49" t="s">
        <v>53</v>
      </c>
      <c r="AP47" s="49" t="s">
        <v>231</v>
      </c>
      <c r="AQ47" s="49">
        <v>12</v>
      </c>
      <c r="AR47" s="51">
        <v>6.2229999999999999</v>
      </c>
      <c r="AS47" s="49">
        <v>23</v>
      </c>
      <c r="AT47" s="49">
        <v>0.9</v>
      </c>
      <c r="AU47" s="49">
        <v>2</v>
      </c>
      <c r="AV47" s="49">
        <v>0</v>
      </c>
      <c r="AW47" s="49">
        <v>7850</v>
      </c>
      <c r="AX47" s="49" t="s">
        <v>209</v>
      </c>
      <c r="AY47" s="49"/>
    </row>
    <row r="48" spans="5:51">
      <c r="E48" t="s">
        <v>126</v>
      </c>
      <c r="G48" s="104" t="s">
        <v>167</v>
      </c>
      <c r="H48" s="185">
        <v>7.4999999999999997E-3</v>
      </c>
      <c r="I48" s="185"/>
      <c r="AF48" s="49">
        <v>24</v>
      </c>
      <c r="AG48" s="51">
        <v>114.02000000000001</v>
      </c>
      <c r="AH48" s="49">
        <v>0</v>
      </c>
      <c r="AI48" s="49">
        <v>0</v>
      </c>
      <c r="AJ48" s="49">
        <v>0</v>
      </c>
      <c r="AK48" s="49" t="b">
        <v>0</v>
      </c>
      <c r="AL48" s="49"/>
      <c r="AM48" s="49"/>
      <c r="AN48" s="49"/>
      <c r="AO48" s="49" t="s">
        <v>53</v>
      </c>
      <c r="AP48" s="49" t="s">
        <v>232</v>
      </c>
      <c r="AQ48" s="49">
        <v>13</v>
      </c>
      <c r="AR48" s="51">
        <v>6.2229999999999999</v>
      </c>
      <c r="AS48" s="49">
        <v>23</v>
      </c>
      <c r="AT48" s="49">
        <v>0.9</v>
      </c>
      <c r="AU48" s="49">
        <v>2</v>
      </c>
      <c r="AV48" s="49">
        <v>0</v>
      </c>
      <c r="AW48" s="49">
        <v>7850</v>
      </c>
      <c r="AX48" s="49" t="s">
        <v>209</v>
      </c>
      <c r="AY48" s="49"/>
    </row>
    <row r="49" spans="5:51">
      <c r="E49" t="s">
        <v>127</v>
      </c>
      <c r="G49" s="104" t="s">
        <v>167</v>
      </c>
      <c r="H49" s="185">
        <v>6.4000000000000003E-3</v>
      </c>
      <c r="I49" s="185"/>
      <c r="AF49" s="49">
        <v>25</v>
      </c>
      <c r="AG49" s="51">
        <v>111.09</v>
      </c>
      <c r="AH49" s="49">
        <v>0</v>
      </c>
      <c r="AI49" s="49">
        <v>0</v>
      </c>
      <c r="AJ49" s="49">
        <v>147</v>
      </c>
      <c r="AK49" s="49" t="b">
        <v>0</v>
      </c>
      <c r="AL49" s="49" t="s">
        <v>289</v>
      </c>
      <c r="AM49" s="49"/>
      <c r="AN49" s="49"/>
      <c r="AO49" s="49" t="s">
        <v>53</v>
      </c>
      <c r="AP49" s="49" t="s">
        <v>233</v>
      </c>
      <c r="AQ49" s="49">
        <v>13</v>
      </c>
      <c r="AR49" s="51">
        <v>6.2229999999999999</v>
      </c>
      <c r="AS49" s="49">
        <v>23</v>
      </c>
      <c r="AT49" s="49">
        <v>0.9</v>
      </c>
      <c r="AU49" s="49">
        <v>2</v>
      </c>
      <c r="AV49" s="49">
        <v>0</v>
      </c>
      <c r="AW49" s="49">
        <v>7850</v>
      </c>
      <c r="AX49" s="49" t="s">
        <v>209</v>
      </c>
      <c r="AY49" s="49"/>
    </row>
    <row r="50" spans="5:51">
      <c r="E50" t="s">
        <v>128</v>
      </c>
      <c r="G50" s="104" t="s">
        <v>177</v>
      </c>
      <c r="H50" s="185">
        <v>36</v>
      </c>
      <c r="I50" s="185"/>
      <c r="AF50" s="49">
        <v>26</v>
      </c>
      <c r="AG50" s="51">
        <v>110.9</v>
      </c>
      <c r="AH50" s="49">
        <v>0</v>
      </c>
      <c r="AI50" s="49">
        <v>0</v>
      </c>
      <c r="AJ50" s="49">
        <v>147</v>
      </c>
      <c r="AK50" s="49" t="b">
        <v>0</v>
      </c>
      <c r="AL50" s="49" t="s">
        <v>289</v>
      </c>
      <c r="AM50" s="49"/>
      <c r="AN50" s="49"/>
      <c r="AO50" s="49" t="s">
        <v>53</v>
      </c>
      <c r="AP50" s="49" t="s">
        <v>234</v>
      </c>
      <c r="AQ50" s="49">
        <v>14</v>
      </c>
      <c r="AR50" s="51">
        <v>6.2229999999999999</v>
      </c>
      <c r="AS50" s="49">
        <v>23</v>
      </c>
      <c r="AT50" s="49">
        <v>0.9</v>
      </c>
      <c r="AU50" s="49">
        <v>2</v>
      </c>
      <c r="AV50" s="49">
        <v>0</v>
      </c>
      <c r="AW50" s="49">
        <v>7850</v>
      </c>
      <c r="AX50" s="49" t="s">
        <v>209</v>
      </c>
      <c r="AY50" s="49"/>
    </row>
    <row r="51" spans="5:51">
      <c r="E51" t="s">
        <v>131</v>
      </c>
      <c r="G51" s="104" t="s">
        <v>167</v>
      </c>
      <c r="H51" s="185">
        <v>5</v>
      </c>
      <c r="I51" s="185" t="s">
        <v>168</v>
      </c>
      <c r="AF51" s="49">
        <v>27</v>
      </c>
      <c r="AG51" s="51">
        <v>108.16000000000001</v>
      </c>
      <c r="AH51" s="49">
        <v>0</v>
      </c>
      <c r="AI51" s="49">
        <v>0</v>
      </c>
      <c r="AJ51" s="49">
        <v>0</v>
      </c>
      <c r="AK51" s="49" t="b">
        <v>0</v>
      </c>
      <c r="AL51" s="49"/>
      <c r="AM51" s="49"/>
      <c r="AN51" s="49"/>
      <c r="AO51" s="49" t="s">
        <v>53</v>
      </c>
      <c r="AP51" s="49" t="s">
        <v>235</v>
      </c>
      <c r="AQ51" s="49">
        <v>14</v>
      </c>
      <c r="AR51" s="51">
        <v>6.2229999999999999</v>
      </c>
      <c r="AS51" s="49">
        <v>23</v>
      </c>
      <c r="AT51" s="49">
        <v>0.9</v>
      </c>
      <c r="AU51" s="49">
        <v>2</v>
      </c>
      <c r="AV51" s="49">
        <v>0</v>
      </c>
      <c r="AW51" s="49">
        <v>7850</v>
      </c>
      <c r="AX51" s="49" t="s">
        <v>209</v>
      </c>
      <c r="AY51" s="49"/>
    </row>
    <row r="52" spans="5:51">
      <c r="E52" t="s">
        <v>129</v>
      </c>
      <c r="G52" s="104" t="s">
        <v>167</v>
      </c>
      <c r="H52" s="185">
        <v>10000000</v>
      </c>
      <c r="I52" s="185"/>
      <c r="AF52" s="49">
        <v>28</v>
      </c>
      <c r="AG52" s="51">
        <v>107.224</v>
      </c>
      <c r="AH52" s="49">
        <v>0</v>
      </c>
      <c r="AI52" s="49">
        <v>0</v>
      </c>
      <c r="AJ52" s="49">
        <v>147</v>
      </c>
      <c r="AK52" s="49" t="b">
        <v>0</v>
      </c>
      <c r="AL52" s="49" t="s">
        <v>289</v>
      </c>
      <c r="AM52" s="49"/>
      <c r="AN52" s="49"/>
      <c r="AO52" s="49" t="s">
        <v>53</v>
      </c>
      <c r="AP52" s="49" t="s">
        <v>236</v>
      </c>
      <c r="AQ52" s="49">
        <v>15</v>
      </c>
      <c r="AR52" s="51">
        <v>6.2229999999999999</v>
      </c>
      <c r="AS52" s="49">
        <v>23</v>
      </c>
      <c r="AT52" s="49">
        <v>0.9</v>
      </c>
      <c r="AU52" s="49">
        <v>2</v>
      </c>
      <c r="AV52" s="49">
        <v>0</v>
      </c>
      <c r="AW52" s="49">
        <v>7850</v>
      </c>
      <c r="AX52" s="49" t="s">
        <v>209</v>
      </c>
      <c r="AY52" s="49"/>
    </row>
    <row r="53" spans="5:51">
      <c r="E53" t="s">
        <v>130</v>
      </c>
      <c r="G53" s="104" t="s">
        <v>167</v>
      </c>
      <c r="H53" s="185">
        <v>0.89500000000000002</v>
      </c>
      <c r="I53" s="185"/>
      <c r="AF53" s="49">
        <v>29</v>
      </c>
      <c r="AG53" s="51">
        <v>105.23</v>
      </c>
      <c r="AH53" s="49">
        <v>0</v>
      </c>
      <c r="AI53" s="49">
        <v>0</v>
      </c>
      <c r="AJ53" s="49">
        <v>0</v>
      </c>
      <c r="AK53" s="49" t="b">
        <v>0</v>
      </c>
      <c r="AL53" s="49"/>
      <c r="AM53" s="49"/>
      <c r="AN53" s="49"/>
      <c r="AO53" s="49" t="s">
        <v>53</v>
      </c>
      <c r="AP53" s="49" t="s">
        <v>237</v>
      </c>
      <c r="AQ53" s="49">
        <v>15</v>
      </c>
      <c r="AR53" s="51">
        <v>6.2229999999999999</v>
      </c>
      <c r="AS53" s="49">
        <v>23</v>
      </c>
      <c r="AT53" s="49">
        <v>0.9</v>
      </c>
      <c r="AU53" s="49">
        <v>2</v>
      </c>
      <c r="AV53" s="49">
        <v>0</v>
      </c>
      <c r="AW53" s="49">
        <v>7850</v>
      </c>
      <c r="AX53" s="49" t="s">
        <v>209</v>
      </c>
      <c r="AY53" s="49"/>
    </row>
    <row r="54" spans="5:51">
      <c r="E54" t="s">
        <v>132</v>
      </c>
      <c r="F54" t="s">
        <v>158</v>
      </c>
      <c r="G54" s="104" t="s">
        <v>94</v>
      </c>
      <c r="H54" s="185" t="s">
        <v>151</v>
      </c>
      <c r="I54" s="185"/>
      <c r="AF54" s="49">
        <v>30</v>
      </c>
      <c r="AG54" s="51">
        <v>102.30000000000001</v>
      </c>
      <c r="AH54" s="49">
        <v>0</v>
      </c>
      <c r="AI54" s="49">
        <v>0</v>
      </c>
      <c r="AJ54" s="49">
        <v>147</v>
      </c>
      <c r="AK54" s="49" t="b">
        <v>0</v>
      </c>
      <c r="AL54" s="49" t="s">
        <v>289</v>
      </c>
      <c r="AM54" s="49"/>
      <c r="AN54" s="49"/>
      <c r="AO54" s="49" t="s">
        <v>53</v>
      </c>
      <c r="AP54" s="49" t="s">
        <v>238</v>
      </c>
      <c r="AQ54" s="49">
        <v>16</v>
      </c>
      <c r="AR54" s="51">
        <v>6.2229999999999999</v>
      </c>
      <c r="AS54" s="49">
        <v>23</v>
      </c>
      <c r="AT54" s="49">
        <v>0.9</v>
      </c>
      <c r="AU54" s="49">
        <v>2</v>
      </c>
      <c r="AV54" s="49">
        <v>0</v>
      </c>
      <c r="AW54" s="49">
        <v>7850</v>
      </c>
      <c r="AX54" s="49" t="s">
        <v>209</v>
      </c>
      <c r="AY54" s="49"/>
    </row>
    <row r="55" spans="5:51">
      <c r="E55" t="s">
        <v>133</v>
      </c>
      <c r="F55" t="s">
        <v>155</v>
      </c>
      <c r="G55" s="104" t="s">
        <v>94</v>
      </c>
      <c r="H55" s="185" t="s">
        <v>153</v>
      </c>
      <c r="I55" s="185">
        <v>140</v>
      </c>
      <c r="AF55" s="49">
        <v>31</v>
      </c>
      <c r="AG55" s="51">
        <v>102.26</v>
      </c>
      <c r="AH55" s="49">
        <v>0</v>
      </c>
      <c r="AI55" s="49">
        <v>0</v>
      </c>
      <c r="AJ55" s="49">
        <v>5610</v>
      </c>
      <c r="AK55" s="49" t="b">
        <v>0</v>
      </c>
      <c r="AL55" s="49" t="s">
        <v>289</v>
      </c>
      <c r="AM55" s="49"/>
      <c r="AN55" s="49"/>
      <c r="AO55" s="49" t="s">
        <v>53</v>
      </c>
      <c r="AP55" s="49" t="s">
        <v>239</v>
      </c>
      <c r="AQ55" s="49">
        <v>16</v>
      </c>
      <c r="AR55" s="51">
        <v>6.2229999999999999</v>
      </c>
      <c r="AS55" s="49">
        <v>23</v>
      </c>
      <c r="AT55" s="49">
        <v>0.9</v>
      </c>
      <c r="AU55" s="49">
        <v>2</v>
      </c>
      <c r="AV55" s="49">
        <v>0</v>
      </c>
      <c r="AW55" s="49">
        <v>7850</v>
      </c>
      <c r="AX55" s="49" t="s">
        <v>209</v>
      </c>
      <c r="AY55" s="49"/>
    </row>
    <row r="56" spans="5:51">
      <c r="E56" t="s">
        <v>134</v>
      </c>
      <c r="G56" s="104" t="s">
        <v>167</v>
      </c>
      <c r="H56" s="185">
        <v>0.11</v>
      </c>
      <c r="I56" s="185"/>
      <c r="AF56" s="49">
        <v>32</v>
      </c>
      <c r="AG56" s="51">
        <v>102.10000000000001</v>
      </c>
      <c r="AH56" s="49">
        <v>0</v>
      </c>
      <c r="AI56" s="49">
        <v>0</v>
      </c>
      <c r="AJ56" s="49">
        <v>8160</v>
      </c>
      <c r="AK56" s="49" t="b">
        <v>0</v>
      </c>
      <c r="AL56" s="49" t="s">
        <v>289</v>
      </c>
      <c r="AM56" s="49"/>
      <c r="AN56" s="49"/>
      <c r="AO56" s="49" t="s">
        <v>53</v>
      </c>
      <c r="AP56" s="49" t="s">
        <v>240</v>
      </c>
      <c r="AQ56" s="49">
        <v>17</v>
      </c>
      <c r="AR56" s="51">
        <v>6.2229999999999999</v>
      </c>
      <c r="AS56" s="49">
        <v>23</v>
      </c>
      <c r="AT56" s="49">
        <v>0.9</v>
      </c>
      <c r="AU56" s="49">
        <v>2</v>
      </c>
      <c r="AV56" s="49">
        <v>0</v>
      </c>
      <c r="AW56" s="49">
        <v>7850</v>
      </c>
      <c r="AX56" s="49" t="s">
        <v>209</v>
      </c>
      <c r="AY56" s="49"/>
    </row>
    <row r="57" spans="5:51">
      <c r="E57" t="s">
        <v>135</v>
      </c>
      <c r="G57" s="104" t="s">
        <v>178</v>
      </c>
      <c r="H57" s="185">
        <v>0</v>
      </c>
      <c r="I57" s="185"/>
      <c r="AF57" s="49">
        <v>33</v>
      </c>
      <c r="AG57" s="51">
        <v>101.94000000000001</v>
      </c>
      <c r="AH57" s="49">
        <v>0</v>
      </c>
      <c r="AI57" s="49">
        <v>0</v>
      </c>
      <c r="AJ57" s="49">
        <v>5</v>
      </c>
      <c r="AK57" s="49" t="b">
        <v>0</v>
      </c>
      <c r="AL57" s="49" t="s">
        <v>289</v>
      </c>
      <c r="AM57" s="49"/>
      <c r="AN57" s="49"/>
      <c r="AO57" s="49" t="s">
        <v>53</v>
      </c>
      <c r="AP57" s="49" t="s">
        <v>241</v>
      </c>
      <c r="AQ57" s="49">
        <v>17</v>
      </c>
      <c r="AR57" s="51">
        <v>6.2229999999999999</v>
      </c>
      <c r="AS57" s="49">
        <v>23</v>
      </c>
      <c r="AT57" s="49">
        <v>0.9</v>
      </c>
      <c r="AU57" s="49">
        <v>2</v>
      </c>
      <c r="AV57" s="49">
        <v>0</v>
      </c>
      <c r="AW57" s="49">
        <v>7850</v>
      </c>
      <c r="AX57" s="49" t="s">
        <v>209</v>
      </c>
      <c r="AY57" s="49"/>
    </row>
    <row r="58" spans="5:51">
      <c r="E58" t="s">
        <v>136</v>
      </c>
      <c r="G58" s="104" t="s">
        <v>59</v>
      </c>
      <c r="H58" s="185">
        <v>0</v>
      </c>
      <c r="I58" s="185"/>
      <c r="AF58" s="49">
        <v>34</v>
      </c>
      <c r="AG58" s="51">
        <v>101.9</v>
      </c>
      <c r="AH58" s="49">
        <v>0</v>
      </c>
      <c r="AI58" s="49">
        <v>0</v>
      </c>
      <c r="AJ58" s="49">
        <v>1</v>
      </c>
      <c r="AK58" s="49" t="b">
        <v>0</v>
      </c>
      <c r="AL58" s="49" t="s">
        <v>289</v>
      </c>
      <c r="AM58" s="49"/>
      <c r="AN58" s="49"/>
      <c r="AO58" s="49" t="s">
        <v>53</v>
      </c>
      <c r="AP58" s="49" t="s">
        <v>242</v>
      </c>
      <c r="AQ58" s="49">
        <v>18</v>
      </c>
      <c r="AR58" s="51">
        <v>6.2229999999999999</v>
      </c>
      <c r="AS58" s="49">
        <v>23</v>
      </c>
      <c r="AT58" s="49">
        <v>0.9</v>
      </c>
      <c r="AU58" s="49">
        <v>2</v>
      </c>
      <c r="AV58" s="49">
        <v>0</v>
      </c>
      <c r="AW58" s="49">
        <v>7850</v>
      </c>
      <c r="AX58" s="49" t="s">
        <v>209</v>
      </c>
      <c r="AY58" s="49"/>
    </row>
    <row r="59" spans="5:51">
      <c r="E59" t="s">
        <v>137</v>
      </c>
      <c r="G59" s="104" t="s">
        <v>59</v>
      </c>
      <c r="H59" s="185">
        <v>1</v>
      </c>
      <c r="I59" s="185"/>
      <c r="AF59" s="49">
        <v>35</v>
      </c>
      <c r="AG59" s="51">
        <v>100.9</v>
      </c>
      <c r="AH59" s="49">
        <v>0</v>
      </c>
      <c r="AI59" s="49">
        <v>0</v>
      </c>
      <c r="AJ59" s="49">
        <v>1003</v>
      </c>
      <c r="AK59" s="49" t="b">
        <v>0</v>
      </c>
      <c r="AL59" s="49" t="s">
        <v>289</v>
      </c>
      <c r="AM59" s="49"/>
      <c r="AN59" s="49"/>
      <c r="AO59" s="49" t="s">
        <v>53</v>
      </c>
      <c r="AP59" s="49" t="s">
        <v>304</v>
      </c>
      <c r="AQ59" s="49">
        <v>18</v>
      </c>
      <c r="AR59" s="51">
        <v>6.2229999999999999</v>
      </c>
      <c r="AS59" s="49">
        <v>23</v>
      </c>
      <c r="AT59" s="49">
        <v>0.9</v>
      </c>
      <c r="AU59" s="49">
        <v>2</v>
      </c>
      <c r="AV59" s="49">
        <v>0</v>
      </c>
      <c r="AW59" s="49">
        <v>7850</v>
      </c>
      <c r="AX59" s="49" t="s">
        <v>209</v>
      </c>
      <c r="AY59" s="49"/>
    </row>
    <row r="60" spans="5:51">
      <c r="E60" t="s">
        <v>138</v>
      </c>
      <c r="G60" s="104" t="s">
        <v>59</v>
      </c>
      <c r="H60" s="185" t="s">
        <v>154</v>
      </c>
      <c r="I60" s="185"/>
      <c r="AF60" s="49">
        <v>36</v>
      </c>
      <c r="AG60" s="51">
        <v>99.172000000000011</v>
      </c>
      <c r="AH60" s="49">
        <v>0</v>
      </c>
      <c r="AI60" s="49">
        <v>0</v>
      </c>
      <c r="AJ60" s="49">
        <v>0</v>
      </c>
      <c r="AK60" s="49" t="b">
        <v>0</v>
      </c>
      <c r="AL60" s="49"/>
      <c r="AM60" s="49"/>
      <c r="AN60" s="49"/>
      <c r="AO60" s="49" t="s">
        <v>53</v>
      </c>
      <c r="AP60" s="49" t="s">
        <v>305</v>
      </c>
      <c r="AQ60" s="49">
        <v>19</v>
      </c>
      <c r="AR60" s="51">
        <v>6.2229999999999999</v>
      </c>
      <c r="AS60" s="49">
        <v>23</v>
      </c>
      <c r="AT60" s="49">
        <v>0.9</v>
      </c>
      <c r="AU60" s="49">
        <v>2</v>
      </c>
      <c r="AV60" s="49">
        <v>0</v>
      </c>
      <c r="AW60" s="49">
        <v>7850</v>
      </c>
      <c r="AX60" s="49" t="s">
        <v>209</v>
      </c>
      <c r="AY60" s="49"/>
    </row>
    <row r="61" spans="5:51">
      <c r="E61" t="s">
        <v>139</v>
      </c>
      <c r="F61" t="s">
        <v>171</v>
      </c>
      <c r="G61" s="104"/>
      <c r="H61" s="185" t="s">
        <v>162</v>
      </c>
      <c r="I61" s="185"/>
      <c r="AF61" s="49">
        <v>37</v>
      </c>
      <c r="AG61" s="51">
        <v>99.003</v>
      </c>
      <c r="AH61" s="49">
        <v>0</v>
      </c>
      <c r="AI61" s="49">
        <v>0</v>
      </c>
      <c r="AJ61" s="49">
        <v>137</v>
      </c>
      <c r="AK61" s="49" t="b">
        <v>0</v>
      </c>
      <c r="AL61" s="49" t="s">
        <v>289</v>
      </c>
      <c r="AM61" s="49"/>
      <c r="AN61" s="49"/>
      <c r="AO61" s="49" t="s">
        <v>53</v>
      </c>
      <c r="AP61" s="49" t="s">
        <v>306</v>
      </c>
      <c r="AQ61" s="49">
        <v>19</v>
      </c>
      <c r="AR61" s="51">
        <v>6.2229999999999999</v>
      </c>
      <c r="AS61" s="49">
        <v>23</v>
      </c>
      <c r="AT61" s="49">
        <v>0.9</v>
      </c>
      <c r="AU61" s="49">
        <v>2</v>
      </c>
      <c r="AV61" s="49">
        <v>0</v>
      </c>
      <c r="AW61" s="49">
        <v>7850</v>
      </c>
      <c r="AX61" s="49" t="s">
        <v>209</v>
      </c>
      <c r="AY61" s="49"/>
    </row>
    <row r="62" spans="5:51">
      <c r="AF62" s="49">
        <v>38</v>
      </c>
      <c r="AG62" s="51">
        <v>96.45</v>
      </c>
      <c r="AH62" s="49">
        <v>0</v>
      </c>
      <c r="AI62" s="49">
        <v>0</v>
      </c>
      <c r="AJ62" s="49">
        <v>0</v>
      </c>
      <c r="AK62" s="49" t="b">
        <v>0</v>
      </c>
      <c r="AL62" s="49"/>
      <c r="AM62" s="49"/>
      <c r="AN62" s="49"/>
      <c r="AO62" s="49" t="s">
        <v>53</v>
      </c>
      <c r="AP62" s="49" t="s">
        <v>307</v>
      </c>
      <c r="AQ62" s="49">
        <v>20</v>
      </c>
      <c r="AR62" s="51">
        <v>6.2229999999999999</v>
      </c>
      <c r="AS62" s="49">
        <v>23</v>
      </c>
      <c r="AT62" s="49">
        <v>0.9</v>
      </c>
      <c r="AU62" s="49">
        <v>2</v>
      </c>
      <c r="AV62" s="49">
        <v>0</v>
      </c>
      <c r="AW62" s="49">
        <v>7850</v>
      </c>
      <c r="AX62" s="49" t="s">
        <v>209</v>
      </c>
      <c r="AY62" s="49"/>
    </row>
    <row r="63" spans="5:51">
      <c r="AF63" s="49">
        <v>39</v>
      </c>
      <c r="AG63" s="51">
        <v>94.89200000000001</v>
      </c>
      <c r="AH63" s="49">
        <v>0</v>
      </c>
      <c r="AI63" s="49">
        <v>0</v>
      </c>
      <c r="AJ63" s="49">
        <v>138</v>
      </c>
      <c r="AK63" s="49" t="b">
        <v>0</v>
      </c>
      <c r="AL63" s="49" t="s">
        <v>289</v>
      </c>
      <c r="AM63" s="49"/>
      <c r="AN63" s="49"/>
      <c r="AO63" s="49" t="s">
        <v>53</v>
      </c>
      <c r="AP63" s="49" t="s">
        <v>308</v>
      </c>
      <c r="AQ63" s="49">
        <v>20</v>
      </c>
      <c r="AR63" s="51">
        <v>6.2229999999999999</v>
      </c>
      <c r="AS63" s="49">
        <v>23</v>
      </c>
      <c r="AT63" s="49">
        <v>0.9</v>
      </c>
      <c r="AU63" s="49">
        <v>2</v>
      </c>
      <c r="AV63" s="49">
        <v>0</v>
      </c>
      <c r="AW63" s="49">
        <v>7850</v>
      </c>
      <c r="AX63" s="49" t="s">
        <v>209</v>
      </c>
      <c r="AY63" s="49"/>
    </row>
    <row r="64" spans="5:51">
      <c r="AF64" s="49">
        <v>40</v>
      </c>
      <c r="AG64" s="51">
        <v>93.728000000000009</v>
      </c>
      <c r="AH64" s="49">
        <v>0</v>
      </c>
      <c r="AI64" s="49">
        <v>0</v>
      </c>
      <c r="AJ64" s="49">
        <v>0</v>
      </c>
      <c r="AK64" s="49" t="b">
        <v>0</v>
      </c>
      <c r="AL64" s="49"/>
      <c r="AM64" s="49"/>
      <c r="AN64" s="49"/>
      <c r="AO64" s="49" t="s">
        <v>53</v>
      </c>
      <c r="AP64" s="49" t="s">
        <v>309</v>
      </c>
      <c r="AQ64" s="49">
        <v>21</v>
      </c>
      <c r="AR64" s="51">
        <v>6.2229999999999999</v>
      </c>
      <c r="AS64" s="49">
        <v>23</v>
      </c>
      <c r="AT64" s="49">
        <v>0.9</v>
      </c>
      <c r="AU64" s="49">
        <v>2</v>
      </c>
      <c r="AV64" s="49">
        <v>0</v>
      </c>
      <c r="AW64" s="49">
        <v>7850</v>
      </c>
      <c r="AX64" s="49" t="s">
        <v>209</v>
      </c>
      <c r="AY64" s="49"/>
    </row>
    <row r="65" spans="32:51">
      <c r="AF65" s="49">
        <v>41</v>
      </c>
      <c r="AG65" s="51">
        <v>91.006</v>
      </c>
      <c r="AH65" s="49">
        <v>0</v>
      </c>
      <c r="AI65" s="49">
        <v>0</v>
      </c>
      <c r="AJ65" s="49">
        <v>138</v>
      </c>
      <c r="AK65" s="49" t="b">
        <v>0</v>
      </c>
      <c r="AL65" s="49" t="s">
        <v>289</v>
      </c>
      <c r="AM65" s="49"/>
      <c r="AN65" s="49"/>
      <c r="AO65" s="49" t="s">
        <v>53</v>
      </c>
      <c r="AP65" s="49" t="s">
        <v>310</v>
      </c>
      <c r="AQ65" s="49">
        <v>21</v>
      </c>
      <c r="AR65" s="51">
        <v>6.2229999999999999</v>
      </c>
      <c r="AS65" s="49">
        <v>23</v>
      </c>
      <c r="AT65" s="49">
        <v>0.9</v>
      </c>
      <c r="AU65" s="49">
        <v>2</v>
      </c>
      <c r="AV65" s="49">
        <v>0</v>
      </c>
      <c r="AW65" s="49">
        <v>7850</v>
      </c>
      <c r="AX65" s="49" t="s">
        <v>209</v>
      </c>
      <c r="AY65" s="49"/>
    </row>
    <row r="66" spans="32:51">
      <c r="AF66" s="49">
        <v>42</v>
      </c>
      <c r="AG66" s="51">
        <v>90.9</v>
      </c>
      <c r="AH66" s="49">
        <v>0</v>
      </c>
      <c r="AI66" s="49">
        <v>0</v>
      </c>
      <c r="AJ66" s="49">
        <v>139</v>
      </c>
      <c r="AK66" s="49" t="b">
        <v>0</v>
      </c>
      <c r="AL66" s="49" t="s">
        <v>289</v>
      </c>
      <c r="AM66" s="49"/>
      <c r="AN66" s="49"/>
      <c r="AO66" s="49" t="s">
        <v>53</v>
      </c>
      <c r="AP66" s="49" t="s">
        <v>311</v>
      </c>
      <c r="AQ66" s="49">
        <v>22</v>
      </c>
      <c r="AR66" s="51">
        <v>6.2229999999999999</v>
      </c>
      <c r="AS66" s="49">
        <v>23</v>
      </c>
      <c r="AT66" s="49">
        <v>0.9</v>
      </c>
      <c r="AU66" s="49">
        <v>2</v>
      </c>
      <c r="AV66" s="49">
        <v>0</v>
      </c>
      <c r="AW66" s="49">
        <v>7850</v>
      </c>
      <c r="AX66" s="49" t="s">
        <v>209</v>
      </c>
      <c r="AY66" s="49"/>
    </row>
    <row r="67" spans="32:51">
      <c r="AF67" s="49">
        <v>43</v>
      </c>
      <c r="AG67" s="51">
        <v>88.284000000000006</v>
      </c>
      <c r="AH67" s="49">
        <v>0</v>
      </c>
      <c r="AI67" s="49">
        <v>0</v>
      </c>
      <c r="AJ67" s="49">
        <v>0</v>
      </c>
      <c r="AK67" s="49" t="b">
        <v>0</v>
      </c>
      <c r="AL67" s="49"/>
      <c r="AM67" s="49"/>
      <c r="AN67" s="49"/>
      <c r="AO67" s="49" t="s">
        <v>53</v>
      </c>
      <c r="AP67" s="49" t="s">
        <v>312</v>
      </c>
      <c r="AQ67" s="49">
        <v>22</v>
      </c>
      <c r="AR67" s="51">
        <v>6.2229999999999999</v>
      </c>
      <c r="AS67" s="49">
        <v>23</v>
      </c>
      <c r="AT67" s="49">
        <v>0.9</v>
      </c>
      <c r="AU67" s="49">
        <v>2</v>
      </c>
      <c r="AV67" s="49">
        <v>0</v>
      </c>
      <c r="AW67" s="49">
        <v>7850</v>
      </c>
      <c r="AX67" s="49" t="s">
        <v>209</v>
      </c>
      <c r="AY67" s="49"/>
    </row>
    <row r="68" spans="32:51">
      <c r="AF68" s="49">
        <v>44</v>
      </c>
      <c r="AG68" s="51">
        <v>86.671000000000006</v>
      </c>
      <c r="AH68" s="49">
        <v>0</v>
      </c>
      <c r="AI68" s="49">
        <v>0</v>
      </c>
      <c r="AJ68" s="49">
        <v>139</v>
      </c>
      <c r="AK68" s="49" t="b">
        <v>0</v>
      </c>
      <c r="AL68" s="49" t="s">
        <v>289</v>
      </c>
      <c r="AM68" s="49"/>
      <c r="AN68" s="49"/>
      <c r="AO68" s="49" t="s">
        <v>53</v>
      </c>
      <c r="AP68" s="49" t="s">
        <v>313</v>
      </c>
      <c r="AQ68" s="49">
        <v>23</v>
      </c>
      <c r="AR68" s="51">
        <v>6.2229999999999999</v>
      </c>
      <c r="AS68" s="49">
        <v>23</v>
      </c>
      <c r="AT68" s="49">
        <v>0.9</v>
      </c>
      <c r="AU68" s="49">
        <v>2</v>
      </c>
      <c r="AV68" s="49">
        <v>0</v>
      </c>
      <c r="AW68" s="49">
        <v>7850</v>
      </c>
      <c r="AX68" s="49" t="s">
        <v>209</v>
      </c>
      <c r="AY68" s="49"/>
    </row>
    <row r="69" spans="32:51">
      <c r="AF69" s="49">
        <v>45</v>
      </c>
      <c r="AG69" s="51">
        <v>85.562000000000012</v>
      </c>
      <c r="AH69" s="49">
        <v>0</v>
      </c>
      <c r="AI69" s="49">
        <v>0</v>
      </c>
      <c r="AJ69" s="49">
        <v>0</v>
      </c>
      <c r="AK69" s="49" t="b">
        <v>0</v>
      </c>
      <c r="AL69" s="49"/>
      <c r="AM69" s="49"/>
      <c r="AN69" s="49"/>
      <c r="AO69" s="49" t="s">
        <v>53</v>
      </c>
      <c r="AP69" s="49" t="s">
        <v>314</v>
      </c>
      <c r="AQ69" s="49">
        <v>23</v>
      </c>
      <c r="AR69" s="51">
        <v>6.2229999999999999</v>
      </c>
      <c r="AS69" s="49">
        <v>23</v>
      </c>
      <c r="AT69" s="49">
        <v>0.9</v>
      </c>
      <c r="AU69" s="49">
        <v>2</v>
      </c>
      <c r="AV69" s="49">
        <v>0</v>
      </c>
      <c r="AW69" s="49">
        <v>7850</v>
      </c>
      <c r="AX69" s="49" t="s">
        <v>209</v>
      </c>
      <c r="AY69" s="49"/>
    </row>
    <row r="70" spans="32:51">
      <c r="AF70" s="49">
        <v>46</v>
      </c>
      <c r="AG70" s="51">
        <v>82.84</v>
      </c>
      <c r="AH70" s="49">
        <v>0</v>
      </c>
      <c r="AI70" s="49">
        <v>0</v>
      </c>
      <c r="AJ70" s="49">
        <v>140</v>
      </c>
      <c r="AK70" s="49" t="b">
        <v>0</v>
      </c>
      <c r="AL70" s="49" t="s">
        <v>289</v>
      </c>
      <c r="AM70" s="49"/>
      <c r="AN70" s="49"/>
      <c r="AO70" s="49" t="s">
        <v>53</v>
      </c>
      <c r="AP70" s="49" t="s">
        <v>315</v>
      </c>
      <c r="AQ70" s="49">
        <v>24</v>
      </c>
      <c r="AR70" s="51">
        <v>6.2240000000000002</v>
      </c>
      <c r="AS70" s="49">
        <v>23</v>
      </c>
      <c r="AT70" s="49">
        <v>0.9</v>
      </c>
      <c r="AU70" s="49">
        <v>2</v>
      </c>
      <c r="AV70" s="49">
        <v>0</v>
      </c>
      <c r="AW70" s="49">
        <v>7850</v>
      </c>
      <c r="AX70" s="49" t="s">
        <v>209</v>
      </c>
      <c r="AY70" s="49"/>
    </row>
    <row r="71" spans="32:51">
      <c r="AF71" s="49">
        <v>47</v>
      </c>
      <c r="AG71" s="51">
        <v>82.56</v>
      </c>
      <c r="AH71" s="49">
        <v>0</v>
      </c>
      <c r="AI71" s="49">
        <v>0</v>
      </c>
      <c r="AJ71" s="49">
        <v>0</v>
      </c>
      <c r="AK71" s="49" t="b">
        <v>0</v>
      </c>
      <c r="AL71" s="49"/>
      <c r="AM71" s="49"/>
      <c r="AN71" s="49"/>
      <c r="AO71" s="49" t="s">
        <v>53</v>
      </c>
      <c r="AP71" s="49" t="s">
        <v>316</v>
      </c>
      <c r="AQ71" s="49">
        <v>24</v>
      </c>
      <c r="AR71" s="51">
        <v>6.2240000000000002</v>
      </c>
      <c r="AS71" s="49">
        <v>24</v>
      </c>
      <c r="AT71" s="49">
        <v>0.9</v>
      </c>
      <c r="AU71" s="49">
        <v>2</v>
      </c>
      <c r="AV71" s="49">
        <v>0</v>
      </c>
      <c r="AW71" s="49">
        <v>7850</v>
      </c>
      <c r="AX71" s="49" t="s">
        <v>209</v>
      </c>
      <c r="AY71" s="49"/>
    </row>
    <row r="72" spans="32:51">
      <c r="AF72" s="49">
        <v>48</v>
      </c>
      <c r="AG72" s="51">
        <v>80.900000000000006</v>
      </c>
      <c r="AH72" s="49">
        <v>0</v>
      </c>
      <c r="AI72" s="49">
        <v>0</v>
      </c>
      <c r="AJ72" s="49">
        <v>140</v>
      </c>
      <c r="AK72" s="49" t="b">
        <v>0</v>
      </c>
      <c r="AL72" s="49" t="s">
        <v>289</v>
      </c>
      <c r="AM72" s="49"/>
      <c r="AN72" s="49"/>
      <c r="AO72" s="49" t="s">
        <v>53</v>
      </c>
      <c r="AP72" s="49" t="s">
        <v>317</v>
      </c>
      <c r="AQ72" s="49">
        <v>25</v>
      </c>
      <c r="AR72" s="51">
        <v>6.2249999999999996</v>
      </c>
      <c r="AS72" s="49">
        <v>24</v>
      </c>
      <c r="AT72" s="49">
        <v>0.9</v>
      </c>
      <c r="AU72" s="49">
        <v>2</v>
      </c>
      <c r="AV72" s="49">
        <v>0</v>
      </c>
      <c r="AW72" s="49">
        <v>7850</v>
      </c>
      <c r="AX72" s="49" t="s">
        <v>209</v>
      </c>
      <c r="AY72" s="49"/>
    </row>
    <row r="73" spans="32:51">
      <c r="AF73" s="49">
        <v>49</v>
      </c>
      <c r="AG73" s="51">
        <v>80.118000000000009</v>
      </c>
      <c r="AH73" s="49">
        <v>0</v>
      </c>
      <c r="AI73" s="49">
        <v>0</v>
      </c>
      <c r="AJ73" s="49">
        <v>0</v>
      </c>
      <c r="AK73" s="49" t="b">
        <v>0</v>
      </c>
      <c r="AL73" s="49"/>
      <c r="AM73" s="49"/>
      <c r="AN73" s="49"/>
      <c r="AO73" s="49" t="s">
        <v>53</v>
      </c>
      <c r="AP73" s="49" t="s">
        <v>318</v>
      </c>
      <c r="AQ73" s="49">
        <v>25</v>
      </c>
      <c r="AR73" s="51">
        <v>6.2249999999999996</v>
      </c>
      <c r="AS73" s="49">
        <v>25</v>
      </c>
      <c r="AT73" s="49">
        <v>0.9</v>
      </c>
      <c r="AU73" s="49">
        <v>2</v>
      </c>
      <c r="AV73" s="49">
        <v>0</v>
      </c>
      <c r="AW73" s="49">
        <v>7850</v>
      </c>
      <c r="AX73" s="49" t="s">
        <v>209</v>
      </c>
      <c r="AY73" s="49"/>
    </row>
    <row r="74" spans="32:51">
      <c r="AF74" s="49">
        <v>50</v>
      </c>
      <c r="AG74" s="51">
        <v>78.45</v>
      </c>
      <c r="AH74" s="49">
        <v>0</v>
      </c>
      <c r="AI74" s="49">
        <v>0</v>
      </c>
      <c r="AJ74" s="49">
        <v>141</v>
      </c>
      <c r="AK74" s="49" t="b">
        <v>0</v>
      </c>
      <c r="AL74" s="49" t="s">
        <v>289</v>
      </c>
      <c r="AM74" s="49"/>
      <c r="AN74" s="49"/>
      <c r="AO74" s="49" t="s">
        <v>53</v>
      </c>
      <c r="AP74" s="49" t="s">
        <v>319</v>
      </c>
      <c r="AQ74" s="49">
        <v>26</v>
      </c>
      <c r="AR74" s="51">
        <v>6.2249999999999996</v>
      </c>
      <c r="AS74" s="49">
        <v>25</v>
      </c>
      <c r="AT74" s="49">
        <v>0.9</v>
      </c>
      <c r="AU74" s="49">
        <v>2</v>
      </c>
      <c r="AV74" s="49">
        <v>0</v>
      </c>
      <c r="AW74" s="49">
        <v>7850</v>
      </c>
      <c r="AX74" s="49" t="s">
        <v>209</v>
      </c>
      <c r="AY74" s="49"/>
    </row>
    <row r="75" spans="32:51">
      <c r="AF75" s="49">
        <v>51</v>
      </c>
      <c r="AG75" s="51">
        <v>77.396000000000001</v>
      </c>
      <c r="AH75" s="49">
        <v>0</v>
      </c>
      <c r="AI75" s="49">
        <v>0</v>
      </c>
      <c r="AJ75" s="49">
        <v>0</v>
      </c>
      <c r="AK75" s="49" t="b">
        <v>0</v>
      </c>
      <c r="AL75" s="49"/>
      <c r="AM75" s="49"/>
      <c r="AN75" s="49"/>
      <c r="AO75" s="49" t="s">
        <v>53</v>
      </c>
      <c r="AP75" s="49" t="s">
        <v>320</v>
      </c>
      <c r="AQ75" s="49">
        <v>26</v>
      </c>
      <c r="AR75" s="51">
        <v>6.2249999999999996</v>
      </c>
      <c r="AS75" s="49">
        <v>25</v>
      </c>
      <c r="AT75" s="49">
        <v>0.9</v>
      </c>
      <c r="AU75" s="49">
        <v>2</v>
      </c>
      <c r="AV75" s="49">
        <v>0</v>
      </c>
      <c r="AW75" s="49">
        <v>7850</v>
      </c>
      <c r="AX75" s="49" t="s">
        <v>209</v>
      </c>
      <c r="AY75" s="49"/>
    </row>
    <row r="76" spans="32:51">
      <c r="AF76" s="49">
        <v>52</v>
      </c>
      <c r="AG76" s="51">
        <v>74.674000000000007</v>
      </c>
      <c r="AH76" s="49">
        <v>0</v>
      </c>
      <c r="AI76" s="49">
        <v>0</v>
      </c>
      <c r="AJ76" s="49">
        <v>141</v>
      </c>
      <c r="AK76" s="49" t="b">
        <v>0</v>
      </c>
      <c r="AL76" s="49" t="s">
        <v>289</v>
      </c>
      <c r="AM76" s="49"/>
      <c r="AN76" s="49"/>
      <c r="AO76" s="49" t="s">
        <v>53</v>
      </c>
      <c r="AP76" s="49" t="s">
        <v>321</v>
      </c>
      <c r="AQ76" s="49">
        <v>27</v>
      </c>
      <c r="AR76" s="51">
        <v>6.226</v>
      </c>
      <c r="AS76" s="49">
        <v>25</v>
      </c>
      <c r="AT76" s="49">
        <v>0.9</v>
      </c>
      <c r="AU76" s="49">
        <v>2</v>
      </c>
      <c r="AV76" s="49">
        <v>0</v>
      </c>
      <c r="AW76" s="49">
        <v>7850</v>
      </c>
      <c r="AX76" s="49" t="s">
        <v>209</v>
      </c>
      <c r="AY76" s="49"/>
    </row>
    <row r="77" spans="32:51">
      <c r="AF77" s="49">
        <v>53</v>
      </c>
      <c r="AG77" s="51">
        <v>71.951999999999998</v>
      </c>
      <c r="AH77" s="49">
        <v>0</v>
      </c>
      <c r="AI77" s="49">
        <v>0</v>
      </c>
      <c r="AJ77" s="49">
        <v>142</v>
      </c>
      <c r="AK77" s="49" t="b">
        <v>0</v>
      </c>
      <c r="AL77" s="49" t="s">
        <v>289</v>
      </c>
      <c r="AM77" s="49"/>
      <c r="AN77" s="49"/>
      <c r="AO77" s="49" t="s">
        <v>53</v>
      </c>
      <c r="AP77" s="49" t="s">
        <v>322</v>
      </c>
      <c r="AQ77" s="49">
        <v>27</v>
      </c>
      <c r="AR77" s="51">
        <v>6.226</v>
      </c>
      <c r="AS77" s="49">
        <v>26</v>
      </c>
      <c r="AT77" s="49">
        <v>0.9</v>
      </c>
      <c r="AU77" s="49">
        <v>2</v>
      </c>
      <c r="AV77" s="49">
        <v>0</v>
      </c>
      <c r="AW77" s="49">
        <v>7850</v>
      </c>
      <c r="AX77" s="49" t="s">
        <v>209</v>
      </c>
      <c r="AY77" s="49"/>
    </row>
    <row r="78" spans="32:51">
      <c r="AF78" s="49">
        <v>54</v>
      </c>
      <c r="AG78" s="51">
        <v>70.900000000000006</v>
      </c>
      <c r="AH78" s="49">
        <v>0</v>
      </c>
      <c r="AI78" s="49">
        <v>0</v>
      </c>
      <c r="AJ78" s="49">
        <v>143</v>
      </c>
      <c r="AK78" s="49" t="b">
        <v>0</v>
      </c>
      <c r="AL78" s="49" t="s">
        <v>289</v>
      </c>
      <c r="AM78" s="49"/>
      <c r="AN78" s="49"/>
      <c r="AO78" s="49" t="s">
        <v>53</v>
      </c>
      <c r="AP78" s="49" t="s">
        <v>323</v>
      </c>
      <c r="AQ78" s="49">
        <v>28</v>
      </c>
      <c r="AR78" s="51">
        <v>6.226</v>
      </c>
      <c r="AS78" s="49">
        <v>26</v>
      </c>
      <c r="AT78" s="49">
        <v>0.9</v>
      </c>
      <c r="AU78" s="49">
        <v>2</v>
      </c>
      <c r="AV78" s="49">
        <v>0</v>
      </c>
      <c r="AW78" s="49">
        <v>7850</v>
      </c>
      <c r="AX78" s="49" t="s">
        <v>209</v>
      </c>
      <c r="AY78" s="49"/>
    </row>
    <row r="79" spans="32:51">
      <c r="AF79" s="49">
        <v>55</v>
      </c>
      <c r="AG79" s="51">
        <v>69.225000000000009</v>
      </c>
      <c r="AH79" s="49">
        <v>0</v>
      </c>
      <c r="AI79" s="49">
        <v>0</v>
      </c>
      <c r="AJ79" s="49">
        <v>0</v>
      </c>
      <c r="AK79" s="49" t="b">
        <v>0</v>
      </c>
      <c r="AL79" s="49"/>
      <c r="AM79" s="49"/>
      <c r="AN79" s="49"/>
      <c r="AO79" s="49" t="s">
        <v>53</v>
      </c>
      <c r="AP79" s="49" t="s">
        <v>324</v>
      </c>
      <c r="AQ79" s="49">
        <v>28</v>
      </c>
      <c r="AR79" s="51">
        <v>6.226</v>
      </c>
      <c r="AS79" s="49">
        <v>26</v>
      </c>
      <c r="AT79" s="49">
        <v>0.9</v>
      </c>
      <c r="AU79" s="49">
        <v>2</v>
      </c>
      <c r="AV79" s="49">
        <v>0</v>
      </c>
      <c r="AW79" s="49">
        <v>7850</v>
      </c>
      <c r="AX79" s="49" t="s">
        <v>209</v>
      </c>
      <c r="AY79" s="49"/>
    </row>
    <row r="80" spans="32:51">
      <c r="AF80" s="49">
        <v>56</v>
      </c>
      <c r="AG80" s="51">
        <v>66.490000000000009</v>
      </c>
      <c r="AH80" s="49">
        <v>0</v>
      </c>
      <c r="AI80" s="49">
        <v>0</v>
      </c>
      <c r="AJ80" s="49">
        <v>144</v>
      </c>
      <c r="AK80" s="49" t="b">
        <v>0</v>
      </c>
      <c r="AL80" s="49" t="s">
        <v>289</v>
      </c>
      <c r="AM80" s="49"/>
      <c r="AN80" s="49"/>
      <c r="AO80" s="49" t="s">
        <v>53</v>
      </c>
      <c r="AP80" s="49" t="s">
        <v>325</v>
      </c>
      <c r="AQ80" s="49">
        <v>29</v>
      </c>
      <c r="AR80" s="51">
        <v>6.226</v>
      </c>
      <c r="AS80" s="49">
        <v>26</v>
      </c>
      <c r="AT80" s="49">
        <v>0.9</v>
      </c>
      <c r="AU80" s="49">
        <v>2</v>
      </c>
      <c r="AV80" s="49">
        <v>0</v>
      </c>
      <c r="AW80" s="49">
        <v>7850</v>
      </c>
      <c r="AX80" s="49" t="s">
        <v>209</v>
      </c>
      <c r="AY80" s="49"/>
    </row>
    <row r="81" spans="32:51">
      <c r="AF81" s="49">
        <v>57</v>
      </c>
      <c r="AG81" s="51">
        <v>66.445000000000007</v>
      </c>
      <c r="AH81" s="49">
        <v>0</v>
      </c>
      <c r="AI81" s="49">
        <v>0</v>
      </c>
      <c r="AJ81" s="49">
        <v>7316</v>
      </c>
      <c r="AK81" s="49" t="b">
        <v>0</v>
      </c>
      <c r="AL81" s="49" t="s">
        <v>289</v>
      </c>
      <c r="AM81" s="49"/>
      <c r="AN81" s="49"/>
      <c r="AO81" s="49" t="s">
        <v>53</v>
      </c>
      <c r="AP81" s="49" t="s">
        <v>326</v>
      </c>
      <c r="AQ81" s="49">
        <v>29</v>
      </c>
      <c r="AR81" s="51">
        <v>6.226</v>
      </c>
      <c r="AS81" s="49">
        <v>26</v>
      </c>
      <c r="AT81" s="49">
        <v>0.9</v>
      </c>
      <c r="AU81" s="49">
        <v>2</v>
      </c>
      <c r="AV81" s="49">
        <v>0</v>
      </c>
      <c r="AW81" s="49">
        <v>7850</v>
      </c>
      <c r="AX81" s="49" t="s">
        <v>209</v>
      </c>
      <c r="AY81" s="49"/>
    </row>
    <row r="82" spans="32:51">
      <c r="AF82" s="49">
        <v>58</v>
      </c>
      <c r="AG82" s="51">
        <v>66.260000000000005</v>
      </c>
      <c r="AH82" s="49">
        <v>0</v>
      </c>
      <c r="AI82" s="49">
        <v>0</v>
      </c>
      <c r="AJ82" s="49">
        <v>10048</v>
      </c>
      <c r="AK82" s="49" t="b">
        <v>0</v>
      </c>
      <c r="AL82" s="49" t="s">
        <v>289</v>
      </c>
      <c r="AM82" s="49"/>
      <c r="AN82" s="49"/>
      <c r="AO82" s="49" t="s">
        <v>53</v>
      </c>
      <c r="AP82" s="49" t="s">
        <v>327</v>
      </c>
      <c r="AQ82" s="49">
        <v>30</v>
      </c>
      <c r="AR82" s="51">
        <v>6.2279999999999998</v>
      </c>
      <c r="AS82" s="49">
        <v>26</v>
      </c>
      <c r="AT82" s="49">
        <v>0.9</v>
      </c>
      <c r="AU82" s="49">
        <v>2</v>
      </c>
      <c r="AV82" s="49">
        <v>0</v>
      </c>
      <c r="AW82" s="49">
        <v>7850</v>
      </c>
      <c r="AX82" s="49" t="s">
        <v>209</v>
      </c>
      <c r="AY82" s="49"/>
    </row>
    <row r="83" spans="32:51">
      <c r="AF83" s="49">
        <v>59</v>
      </c>
      <c r="AG83" s="51">
        <v>66.075000000000003</v>
      </c>
      <c r="AH83" s="49">
        <v>0</v>
      </c>
      <c r="AI83" s="49">
        <v>0</v>
      </c>
      <c r="AJ83" s="49">
        <v>6</v>
      </c>
      <c r="AK83" s="49" t="b">
        <v>0</v>
      </c>
      <c r="AL83" s="49" t="s">
        <v>289</v>
      </c>
      <c r="AM83" s="49"/>
      <c r="AN83" s="49"/>
      <c r="AO83" s="49" t="s">
        <v>53</v>
      </c>
      <c r="AP83" s="49" t="s">
        <v>328</v>
      </c>
      <c r="AQ83" s="49">
        <v>30</v>
      </c>
      <c r="AR83" s="51">
        <v>6.2279999999999998</v>
      </c>
      <c r="AS83" s="49">
        <v>28</v>
      </c>
      <c r="AT83" s="49">
        <v>0.9</v>
      </c>
      <c r="AU83" s="49">
        <v>2</v>
      </c>
      <c r="AV83" s="49">
        <v>0</v>
      </c>
      <c r="AW83" s="49">
        <v>7850</v>
      </c>
      <c r="AX83" s="49" t="s">
        <v>209</v>
      </c>
      <c r="AY83" s="49"/>
    </row>
    <row r="84" spans="32:51">
      <c r="AF84" s="49">
        <v>60</v>
      </c>
      <c r="AG84" s="51">
        <v>66.03</v>
      </c>
      <c r="AH84" s="49">
        <v>0</v>
      </c>
      <c r="AI84" s="49">
        <v>0</v>
      </c>
      <c r="AJ84" s="49">
        <v>1061</v>
      </c>
      <c r="AK84" s="49" t="b">
        <v>0</v>
      </c>
      <c r="AL84" s="49" t="s">
        <v>289</v>
      </c>
      <c r="AM84" s="49"/>
      <c r="AN84" s="49"/>
      <c r="AO84" s="49" t="s">
        <v>53</v>
      </c>
      <c r="AP84" s="49" t="s">
        <v>329</v>
      </c>
      <c r="AQ84" s="49">
        <v>31</v>
      </c>
      <c r="AR84" s="51">
        <v>6.2279999999999998</v>
      </c>
      <c r="AS84" s="49">
        <v>28</v>
      </c>
      <c r="AT84" s="49">
        <v>0.9</v>
      </c>
      <c r="AU84" s="49">
        <v>2</v>
      </c>
      <c r="AV84" s="49">
        <v>0</v>
      </c>
      <c r="AW84" s="49">
        <v>7850</v>
      </c>
      <c r="AX84" s="49" t="s">
        <v>209</v>
      </c>
      <c r="AY84" s="49"/>
    </row>
    <row r="85" spans="32:51">
      <c r="AF85" s="49">
        <v>61</v>
      </c>
      <c r="AG85" s="51">
        <v>63.308000000000007</v>
      </c>
      <c r="AH85" s="49">
        <v>0</v>
      </c>
      <c r="AI85" s="49">
        <v>0</v>
      </c>
      <c r="AJ85" s="49">
        <v>143</v>
      </c>
      <c r="AK85" s="49" t="b">
        <v>0</v>
      </c>
      <c r="AL85" s="49" t="s">
        <v>289</v>
      </c>
      <c r="AM85" s="49"/>
      <c r="AN85" s="49"/>
      <c r="AO85" s="49" t="s">
        <v>53</v>
      </c>
      <c r="AP85" s="49" t="s">
        <v>330</v>
      </c>
      <c r="AQ85" s="49">
        <v>31</v>
      </c>
      <c r="AR85" s="51">
        <v>6.2279999999999998</v>
      </c>
      <c r="AS85" s="49">
        <v>28</v>
      </c>
      <c r="AT85" s="49">
        <v>0.9</v>
      </c>
      <c r="AU85" s="49">
        <v>2</v>
      </c>
      <c r="AV85" s="49">
        <v>0</v>
      </c>
      <c r="AW85" s="49">
        <v>7850</v>
      </c>
      <c r="AX85" s="49" t="s">
        <v>209</v>
      </c>
      <c r="AY85" s="49"/>
    </row>
    <row r="86" spans="32:51">
      <c r="AF86" s="49">
        <v>62</v>
      </c>
      <c r="AG86" s="51">
        <v>62.007000000000005</v>
      </c>
      <c r="AH86" s="49">
        <v>0</v>
      </c>
      <c r="AI86" s="49">
        <v>0</v>
      </c>
      <c r="AJ86" s="49">
        <v>144</v>
      </c>
      <c r="AK86" s="49" t="b">
        <v>0</v>
      </c>
      <c r="AL86" s="49" t="s">
        <v>289</v>
      </c>
      <c r="AM86" s="49"/>
      <c r="AN86" s="49"/>
      <c r="AO86" s="49" t="s">
        <v>53</v>
      </c>
      <c r="AP86" s="49" t="s">
        <v>331</v>
      </c>
      <c r="AQ86" s="49">
        <v>32</v>
      </c>
      <c r="AR86" s="51">
        <v>6.2279999999999998</v>
      </c>
      <c r="AS86" s="49">
        <v>28</v>
      </c>
      <c r="AT86" s="49">
        <v>0.9</v>
      </c>
      <c r="AU86" s="49">
        <v>2</v>
      </c>
      <c r="AV86" s="49">
        <v>0</v>
      </c>
      <c r="AW86" s="49">
        <v>7850</v>
      </c>
      <c r="AX86" s="49" t="s">
        <v>209</v>
      </c>
      <c r="AY86" s="49"/>
    </row>
    <row r="87" spans="32:51">
      <c r="AF87" s="49">
        <v>63</v>
      </c>
      <c r="AG87" s="51">
        <v>60.900000000000006</v>
      </c>
      <c r="AH87" s="49">
        <v>0</v>
      </c>
      <c r="AI87" s="49">
        <v>0</v>
      </c>
      <c r="AJ87" s="49">
        <v>0</v>
      </c>
      <c r="AK87" s="49" t="b">
        <v>0</v>
      </c>
      <c r="AL87" s="49"/>
      <c r="AM87" s="49"/>
      <c r="AN87" s="49"/>
      <c r="AO87" s="49" t="s">
        <v>53</v>
      </c>
      <c r="AP87" s="49" t="s">
        <v>332</v>
      </c>
      <c r="AQ87" s="49">
        <v>32</v>
      </c>
      <c r="AR87" s="51">
        <v>6.2279999999999998</v>
      </c>
      <c r="AS87" s="49">
        <v>28</v>
      </c>
      <c r="AT87" s="49">
        <v>0.9</v>
      </c>
      <c r="AU87" s="49">
        <v>2</v>
      </c>
      <c r="AV87" s="49">
        <v>0</v>
      </c>
      <c r="AW87" s="49">
        <v>7850</v>
      </c>
      <c r="AX87" s="49" t="s">
        <v>209</v>
      </c>
      <c r="AY87" s="49"/>
    </row>
    <row r="88" spans="32:51">
      <c r="AF88" s="49">
        <v>64</v>
      </c>
      <c r="AG88" s="51">
        <v>60.59</v>
      </c>
      <c r="AH88" s="49">
        <v>0</v>
      </c>
      <c r="AI88" s="49">
        <v>0</v>
      </c>
      <c r="AJ88" s="49">
        <v>0</v>
      </c>
      <c r="AK88" s="49" t="b">
        <v>0</v>
      </c>
      <c r="AL88" s="49"/>
      <c r="AM88" s="49"/>
      <c r="AN88" s="49"/>
      <c r="AO88" s="49" t="s">
        <v>53</v>
      </c>
      <c r="AP88" s="49" t="s">
        <v>333</v>
      </c>
      <c r="AQ88" s="49">
        <v>33</v>
      </c>
      <c r="AR88" s="51">
        <v>6.2279999999999998</v>
      </c>
      <c r="AS88" s="49">
        <v>28</v>
      </c>
      <c r="AT88" s="49">
        <v>0.9</v>
      </c>
      <c r="AU88" s="49">
        <v>2</v>
      </c>
      <c r="AV88" s="49">
        <v>0</v>
      </c>
      <c r="AW88" s="49">
        <v>7850</v>
      </c>
      <c r="AX88" s="49" t="s">
        <v>209</v>
      </c>
      <c r="AY88" s="49"/>
    </row>
    <row r="89" spans="32:51">
      <c r="AF89" s="49">
        <v>65</v>
      </c>
      <c r="AG89" s="51">
        <v>57.896000000000001</v>
      </c>
      <c r="AH89" s="49">
        <v>0</v>
      </c>
      <c r="AI89" s="49">
        <v>0</v>
      </c>
      <c r="AJ89" s="49">
        <v>144</v>
      </c>
      <c r="AK89" s="49" t="b">
        <v>0</v>
      </c>
      <c r="AL89" s="49" t="s">
        <v>289</v>
      </c>
      <c r="AM89" s="49"/>
      <c r="AN89" s="49"/>
      <c r="AO89" s="49" t="s">
        <v>53</v>
      </c>
      <c r="AP89" s="49" t="s">
        <v>334</v>
      </c>
      <c r="AQ89" s="49">
        <v>33</v>
      </c>
      <c r="AR89" s="51">
        <v>6.2279999999999998</v>
      </c>
      <c r="AS89" s="49">
        <v>28</v>
      </c>
      <c r="AT89" s="49">
        <v>0.9</v>
      </c>
      <c r="AU89" s="49">
        <v>2</v>
      </c>
      <c r="AV89" s="49">
        <v>0</v>
      </c>
      <c r="AW89" s="49">
        <v>7850</v>
      </c>
      <c r="AX89" s="49" t="s">
        <v>209</v>
      </c>
      <c r="AY89" s="49"/>
    </row>
    <row r="90" spans="32:51">
      <c r="AF90" s="49">
        <v>66</v>
      </c>
      <c r="AG90" s="51">
        <v>57.872</v>
      </c>
      <c r="AH90" s="49">
        <v>0</v>
      </c>
      <c r="AI90" s="49">
        <v>0</v>
      </c>
      <c r="AJ90" s="49">
        <v>0</v>
      </c>
      <c r="AK90" s="49" t="b">
        <v>0</v>
      </c>
      <c r="AL90" s="49"/>
      <c r="AM90" s="49"/>
      <c r="AN90" s="49"/>
      <c r="AO90" s="49" t="s">
        <v>53</v>
      </c>
      <c r="AP90" s="49" t="s">
        <v>335</v>
      </c>
      <c r="AQ90" s="49">
        <v>34</v>
      </c>
      <c r="AR90" s="51">
        <v>6.23</v>
      </c>
      <c r="AS90" s="49">
        <v>28</v>
      </c>
      <c r="AT90" s="49">
        <v>0.9</v>
      </c>
      <c r="AU90" s="49">
        <v>2</v>
      </c>
      <c r="AV90" s="49">
        <v>0</v>
      </c>
      <c r="AW90" s="49">
        <v>7850</v>
      </c>
      <c r="AX90" s="49" t="s">
        <v>209</v>
      </c>
      <c r="AY90" s="49"/>
    </row>
    <row r="91" spans="32:51">
      <c r="AF91" s="49">
        <v>67</v>
      </c>
      <c r="AG91" s="51">
        <v>55.153999999999996</v>
      </c>
      <c r="AH91" s="49">
        <v>0</v>
      </c>
      <c r="AI91" s="49">
        <v>0</v>
      </c>
      <c r="AJ91" s="49">
        <v>144</v>
      </c>
      <c r="AK91" s="49" t="b">
        <v>0</v>
      </c>
      <c r="AL91" s="49" t="s">
        <v>289</v>
      </c>
      <c r="AM91" s="49"/>
      <c r="AN91" s="49"/>
      <c r="AO91" s="49" t="s">
        <v>53</v>
      </c>
      <c r="AP91" s="49" t="s">
        <v>336</v>
      </c>
      <c r="AQ91" s="49">
        <v>34</v>
      </c>
      <c r="AR91" s="51">
        <v>6.23</v>
      </c>
      <c r="AS91" s="49">
        <v>30.099999999999998</v>
      </c>
      <c r="AT91" s="49">
        <v>0.9</v>
      </c>
      <c r="AU91" s="49">
        <v>2</v>
      </c>
      <c r="AV91" s="49">
        <v>0</v>
      </c>
      <c r="AW91" s="49">
        <v>7850</v>
      </c>
      <c r="AX91" s="49" t="s">
        <v>209</v>
      </c>
      <c r="AY91" s="49"/>
    </row>
    <row r="92" spans="32:51">
      <c r="AF92" s="49">
        <v>68</v>
      </c>
      <c r="AG92" s="51">
        <v>53.786000000000001</v>
      </c>
      <c r="AH92" s="49">
        <v>0</v>
      </c>
      <c r="AI92" s="49">
        <v>0</v>
      </c>
      <c r="AJ92" s="49">
        <v>145</v>
      </c>
      <c r="AK92" s="49" t="b">
        <v>0</v>
      </c>
      <c r="AL92" s="49" t="s">
        <v>289</v>
      </c>
      <c r="AM92" s="49"/>
      <c r="AN92" s="49"/>
      <c r="AO92" s="49" t="s">
        <v>53</v>
      </c>
      <c r="AP92" s="49" t="s">
        <v>337</v>
      </c>
      <c r="AQ92" s="49">
        <v>35</v>
      </c>
      <c r="AR92" s="51">
        <v>6.2530000000000001</v>
      </c>
      <c r="AS92" s="49">
        <v>30.099999999999998</v>
      </c>
      <c r="AT92" s="49">
        <v>0.9</v>
      </c>
      <c r="AU92" s="49">
        <v>2</v>
      </c>
      <c r="AV92" s="49">
        <v>0</v>
      </c>
      <c r="AW92" s="49">
        <v>7850</v>
      </c>
      <c r="AX92" s="49" t="s">
        <v>209</v>
      </c>
      <c r="AY92" s="49"/>
    </row>
    <row r="93" spans="32:51">
      <c r="AF93" s="49">
        <v>69</v>
      </c>
      <c r="AG93" s="51">
        <v>52.436000000000007</v>
      </c>
      <c r="AH93" s="49">
        <v>0</v>
      </c>
      <c r="AI93" s="49">
        <v>0</v>
      </c>
      <c r="AJ93" s="49">
        <v>0</v>
      </c>
      <c r="AK93" s="49" t="b">
        <v>0</v>
      </c>
      <c r="AL93" s="49"/>
      <c r="AM93" s="49"/>
      <c r="AN93" s="49"/>
      <c r="AO93" s="49" t="s">
        <v>53</v>
      </c>
      <c r="AP93" s="49" t="s">
        <v>338</v>
      </c>
      <c r="AQ93" s="49">
        <v>35</v>
      </c>
      <c r="AR93" s="51">
        <v>6.2530000000000001</v>
      </c>
      <c r="AS93" s="49">
        <v>30.099999999999998</v>
      </c>
      <c r="AT93" s="49">
        <v>0.9</v>
      </c>
      <c r="AU93" s="49">
        <v>2</v>
      </c>
      <c r="AV93" s="49">
        <v>0</v>
      </c>
      <c r="AW93" s="49">
        <v>7850</v>
      </c>
      <c r="AX93" s="49" t="s">
        <v>209</v>
      </c>
      <c r="AY93" s="49"/>
    </row>
    <row r="94" spans="32:51">
      <c r="AF94" s="49">
        <v>70</v>
      </c>
      <c r="AG94" s="51">
        <v>50.900000000000006</v>
      </c>
      <c r="AH94" s="49">
        <v>0</v>
      </c>
      <c r="AI94" s="49">
        <v>0</v>
      </c>
      <c r="AJ94" s="49">
        <v>145</v>
      </c>
      <c r="AK94" s="49" t="b">
        <v>0</v>
      </c>
      <c r="AL94" s="49" t="s">
        <v>289</v>
      </c>
      <c r="AM94" s="49"/>
      <c r="AN94" s="49"/>
      <c r="AO94" s="49" t="s">
        <v>53</v>
      </c>
      <c r="AP94" s="49" t="s">
        <v>339</v>
      </c>
      <c r="AQ94" s="49">
        <v>36</v>
      </c>
      <c r="AR94" s="51">
        <v>6.2889999999999997</v>
      </c>
      <c r="AS94" s="49">
        <v>30.099999999999998</v>
      </c>
      <c r="AT94" s="49">
        <v>0.9</v>
      </c>
      <c r="AU94" s="49">
        <v>2</v>
      </c>
      <c r="AV94" s="49">
        <v>0</v>
      </c>
      <c r="AW94" s="49">
        <v>7850</v>
      </c>
      <c r="AX94" s="49" t="s">
        <v>209</v>
      </c>
      <c r="AY94" s="49"/>
    </row>
    <row r="95" spans="32:51">
      <c r="AF95" s="49">
        <v>71</v>
      </c>
      <c r="AG95" s="51">
        <v>49.718000000000004</v>
      </c>
      <c r="AH95" s="49">
        <v>0</v>
      </c>
      <c r="AI95" s="49">
        <v>0</v>
      </c>
      <c r="AJ95" s="49">
        <v>0</v>
      </c>
      <c r="AK95" s="49" t="b">
        <v>0</v>
      </c>
      <c r="AL95" s="49"/>
      <c r="AM95" s="49"/>
      <c r="AN95" s="49"/>
      <c r="AO95" s="49" t="s">
        <v>53</v>
      </c>
      <c r="AP95" s="49" t="s">
        <v>340</v>
      </c>
      <c r="AQ95" s="49">
        <v>36</v>
      </c>
      <c r="AR95" s="51">
        <v>6.2889999999999997</v>
      </c>
      <c r="AS95" s="49">
        <v>26.5</v>
      </c>
      <c r="AT95" s="49">
        <v>0.9</v>
      </c>
      <c r="AU95" s="49">
        <v>2</v>
      </c>
      <c r="AV95" s="49">
        <v>0</v>
      </c>
      <c r="AW95" s="49">
        <v>7850</v>
      </c>
      <c r="AX95" s="49" t="s">
        <v>209</v>
      </c>
      <c r="AY95" s="49"/>
    </row>
    <row r="96" spans="32:51">
      <c r="AF96" s="49">
        <v>72</v>
      </c>
      <c r="AG96" s="51">
        <v>49.674999999999997</v>
      </c>
      <c r="AH96" s="49">
        <v>0</v>
      </c>
      <c r="AI96" s="49">
        <v>0</v>
      </c>
      <c r="AJ96" s="49">
        <v>145</v>
      </c>
      <c r="AK96" s="49" t="b">
        <v>0</v>
      </c>
      <c r="AL96" s="49" t="s">
        <v>289</v>
      </c>
      <c r="AM96" s="49"/>
      <c r="AN96" s="49"/>
      <c r="AO96" s="49" t="s">
        <v>53</v>
      </c>
      <c r="AP96" s="49" t="s">
        <v>341</v>
      </c>
      <c r="AQ96" s="49">
        <v>37</v>
      </c>
      <c r="AR96" s="51">
        <v>6.2919999999999998</v>
      </c>
      <c r="AS96" s="49">
        <v>26.5</v>
      </c>
      <c r="AT96" s="49">
        <v>0.9</v>
      </c>
      <c r="AU96" s="49">
        <v>2</v>
      </c>
      <c r="AV96" s="49">
        <v>0</v>
      </c>
      <c r="AW96" s="49">
        <v>7850</v>
      </c>
      <c r="AX96" s="49" t="s">
        <v>209</v>
      </c>
      <c r="AY96" s="49"/>
    </row>
    <row r="97" spans="32:51">
      <c r="AF97" s="49">
        <v>73</v>
      </c>
      <c r="AG97" s="51">
        <v>47</v>
      </c>
      <c r="AH97" s="49">
        <v>0</v>
      </c>
      <c r="AI97" s="49">
        <v>0</v>
      </c>
      <c r="AJ97" s="49">
        <v>0</v>
      </c>
      <c r="AK97" s="49" t="b">
        <v>0</v>
      </c>
      <c r="AL97" s="49"/>
      <c r="AM97" s="49"/>
      <c r="AN97" s="49"/>
      <c r="AO97" s="49" t="s">
        <v>53</v>
      </c>
      <c r="AP97" s="49" t="s">
        <v>342</v>
      </c>
      <c r="AQ97" s="49">
        <v>37</v>
      </c>
      <c r="AR97" s="51">
        <v>6.2919999999999998</v>
      </c>
      <c r="AS97" s="49">
        <v>26.5</v>
      </c>
      <c r="AT97" s="49">
        <v>0.9</v>
      </c>
      <c r="AU97" s="49">
        <v>2</v>
      </c>
      <c r="AV97" s="49">
        <v>0</v>
      </c>
      <c r="AW97" s="49">
        <v>7850</v>
      </c>
      <c r="AX97" s="49" t="s">
        <v>209</v>
      </c>
      <c r="AY97" s="49"/>
    </row>
    <row r="98" spans="32:51">
      <c r="AF98" s="49">
        <v>74</v>
      </c>
      <c r="AG98" s="51">
        <v>45.564000000000007</v>
      </c>
      <c r="AH98" s="49">
        <v>0</v>
      </c>
      <c r="AI98" s="49">
        <v>0</v>
      </c>
      <c r="AJ98" s="49">
        <v>146</v>
      </c>
      <c r="AK98" s="49" t="b">
        <v>0</v>
      </c>
      <c r="AL98" s="49" t="s">
        <v>289</v>
      </c>
      <c r="AM98" s="49"/>
      <c r="AN98" s="49"/>
      <c r="AO98" s="49" t="s">
        <v>53</v>
      </c>
      <c r="AP98" s="49" t="s">
        <v>343</v>
      </c>
      <c r="AQ98" s="49">
        <v>38</v>
      </c>
      <c r="AR98" s="51">
        <v>6.351</v>
      </c>
      <c r="AS98" s="49">
        <v>26.5</v>
      </c>
      <c r="AT98" s="49">
        <v>0.9</v>
      </c>
      <c r="AU98" s="49">
        <v>2</v>
      </c>
      <c r="AV98" s="49">
        <v>0</v>
      </c>
      <c r="AW98" s="49">
        <v>7850</v>
      </c>
      <c r="AX98" s="49" t="s">
        <v>209</v>
      </c>
      <c r="AY98" s="49"/>
    </row>
    <row r="99" spans="32:51">
      <c r="AF99" s="49">
        <v>75</v>
      </c>
      <c r="AG99" s="51">
        <v>44.282000000000004</v>
      </c>
      <c r="AH99" s="49">
        <v>0</v>
      </c>
      <c r="AI99" s="49">
        <v>0</v>
      </c>
      <c r="AJ99" s="49">
        <v>0</v>
      </c>
      <c r="AK99" s="49" t="b">
        <v>0</v>
      </c>
      <c r="AL99" s="49"/>
      <c r="AM99" s="49"/>
      <c r="AN99" s="49"/>
      <c r="AO99" s="49" t="s">
        <v>53</v>
      </c>
      <c r="AP99" s="49" t="s">
        <v>344</v>
      </c>
      <c r="AQ99" s="49">
        <v>38</v>
      </c>
      <c r="AR99" s="51">
        <v>6.351</v>
      </c>
      <c r="AS99" s="49">
        <v>28</v>
      </c>
      <c r="AT99" s="49">
        <v>0.9</v>
      </c>
      <c r="AU99" s="49">
        <v>2</v>
      </c>
      <c r="AV99" s="49">
        <v>0</v>
      </c>
      <c r="AW99" s="49">
        <v>7850</v>
      </c>
      <c r="AX99" s="49" t="s">
        <v>209</v>
      </c>
      <c r="AY99" s="49"/>
    </row>
    <row r="100" spans="32:51">
      <c r="AF100" s="49">
        <v>76</v>
      </c>
      <c r="AG100" s="51">
        <v>41.561000000000007</v>
      </c>
      <c r="AH100" s="49">
        <v>0</v>
      </c>
      <c r="AI100" s="49">
        <v>0</v>
      </c>
      <c r="AJ100" s="49">
        <v>146</v>
      </c>
      <c r="AK100" s="49" t="b">
        <v>0</v>
      </c>
      <c r="AL100" s="49" t="s">
        <v>289</v>
      </c>
      <c r="AM100" s="49"/>
      <c r="AN100" s="49"/>
      <c r="AO100" s="49" t="s">
        <v>53</v>
      </c>
      <c r="AP100" s="49" t="s">
        <v>345</v>
      </c>
      <c r="AQ100" s="49">
        <v>39</v>
      </c>
      <c r="AR100" s="51">
        <v>6.3869999999999996</v>
      </c>
      <c r="AS100" s="49">
        <v>28</v>
      </c>
      <c r="AT100" s="49">
        <v>0.9</v>
      </c>
      <c r="AU100" s="49">
        <v>2</v>
      </c>
      <c r="AV100" s="49">
        <v>0</v>
      </c>
      <c r="AW100" s="49">
        <v>7850</v>
      </c>
      <c r="AX100" s="49" t="s">
        <v>209</v>
      </c>
      <c r="AY100" s="49"/>
    </row>
    <row r="101" spans="32:51">
      <c r="AF101" s="49">
        <v>77</v>
      </c>
      <c r="AG101" s="51">
        <v>40.900000000000006</v>
      </c>
      <c r="AH101" s="49">
        <v>0</v>
      </c>
      <c r="AI101" s="49">
        <v>0</v>
      </c>
      <c r="AJ101" s="49">
        <v>150</v>
      </c>
      <c r="AK101" s="49" t="b">
        <v>0</v>
      </c>
      <c r="AL101" s="49" t="s">
        <v>289</v>
      </c>
      <c r="AM101" s="49"/>
      <c r="AN101" s="49"/>
      <c r="AO101" s="49" t="s">
        <v>53</v>
      </c>
      <c r="AP101" s="49" t="s">
        <v>346</v>
      </c>
      <c r="AQ101" s="49">
        <v>39</v>
      </c>
      <c r="AR101" s="51">
        <v>6.3869999999999996</v>
      </c>
      <c r="AS101" s="49">
        <v>28</v>
      </c>
      <c r="AT101" s="49">
        <v>0.9</v>
      </c>
      <c r="AU101" s="49">
        <v>2</v>
      </c>
      <c r="AV101" s="49">
        <v>0</v>
      </c>
      <c r="AW101" s="49">
        <v>7850</v>
      </c>
      <c r="AX101" s="49" t="s">
        <v>209</v>
      </c>
      <c r="AY101" s="49"/>
    </row>
    <row r="102" spans="32:51">
      <c r="AF102" s="49">
        <v>78</v>
      </c>
      <c r="AG102" s="51">
        <v>38.775000000000006</v>
      </c>
      <c r="AH102" s="49">
        <v>0</v>
      </c>
      <c r="AI102" s="49">
        <v>0</v>
      </c>
      <c r="AJ102" s="49">
        <v>0</v>
      </c>
      <c r="AK102" s="49" t="b">
        <v>0</v>
      </c>
      <c r="AL102" s="49"/>
      <c r="AM102" s="49"/>
      <c r="AN102" s="49"/>
      <c r="AO102" s="49" t="s">
        <v>53</v>
      </c>
      <c r="AP102" s="49" t="s">
        <v>347</v>
      </c>
      <c r="AQ102" s="49">
        <v>40</v>
      </c>
      <c r="AR102" s="51">
        <v>6.4139999999999997</v>
      </c>
      <c r="AS102" s="49">
        <v>28</v>
      </c>
      <c r="AT102" s="49">
        <v>0.9</v>
      </c>
      <c r="AU102" s="49">
        <v>2</v>
      </c>
      <c r="AV102" s="49">
        <v>0</v>
      </c>
      <c r="AW102" s="49">
        <v>7850</v>
      </c>
      <c r="AX102" s="49" t="s">
        <v>209</v>
      </c>
      <c r="AY102" s="49"/>
    </row>
    <row r="103" spans="32:51">
      <c r="AF103" s="49">
        <v>79</v>
      </c>
      <c r="AG103" s="51">
        <v>38.725000000000001</v>
      </c>
      <c r="AH103" s="49">
        <v>0</v>
      </c>
      <c r="AI103" s="49">
        <v>0</v>
      </c>
      <c r="AJ103" s="49">
        <v>7072</v>
      </c>
      <c r="AK103" s="49" t="b">
        <v>0</v>
      </c>
      <c r="AL103" s="49" t="s">
        <v>289</v>
      </c>
      <c r="AM103" s="49"/>
      <c r="AN103" s="49"/>
      <c r="AO103" s="49" t="s">
        <v>53</v>
      </c>
      <c r="AP103" s="49" t="s">
        <v>348</v>
      </c>
      <c r="AQ103" s="49">
        <v>40</v>
      </c>
      <c r="AR103" s="51">
        <v>6.4139999999999997</v>
      </c>
      <c r="AS103" s="49">
        <v>28.6</v>
      </c>
      <c r="AT103" s="49">
        <v>0.9</v>
      </c>
      <c r="AU103" s="49">
        <v>2</v>
      </c>
      <c r="AV103" s="49">
        <v>0</v>
      </c>
      <c r="AW103" s="49">
        <v>7850</v>
      </c>
      <c r="AX103" s="49" t="s">
        <v>209</v>
      </c>
      <c r="AY103" s="49"/>
    </row>
    <row r="104" spans="32:51">
      <c r="AF104" s="49">
        <v>80</v>
      </c>
      <c r="AG104" s="51">
        <v>38.540000000000006</v>
      </c>
      <c r="AH104" s="49">
        <v>0</v>
      </c>
      <c r="AI104" s="49">
        <v>0</v>
      </c>
      <c r="AJ104" s="49">
        <v>11176</v>
      </c>
      <c r="AK104" s="49" t="b">
        <v>0</v>
      </c>
      <c r="AL104" s="49" t="s">
        <v>289</v>
      </c>
      <c r="AM104" s="49"/>
      <c r="AN104" s="49"/>
      <c r="AO104" s="49" t="s">
        <v>53</v>
      </c>
      <c r="AP104" s="49" t="s">
        <v>349</v>
      </c>
      <c r="AQ104" s="49">
        <v>41</v>
      </c>
      <c r="AR104" s="51">
        <v>6.4749999999999996</v>
      </c>
      <c r="AS104" s="49">
        <v>28.6</v>
      </c>
      <c r="AT104" s="49">
        <v>0.9</v>
      </c>
      <c r="AU104" s="49">
        <v>2</v>
      </c>
      <c r="AV104" s="49">
        <v>0</v>
      </c>
      <c r="AW104" s="49">
        <v>7850</v>
      </c>
      <c r="AX104" s="49" t="s">
        <v>209</v>
      </c>
      <c r="AY104" s="49"/>
    </row>
    <row r="105" spans="32:51">
      <c r="AF105" s="49">
        <v>81</v>
      </c>
      <c r="AG105" s="51">
        <v>38.355000000000004</v>
      </c>
      <c r="AH105" s="49">
        <v>0</v>
      </c>
      <c r="AI105" s="49">
        <v>0</v>
      </c>
      <c r="AJ105" s="49">
        <v>6</v>
      </c>
      <c r="AK105" s="49" t="b">
        <v>0</v>
      </c>
      <c r="AL105" s="49" t="s">
        <v>289</v>
      </c>
      <c r="AM105" s="49"/>
      <c r="AN105" s="49"/>
      <c r="AO105" s="49" t="s">
        <v>53</v>
      </c>
      <c r="AP105" s="49" t="s">
        <v>350</v>
      </c>
      <c r="AQ105" s="49">
        <v>41</v>
      </c>
      <c r="AR105" s="51">
        <v>6.4749999999999996</v>
      </c>
      <c r="AS105" s="49">
        <v>29.4</v>
      </c>
      <c r="AT105" s="49">
        <v>0.9</v>
      </c>
      <c r="AU105" s="49">
        <v>2</v>
      </c>
      <c r="AV105" s="49">
        <v>0</v>
      </c>
      <c r="AW105" s="49">
        <v>7850</v>
      </c>
      <c r="AX105" s="49" t="s">
        <v>209</v>
      </c>
      <c r="AY105" s="49"/>
    </row>
    <row r="106" spans="32:51">
      <c r="AF106" s="49">
        <v>82</v>
      </c>
      <c r="AG106" s="51">
        <v>38.305000000000007</v>
      </c>
      <c r="AH106" s="49">
        <v>0</v>
      </c>
      <c r="AI106" s="49">
        <v>0</v>
      </c>
      <c r="AJ106" s="49">
        <v>2</v>
      </c>
      <c r="AK106" s="49" t="b">
        <v>0</v>
      </c>
      <c r="AL106" s="49" t="s">
        <v>289</v>
      </c>
      <c r="AM106" s="49"/>
      <c r="AN106" s="49"/>
      <c r="AO106" s="49" t="s">
        <v>53</v>
      </c>
      <c r="AP106" s="49" t="s">
        <v>351</v>
      </c>
      <c r="AQ106" s="49">
        <v>42</v>
      </c>
      <c r="AR106" s="51">
        <v>6.4779999999999998</v>
      </c>
      <c r="AS106" s="49">
        <v>29.4</v>
      </c>
      <c r="AT106" s="49">
        <v>0.9</v>
      </c>
      <c r="AU106" s="49">
        <v>2</v>
      </c>
      <c r="AV106" s="49">
        <v>0</v>
      </c>
      <c r="AW106" s="49">
        <v>7850</v>
      </c>
      <c r="AX106" s="49" t="s">
        <v>209</v>
      </c>
      <c r="AY106" s="49"/>
    </row>
    <row r="107" spans="32:51">
      <c r="AF107" s="49">
        <v>83</v>
      </c>
      <c r="AG107" s="51">
        <v>37.343000000000004</v>
      </c>
      <c r="AH107" s="49">
        <v>0</v>
      </c>
      <c r="AI107" s="49">
        <v>0</v>
      </c>
      <c r="AJ107" s="49">
        <v>1318</v>
      </c>
      <c r="AK107" s="49" t="b">
        <v>0</v>
      </c>
      <c r="AL107" s="49" t="s">
        <v>289</v>
      </c>
      <c r="AM107" s="49"/>
      <c r="AN107" s="49"/>
      <c r="AO107" s="49" t="s">
        <v>53</v>
      </c>
      <c r="AP107" s="49" t="s">
        <v>352</v>
      </c>
      <c r="AQ107" s="49">
        <v>42</v>
      </c>
      <c r="AR107" s="51">
        <v>6.4779999999999998</v>
      </c>
      <c r="AS107" s="49">
        <v>29.4</v>
      </c>
      <c r="AT107" s="49">
        <v>0.9</v>
      </c>
      <c r="AU107" s="49">
        <v>2</v>
      </c>
      <c r="AV107" s="49">
        <v>0</v>
      </c>
      <c r="AW107" s="49">
        <v>7850</v>
      </c>
      <c r="AX107" s="49" t="s">
        <v>209</v>
      </c>
      <c r="AY107" s="49"/>
    </row>
    <row r="108" spans="32:51">
      <c r="AF108" s="49">
        <v>84</v>
      </c>
      <c r="AG108" s="51">
        <v>35.43</v>
      </c>
      <c r="AH108" s="49">
        <v>0</v>
      </c>
      <c r="AI108" s="49">
        <v>0</v>
      </c>
      <c r="AJ108" s="49">
        <v>0</v>
      </c>
      <c r="AK108" s="49" t="b">
        <v>0</v>
      </c>
      <c r="AL108" s="49"/>
      <c r="AM108" s="49"/>
      <c r="AN108" s="49"/>
      <c r="AO108" s="49" t="s">
        <v>53</v>
      </c>
      <c r="AP108" s="49" t="s">
        <v>353</v>
      </c>
      <c r="AQ108" s="49">
        <v>43</v>
      </c>
      <c r="AR108" s="51">
        <v>6.5380000000000003</v>
      </c>
      <c r="AS108" s="49">
        <v>29.4</v>
      </c>
      <c r="AT108" s="49">
        <v>0.9</v>
      </c>
      <c r="AU108" s="49">
        <v>2</v>
      </c>
      <c r="AV108" s="49">
        <v>0</v>
      </c>
      <c r="AW108" s="49">
        <v>7850</v>
      </c>
      <c r="AX108" s="49" t="s">
        <v>209</v>
      </c>
      <c r="AY108" s="49"/>
    </row>
    <row r="109" spans="32:51">
      <c r="AF109" s="49">
        <v>85</v>
      </c>
      <c r="AG109" s="51">
        <v>33.231999999999999</v>
      </c>
      <c r="AH109" s="49">
        <v>0</v>
      </c>
      <c r="AI109" s="49">
        <v>0</v>
      </c>
      <c r="AJ109" s="49">
        <v>158</v>
      </c>
      <c r="AK109" s="49" t="b">
        <v>0</v>
      </c>
      <c r="AL109" s="49" t="s">
        <v>289</v>
      </c>
      <c r="AM109" s="49"/>
      <c r="AN109" s="49"/>
      <c r="AO109" s="49" t="s">
        <v>53</v>
      </c>
      <c r="AP109" s="49" t="s">
        <v>354</v>
      </c>
      <c r="AQ109" s="49">
        <v>43</v>
      </c>
      <c r="AR109" s="51">
        <v>6.5380000000000003</v>
      </c>
      <c r="AS109" s="49">
        <v>29.5</v>
      </c>
      <c r="AT109" s="49">
        <v>0.9</v>
      </c>
      <c r="AU109" s="49">
        <v>2</v>
      </c>
      <c r="AV109" s="49">
        <v>0</v>
      </c>
      <c r="AW109" s="49">
        <v>7850</v>
      </c>
      <c r="AX109" s="49" t="s">
        <v>209</v>
      </c>
      <c r="AY109" s="49"/>
    </row>
    <row r="110" spans="32:51">
      <c r="AF110" s="49">
        <v>86</v>
      </c>
      <c r="AG110" s="51">
        <v>32.5</v>
      </c>
      <c r="AH110" s="49">
        <v>0</v>
      </c>
      <c r="AI110" s="49">
        <v>0</v>
      </c>
      <c r="AJ110" s="49">
        <v>0</v>
      </c>
      <c r="AK110" s="49" t="b">
        <v>0</v>
      </c>
      <c r="AL110" s="49"/>
      <c r="AM110" s="49"/>
      <c r="AN110" s="49"/>
      <c r="AO110" s="49" t="s">
        <v>53</v>
      </c>
      <c r="AP110" s="49" t="s">
        <v>355</v>
      </c>
      <c r="AQ110" s="49">
        <v>44</v>
      </c>
      <c r="AR110" s="51">
        <v>6.5739999999999998</v>
      </c>
      <c r="AS110" s="49">
        <v>29.5</v>
      </c>
      <c r="AT110" s="49">
        <v>0.9</v>
      </c>
      <c r="AU110" s="49">
        <v>2</v>
      </c>
      <c r="AV110" s="49">
        <v>0</v>
      </c>
      <c r="AW110" s="49">
        <v>7850</v>
      </c>
      <c r="AX110" s="49" t="s">
        <v>209</v>
      </c>
      <c r="AY110" s="49"/>
    </row>
    <row r="111" spans="32:51">
      <c r="AF111" s="49">
        <v>87</v>
      </c>
      <c r="AG111" s="51">
        <v>30.9</v>
      </c>
      <c r="AH111" s="49">
        <v>0</v>
      </c>
      <c r="AI111" s="49">
        <v>0</v>
      </c>
      <c r="AJ111" s="49">
        <v>158</v>
      </c>
      <c r="AK111" s="49" t="b">
        <v>0</v>
      </c>
      <c r="AL111" s="49" t="s">
        <v>289</v>
      </c>
      <c r="AM111" s="49"/>
      <c r="AN111" s="49"/>
      <c r="AO111" s="49" t="s">
        <v>53</v>
      </c>
      <c r="AP111" s="49" t="s">
        <v>356</v>
      </c>
      <c r="AQ111" s="49">
        <v>44</v>
      </c>
      <c r="AR111" s="51">
        <v>6.5739999999999998</v>
      </c>
      <c r="AS111" s="49">
        <v>29.5</v>
      </c>
      <c r="AT111" s="49">
        <v>0.9</v>
      </c>
      <c r="AU111" s="49">
        <v>2</v>
      </c>
      <c r="AV111" s="49">
        <v>0</v>
      </c>
      <c r="AW111" s="49">
        <v>7850</v>
      </c>
      <c r="AX111" s="49" t="s">
        <v>209</v>
      </c>
      <c r="AY111" s="49"/>
    </row>
    <row r="112" spans="32:51">
      <c r="AF112" s="49">
        <v>88</v>
      </c>
      <c r="AG112" s="51">
        <v>29.569999999999997</v>
      </c>
      <c r="AH112" s="49">
        <v>0</v>
      </c>
      <c r="AI112" s="49">
        <v>0</v>
      </c>
      <c r="AJ112" s="49">
        <v>0</v>
      </c>
      <c r="AK112" s="49" t="b">
        <v>0</v>
      </c>
      <c r="AL112" s="49"/>
      <c r="AM112" s="49"/>
      <c r="AN112" s="49"/>
      <c r="AO112" s="49" t="s">
        <v>53</v>
      </c>
      <c r="AP112" s="49" t="s">
        <v>357</v>
      </c>
      <c r="AQ112" s="49">
        <v>45</v>
      </c>
      <c r="AR112" s="51">
        <v>6.601</v>
      </c>
      <c r="AS112" s="49">
        <v>29.5</v>
      </c>
      <c r="AT112" s="49">
        <v>0.9</v>
      </c>
      <c r="AU112" s="49">
        <v>2</v>
      </c>
      <c r="AV112" s="49">
        <v>0</v>
      </c>
      <c r="AW112" s="49">
        <v>7850</v>
      </c>
      <c r="AX112" s="49" t="s">
        <v>209</v>
      </c>
      <c r="AY112" s="49"/>
    </row>
    <row r="113" spans="32:51">
      <c r="AF113" s="49">
        <v>89</v>
      </c>
      <c r="AG113" s="51">
        <v>29.120999999999999</v>
      </c>
      <c r="AH113" s="49">
        <v>0</v>
      </c>
      <c r="AI113" s="49">
        <v>0</v>
      </c>
      <c r="AJ113" s="49">
        <v>158</v>
      </c>
      <c r="AK113" s="49" t="b">
        <v>0</v>
      </c>
      <c r="AL113" s="49" t="s">
        <v>289</v>
      </c>
      <c r="AM113" s="49"/>
      <c r="AN113" s="49"/>
      <c r="AO113" s="49" t="s">
        <v>53</v>
      </c>
      <c r="AP113" s="49" t="s">
        <v>358</v>
      </c>
      <c r="AQ113" s="49">
        <v>45</v>
      </c>
      <c r="AR113" s="51">
        <v>6.601</v>
      </c>
      <c r="AS113" s="49">
        <v>31.5</v>
      </c>
      <c r="AT113" s="49">
        <v>0.9</v>
      </c>
      <c r="AU113" s="49">
        <v>2</v>
      </c>
      <c r="AV113" s="49">
        <v>0</v>
      </c>
      <c r="AW113" s="49">
        <v>7850</v>
      </c>
      <c r="AX113" s="49" t="s">
        <v>209</v>
      </c>
      <c r="AY113" s="49"/>
    </row>
    <row r="114" spans="32:51">
      <c r="AF114" s="49">
        <v>90</v>
      </c>
      <c r="AG114" s="51">
        <v>26.639999999999997</v>
      </c>
      <c r="AH114" s="49">
        <v>0</v>
      </c>
      <c r="AI114" s="49">
        <v>0</v>
      </c>
      <c r="AJ114" s="49">
        <v>0</v>
      </c>
      <c r="AK114" s="49" t="b">
        <v>0</v>
      </c>
      <c r="AL114" s="49"/>
      <c r="AM114" s="49"/>
      <c r="AN114" s="49"/>
      <c r="AO114" s="49" t="s">
        <v>53</v>
      </c>
      <c r="AP114" s="49" t="s">
        <v>359</v>
      </c>
      <c r="AQ114" s="49">
        <v>46</v>
      </c>
      <c r="AR114" s="51">
        <v>6.6619999999999999</v>
      </c>
      <c r="AS114" s="49">
        <v>31.5</v>
      </c>
      <c r="AT114" s="49">
        <v>0.9</v>
      </c>
      <c r="AU114" s="49">
        <v>2</v>
      </c>
      <c r="AV114" s="49">
        <v>0</v>
      </c>
      <c r="AW114" s="49">
        <v>7850</v>
      </c>
      <c r="AX114" s="49" t="s">
        <v>209</v>
      </c>
      <c r="AY114" s="49"/>
    </row>
    <row r="115" spans="32:51">
      <c r="AF115" s="49">
        <v>91</v>
      </c>
      <c r="AG115" s="51">
        <v>25.05</v>
      </c>
      <c r="AH115" s="49">
        <v>0</v>
      </c>
      <c r="AI115" s="49">
        <v>0</v>
      </c>
      <c r="AJ115" s="49">
        <v>86</v>
      </c>
      <c r="AK115" s="49" t="b">
        <v>0</v>
      </c>
      <c r="AL115" s="49" t="s">
        <v>289</v>
      </c>
      <c r="AM115" s="49"/>
      <c r="AN115" s="49"/>
      <c r="AO115" s="49" t="s">
        <v>53</v>
      </c>
      <c r="AP115" s="49" t="s">
        <v>360</v>
      </c>
      <c r="AQ115" s="49">
        <v>46</v>
      </c>
      <c r="AR115" s="51">
        <v>6.6619999999999999</v>
      </c>
      <c r="AS115" s="49">
        <v>31.2</v>
      </c>
      <c r="AT115" s="49">
        <v>0.9</v>
      </c>
      <c r="AU115" s="49">
        <v>2</v>
      </c>
      <c r="AV115" s="49">
        <v>0</v>
      </c>
      <c r="AW115" s="49">
        <v>7850</v>
      </c>
      <c r="AX115" s="49" t="s">
        <v>209</v>
      </c>
      <c r="AY115" s="49"/>
    </row>
    <row r="116" spans="32:51">
      <c r="AF116" s="49">
        <v>92</v>
      </c>
      <c r="AG116" s="51">
        <v>25.010999999999999</v>
      </c>
      <c r="AH116" s="49">
        <v>0</v>
      </c>
      <c r="AI116" s="49">
        <v>0</v>
      </c>
      <c r="AJ116" s="49">
        <v>688</v>
      </c>
      <c r="AK116" s="49" t="b">
        <v>0</v>
      </c>
      <c r="AL116" s="49" t="s">
        <v>289</v>
      </c>
      <c r="AM116" s="49"/>
      <c r="AN116" s="49"/>
      <c r="AO116" s="49" t="s">
        <v>53</v>
      </c>
      <c r="AP116" s="49" t="s">
        <v>361</v>
      </c>
      <c r="AQ116" s="49">
        <v>47</v>
      </c>
      <c r="AR116" s="51">
        <v>6.6689999999999996</v>
      </c>
      <c r="AS116" s="49">
        <v>31.2</v>
      </c>
      <c r="AT116" s="49">
        <v>0.9</v>
      </c>
      <c r="AU116" s="49">
        <v>2</v>
      </c>
      <c r="AV116" s="49">
        <v>0</v>
      </c>
      <c r="AW116" s="49">
        <v>7850</v>
      </c>
      <c r="AX116" s="49" t="s">
        <v>209</v>
      </c>
      <c r="AY116" s="49"/>
    </row>
    <row r="117" spans="32:51">
      <c r="AF117" s="49">
        <v>93</v>
      </c>
      <c r="AG117" s="51">
        <v>22.119999999999997</v>
      </c>
      <c r="AH117" s="49">
        <v>0</v>
      </c>
      <c r="AI117" s="49">
        <v>0</v>
      </c>
      <c r="AJ117" s="49">
        <v>13900</v>
      </c>
      <c r="AK117" s="49" t="b">
        <v>0</v>
      </c>
      <c r="AL117" s="49" t="s">
        <v>289</v>
      </c>
      <c r="AM117" s="49"/>
      <c r="AN117" s="49"/>
      <c r="AO117" s="49" t="s">
        <v>53</v>
      </c>
      <c r="AP117" s="49" t="s">
        <v>362</v>
      </c>
      <c r="AQ117" s="49">
        <v>47</v>
      </c>
      <c r="AR117" s="51">
        <v>6.6689999999999996</v>
      </c>
      <c r="AS117" s="49">
        <v>31.2</v>
      </c>
      <c r="AT117" s="49">
        <v>0.9</v>
      </c>
      <c r="AU117" s="49">
        <v>2</v>
      </c>
      <c r="AV117" s="49">
        <v>0</v>
      </c>
      <c r="AW117" s="49">
        <v>7850</v>
      </c>
      <c r="AX117" s="49" t="s">
        <v>209</v>
      </c>
      <c r="AY117" s="49"/>
    </row>
    <row r="118" spans="32:51">
      <c r="AF118" s="49">
        <v>94</v>
      </c>
      <c r="AG118" s="51">
        <v>21.139999999999997</v>
      </c>
      <c r="AH118" s="49">
        <v>0</v>
      </c>
      <c r="AI118" s="49">
        <v>0</v>
      </c>
      <c r="AJ118" s="49">
        <v>53</v>
      </c>
      <c r="AK118" s="49" t="b">
        <v>0</v>
      </c>
      <c r="AL118" s="49" t="s">
        <v>289</v>
      </c>
      <c r="AM118" s="49"/>
      <c r="AN118" s="49"/>
      <c r="AO118" s="49" t="s">
        <v>53</v>
      </c>
      <c r="AP118" s="49" t="s">
        <v>363</v>
      </c>
      <c r="AQ118" s="49">
        <v>48</v>
      </c>
      <c r="AR118" s="51">
        <v>6.7060000000000004</v>
      </c>
      <c r="AS118" s="49">
        <v>31.2</v>
      </c>
      <c r="AT118" s="49">
        <v>0.9</v>
      </c>
      <c r="AU118" s="49">
        <v>2</v>
      </c>
      <c r="AV118" s="49">
        <v>0</v>
      </c>
      <c r="AW118" s="49">
        <v>7850</v>
      </c>
      <c r="AX118" s="49" t="s">
        <v>209</v>
      </c>
      <c r="AY118" s="49"/>
    </row>
    <row r="119" spans="32:51">
      <c r="AF119" s="49">
        <v>95</v>
      </c>
      <c r="AG119" s="51">
        <v>21.08</v>
      </c>
      <c r="AH119" s="49">
        <v>0</v>
      </c>
      <c r="AI119" s="49">
        <v>0</v>
      </c>
      <c r="AJ119" s="49">
        <v>14132</v>
      </c>
      <c r="AK119" s="49" t="b">
        <v>0</v>
      </c>
      <c r="AL119" s="49" t="s">
        <v>289</v>
      </c>
      <c r="AM119" s="49"/>
      <c r="AN119" s="49"/>
      <c r="AO119" s="49" t="s">
        <v>53</v>
      </c>
      <c r="AP119" s="49" t="s">
        <v>364</v>
      </c>
      <c r="AQ119" s="49">
        <v>48</v>
      </c>
      <c r="AR119" s="51">
        <v>6.7060000000000004</v>
      </c>
      <c r="AS119" s="49">
        <v>31.2</v>
      </c>
      <c r="AT119" s="49">
        <v>0.9</v>
      </c>
      <c r="AU119" s="49">
        <v>2</v>
      </c>
      <c r="AV119" s="49">
        <v>0</v>
      </c>
      <c r="AW119" s="49">
        <v>7850</v>
      </c>
      <c r="AX119" s="49" t="s">
        <v>209</v>
      </c>
      <c r="AY119" s="49"/>
    </row>
    <row r="120" spans="32:51">
      <c r="AF120" s="49">
        <v>96</v>
      </c>
      <c r="AG120" s="51">
        <v>20.9</v>
      </c>
      <c r="AH120" s="49">
        <v>0</v>
      </c>
      <c r="AI120" s="49">
        <v>0</v>
      </c>
      <c r="AJ120" s="49">
        <v>0</v>
      </c>
      <c r="AK120" s="49" t="b">
        <v>0</v>
      </c>
      <c r="AL120" s="49"/>
      <c r="AM120" s="49"/>
      <c r="AN120" s="49"/>
      <c r="AO120" s="49" t="s">
        <v>53</v>
      </c>
      <c r="AP120" s="49" t="s">
        <v>365</v>
      </c>
      <c r="AQ120" s="49">
        <v>49</v>
      </c>
      <c r="AR120" s="51">
        <v>6.7240000000000002</v>
      </c>
      <c r="AS120" s="49">
        <v>31.2</v>
      </c>
      <c r="AT120" s="49">
        <v>0.9</v>
      </c>
      <c r="AU120" s="49">
        <v>2</v>
      </c>
      <c r="AV120" s="49">
        <v>0</v>
      </c>
      <c r="AW120" s="49">
        <v>7850</v>
      </c>
      <c r="AX120" s="49" t="s">
        <v>209</v>
      </c>
      <c r="AY120" s="49"/>
    </row>
    <row r="121" spans="32:51">
      <c r="AF121" s="49">
        <v>97</v>
      </c>
      <c r="AG121" s="51">
        <v>20.100000000000001</v>
      </c>
      <c r="AH121" s="49">
        <v>0</v>
      </c>
      <c r="AI121" s="49">
        <v>0</v>
      </c>
      <c r="AJ121" s="49">
        <v>20000</v>
      </c>
      <c r="AK121" s="49" t="b">
        <v>1</v>
      </c>
      <c r="AL121" s="49" t="s">
        <v>597</v>
      </c>
      <c r="AM121" s="49"/>
      <c r="AN121" s="49"/>
      <c r="AO121" s="49" t="s">
        <v>53</v>
      </c>
      <c r="AP121" s="49" t="s">
        <v>366</v>
      </c>
      <c r="AQ121" s="49">
        <v>49</v>
      </c>
      <c r="AR121" s="51">
        <v>6.7240000000000002</v>
      </c>
      <c r="AS121" s="49">
        <v>31.7</v>
      </c>
      <c r="AT121" s="49">
        <v>0.9</v>
      </c>
      <c r="AU121" s="49">
        <v>2</v>
      </c>
      <c r="AV121" s="49">
        <v>0</v>
      </c>
      <c r="AW121" s="49">
        <v>7850</v>
      </c>
      <c r="AX121" s="49" t="s">
        <v>209</v>
      </c>
      <c r="AY121" s="49"/>
    </row>
    <row r="122" spans="32:51">
      <c r="AF122" s="49">
        <v>98</v>
      </c>
      <c r="AG122" s="51">
        <v>19.5</v>
      </c>
      <c r="AH122" s="49">
        <v>0</v>
      </c>
      <c r="AI122" s="49">
        <v>0</v>
      </c>
      <c r="AJ122" s="49">
        <v>5000</v>
      </c>
      <c r="AK122" s="49" t="b">
        <v>1</v>
      </c>
      <c r="AL122" s="49" t="s">
        <v>598</v>
      </c>
      <c r="AM122" s="49"/>
      <c r="AN122" s="49"/>
      <c r="AO122" s="49" t="s">
        <v>53</v>
      </c>
      <c r="AP122" s="49" t="s">
        <v>367</v>
      </c>
      <c r="AQ122" s="49">
        <v>50</v>
      </c>
      <c r="AR122" s="51">
        <v>6.7619999999999996</v>
      </c>
      <c r="AS122" s="49">
        <v>31.7</v>
      </c>
      <c r="AT122" s="49">
        <v>0.9</v>
      </c>
      <c r="AU122" s="49">
        <v>2</v>
      </c>
      <c r="AV122" s="49">
        <v>0</v>
      </c>
      <c r="AW122" s="49">
        <v>7850</v>
      </c>
      <c r="AX122" s="49" t="s">
        <v>209</v>
      </c>
      <c r="AY122" s="49"/>
    </row>
    <row r="123" spans="32:51">
      <c r="AF123" s="49">
        <v>99</v>
      </c>
      <c r="AG123" s="51">
        <v>17.5</v>
      </c>
      <c r="AH123" s="49">
        <v>0</v>
      </c>
      <c r="AI123" s="49">
        <v>0</v>
      </c>
      <c r="AJ123" s="49">
        <v>0</v>
      </c>
      <c r="AK123" s="49" t="b">
        <v>0</v>
      </c>
      <c r="AL123" s="49"/>
      <c r="AM123" s="49"/>
      <c r="AN123" s="49"/>
      <c r="AO123" s="49" t="s">
        <v>53</v>
      </c>
      <c r="AP123" s="49" t="s">
        <v>368</v>
      </c>
      <c r="AQ123" s="49">
        <v>50</v>
      </c>
      <c r="AR123" s="51">
        <v>6.7619999999999996</v>
      </c>
      <c r="AS123" s="49">
        <v>31.7</v>
      </c>
      <c r="AT123" s="49">
        <v>0.9</v>
      </c>
      <c r="AU123" s="49">
        <v>2</v>
      </c>
      <c r="AV123" s="49">
        <v>0</v>
      </c>
      <c r="AW123" s="49">
        <v>7850</v>
      </c>
      <c r="AX123" s="49" t="s">
        <v>209</v>
      </c>
      <c r="AY123" s="49"/>
    </row>
    <row r="124" spans="32:51">
      <c r="AF124" s="49">
        <v>100</v>
      </c>
      <c r="AG124" s="51">
        <v>14</v>
      </c>
      <c r="AH124" s="49">
        <v>0</v>
      </c>
      <c r="AI124" s="49">
        <v>0</v>
      </c>
      <c r="AJ124" s="49">
        <v>5000</v>
      </c>
      <c r="AK124" s="49" t="b">
        <v>1</v>
      </c>
      <c r="AL124" s="49" t="s">
        <v>599</v>
      </c>
      <c r="AM124" s="49"/>
      <c r="AN124" s="49"/>
      <c r="AO124" s="49" t="s">
        <v>53</v>
      </c>
      <c r="AP124" s="49" t="s">
        <v>369</v>
      </c>
      <c r="AQ124" s="49">
        <v>51</v>
      </c>
      <c r="AR124" s="51">
        <v>6.7859999999999996</v>
      </c>
      <c r="AS124" s="49">
        <v>31.7</v>
      </c>
      <c r="AT124" s="49">
        <v>0.9</v>
      </c>
      <c r="AU124" s="49">
        <v>2</v>
      </c>
      <c r="AV124" s="49">
        <v>0</v>
      </c>
      <c r="AW124" s="49">
        <v>7850</v>
      </c>
      <c r="AX124" s="49" t="s">
        <v>209</v>
      </c>
      <c r="AY124" s="49"/>
    </row>
    <row r="125" spans="32:51">
      <c r="AF125" s="49">
        <v>101</v>
      </c>
      <c r="AG125" s="51">
        <v>13.5</v>
      </c>
      <c r="AH125" s="49">
        <v>0</v>
      </c>
      <c r="AI125" s="49">
        <v>0</v>
      </c>
      <c r="AJ125" s="49">
        <v>0</v>
      </c>
      <c r="AK125" s="49" t="b">
        <v>0</v>
      </c>
      <c r="AL125" s="49"/>
      <c r="AM125" s="49"/>
      <c r="AN125" s="49"/>
      <c r="AO125" s="49" t="s">
        <v>53</v>
      </c>
      <c r="AP125" s="49" t="s">
        <v>370</v>
      </c>
      <c r="AQ125" s="49">
        <v>51</v>
      </c>
      <c r="AR125" s="51">
        <v>6.7859999999999996</v>
      </c>
      <c r="AS125" s="49">
        <v>32.200000000000003</v>
      </c>
      <c r="AT125" s="49">
        <v>0.9</v>
      </c>
      <c r="AU125" s="49">
        <v>2</v>
      </c>
      <c r="AV125" s="49">
        <v>0</v>
      </c>
      <c r="AW125" s="49">
        <v>7850</v>
      </c>
      <c r="AX125" s="49" t="s">
        <v>209</v>
      </c>
      <c r="AY125" s="49"/>
    </row>
    <row r="126" spans="32:51">
      <c r="AF126" s="49">
        <v>102</v>
      </c>
      <c r="AG126" s="51">
        <v>11</v>
      </c>
      <c r="AH126" s="49">
        <v>0</v>
      </c>
      <c r="AI126" s="49">
        <v>0</v>
      </c>
      <c r="AJ126" s="49">
        <v>1</v>
      </c>
      <c r="AK126" s="49" t="b">
        <v>1</v>
      </c>
      <c r="AL126" s="49" t="s">
        <v>600</v>
      </c>
      <c r="AM126" s="49"/>
      <c r="AN126" s="49"/>
      <c r="AO126" s="49" t="s">
        <v>53</v>
      </c>
      <c r="AP126" s="49" t="s">
        <v>371</v>
      </c>
      <c r="AQ126" s="49">
        <v>52</v>
      </c>
      <c r="AR126" s="51">
        <v>6.8479999999999999</v>
      </c>
      <c r="AS126" s="49">
        <v>32.200000000000003</v>
      </c>
      <c r="AT126" s="49">
        <v>0.9</v>
      </c>
      <c r="AU126" s="49">
        <v>2</v>
      </c>
      <c r="AV126" s="49">
        <v>0</v>
      </c>
      <c r="AW126" s="49">
        <v>7850</v>
      </c>
      <c r="AX126" s="49" t="s">
        <v>209</v>
      </c>
      <c r="AY126" s="49"/>
    </row>
    <row r="127" spans="32:51">
      <c r="AF127" s="49">
        <v>103</v>
      </c>
      <c r="AG127" s="51">
        <v>9.5</v>
      </c>
      <c r="AH127" s="49">
        <v>0</v>
      </c>
      <c r="AI127" s="49">
        <v>0</v>
      </c>
      <c r="AJ127" s="49">
        <v>0</v>
      </c>
      <c r="AK127" s="49" t="b">
        <v>0</v>
      </c>
      <c r="AL127" s="49"/>
      <c r="AM127" s="49"/>
      <c r="AN127" s="49"/>
      <c r="AO127" s="49" t="s">
        <v>53</v>
      </c>
      <c r="AP127" s="49" t="s">
        <v>372</v>
      </c>
      <c r="AQ127" s="49">
        <v>52</v>
      </c>
      <c r="AR127" s="51">
        <v>6.8479999999999999</v>
      </c>
      <c r="AS127" s="49">
        <v>32.5</v>
      </c>
      <c r="AT127" s="49">
        <v>0.9</v>
      </c>
      <c r="AU127" s="49">
        <v>2</v>
      </c>
      <c r="AV127" s="49">
        <v>0</v>
      </c>
      <c r="AW127" s="49">
        <v>7850</v>
      </c>
      <c r="AX127" s="49" t="s">
        <v>209</v>
      </c>
      <c r="AY127" s="49"/>
    </row>
    <row r="128" spans="32:51">
      <c r="AF128" s="49">
        <v>104</v>
      </c>
      <c r="AG128" s="51">
        <v>6.1</v>
      </c>
      <c r="AH128" s="49">
        <v>0</v>
      </c>
      <c r="AI128" s="49">
        <v>0</v>
      </c>
      <c r="AJ128" s="49">
        <v>200</v>
      </c>
      <c r="AK128" s="49" t="b">
        <v>1</v>
      </c>
      <c r="AL128" s="49" t="s">
        <v>601</v>
      </c>
      <c r="AM128" s="49"/>
      <c r="AN128" s="49"/>
      <c r="AO128" s="49" t="s">
        <v>53</v>
      </c>
      <c r="AP128" s="49" t="s">
        <v>373</v>
      </c>
      <c r="AQ128" s="49">
        <v>53</v>
      </c>
      <c r="AR128" s="51">
        <v>6.9109999999999996</v>
      </c>
      <c r="AS128" s="49">
        <v>32.5</v>
      </c>
      <c r="AT128" s="49">
        <v>0.9</v>
      </c>
      <c r="AU128" s="49">
        <v>2</v>
      </c>
      <c r="AV128" s="49">
        <v>0</v>
      </c>
      <c r="AW128" s="49">
        <v>7850</v>
      </c>
      <c r="AX128" s="49" t="s">
        <v>209</v>
      </c>
      <c r="AY128" s="49"/>
    </row>
    <row r="129" spans="32:51">
      <c r="AF129" s="49">
        <v>105</v>
      </c>
      <c r="AG129" s="51">
        <v>5.6</v>
      </c>
      <c r="AH129" s="49">
        <v>0</v>
      </c>
      <c r="AI129" s="49">
        <v>0</v>
      </c>
      <c r="AJ129" s="49">
        <v>120000</v>
      </c>
      <c r="AK129" s="49" t="b">
        <v>0</v>
      </c>
      <c r="AL129" s="49" t="s">
        <v>602</v>
      </c>
      <c r="AM129" s="49"/>
      <c r="AN129" s="49"/>
      <c r="AO129" s="49" t="s">
        <v>53</v>
      </c>
      <c r="AP129" s="49" t="s">
        <v>374</v>
      </c>
      <c r="AQ129" s="49">
        <v>53</v>
      </c>
      <c r="AR129" s="51">
        <v>6.9109999999999996</v>
      </c>
      <c r="AS129" s="49">
        <v>33.5</v>
      </c>
      <c r="AT129" s="49">
        <v>0.9</v>
      </c>
      <c r="AU129" s="49">
        <v>2</v>
      </c>
      <c r="AV129" s="49">
        <v>0</v>
      </c>
      <c r="AW129" s="49">
        <v>7850</v>
      </c>
      <c r="AX129" s="49" t="s">
        <v>209</v>
      </c>
      <c r="AY129" s="49"/>
    </row>
    <row r="130" spans="32:51">
      <c r="AF130" s="49">
        <v>106</v>
      </c>
      <c r="AG130" s="51">
        <v>4.2</v>
      </c>
      <c r="AH130" s="49">
        <v>0</v>
      </c>
      <c r="AI130" s="49">
        <v>0</v>
      </c>
      <c r="AJ130" s="49">
        <v>9000</v>
      </c>
      <c r="AK130" s="49" t="b">
        <v>1</v>
      </c>
      <c r="AL130" s="49" t="s">
        <v>510</v>
      </c>
      <c r="AM130" s="49"/>
      <c r="AN130" s="49"/>
      <c r="AO130" s="49" t="s">
        <v>53</v>
      </c>
      <c r="AP130" s="49" t="s">
        <v>375</v>
      </c>
      <c r="AQ130" s="49">
        <v>54</v>
      </c>
      <c r="AR130" s="51">
        <v>6.9340000000000002</v>
      </c>
      <c r="AS130" s="49">
        <v>33.5</v>
      </c>
      <c r="AT130" s="49">
        <v>0.9</v>
      </c>
      <c r="AU130" s="49">
        <v>2</v>
      </c>
      <c r="AV130" s="49">
        <v>0</v>
      </c>
      <c r="AW130" s="49">
        <v>7850</v>
      </c>
      <c r="AX130" s="49" t="s">
        <v>209</v>
      </c>
      <c r="AY130" s="49"/>
    </row>
    <row r="131" spans="32:51">
      <c r="AF131" s="49">
        <v>107</v>
      </c>
      <c r="AG131" s="51">
        <v>2</v>
      </c>
      <c r="AH131" s="49">
        <v>0</v>
      </c>
      <c r="AI131" s="49">
        <v>0</v>
      </c>
      <c r="AJ131" s="49">
        <v>80000</v>
      </c>
      <c r="AK131" s="49" t="b">
        <v>1</v>
      </c>
      <c r="AL131" s="49" t="s">
        <v>511</v>
      </c>
      <c r="AM131" s="49"/>
      <c r="AN131" s="49"/>
      <c r="AO131" s="49" t="s">
        <v>53</v>
      </c>
      <c r="AP131" s="49" t="s">
        <v>376</v>
      </c>
      <c r="AQ131" s="49">
        <v>54</v>
      </c>
      <c r="AR131" s="51">
        <v>6.9340000000000002</v>
      </c>
      <c r="AS131" s="49">
        <v>33.5</v>
      </c>
      <c r="AT131" s="49">
        <v>0.9</v>
      </c>
      <c r="AU131" s="49">
        <v>2</v>
      </c>
      <c r="AV131" s="49">
        <v>0</v>
      </c>
      <c r="AW131" s="49">
        <v>7850</v>
      </c>
      <c r="AX131" s="49" t="s">
        <v>209</v>
      </c>
      <c r="AY131" s="49"/>
    </row>
    <row r="132" spans="32:51">
      <c r="AF132" s="49">
        <v>108</v>
      </c>
      <c r="AG132" s="51">
        <v>1.6</v>
      </c>
      <c r="AH132" s="49">
        <v>0</v>
      </c>
      <c r="AI132" s="49">
        <v>0</v>
      </c>
      <c r="AJ132" s="49">
        <v>0</v>
      </c>
      <c r="AK132" s="49" t="b">
        <v>0</v>
      </c>
      <c r="AL132" s="49"/>
      <c r="AM132" s="49"/>
      <c r="AN132" s="49"/>
      <c r="AO132" s="49" t="s">
        <v>53</v>
      </c>
      <c r="AP132" s="49" t="s">
        <v>377</v>
      </c>
      <c r="AQ132" s="49">
        <v>55</v>
      </c>
      <c r="AR132" s="51">
        <v>6.9720000000000004</v>
      </c>
      <c r="AS132" s="49">
        <v>33.5</v>
      </c>
      <c r="AT132" s="49">
        <v>0.9</v>
      </c>
      <c r="AU132" s="49">
        <v>2</v>
      </c>
      <c r="AV132" s="49">
        <v>0</v>
      </c>
      <c r="AW132" s="49">
        <v>7850</v>
      </c>
      <c r="AX132" s="49" t="s">
        <v>209</v>
      </c>
      <c r="AY132" s="49"/>
    </row>
    <row r="133" spans="32:51">
      <c r="AF133" s="49">
        <v>109</v>
      </c>
      <c r="AG133" s="51">
        <v>-2.2999999999999998</v>
      </c>
      <c r="AH133" s="49">
        <v>0</v>
      </c>
      <c r="AI133" s="49">
        <v>0</v>
      </c>
      <c r="AJ133" s="49">
        <v>0</v>
      </c>
      <c r="AK133" s="49" t="b">
        <v>0</v>
      </c>
      <c r="AL133" s="49"/>
      <c r="AM133" s="49"/>
      <c r="AN133" s="49"/>
      <c r="AO133" s="49" t="s">
        <v>53</v>
      </c>
      <c r="AP133" s="49" t="s">
        <v>378</v>
      </c>
      <c r="AQ133" s="49">
        <v>55</v>
      </c>
      <c r="AR133" s="51">
        <v>6.9720000000000004</v>
      </c>
      <c r="AS133" s="49">
        <v>34</v>
      </c>
      <c r="AT133" s="49">
        <v>0.9</v>
      </c>
      <c r="AU133" s="49">
        <v>2</v>
      </c>
      <c r="AV133" s="49">
        <v>0</v>
      </c>
      <c r="AW133" s="49">
        <v>7850</v>
      </c>
      <c r="AX133" s="49" t="s">
        <v>209</v>
      </c>
      <c r="AY133" s="49"/>
    </row>
    <row r="134" spans="32:51">
      <c r="AF134" s="49">
        <v>110</v>
      </c>
      <c r="AG134" s="51">
        <v>-6.2</v>
      </c>
      <c r="AH134" s="49">
        <v>0</v>
      </c>
      <c r="AI134" s="49">
        <v>0</v>
      </c>
      <c r="AJ134" s="49">
        <v>0</v>
      </c>
      <c r="AK134" s="49" t="b">
        <v>0</v>
      </c>
      <c r="AL134" s="49"/>
      <c r="AM134" s="49"/>
      <c r="AN134" s="49"/>
      <c r="AO134" s="49" t="s">
        <v>53</v>
      </c>
      <c r="AP134" s="49" t="s">
        <v>379</v>
      </c>
      <c r="AQ134" s="49">
        <v>56</v>
      </c>
      <c r="AR134" s="51">
        <v>7.0380000000000003</v>
      </c>
      <c r="AS134" s="49">
        <v>34</v>
      </c>
      <c r="AT134" s="49">
        <v>0.9</v>
      </c>
      <c r="AU134" s="49">
        <v>2</v>
      </c>
      <c r="AV134" s="49">
        <v>0</v>
      </c>
      <c r="AW134" s="49">
        <v>7850</v>
      </c>
      <c r="AX134" s="49" t="s">
        <v>209</v>
      </c>
      <c r="AY134" s="49"/>
    </row>
    <row r="135" spans="32:51">
      <c r="AF135" s="49">
        <v>111</v>
      </c>
      <c r="AG135" s="51">
        <v>-10.1</v>
      </c>
      <c r="AH135" s="49">
        <v>0</v>
      </c>
      <c r="AI135" s="49">
        <v>0</v>
      </c>
      <c r="AJ135" s="49">
        <v>0</v>
      </c>
      <c r="AK135" s="49" t="b">
        <v>0</v>
      </c>
      <c r="AL135" s="49"/>
      <c r="AM135" s="49"/>
      <c r="AN135" s="49"/>
      <c r="AO135" s="49" t="s">
        <v>53</v>
      </c>
      <c r="AP135" s="49" t="s">
        <v>380</v>
      </c>
      <c r="AQ135" s="49">
        <v>56</v>
      </c>
      <c r="AR135" s="51">
        <v>7.0380000000000003</v>
      </c>
      <c r="AS135" s="49">
        <v>38</v>
      </c>
      <c r="AT135" s="49">
        <v>0.9</v>
      </c>
      <c r="AU135" s="49">
        <v>2</v>
      </c>
      <c r="AV135" s="49">
        <v>0</v>
      </c>
      <c r="AW135" s="49">
        <v>7850</v>
      </c>
      <c r="AX135" s="49" t="s">
        <v>209</v>
      </c>
      <c r="AY135" s="49"/>
    </row>
    <row r="136" spans="32:51">
      <c r="AF136" s="49">
        <v>112</v>
      </c>
      <c r="AG136" s="51">
        <v>-14</v>
      </c>
      <c r="AH136" s="49">
        <v>0</v>
      </c>
      <c r="AI136" s="49">
        <v>0</v>
      </c>
      <c r="AJ136" s="49">
        <v>0</v>
      </c>
      <c r="AK136" s="49" t="b">
        <v>0</v>
      </c>
      <c r="AL136" s="49"/>
      <c r="AM136" s="49"/>
      <c r="AN136" s="49"/>
      <c r="AO136" s="49" t="s">
        <v>53</v>
      </c>
      <c r="AP136" s="49" t="s">
        <v>381</v>
      </c>
      <c r="AQ136" s="49">
        <v>57</v>
      </c>
      <c r="AR136" s="51">
        <v>7.0380000000000003</v>
      </c>
      <c r="AS136" s="49">
        <v>38</v>
      </c>
      <c r="AT136" s="49">
        <v>0.9</v>
      </c>
      <c r="AU136" s="49">
        <v>2</v>
      </c>
      <c r="AV136" s="49">
        <v>0</v>
      </c>
      <c r="AW136" s="49">
        <v>7850</v>
      </c>
      <c r="AX136" s="49" t="s">
        <v>209</v>
      </c>
      <c r="AY136" s="49"/>
    </row>
    <row r="137" spans="32:51">
      <c r="AF137" s="49">
        <v>113</v>
      </c>
      <c r="AG137" s="51">
        <v>-17.899999999999999</v>
      </c>
      <c r="AH137" s="49">
        <v>0</v>
      </c>
      <c r="AI137" s="49">
        <v>0</v>
      </c>
      <c r="AJ137" s="49">
        <v>0</v>
      </c>
      <c r="AK137" s="49" t="b">
        <v>0</v>
      </c>
      <c r="AL137" s="49"/>
      <c r="AM137" s="49"/>
      <c r="AN137" s="49"/>
      <c r="AO137" s="49" t="s">
        <v>53</v>
      </c>
      <c r="AP137" s="49" t="s">
        <v>382</v>
      </c>
      <c r="AQ137" s="49">
        <v>57</v>
      </c>
      <c r="AR137" s="51">
        <v>7.0380000000000003</v>
      </c>
      <c r="AS137" s="49">
        <v>38</v>
      </c>
      <c r="AT137" s="49">
        <v>0.9</v>
      </c>
      <c r="AU137" s="49">
        <v>2</v>
      </c>
      <c r="AV137" s="49">
        <v>0</v>
      </c>
      <c r="AW137" s="49">
        <v>7850</v>
      </c>
      <c r="AX137" s="49" t="s">
        <v>209</v>
      </c>
      <c r="AY137" s="49"/>
    </row>
    <row r="138" spans="32:51">
      <c r="AF138" s="49">
        <v>114</v>
      </c>
      <c r="AG138" s="51">
        <v>-21.8</v>
      </c>
      <c r="AH138" s="49">
        <v>0</v>
      </c>
      <c r="AI138" s="49">
        <v>0</v>
      </c>
      <c r="AJ138" s="49">
        <v>0</v>
      </c>
      <c r="AK138" s="49" t="b">
        <v>0</v>
      </c>
      <c r="AL138" s="49"/>
      <c r="AM138" s="49"/>
      <c r="AN138" s="49"/>
      <c r="AO138" s="49" t="s">
        <v>53</v>
      </c>
      <c r="AP138" s="49" t="s">
        <v>383</v>
      </c>
      <c r="AQ138" s="49">
        <v>58</v>
      </c>
      <c r="AR138" s="51">
        <v>7.0380000000000003</v>
      </c>
      <c r="AS138" s="49">
        <v>38</v>
      </c>
      <c r="AT138" s="49">
        <v>0.9</v>
      </c>
      <c r="AU138" s="49">
        <v>2</v>
      </c>
      <c r="AV138" s="49">
        <v>0</v>
      </c>
      <c r="AW138" s="49">
        <v>7850</v>
      </c>
      <c r="AX138" s="49" t="s">
        <v>209</v>
      </c>
      <c r="AY138" s="49"/>
    </row>
    <row r="139" spans="32:51">
      <c r="AF139" s="49">
        <v>115</v>
      </c>
      <c r="AG139" s="51">
        <v>-25.7</v>
      </c>
      <c r="AH139" s="49">
        <v>0</v>
      </c>
      <c r="AI139" s="49">
        <v>0</v>
      </c>
      <c r="AJ139" s="49">
        <v>0</v>
      </c>
      <c r="AK139" s="49" t="b">
        <v>0</v>
      </c>
      <c r="AL139" s="49"/>
      <c r="AM139" s="49"/>
      <c r="AN139" s="49"/>
      <c r="AO139" s="49" t="s">
        <v>53</v>
      </c>
      <c r="AP139" s="49" t="s">
        <v>384</v>
      </c>
      <c r="AQ139" s="49">
        <v>58</v>
      </c>
      <c r="AR139" s="51">
        <v>7.0380000000000003</v>
      </c>
      <c r="AS139" s="49">
        <v>38</v>
      </c>
      <c r="AT139" s="49">
        <v>0.9</v>
      </c>
      <c r="AU139" s="49">
        <v>2</v>
      </c>
      <c r="AV139" s="49">
        <v>0</v>
      </c>
      <c r="AW139" s="49">
        <v>7850</v>
      </c>
      <c r="AX139" s="49" t="s">
        <v>209</v>
      </c>
      <c r="AY139" s="49"/>
    </row>
    <row r="140" spans="32:51">
      <c r="AF140" s="49">
        <v>116</v>
      </c>
      <c r="AG140" s="51">
        <v>-29.6</v>
      </c>
      <c r="AH140" s="49">
        <v>0</v>
      </c>
      <c r="AI140" s="49">
        <v>0</v>
      </c>
      <c r="AJ140" s="49">
        <v>0</v>
      </c>
      <c r="AK140" s="49" t="b">
        <v>0</v>
      </c>
      <c r="AL140" s="49"/>
      <c r="AM140" s="49"/>
      <c r="AN140" s="49"/>
      <c r="AO140" s="49" t="s">
        <v>53</v>
      </c>
      <c r="AP140" s="49" t="s">
        <v>385</v>
      </c>
      <c r="AQ140" s="49">
        <v>59</v>
      </c>
      <c r="AR140" s="51">
        <v>7.0380000000000003</v>
      </c>
      <c r="AS140" s="49">
        <v>38</v>
      </c>
      <c r="AT140" s="49">
        <v>0.9</v>
      </c>
      <c r="AU140" s="49">
        <v>2</v>
      </c>
      <c r="AV140" s="49">
        <v>0</v>
      </c>
      <c r="AW140" s="49">
        <v>7850</v>
      </c>
      <c r="AX140" s="49" t="s">
        <v>209</v>
      </c>
      <c r="AY140" s="49"/>
    </row>
    <row r="141" spans="32:51">
      <c r="AF141" s="49">
        <v>117</v>
      </c>
      <c r="AG141" s="51">
        <v>-33.5</v>
      </c>
      <c r="AH141" s="49">
        <v>0</v>
      </c>
      <c r="AI141" s="49">
        <v>0</v>
      </c>
      <c r="AJ141" s="49">
        <v>0</v>
      </c>
      <c r="AK141" s="49" t="b">
        <v>0</v>
      </c>
      <c r="AL141" s="49"/>
      <c r="AM141" s="49"/>
      <c r="AN141" s="49"/>
      <c r="AO141" s="49" t="s">
        <v>53</v>
      </c>
      <c r="AP141" s="49" t="s">
        <v>386</v>
      </c>
      <c r="AQ141" s="49">
        <v>59</v>
      </c>
      <c r="AR141" s="51">
        <v>7.0380000000000003</v>
      </c>
      <c r="AS141" s="49">
        <v>38</v>
      </c>
      <c r="AT141" s="49">
        <v>0.9</v>
      </c>
      <c r="AU141" s="49">
        <v>2</v>
      </c>
      <c r="AV141" s="49">
        <v>0</v>
      </c>
      <c r="AW141" s="49">
        <v>7850</v>
      </c>
      <c r="AX141" s="49" t="s">
        <v>209</v>
      </c>
      <c r="AY141" s="49"/>
    </row>
    <row r="142" spans="32:51">
      <c r="AF142" s="49">
        <v>118</v>
      </c>
      <c r="AG142" s="51">
        <v>-36.799999999999997</v>
      </c>
      <c r="AH142" s="49">
        <v>0</v>
      </c>
      <c r="AI142" s="49">
        <v>0</v>
      </c>
      <c r="AJ142" s="49">
        <v>0</v>
      </c>
      <c r="AK142" s="49" t="b">
        <v>0</v>
      </c>
      <c r="AL142" s="49"/>
      <c r="AM142" s="49"/>
      <c r="AN142" s="49"/>
      <c r="AO142" s="49" t="s">
        <v>53</v>
      </c>
      <c r="AP142" s="49" t="s">
        <v>387</v>
      </c>
      <c r="AQ142" s="49">
        <v>60</v>
      </c>
      <c r="AR142" s="51">
        <v>7.032</v>
      </c>
      <c r="AS142" s="49">
        <v>38</v>
      </c>
      <c r="AT142" s="49">
        <v>0.9</v>
      </c>
      <c r="AU142" s="49">
        <v>2</v>
      </c>
      <c r="AV142" s="49">
        <v>0</v>
      </c>
      <c r="AW142" s="49">
        <v>7850</v>
      </c>
      <c r="AX142" s="49" t="s">
        <v>209</v>
      </c>
      <c r="AY142" s="49"/>
    </row>
    <row r="143" spans="32:51">
      <c r="AF143" s="49">
        <v>119</v>
      </c>
      <c r="AG143" s="51">
        <v>-40.200000000000003</v>
      </c>
      <c r="AH143" s="49">
        <v>0</v>
      </c>
      <c r="AI143" s="49">
        <v>0</v>
      </c>
      <c r="AJ143" s="49">
        <v>0</v>
      </c>
      <c r="AK143" s="49" t="b">
        <v>0</v>
      </c>
      <c r="AL143" s="49"/>
      <c r="AM143" s="49"/>
      <c r="AN143" s="49"/>
      <c r="AO143" s="49" t="s">
        <v>53</v>
      </c>
      <c r="AP143" s="49" t="s">
        <v>388</v>
      </c>
      <c r="AQ143" s="49">
        <v>60</v>
      </c>
      <c r="AR143" s="51">
        <v>7.032</v>
      </c>
      <c r="AS143" s="49">
        <v>32</v>
      </c>
      <c r="AT143" s="49">
        <v>0.9</v>
      </c>
      <c r="AU143" s="49">
        <v>2</v>
      </c>
      <c r="AV143" s="49">
        <v>0</v>
      </c>
      <c r="AW143" s="49">
        <v>7850</v>
      </c>
      <c r="AX143" s="49" t="s">
        <v>209</v>
      </c>
      <c r="AY143" s="49"/>
    </row>
    <row r="144" spans="32:51">
      <c r="AF144" s="49">
        <v>120</v>
      </c>
      <c r="AG144" s="51">
        <v>-43.8</v>
      </c>
      <c r="AH144" s="49">
        <v>0</v>
      </c>
      <c r="AI144" s="49">
        <v>0</v>
      </c>
      <c r="AJ144" s="49">
        <v>0</v>
      </c>
      <c r="AK144" s="49" t="b">
        <v>0</v>
      </c>
      <c r="AL144" s="49"/>
      <c r="AM144" s="49"/>
      <c r="AN144" s="49"/>
      <c r="AO144" s="49" t="s">
        <v>53</v>
      </c>
      <c r="AP144" s="49" t="s">
        <v>389</v>
      </c>
      <c r="AQ144" s="49">
        <v>61</v>
      </c>
      <c r="AR144" s="51">
        <v>7.0759999999999996</v>
      </c>
      <c r="AS144" s="49">
        <v>32</v>
      </c>
      <c r="AT144" s="49">
        <v>0.9</v>
      </c>
      <c r="AU144" s="49">
        <v>2</v>
      </c>
      <c r="AV144" s="49">
        <v>0</v>
      </c>
      <c r="AW144" s="49">
        <v>7850</v>
      </c>
      <c r="AX144" s="49" t="s">
        <v>209</v>
      </c>
      <c r="AY144" s="49"/>
    </row>
    <row r="145" spans="32:51">
      <c r="AF145" s="49">
        <v>121</v>
      </c>
      <c r="AG145" s="51">
        <v>-45.43</v>
      </c>
      <c r="AH145" s="49">
        <v>0</v>
      </c>
      <c r="AI145" s="49">
        <v>0</v>
      </c>
      <c r="AJ145" s="49">
        <v>0</v>
      </c>
      <c r="AK145" s="49" t="b">
        <v>0</v>
      </c>
      <c r="AL145" s="49"/>
      <c r="AM145" s="49"/>
      <c r="AN145" s="49"/>
      <c r="AO145" s="49" t="s">
        <v>53</v>
      </c>
      <c r="AP145" s="49" t="s">
        <v>390</v>
      </c>
      <c r="AQ145" s="49">
        <v>61</v>
      </c>
      <c r="AR145" s="51">
        <v>7.0759999999999996</v>
      </c>
      <c r="AS145" s="49">
        <v>33</v>
      </c>
      <c r="AT145" s="49">
        <v>0.9</v>
      </c>
      <c r="AU145" s="49">
        <v>2</v>
      </c>
      <c r="AV145" s="49">
        <v>0</v>
      </c>
      <c r="AW145" s="49">
        <v>7850</v>
      </c>
      <c r="AX145" s="49" t="s">
        <v>209</v>
      </c>
      <c r="AY145" s="49"/>
    </row>
    <row r="146" spans="32:51">
      <c r="AF146" s="49"/>
      <c r="AG146" s="51"/>
      <c r="AH146" s="49"/>
      <c r="AI146" s="49"/>
      <c r="AJ146" s="49"/>
      <c r="AK146" s="49"/>
      <c r="AL146" s="49"/>
      <c r="AM146" s="49"/>
      <c r="AN146" s="49"/>
      <c r="AO146" s="49" t="s">
        <v>53</v>
      </c>
      <c r="AP146" s="49" t="s">
        <v>391</v>
      </c>
      <c r="AQ146" s="49">
        <v>62</v>
      </c>
      <c r="AR146" s="51">
        <v>7.0970000000000004</v>
      </c>
      <c r="AS146" s="49">
        <v>33</v>
      </c>
      <c r="AT146" s="49">
        <v>0.9</v>
      </c>
      <c r="AU146" s="49">
        <v>2</v>
      </c>
      <c r="AV146" s="49">
        <v>0</v>
      </c>
      <c r="AW146" s="49">
        <v>7850</v>
      </c>
      <c r="AX146" s="49" t="s">
        <v>209</v>
      </c>
      <c r="AY146" s="49"/>
    </row>
    <row r="147" spans="32:51">
      <c r="AF147" s="49"/>
      <c r="AG147" s="51"/>
      <c r="AH147" s="49"/>
      <c r="AI147" s="49"/>
      <c r="AJ147" s="49"/>
      <c r="AK147" s="49"/>
      <c r="AL147" s="49"/>
      <c r="AM147" s="49"/>
      <c r="AN147" s="49"/>
      <c r="AO147" s="49" t="s">
        <v>53</v>
      </c>
      <c r="AP147" s="49" t="s">
        <v>392</v>
      </c>
      <c r="AQ147" s="49">
        <v>62</v>
      </c>
      <c r="AR147" s="51">
        <v>7.0970000000000004</v>
      </c>
      <c r="AS147" s="49">
        <v>33</v>
      </c>
      <c r="AT147" s="49">
        <v>0.9</v>
      </c>
      <c r="AU147" s="49">
        <v>2</v>
      </c>
      <c r="AV147" s="49">
        <v>0</v>
      </c>
      <c r="AW147" s="49">
        <v>7850</v>
      </c>
      <c r="AX147" s="49" t="s">
        <v>209</v>
      </c>
      <c r="AY147" s="49"/>
    </row>
    <row r="148" spans="32:51">
      <c r="AF148" s="49"/>
      <c r="AG148" s="51"/>
      <c r="AH148" s="49"/>
      <c r="AI148" s="49"/>
      <c r="AJ148" s="49"/>
      <c r="AK148" s="49"/>
      <c r="AL148" s="49"/>
      <c r="AM148" s="49"/>
      <c r="AN148" s="49"/>
      <c r="AO148" s="49" t="s">
        <v>53</v>
      </c>
      <c r="AP148" s="49" t="s">
        <v>393</v>
      </c>
      <c r="AQ148" s="49">
        <v>63</v>
      </c>
      <c r="AR148" s="51">
        <v>7.1139999999999999</v>
      </c>
      <c r="AS148" s="49">
        <v>33</v>
      </c>
      <c r="AT148" s="49">
        <v>0.9</v>
      </c>
      <c r="AU148" s="49">
        <v>2</v>
      </c>
      <c r="AV148" s="49">
        <v>0</v>
      </c>
      <c r="AW148" s="49">
        <v>7850</v>
      </c>
      <c r="AX148" s="49" t="s">
        <v>209</v>
      </c>
      <c r="AY148" s="49"/>
    </row>
    <row r="149" spans="32:51">
      <c r="AF149" s="49"/>
      <c r="AG149" s="51"/>
      <c r="AH149" s="49"/>
      <c r="AI149" s="49"/>
      <c r="AJ149" s="49"/>
      <c r="AK149" s="49"/>
      <c r="AL149" s="49"/>
      <c r="AM149" s="49"/>
      <c r="AN149" s="49"/>
      <c r="AO149" s="49" t="s">
        <v>53</v>
      </c>
      <c r="AP149" s="49" t="s">
        <v>394</v>
      </c>
      <c r="AQ149" s="49">
        <v>63</v>
      </c>
      <c r="AR149" s="51">
        <v>7.1139999999999999</v>
      </c>
      <c r="AS149" s="49">
        <v>33</v>
      </c>
      <c r="AT149" s="49">
        <v>0.9</v>
      </c>
      <c r="AU149" s="49">
        <v>2</v>
      </c>
      <c r="AV149" s="49">
        <v>0</v>
      </c>
      <c r="AW149" s="49">
        <v>7850</v>
      </c>
      <c r="AX149" s="49" t="s">
        <v>209</v>
      </c>
      <c r="AY149" s="49"/>
    </row>
    <row r="150" spans="32:51">
      <c r="AF150" s="49"/>
      <c r="AG150" s="51"/>
      <c r="AH150" s="49"/>
      <c r="AI150" s="49"/>
      <c r="AJ150" s="49"/>
      <c r="AK150" s="49"/>
      <c r="AL150" s="49"/>
      <c r="AM150" s="49"/>
      <c r="AN150" s="49"/>
      <c r="AO150" s="49" t="s">
        <v>53</v>
      </c>
      <c r="AP150" s="49" t="s">
        <v>395</v>
      </c>
      <c r="AQ150" s="49">
        <v>64</v>
      </c>
      <c r="AR150" s="51">
        <v>7.1189999999999998</v>
      </c>
      <c r="AS150" s="49">
        <v>33</v>
      </c>
      <c r="AT150" s="49">
        <v>0.9</v>
      </c>
      <c r="AU150" s="49">
        <v>2</v>
      </c>
      <c r="AV150" s="49">
        <v>0</v>
      </c>
      <c r="AW150" s="49">
        <v>7850</v>
      </c>
      <c r="AX150" s="49" t="s">
        <v>209</v>
      </c>
      <c r="AY150" s="49"/>
    </row>
    <row r="151" spans="32:51">
      <c r="AF151" s="49"/>
      <c r="AG151" s="51"/>
      <c r="AH151" s="49"/>
      <c r="AI151" s="49"/>
      <c r="AJ151" s="49"/>
      <c r="AK151" s="49"/>
      <c r="AL151" s="49"/>
      <c r="AM151" s="49"/>
      <c r="AN151" s="49"/>
      <c r="AO151" s="49" t="s">
        <v>53</v>
      </c>
      <c r="AP151" s="49" t="s">
        <v>396</v>
      </c>
      <c r="AQ151" s="49">
        <v>64</v>
      </c>
      <c r="AR151" s="51">
        <v>7.1189999999999998</v>
      </c>
      <c r="AS151" s="49">
        <v>33</v>
      </c>
      <c r="AT151" s="49">
        <v>0.9</v>
      </c>
      <c r="AU151" s="49">
        <v>2</v>
      </c>
      <c r="AV151" s="49">
        <v>0</v>
      </c>
      <c r="AW151" s="49">
        <v>7850</v>
      </c>
      <c r="AX151" s="49" t="s">
        <v>209</v>
      </c>
      <c r="AY151" s="49"/>
    </row>
    <row r="152" spans="32:51">
      <c r="AF152" s="49"/>
      <c r="AG152" s="51"/>
      <c r="AH152" s="49"/>
      <c r="AI152" s="49"/>
      <c r="AJ152" s="49"/>
      <c r="AK152" s="49"/>
      <c r="AL152" s="49"/>
      <c r="AM152" s="49"/>
      <c r="AN152" s="49"/>
      <c r="AO152" s="49" t="s">
        <v>53</v>
      </c>
      <c r="AP152" s="49" t="s">
        <v>397</v>
      </c>
      <c r="AQ152" s="49">
        <v>65</v>
      </c>
      <c r="AR152" s="51">
        <v>7.1619999999999999</v>
      </c>
      <c r="AS152" s="49">
        <v>33</v>
      </c>
      <c r="AT152" s="49">
        <v>0.9</v>
      </c>
      <c r="AU152" s="49">
        <v>2</v>
      </c>
      <c r="AV152" s="49">
        <v>0</v>
      </c>
      <c r="AW152" s="49">
        <v>7850</v>
      </c>
      <c r="AX152" s="49" t="s">
        <v>209</v>
      </c>
      <c r="AY152" s="49"/>
    </row>
    <row r="153" spans="32:51">
      <c r="AF153" s="49"/>
      <c r="AG153" s="51"/>
      <c r="AH153" s="49"/>
      <c r="AI153" s="49"/>
      <c r="AJ153" s="49"/>
      <c r="AK153" s="49"/>
      <c r="AL153" s="49"/>
      <c r="AM153" s="49"/>
      <c r="AN153" s="49"/>
      <c r="AO153" s="49" t="s">
        <v>53</v>
      </c>
      <c r="AP153" s="49" t="s">
        <v>398</v>
      </c>
      <c r="AQ153" s="49">
        <v>65</v>
      </c>
      <c r="AR153" s="51">
        <v>7.1619999999999999</v>
      </c>
      <c r="AS153" s="49">
        <v>33</v>
      </c>
      <c r="AT153" s="49">
        <v>0.9</v>
      </c>
      <c r="AU153" s="49">
        <v>2</v>
      </c>
      <c r="AV153" s="49">
        <v>0</v>
      </c>
      <c r="AW153" s="49">
        <v>7850</v>
      </c>
      <c r="AX153" s="49" t="s">
        <v>209</v>
      </c>
      <c r="AY153" s="49"/>
    </row>
    <row r="154" spans="32:51">
      <c r="AF154" s="49"/>
      <c r="AG154" s="51"/>
      <c r="AH154" s="49"/>
      <c r="AI154" s="49"/>
      <c r="AJ154" s="49"/>
      <c r="AK154" s="49"/>
      <c r="AL154" s="49"/>
      <c r="AM154" s="49"/>
      <c r="AN154" s="49"/>
      <c r="AO154" s="49" t="s">
        <v>53</v>
      </c>
      <c r="AP154" s="49" t="s">
        <v>399</v>
      </c>
      <c r="AQ154" s="49">
        <v>66</v>
      </c>
      <c r="AR154" s="51">
        <v>7.1630000000000003</v>
      </c>
      <c r="AS154" s="49">
        <v>33</v>
      </c>
      <c r="AT154" s="49">
        <v>0.9</v>
      </c>
      <c r="AU154" s="49">
        <v>2</v>
      </c>
      <c r="AV154" s="49">
        <v>0</v>
      </c>
      <c r="AW154" s="49">
        <v>7850</v>
      </c>
      <c r="AX154" s="49" t="s">
        <v>209</v>
      </c>
      <c r="AY154" s="49"/>
    </row>
    <row r="155" spans="32:51">
      <c r="AF155" s="49"/>
      <c r="AG155" s="51"/>
      <c r="AH155" s="49"/>
      <c r="AI155" s="49"/>
      <c r="AJ155" s="49"/>
      <c r="AK155" s="49"/>
      <c r="AL155" s="49"/>
      <c r="AM155" s="49"/>
      <c r="AN155" s="49"/>
      <c r="AO155" s="49" t="s">
        <v>53</v>
      </c>
      <c r="AP155" s="49" t="s">
        <v>400</v>
      </c>
      <c r="AQ155" s="49">
        <v>66</v>
      </c>
      <c r="AR155" s="51">
        <v>7.1630000000000003</v>
      </c>
      <c r="AS155" s="49">
        <v>34</v>
      </c>
      <c r="AT155" s="49">
        <v>0.9</v>
      </c>
      <c r="AU155" s="49">
        <v>2</v>
      </c>
      <c r="AV155" s="49">
        <v>0</v>
      </c>
      <c r="AW155" s="49">
        <v>7850</v>
      </c>
      <c r="AX155" s="49" t="s">
        <v>209</v>
      </c>
      <c r="AY155" s="49"/>
    </row>
    <row r="156" spans="32:51">
      <c r="AF156" s="49"/>
      <c r="AG156" s="51"/>
      <c r="AH156" s="49"/>
      <c r="AI156" s="49"/>
      <c r="AJ156" s="49"/>
      <c r="AK156" s="49"/>
      <c r="AL156" s="49"/>
      <c r="AM156" s="49"/>
      <c r="AN156" s="49"/>
      <c r="AO156" s="49" t="s">
        <v>53</v>
      </c>
      <c r="AP156" s="49" t="s">
        <v>401</v>
      </c>
      <c r="AQ156" s="49">
        <v>67</v>
      </c>
      <c r="AR156" s="51">
        <v>7.21</v>
      </c>
      <c r="AS156" s="49">
        <v>34</v>
      </c>
      <c r="AT156" s="49">
        <v>0.9</v>
      </c>
      <c r="AU156" s="49">
        <v>2</v>
      </c>
      <c r="AV156" s="49">
        <v>0</v>
      </c>
      <c r="AW156" s="49">
        <v>7850</v>
      </c>
      <c r="AX156" s="49" t="s">
        <v>209</v>
      </c>
      <c r="AY156" s="49"/>
    </row>
    <row r="157" spans="32:51">
      <c r="AF157" s="49"/>
      <c r="AG157" s="51"/>
      <c r="AH157" s="49"/>
      <c r="AI157" s="49"/>
      <c r="AJ157" s="49"/>
      <c r="AK157" s="49"/>
      <c r="AL157" s="49"/>
      <c r="AM157" s="49"/>
      <c r="AN157" s="49"/>
      <c r="AO157" s="49" t="s">
        <v>53</v>
      </c>
      <c r="AP157" s="49" t="s">
        <v>402</v>
      </c>
      <c r="AQ157" s="49">
        <v>67</v>
      </c>
      <c r="AR157" s="51">
        <v>7.21</v>
      </c>
      <c r="AS157" s="49">
        <v>38.199999999999996</v>
      </c>
      <c r="AT157" s="49">
        <v>0.9</v>
      </c>
      <c r="AU157" s="49">
        <v>2</v>
      </c>
      <c r="AV157" s="49">
        <v>0</v>
      </c>
      <c r="AW157" s="49">
        <v>7850</v>
      </c>
      <c r="AX157" s="49" t="s">
        <v>209</v>
      </c>
      <c r="AY157" s="49"/>
    </row>
    <row r="158" spans="32:51">
      <c r="AF158" s="49"/>
      <c r="AG158" s="51"/>
      <c r="AH158" s="49"/>
      <c r="AI158" s="49"/>
      <c r="AJ158" s="49"/>
      <c r="AK158" s="49"/>
      <c r="AL158" s="49"/>
      <c r="AM158" s="49"/>
      <c r="AN158" s="49"/>
      <c r="AO158" s="49" t="s">
        <v>53</v>
      </c>
      <c r="AP158" s="49" t="s">
        <v>403</v>
      </c>
      <c r="AQ158" s="49">
        <v>68</v>
      </c>
      <c r="AR158" s="51">
        <v>7.2309999999999999</v>
      </c>
      <c r="AS158" s="49">
        <v>38.199999999999996</v>
      </c>
      <c r="AT158" s="49">
        <v>0.9</v>
      </c>
      <c r="AU158" s="49">
        <v>2</v>
      </c>
      <c r="AV158" s="49">
        <v>0</v>
      </c>
      <c r="AW158" s="49">
        <v>7850</v>
      </c>
      <c r="AX158" s="49" t="s">
        <v>209</v>
      </c>
      <c r="AY158" s="49"/>
    </row>
    <row r="159" spans="32:51">
      <c r="AF159" s="49"/>
      <c r="AG159" s="51"/>
      <c r="AH159" s="49"/>
      <c r="AI159" s="49"/>
      <c r="AJ159" s="49"/>
      <c r="AK159" s="49"/>
      <c r="AL159" s="49"/>
      <c r="AM159" s="49"/>
      <c r="AN159" s="49"/>
      <c r="AO159" s="49" t="s">
        <v>53</v>
      </c>
      <c r="AP159" s="49" t="s">
        <v>404</v>
      </c>
      <c r="AQ159" s="49">
        <v>68</v>
      </c>
      <c r="AR159" s="51">
        <v>7.2309999999999999</v>
      </c>
      <c r="AS159" s="49">
        <v>38.199999999999996</v>
      </c>
      <c r="AT159" s="49">
        <v>0.9</v>
      </c>
      <c r="AU159" s="49">
        <v>2</v>
      </c>
      <c r="AV159" s="49">
        <v>0</v>
      </c>
      <c r="AW159" s="49">
        <v>7850</v>
      </c>
      <c r="AX159" s="49" t="s">
        <v>209</v>
      </c>
      <c r="AY159" s="49"/>
    </row>
    <row r="160" spans="32:51">
      <c r="AF160" s="49"/>
      <c r="AG160" s="51"/>
      <c r="AH160" s="49"/>
      <c r="AI160" s="49"/>
      <c r="AJ160" s="49"/>
      <c r="AK160" s="49"/>
      <c r="AL160" s="49"/>
      <c r="AM160" s="49"/>
      <c r="AN160" s="49"/>
      <c r="AO160" s="49" t="s">
        <v>53</v>
      </c>
      <c r="AP160" s="49" t="s">
        <v>405</v>
      </c>
      <c r="AQ160" s="49">
        <v>69</v>
      </c>
      <c r="AR160" s="51">
        <v>7.2519999999999998</v>
      </c>
      <c r="AS160" s="49">
        <v>38.199999999999996</v>
      </c>
      <c r="AT160" s="49">
        <v>0.9</v>
      </c>
      <c r="AU160" s="49">
        <v>2</v>
      </c>
      <c r="AV160" s="49">
        <v>0</v>
      </c>
      <c r="AW160" s="49">
        <v>7850</v>
      </c>
      <c r="AX160" s="49" t="s">
        <v>209</v>
      </c>
      <c r="AY160" s="49"/>
    </row>
    <row r="161" spans="32:51">
      <c r="AF161" s="49"/>
      <c r="AG161" s="51"/>
      <c r="AH161" s="49"/>
      <c r="AI161" s="49"/>
      <c r="AJ161" s="49"/>
      <c r="AK161" s="49"/>
      <c r="AL161" s="49"/>
      <c r="AM161" s="49"/>
      <c r="AN161" s="49"/>
      <c r="AO161" s="49" t="s">
        <v>53</v>
      </c>
      <c r="AP161" s="49" t="s">
        <v>406</v>
      </c>
      <c r="AQ161" s="49">
        <v>69</v>
      </c>
      <c r="AR161" s="51">
        <v>7.2519999999999998</v>
      </c>
      <c r="AS161" s="49">
        <v>38.199999999999996</v>
      </c>
      <c r="AT161" s="49">
        <v>0.9</v>
      </c>
      <c r="AU161" s="49">
        <v>2</v>
      </c>
      <c r="AV161" s="49">
        <v>0</v>
      </c>
      <c r="AW161" s="49">
        <v>7850</v>
      </c>
      <c r="AX161" s="49" t="s">
        <v>209</v>
      </c>
      <c r="AY161" s="49"/>
    </row>
    <row r="162" spans="32:51">
      <c r="AF162" s="49"/>
      <c r="AG162" s="51"/>
      <c r="AH162" s="49"/>
      <c r="AI162" s="49"/>
      <c r="AJ162" s="49"/>
      <c r="AK162" s="49"/>
      <c r="AL162" s="49"/>
      <c r="AM162" s="49"/>
      <c r="AN162" s="49"/>
      <c r="AO162" s="49" t="s">
        <v>53</v>
      </c>
      <c r="AP162" s="49" t="s">
        <v>407</v>
      </c>
      <c r="AQ162" s="49">
        <v>70</v>
      </c>
      <c r="AR162" s="51">
        <v>7.2770000000000001</v>
      </c>
      <c r="AS162" s="49">
        <v>38.199999999999996</v>
      </c>
      <c r="AT162" s="49">
        <v>0.9</v>
      </c>
      <c r="AU162" s="49">
        <v>2</v>
      </c>
      <c r="AV162" s="49">
        <v>0</v>
      </c>
      <c r="AW162" s="49">
        <v>7850</v>
      </c>
      <c r="AX162" s="49" t="s">
        <v>209</v>
      </c>
      <c r="AY162" s="49"/>
    </row>
    <row r="163" spans="32:51">
      <c r="AF163" s="49"/>
      <c r="AG163" s="51"/>
      <c r="AH163" s="49"/>
      <c r="AI163" s="49"/>
      <c r="AJ163" s="49"/>
      <c r="AK163" s="49"/>
      <c r="AL163" s="49"/>
      <c r="AM163" s="49"/>
      <c r="AN163" s="49"/>
      <c r="AO163" s="49" t="s">
        <v>53</v>
      </c>
      <c r="AP163" s="49" t="s">
        <v>408</v>
      </c>
      <c r="AQ163" s="49">
        <v>70</v>
      </c>
      <c r="AR163" s="51">
        <v>7.2770000000000001</v>
      </c>
      <c r="AS163" s="49">
        <v>38.199999999999996</v>
      </c>
      <c r="AT163" s="49">
        <v>0.9</v>
      </c>
      <c r="AU163" s="49">
        <v>2</v>
      </c>
      <c r="AV163" s="49">
        <v>0</v>
      </c>
      <c r="AW163" s="49">
        <v>7850</v>
      </c>
      <c r="AX163" s="49" t="s">
        <v>209</v>
      </c>
      <c r="AY163" s="49"/>
    </row>
    <row r="164" spans="32:51">
      <c r="AF164" s="49"/>
      <c r="AG164" s="51"/>
      <c r="AH164" s="49"/>
      <c r="AI164" s="49"/>
      <c r="AJ164" s="49"/>
      <c r="AK164" s="49"/>
      <c r="AL164" s="49"/>
      <c r="AM164" s="49"/>
      <c r="AN164" s="49"/>
      <c r="AO164" s="49" t="s">
        <v>53</v>
      </c>
      <c r="AP164" s="49" t="s">
        <v>409</v>
      </c>
      <c r="AQ164" s="49">
        <v>71</v>
      </c>
      <c r="AR164" s="51">
        <v>7.2919999999999998</v>
      </c>
      <c r="AS164" s="49">
        <v>38.199999999999996</v>
      </c>
      <c r="AT164" s="49">
        <v>0.9</v>
      </c>
      <c r="AU164" s="49">
        <v>2</v>
      </c>
      <c r="AV164" s="49">
        <v>0</v>
      </c>
      <c r="AW164" s="49">
        <v>7850</v>
      </c>
      <c r="AX164" s="49" t="s">
        <v>209</v>
      </c>
      <c r="AY164" s="49"/>
    </row>
    <row r="165" spans="32:51">
      <c r="AF165" s="49"/>
      <c r="AG165" s="51"/>
      <c r="AH165" s="49"/>
      <c r="AI165" s="49"/>
      <c r="AJ165" s="49"/>
      <c r="AK165" s="49"/>
      <c r="AL165" s="49"/>
      <c r="AM165" s="49"/>
      <c r="AN165" s="49"/>
      <c r="AO165" s="49" t="s">
        <v>53</v>
      </c>
      <c r="AP165" s="49" t="s">
        <v>410</v>
      </c>
      <c r="AQ165" s="49">
        <v>71</v>
      </c>
      <c r="AR165" s="51">
        <v>7.2919999999999998</v>
      </c>
      <c r="AS165" s="49">
        <v>34.5</v>
      </c>
      <c r="AT165" s="49">
        <v>0.9</v>
      </c>
      <c r="AU165" s="49">
        <v>2</v>
      </c>
      <c r="AV165" s="49">
        <v>0</v>
      </c>
      <c r="AW165" s="49">
        <v>7850</v>
      </c>
      <c r="AX165" s="49" t="s">
        <v>209</v>
      </c>
      <c r="AY165" s="49"/>
    </row>
    <row r="166" spans="32:51">
      <c r="AF166" s="49"/>
      <c r="AG166" s="51"/>
      <c r="AH166" s="49"/>
      <c r="AI166" s="49"/>
      <c r="AJ166" s="49"/>
      <c r="AK166" s="49"/>
      <c r="AL166" s="49"/>
      <c r="AM166" s="49"/>
      <c r="AN166" s="49"/>
      <c r="AO166" s="49" t="s">
        <v>53</v>
      </c>
      <c r="AP166" s="49" t="s">
        <v>411</v>
      </c>
      <c r="AQ166" s="49">
        <v>72</v>
      </c>
      <c r="AR166" s="51">
        <v>7.2919999999999998</v>
      </c>
      <c r="AS166" s="49">
        <v>34.5</v>
      </c>
      <c r="AT166" s="49">
        <v>0.9</v>
      </c>
      <c r="AU166" s="49">
        <v>2</v>
      </c>
      <c r="AV166" s="49">
        <v>0</v>
      </c>
      <c r="AW166" s="49">
        <v>7850</v>
      </c>
      <c r="AX166" s="49" t="s">
        <v>209</v>
      </c>
      <c r="AY166" s="49"/>
    </row>
    <row r="167" spans="32:51">
      <c r="AF167" s="49"/>
      <c r="AG167" s="51"/>
      <c r="AH167" s="49"/>
      <c r="AI167" s="49"/>
      <c r="AJ167" s="49"/>
      <c r="AK167" s="49"/>
      <c r="AL167" s="49"/>
      <c r="AM167" s="49"/>
      <c r="AN167" s="49"/>
      <c r="AO167" s="49" t="s">
        <v>53</v>
      </c>
      <c r="AP167" s="49" t="s">
        <v>412</v>
      </c>
      <c r="AQ167" s="49">
        <v>72</v>
      </c>
      <c r="AR167" s="51">
        <v>7.2919999999999998</v>
      </c>
      <c r="AS167" s="49">
        <v>34.5</v>
      </c>
      <c r="AT167" s="49">
        <v>0.9</v>
      </c>
      <c r="AU167" s="49">
        <v>2</v>
      </c>
      <c r="AV167" s="49">
        <v>0</v>
      </c>
      <c r="AW167" s="49">
        <v>7850</v>
      </c>
      <c r="AX167" s="49" t="s">
        <v>209</v>
      </c>
      <c r="AY167" s="49"/>
    </row>
    <row r="168" spans="32:51">
      <c r="AF168" s="49"/>
      <c r="AG168" s="51"/>
      <c r="AH168" s="49"/>
      <c r="AI168" s="49"/>
      <c r="AJ168" s="49"/>
      <c r="AK168" s="49"/>
      <c r="AL168" s="49"/>
      <c r="AM168" s="49"/>
      <c r="AN168" s="49"/>
      <c r="AO168" s="49" t="s">
        <v>53</v>
      </c>
      <c r="AP168" s="49" t="s">
        <v>413</v>
      </c>
      <c r="AQ168" s="49">
        <v>73</v>
      </c>
      <c r="AR168" s="51">
        <v>7.335</v>
      </c>
      <c r="AS168" s="49">
        <v>34.5</v>
      </c>
      <c r="AT168" s="49">
        <v>0.9</v>
      </c>
      <c r="AU168" s="49">
        <v>2</v>
      </c>
      <c r="AV168" s="49">
        <v>0</v>
      </c>
      <c r="AW168" s="49">
        <v>7850</v>
      </c>
      <c r="AX168" s="49" t="s">
        <v>209</v>
      </c>
      <c r="AY168" s="49"/>
    </row>
    <row r="169" spans="32:51">
      <c r="AF169" s="49"/>
      <c r="AG169" s="51"/>
      <c r="AH169" s="49"/>
      <c r="AI169" s="49"/>
      <c r="AJ169" s="49"/>
      <c r="AK169" s="49"/>
      <c r="AL169" s="49"/>
      <c r="AM169" s="49"/>
      <c r="AN169" s="49"/>
      <c r="AO169" s="49" t="s">
        <v>53</v>
      </c>
      <c r="AP169" s="49" t="s">
        <v>414</v>
      </c>
      <c r="AQ169" s="49">
        <v>73</v>
      </c>
      <c r="AR169" s="51">
        <v>7.335</v>
      </c>
      <c r="AS169" s="49">
        <v>35</v>
      </c>
      <c r="AT169" s="49">
        <v>0.9</v>
      </c>
      <c r="AU169" s="49">
        <v>2</v>
      </c>
      <c r="AV169" s="49">
        <v>0</v>
      </c>
      <c r="AW169" s="49">
        <v>7850</v>
      </c>
      <c r="AX169" s="49" t="s">
        <v>209</v>
      </c>
      <c r="AY169" s="49"/>
    </row>
    <row r="170" spans="32:51">
      <c r="AF170" s="49"/>
      <c r="AG170" s="51"/>
      <c r="AH170" s="49"/>
      <c r="AI170" s="49"/>
      <c r="AJ170" s="49"/>
      <c r="AK170" s="49"/>
      <c r="AL170" s="49"/>
      <c r="AM170" s="49"/>
      <c r="AN170" s="49"/>
      <c r="AO170" s="49" t="s">
        <v>53</v>
      </c>
      <c r="AP170" s="49" t="s">
        <v>415</v>
      </c>
      <c r="AQ170" s="49">
        <v>74</v>
      </c>
      <c r="AR170" s="51">
        <v>7.3579999999999997</v>
      </c>
      <c r="AS170" s="49">
        <v>35</v>
      </c>
      <c r="AT170" s="49">
        <v>0.9</v>
      </c>
      <c r="AU170" s="49">
        <v>2</v>
      </c>
      <c r="AV170" s="49">
        <v>0</v>
      </c>
      <c r="AW170" s="49">
        <v>7850</v>
      </c>
      <c r="AX170" s="49" t="s">
        <v>209</v>
      </c>
      <c r="AY170" s="49"/>
    </row>
    <row r="171" spans="32:51">
      <c r="AF171" s="49"/>
      <c r="AG171" s="51"/>
      <c r="AH171" s="49"/>
      <c r="AI171" s="49"/>
      <c r="AJ171" s="49"/>
      <c r="AK171" s="49"/>
      <c r="AL171" s="49"/>
      <c r="AM171" s="49"/>
      <c r="AN171" s="49"/>
      <c r="AO171" s="49" t="s">
        <v>53</v>
      </c>
      <c r="AP171" s="49" t="s">
        <v>416</v>
      </c>
      <c r="AQ171" s="49">
        <v>74</v>
      </c>
      <c r="AR171" s="51">
        <v>7.3579999999999997</v>
      </c>
      <c r="AS171" s="49">
        <v>35</v>
      </c>
      <c r="AT171" s="49">
        <v>0.9</v>
      </c>
      <c r="AU171" s="49">
        <v>2</v>
      </c>
      <c r="AV171" s="49">
        <v>0</v>
      </c>
      <c r="AW171" s="49">
        <v>7850</v>
      </c>
      <c r="AX171" s="49" t="s">
        <v>209</v>
      </c>
      <c r="AY171" s="49"/>
    </row>
    <row r="172" spans="32:51">
      <c r="AF172" s="49"/>
      <c r="AG172" s="51"/>
      <c r="AH172" s="49"/>
      <c r="AI172" s="49"/>
      <c r="AJ172" s="49"/>
      <c r="AK172" s="49"/>
      <c r="AL172" s="49"/>
      <c r="AM172" s="49"/>
      <c r="AN172" s="49"/>
      <c r="AO172" s="49" t="s">
        <v>53</v>
      </c>
      <c r="AP172" s="49" t="s">
        <v>417</v>
      </c>
      <c r="AQ172" s="49">
        <v>75</v>
      </c>
      <c r="AR172" s="51">
        <v>7.3789999999999996</v>
      </c>
      <c r="AS172" s="49">
        <v>35</v>
      </c>
      <c r="AT172" s="49">
        <v>0.9</v>
      </c>
      <c r="AU172" s="49">
        <v>2</v>
      </c>
      <c r="AV172" s="49">
        <v>0</v>
      </c>
      <c r="AW172" s="49">
        <v>7850</v>
      </c>
      <c r="AX172" s="49" t="s">
        <v>209</v>
      </c>
      <c r="AY172" s="49"/>
    </row>
    <row r="173" spans="32:51">
      <c r="AF173" s="49"/>
      <c r="AG173" s="51"/>
      <c r="AH173" s="49"/>
      <c r="AI173" s="49"/>
      <c r="AJ173" s="49"/>
      <c r="AK173" s="49"/>
      <c r="AL173" s="49"/>
      <c r="AM173" s="49"/>
      <c r="AN173" s="49"/>
      <c r="AO173" s="49" t="s">
        <v>53</v>
      </c>
      <c r="AP173" s="49" t="s">
        <v>418</v>
      </c>
      <c r="AQ173" s="49">
        <v>75</v>
      </c>
      <c r="AR173" s="51">
        <v>7.3789999999999996</v>
      </c>
      <c r="AS173" s="49">
        <v>35.799999999999997</v>
      </c>
      <c r="AT173" s="49">
        <v>0.9</v>
      </c>
      <c r="AU173" s="49">
        <v>2</v>
      </c>
      <c r="AV173" s="49">
        <v>0</v>
      </c>
      <c r="AW173" s="49">
        <v>7850</v>
      </c>
      <c r="AX173" s="49" t="s">
        <v>209</v>
      </c>
      <c r="AY173" s="49"/>
    </row>
    <row r="174" spans="32:51">
      <c r="AF174" s="49"/>
      <c r="AG174" s="51"/>
      <c r="AH174" s="49"/>
      <c r="AI174" s="49"/>
      <c r="AJ174" s="49"/>
      <c r="AK174" s="49"/>
      <c r="AL174" s="49"/>
      <c r="AM174" s="49"/>
      <c r="AN174" s="49"/>
      <c r="AO174" s="49" t="s">
        <v>53</v>
      </c>
      <c r="AP174" s="49" t="s">
        <v>419</v>
      </c>
      <c r="AQ174" s="49">
        <v>76</v>
      </c>
      <c r="AR174" s="51">
        <v>7.4249999999999998</v>
      </c>
      <c r="AS174" s="49">
        <v>35.799999999999997</v>
      </c>
      <c r="AT174" s="49">
        <v>0.9</v>
      </c>
      <c r="AU174" s="49">
        <v>2</v>
      </c>
      <c r="AV174" s="49">
        <v>0</v>
      </c>
      <c r="AW174" s="49">
        <v>7850</v>
      </c>
      <c r="AX174" s="49" t="s">
        <v>209</v>
      </c>
      <c r="AY174" s="49"/>
    </row>
    <row r="175" spans="32:51">
      <c r="AF175" s="49"/>
      <c r="AG175" s="51"/>
      <c r="AH175" s="49"/>
      <c r="AI175" s="49"/>
      <c r="AJ175" s="49"/>
      <c r="AK175" s="49"/>
      <c r="AL175" s="49"/>
      <c r="AM175" s="49"/>
      <c r="AN175" s="49"/>
      <c r="AO175" s="49" t="s">
        <v>53</v>
      </c>
      <c r="AP175" s="49" t="s">
        <v>420</v>
      </c>
      <c r="AQ175" s="49">
        <v>76</v>
      </c>
      <c r="AR175" s="51">
        <v>7.4249999999999998</v>
      </c>
      <c r="AS175" s="49">
        <v>39</v>
      </c>
      <c r="AT175" s="49">
        <v>0.9</v>
      </c>
      <c r="AU175" s="49">
        <v>2</v>
      </c>
      <c r="AV175" s="49">
        <v>0</v>
      </c>
      <c r="AW175" s="49">
        <v>7850</v>
      </c>
      <c r="AX175" s="49" t="s">
        <v>209</v>
      </c>
      <c r="AY175" s="49"/>
    </row>
    <row r="176" spans="32:51">
      <c r="AF176" s="49"/>
      <c r="AG176" s="51"/>
      <c r="AH176" s="49"/>
      <c r="AI176" s="49"/>
      <c r="AJ176" s="49"/>
      <c r="AK176" s="49"/>
      <c r="AL176" s="49"/>
      <c r="AM176" s="49"/>
      <c r="AN176" s="49"/>
      <c r="AO176" s="49" t="s">
        <v>53</v>
      </c>
      <c r="AP176" s="49" t="s">
        <v>421</v>
      </c>
      <c r="AQ176" s="49">
        <v>77</v>
      </c>
      <c r="AR176" s="51">
        <v>7.4349999999999996</v>
      </c>
      <c r="AS176" s="49">
        <v>39</v>
      </c>
      <c r="AT176" s="49">
        <v>0.9</v>
      </c>
      <c r="AU176" s="49">
        <v>2</v>
      </c>
      <c r="AV176" s="49">
        <v>0</v>
      </c>
      <c r="AW176" s="49">
        <v>7850</v>
      </c>
      <c r="AX176" s="49" t="s">
        <v>209</v>
      </c>
      <c r="AY176" s="49"/>
    </row>
    <row r="177" spans="32:51">
      <c r="AF177" s="49"/>
      <c r="AG177" s="51"/>
      <c r="AH177" s="49"/>
      <c r="AI177" s="49"/>
      <c r="AJ177" s="49"/>
      <c r="AK177" s="49"/>
      <c r="AL177" s="49"/>
      <c r="AM177" s="49"/>
      <c r="AN177" s="49"/>
      <c r="AO177" s="49" t="s">
        <v>53</v>
      </c>
      <c r="AP177" s="49" t="s">
        <v>422</v>
      </c>
      <c r="AQ177" s="49">
        <v>77</v>
      </c>
      <c r="AR177" s="51">
        <v>7.4349999999999996</v>
      </c>
      <c r="AS177" s="49">
        <v>39</v>
      </c>
      <c r="AT177" s="49">
        <v>0.9</v>
      </c>
      <c r="AU177" s="49">
        <v>2</v>
      </c>
      <c r="AV177" s="49">
        <v>0</v>
      </c>
      <c r="AW177" s="49">
        <v>7850</v>
      </c>
      <c r="AX177" s="49" t="s">
        <v>209</v>
      </c>
      <c r="AY177" s="49"/>
    </row>
    <row r="178" spans="32:51">
      <c r="AF178" s="49"/>
      <c r="AG178" s="51"/>
      <c r="AH178" s="49"/>
      <c r="AI178" s="49"/>
      <c r="AJ178" s="49"/>
      <c r="AK178" s="49"/>
      <c r="AL178" s="49"/>
      <c r="AM178" s="49"/>
      <c r="AN178" s="49"/>
      <c r="AO178" s="49" t="s">
        <v>53</v>
      </c>
      <c r="AP178" s="49" t="s">
        <v>423</v>
      </c>
      <c r="AQ178" s="49">
        <v>78</v>
      </c>
      <c r="AR178" s="51">
        <v>7.476</v>
      </c>
      <c r="AS178" s="49">
        <v>39</v>
      </c>
      <c r="AT178" s="49">
        <v>0.9</v>
      </c>
      <c r="AU178" s="49">
        <v>2</v>
      </c>
      <c r="AV178" s="49">
        <v>0</v>
      </c>
      <c r="AW178" s="49">
        <v>7850</v>
      </c>
      <c r="AX178" s="49" t="s">
        <v>209</v>
      </c>
      <c r="AY178" s="49"/>
    </row>
    <row r="179" spans="32:51">
      <c r="AF179" s="49"/>
      <c r="AG179" s="51"/>
      <c r="AH179" s="49"/>
      <c r="AI179" s="49"/>
      <c r="AJ179" s="49"/>
      <c r="AK179" s="49"/>
      <c r="AL179" s="49"/>
      <c r="AM179" s="49"/>
      <c r="AN179" s="49"/>
      <c r="AO179" s="49" t="s">
        <v>53</v>
      </c>
      <c r="AP179" s="49" t="s">
        <v>424</v>
      </c>
      <c r="AQ179" s="49">
        <v>78</v>
      </c>
      <c r="AR179" s="51">
        <v>7.476</v>
      </c>
      <c r="AS179" s="49">
        <v>46</v>
      </c>
      <c r="AT179" s="49">
        <v>0.9</v>
      </c>
      <c r="AU179" s="49">
        <v>2</v>
      </c>
      <c r="AV179" s="49">
        <v>0</v>
      </c>
      <c r="AW179" s="49">
        <v>7850</v>
      </c>
      <c r="AX179" s="49" t="s">
        <v>209</v>
      </c>
      <c r="AY179" s="49"/>
    </row>
    <row r="180" spans="32:51">
      <c r="AF180" s="49"/>
      <c r="AG180" s="51"/>
      <c r="AH180" s="49"/>
      <c r="AI180" s="49"/>
      <c r="AJ180" s="49"/>
      <c r="AK180" s="49"/>
      <c r="AL180" s="49"/>
      <c r="AM180" s="49"/>
      <c r="AN180" s="49"/>
      <c r="AO180" s="49" t="s">
        <v>53</v>
      </c>
      <c r="AP180" s="49" t="s">
        <v>425</v>
      </c>
      <c r="AQ180" s="49">
        <v>79</v>
      </c>
      <c r="AR180" s="51">
        <v>7.476</v>
      </c>
      <c r="AS180" s="49">
        <v>46</v>
      </c>
      <c r="AT180" s="49">
        <v>0.9</v>
      </c>
      <c r="AU180" s="49">
        <v>2</v>
      </c>
      <c r="AV180" s="49">
        <v>0</v>
      </c>
      <c r="AW180" s="49">
        <v>7850</v>
      </c>
      <c r="AX180" s="49" t="s">
        <v>209</v>
      </c>
      <c r="AY180" s="49"/>
    </row>
    <row r="181" spans="32:51">
      <c r="AF181" s="49"/>
      <c r="AG181" s="51"/>
      <c r="AH181" s="49"/>
      <c r="AI181" s="49"/>
      <c r="AJ181" s="49"/>
      <c r="AK181" s="49"/>
      <c r="AL181" s="49"/>
      <c r="AM181" s="49"/>
      <c r="AN181" s="49"/>
      <c r="AO181" s="49" t="s">
        <v>53</v>
      </c>
      <c r="AP181" s="49" t="s">
        <v>426</v>
      </c>
      <c r="AQ181" s="49">
        <v>79</v>
      </c>
      <c r="AR181" s="51">
        <v>7.476</v>
      </c>
      <c r="AS181" s="49">
        <v>46</v>
      </c>
      <c r="AT181" s="49">
        <v>0.9</v>
      </c>
      <c r="AU181" s="49">
        <v>2</v>
      </c>
      <c r="AV181" s="49">
        <v>0</v>
      </c>
      <c r="AW181" s="49">
        <v>7850</v>
      </c>
      <c r="AX181" s="49" t="s">
        <v>209</v>
      </c>
      <c r="AY181" s="49"/>
    </row>
    <row r="182" spans="32:51">
      <c r="AF182" s="49"/>
      <c r="AG182" s="51"/>
      <c r="AH182" s="49"/>
      <c r="AI182" s="49"/>
      <c r="AJ182" s="49"/>
      <c r="AK182" s="49"/>
      <c r="AL182" s="49"/>
      <c r="AM182" s="49"/>
      <c r="AN182" s="49"/>
      <c r="AO182" s="49" t="s">
        <v>53</v>
      </c>
      <c r="AP182" s="49" t="s">
        <v>427</v>
      </c>
      <c r="AQ182" s="49">
        <v>80</v>
      </c>
      <c r="AR182" s="51">
        <v>7.476</v>
      </c>
      <c r="AS182" s="49">
        <v>46</v>
      </c>
      <c r="AT182" s="49">
        <v>0.9</v>
      </c>
      <c r="AU182" s="49">
        <v>2</v>
      </c>
      <c r="AV182" s="49">
        <v>0</v>
      </c>
      <c r="AW182" s="49">
        <v>7850</v>
      </c>
      <c r="AX182" s="49" t="s">
        <v>209</v>
      </c>
      <c r="AY182" s="49"/>
    </row>
    <row r="183" spans="32:51">
      <c r="AF183" s="49"/>
      <c r="AG183" s="51"/>
      <c r="AH183" s="49"/>
      <c r="AI183" s="49"/>
      <c r="AJ183" s="49"/>
      <c r="AK183" s="49"/>
      <c r="AL183" s="49"/>
      <c r="AM183" s="49"/>
      <c r="AN183" s="49"/>
      <c r="AO183" s="49" t="s">
        <v>53</v>
      </c>
      <c r="AP183" s="49" t="s">
        <v>428</v>
      </c>
      <c r="AQ183" s="49">
        <v>80</v>
      </c>
      <c r="AR183" s="51">
        <v>7.476</v>
      </c>
      <c r="AS183" s="49">
        <v>46</v>
      </c>
      <c r="AT183" s="49">
        <v>0.9</v>
      </c>
      <c r="AU183" s="49">
        <v>2</v>
      </c>
      <c r="AV183" s="49">
        <v>0</v>
      </c>
      <c r="AW183" s="49">
        <v>7850</v>
      </c>
      <c r="AX183" s="49" t="s">
        <v>209</v>
      </c>
      <c r="AY183" s="49"/>
    </row>
    <row r="184" spans="32:51">
      <c r="AF184" s="49"/>
      <c r="AG184" s="51"/>
      <c r="AH184" s="49"/>
      <c r="AI184" s="49"/>
      <c r="AJ184" s="49"/>
      <c r="AK184" s="49"/>
      <c r="AL184" s="49"/>
      <c r="AM184" s="49"/>
      <c r="AN184" s="49"/>
      <c r="AO184" s="49" t="s">
        <v>53</v>
      </c>
      <c r="AP184" s="49" t="s">
        <v>429</v>
      </c>
      <c r="AQ184" s="49">
        <v>81</v>
      </c>
      <c r="AR184" s="51">
        <v>7.476</v>
      </c>
      <c r="AS184" s="49">
        <v>46</v>
      </c>
      <c r="AT184" s="49">
        <v>0.9</v>
      </c>
      <c r="AU184" s="49">
        <v>2</v>
      </c>
      <c r="AV184" s="49">
        <v>0</v>
      </c>
      <c r="AW184" s="49">
        <v>7850</v>
      </c>
      <c r="AX184" s="49" t="s">
        <v>209</v>
      </c>
      <c r="AY184" s="49"/>
    </row>
    <row r="185" spans="32:51">
      <c r="AF185" s="49"/>
      <c r="AG185" s="51"/>
      <c r="AH185" s="49"/>
      <c r="AI185" s="49"/>
      <c r="AJ185" s="49"/>
      <c r="AK185" s="49"/>
      <c r="AL185" s="49"/>
      <c r="AM185" s="49"/>
      <c r="AN185" s="49"/>
      <c r="AO185" s="49" t="s">
        <v>53</v>
      </c>
      <c r="AP185" s="49" t="s">
        <v>430</v>
      </c>
      <c r="AQ185" s="49">
        <v>81</v>
      </c>
      <c r="AR185" s="51">
        <v>7.476</v>
      </c>
      <c r="AS185" s="49">
        <v>46</v>
      </c>
      <c r="AT185" s="49">
        <v>0.9</v>
      </c>
      <c r="AU185" s="49">
        <v>2</v>
      </c>
      <c r="AV185" s="49">
        <v>0</v>
      </c>
      <c r="AW185" s="49">
        <v>7850</v>
      </c>
      <c r="AX185" s="49" t="s">
        <v>209</v>
      </c>
      <c r="AY185" s="49"/>
    </row>
    <row r="186" spans="32:51">
      <c r="AF186" s="49"/>
      <c r="AG186" s="51"/>
      <c r="AH186" s="49"/>
      <c r="AI186" s="49"/>
      <c r="AJ186" s="49"/>
      <c r="AK186" s="49"/>
      <c r="AL186" s="49"/>
      <c r="AM186" s="49"/>
      <c r="AN186" s="49"/>
      <c r="AO186" s="49" t="s">
        <v>53</v>
      </c>
      <c r="AP186" s="49" t="s">
        <v>431</v>
      </c>
      <c r="AQ186" s="49">
        <v>82</v>
      </c>
      <c r="AR186" s="51">
        <v>7.4740000000000002</v>
      </c>
      <c r="AS186" s="49">
        <v>46</v>
      </c>
      <c r="AT186" s="49">
        <v>0.9</v>
      </c>
      <c r="AU186" s="49">
        <v>2</v>
      </c>
      <c r="AV186" s="49">
        <v>0</v>
      </c>
      <c r="AW186" s="49">
        <v>7850</v>
      </c>
      <c r="AX186" s="49" t="s">
        <v>209</v>
      </c>
      <c r="AY186" s="49"/>
    </row>
    <row r="187" spans="32:51">
      <c r="AF187" s="49"/>
      <c r="AG187" s="51"/>
      <c r="AH187" s="49"/>
      <c r="AI187" s="49"/>
      <c r="AJ187" s="49"/>
      <c r="AK187" s="49"/>
      <c r="AL187" s="49"/>
      <c r="AM187" s="49"/>
      <c r="AN187" s="49"/>
      <c r="AO187" s="49" t="s">
        <v>53</v>
      </c>
      <c r="AP187" s="49" t="s">
        <v>432</v>
      </c>
      <c r="AQ187" s="49">
        <v>82</v>
      </c>
      <c r="AR187" s="51">
        <v>7.4740000000000002</v>
      </c>
      <c r="AS187" s="49">
        <v>44.1</v>
      </c>
      <c r="AT187" s="49">
        <v>0.9</v>
      </c>
      <c r="AU187" s="49">
        <v>2</v>
      </c>
      <c r="AV187" s="49">
        <v>0</v>
      </c>
      <c r="AW187" s="49">
        <v>7850</v>
      </c>
      <c r="AX187" s="49" t="s">
        <v>209</v>
      </c>
      <c r="AY187" s="49"/>
    </row>
    <row r="188" spans="32:51">
      <c r="AF188" s="49"/>
      <c r="AG188" s="51"/>
      <c r="AH188" s="49"/>
      <c r="AI188" s="49"/>
      <c r="AJ188" s="49"/>
      <c r="AK188" s="49"/>
      <c r="AL188" s="49"/>
      <c r="AM188" s="49"/>
      <c r="AN188" s="49"/>
      <c r="AO188" s="49" t="s">
        <v>53</v>
      </c>
      <c r="AP188" s="49" t="s">
        <v>433</v>
      </c>
      <c r="AQ188" s="49">
        <v>83</v>
      </c>
      <c r="AR188" s="51">
        <v>7.4740000000000002</v>
      </c>
      <c r="AS188" s="49">
        <v>44.1</v>
      </c>
      <c r="AT188" s="49">
        <v>0.9</v>
      </c>
      <c r="AU188" s="49">
        <v>2</v>
      </c>
      <c r="AV188" s="49">
        <v>0</v>
      </c>
      <c r="AW188" s="49">
        <v>7850</v>
      </c>
      <c r="AX188" s="49" t="s">
        <v>209</v>
      </c>
      <c r="AY188" s="49"/>
    </row>
    <row r="189" spans="32:51">
      <c r="AF189" s="49"/>
      <c r="AG189" s="51"/>
      <c r="AH189" s="49"/>
      <c r="AI189" s="49"/>
      <c r="AJ189" s="49"/>
      <c r="AK189" s="49"/>
      <c r="AL189" s="49"/>
      <c r="AM189" s="49"/>
      <c r="AN189" s="49"/>
      <c r="AO189" s="49" t="s">
        <v>53</v>
      </c>
      <c r="AP189" s="49" t="s">
        <v>434</v>
      </c>
      <c r="AQ189" s="49">
        <v>83</v>
      </c>
      <c r="AR189" s="51">
        <v>7.4740000000000002</v>
      </c>
      <c r="AS189" s="49">
        <v>44.1</v>
      </c>
      <c r="AT189" s="49">
        <v>0.9</v>
      </c>
      <c r="AU189" s="49">
        <v>2</v>
      </c>
      <c r="AV189" s="49">
        <v>0</v>
      </c>
      <c r="AW189" s="49">
        <v>7850</v>
      </c>
      <c r="AX189" s="49" t="s">
        <v>209</v>
      </c>
      <c r="AY189" s="49"/>
    </row>
    <row r="190" spans="32:51">
      <c r="AF190" s="49"/>
      <c r="AG190" s="51"/>
      <c r="AH190" s="49"/>
      <c r="AI190" s="49"/>
      <c r="AJ190" s="49"/>
      <c r="AK190" s="49"/>
      <c r="AL190" s="49"/>
      <c r="AM190" s="49"/>
      <c r="AN190" s="49"/>
      <c r="AO190" s="49" t="s">
        <v>53</v>
      </c>
      <c r="AP190" s="49" t="s">
        <v>435</v>
      </c>
      <c r="AQ190" s="49">
        <v>84</v>
      </c>
      <c r="AR190" s="51">
        <v>7.476</v>
      </c>
      <c r="AS190" s="49">
        <v>44.1</v>
      </c>
      <c r="AT190" s="49">
        <v>0.9</v>
      </c>
      <c r="AU190" s="49">
        <v>2</v>
      </c>
      <c r="AV190" s="49">
        <v>0</v>
      </c>
      <c r="AW190" s="49">
        <v>7850</v>
      </c>
      <c r="AX190" s="49" t="s">
        <v>209</v>
      </c>
      <c r="AY190" s="49"/>
    </row>
    <row r="191" spans="32:51">
      <c r="AF191" s="49"/>
      <c r="AG191" s="51"/>
      <c r="AH191" s="49"/>
      <c r="AI191" s="49"/>
      <c r="AJ191" s="49"/>
      <c r="AK191" s="49"/>
      <c r="AL191" s="49"/>
      <c r="AM191" s="49"/>
      <c r="AN191" s="49"/>
      <c r="AO191" s="49" t="s">
        <v>53</v>
      </c>
      <c r="AP191" s="49" t="s">
        <v>436</v>
      </c>
      <c r="AQ191" s="49">
        <v>84</v>
      </c>
      <c r="AR191" s="51">
        <v>7.476</v>
      </c>
      <c r="AS191" s="49">
        <v>45.6</v>
      </c>
      <c r="AT191" s="49">
        <v>0.9</v>
      </c>
      <c r="AU191" s="49">
        <v>2</v>
      </c>
      <c r="AV191" s="49">
        <v>0</v>
      </c>
      <c r="AW191" s="49">
        <v>7850</v>
      </c>
      <c r="AX191" s="49" t="s">
        <v>209</v>
      </c>
      <c r="AY191" s="49"/>
    </row>
    <row r="192" spans="32:51">
      <c r="AF192" s="49"/>
      <c r="AG192" s="51"/>
      <c r="AH192" s="49"/>
      <c r="AI192" s="49"/>
      <c r="AJ192" s="49"/>
      <c r="AK192" s="49"/>
      <c r="AL192" s="49"/>
      <c r="AM192" s="49"/>
      <c r="AN192" s="49"/>
      <c r="AO192" s="49" t="s">
        <v>53</v>
      </c>
      <c r="AP192" s="49" t="s">
        <v>437</v>
      </c>
      <c r="AQ192" s="49">
        <v>85</v>
      </c>
      <c r="AR192" s="51">
        <v>7.476</v>
      </c>
      <c r="AS192" s="49">
        <v>45.6</v>
      </c>
      <c r="AT192" s="49">
        <v>0.9</v>
      </c>
      <c r="AU192" s="49">
        <v>2</v>
      </c>
      <c r="AV192" s="49">
        <v>0</v>
      </c>
      <c r="AW192" s="49">
        <v>7850</v>
      </c>
      <c r="AX192" s="49" t="s">
        <v>209</v>
      </c>
      <c r="AY192" s="49"/>
    </row>
    <row r="193" spans="32:51">
      <c r="AF193" s="49"/>
      <c r="AG193" s="51"/>
      <c r="AH193" s="49"/>
      <c r="AI193" s="49"/>
      <c r="AJ193" s="49"/>
      <c r="AK193" s="49"/>
      <c r="AL193" s="49"/>
      <c r="AM193" s="49"/>
      <c r="AN193" s="49"/>
      <c r="AO193" s="49" t="s">
        <v>53</v>
      </c>
      <c r="AP193" s="49" t="s">
        <v>438</v>
      </c>
      <c r="AQ193" s="49">
        <v>85</v>
      </c>
      <c r="AR193" s="51">
        <v>7.476</v>
      </c>
      <c r="AS193" s="49">
        <v>45.6</v>
      </c>
      <c r="AT193" s="49">
        <v>0.9</v>
      </c>
      <c r="AU193" s="49">
        <v>2</v>
      </c>
      <c r="AV193" s="49">
        <v>0</v>
      </c>
      <c r="AW193" s="49">
        <v>7850</v>
      </c>
      <c r="AX193" s="49" t="s">
        <v>209</v>
      </c>
      <c r="AY193" s="49"/>
    </row>
    <row r="194" spans="32:51">
      <c r="AF194" s="49"/>
      <c r="AG194" s="51"/>
      <c r="AH194" s="49"/>
      <c r="AI194" s="49"/>
      <c r="AJ194" s="49"/>
      <c r="AK194" s="49"/>
      <c r="AL194" s="49"/>
      <c r="AM194" s="49"/>
      <c r="AN194" s="49"/>
      <c r="AO194" s="49" t="s">
        <v>53</v>
      </c>
      <c r="AP194" s="49" t="s">
        <v>439</v>
      </c>
      <c r="AQ194" s="49">
        <v>86</v>
      </c>
      <c r="AR194" s="51">
        <v>7.4770000000000003</v>
      </c>
      <c r="AS194" s="49">
        <v>45.6</v>
      </c>
      <c r="AT194" s="49">
        <v>0.9</v>
      </c>
      <c r="AU194" s="49">
        <v>2</v>
      </c>
      <c r="AV194" s="49">
        <v>0</v>
      </c>
      <c r="AW194" s="49">
        <v>7850</v>
      </c>
      <c r="AX194" s="49" t="s">
        <v>209</v>
      </c>
      <c r="AY194" s="49"/>
    </row>
    <row r="195" spans="32:51">
      <c r="AF195" s="49"/>
      <c r="AG195" s="51"/>
      <c r="AH195" s="49"/>
      <c r="AI195" s="49"/>
      <c r="AJ195" s="49"/>
      <c r="AK195" s="49"/>
      <c r="AL195" s="49"/>
      <c r="AM195" s="49"/>
      <c r="AN195" s="49"/>
      <c r="AO195" s="49" t="s">
        <v>53</v>
      </c>
      <c r="AP195" s="49" t="s">
        <v>440</v>
      </c>
      <c r="AQ195" s="49">
        <v>86</v>
      </c>
      <c r="AR195" s="51">
        <v>7.4770000000000003</v>
      </c>
      <c r="AS195" s="49">
        <v>47.1</v>
      </c>
      <c r="AT195" s="49">
        <v>0.9</v>
      </c>
      <c r="AU195" s="49">
        <v>2</v>
      </c>
      <c r="AV195" s="49">
        <v>0</v>
      </c>
      <c r="AW195" s="49">
        <v>7850</v>
      </c>
      <c r="AX195" s="49" t="s">
        <v>209</v>
      </c>
      <c r="AY195" s="49"/>
    </row>
    <row r="196" spans="32:51">
      <c r="AF196" s="49"/>
      <c r="AG196" s="51"/>
      <c r="AH196" s="49"/>
      <c r="AI196" s="49"/>
      <c r="AJ196" s="49"/>
      <c r="AK196" s="49"/>
      <c r="AL196" s="49"/>
      <c r="AM196" s="49"/>
      <c r="AN196" s="49"/>
      <c r="AO196" s="49" t="s">
        <v>53</v>
      </c>
      <c r="AP196" s="49" t="s">
        <v>441</v>
      </c>
      <c r="AQ196" s="49">
        <v>87</v>
      </c>
      <c r="AR196" s="51">
        <v>7.4770000000000003</v>
      </c>
      <c r="AS196" s="49">
        <v>47.1</v>
      </c>
      <c r="AT196" s="49">
        <v>0.9</v>
      </c>
      <c r="AU196" s="49">
        <v>2</v>
      </c>
      <c r="AV196" s="49">
        <v>0</v>
      </c>
      <c r="AW196" s="49">
        <v>7850</v>
      </c>
      <c r="AX196" s="49" t="s">
        <v>209</v>
      </c>
      <c r="AY196" s="49"/>
    </row>
    <row r="197" spans="32:51">
      <c r="AF197" s="49"/>
      <c r="AG197" s="51"/>
      <c r="AH197" s="49"/>
      <c r="AI197" s="49"/>
      <c r="AJ197" s="49"/>
      <c r="AK197" s="49"/>
      <c r="AL197" s="49"/>
      <c r="AM197" s="49"/>
      <c r="AN197" s="49"/>
      <c r="AO197" s="49" t="s">
        <v>53</v>
      </c>
      <c r="AP197" s="49" t="s">
        <v>442</v>
      </c>
      <c r="AQ197" s="49">
        <v>87</v>
      </c>
      <c r="AR197" s="51">
        <v>7.4770000000000003</v>
      </c>
      <c r="AS197" s="49">
        <v>47.1</v>
      </c>
      <c r="AT197" s="49">
        <v>0.9</v>
      </c>
      <c r="AU197" s="49">
        <v>2</v>
      </c>
      <c r="AV197" s="49">
        <v>0</v>
      </c>
      <c r="AW197" s="49">
        <v>7850</v>
      </c>
      <c r="AX197" s="49" t="s">
        <v>209</v>
      </c>
      <c r="AY197" s="49"/>
    </row>
    <row r="198" spans="32:51">
      <c r="AF198" s="49"/>
      <c r="AG198" s="51"/>
      <c r="AH198" s="49"/>
      <c r="AI198" s="49"/>
      <c r="AJ198" s="49"/>
      <c r="AK198" s="49"/>
      <c r="AL198" s="49"/>
      <c r="AM198" s="49"/>
      <c r="AN198" s="49"/>
      <c r="AO198" s="49" t="s">
        <v>53</v>
      </c>
      <c r="AP198" s="49" t="s">
        <v>443</v>
      </c>
      <c r="AQ198" s="49">
        <v>88</v>
      </c>
      <c r="AR198" s="51">
        <v>7.4790000000000001</v>
      </c>
      <c r="AS198" s="49">
        <v>47.1</v>
      </c>
      <c r="AT198" s="49">
        <v>0.9</v>
      </c>
      <c r="AU198" s="49">
        <v>2</v>
      </c>
      <c r="AV198" s="49">
        <v>0</v>
      </c>
      <c r="AW198" s="49">
        <v>7850</v>
      </c>
      <c r="AX198" s="49" t="s">
        <v>209</v>
      </c>
      <c r="AY198" s="49"/>
    </row>
    <row r="199" spans="32:51">
      <c r="AF199" s="49"/>
      <c r="AG199" s="51"/>
      <c r="AH199" s="49"/>
      <c r="AI199" s="49"/>
      <c r="AJ199" s="49"/>
      <c r="AK199" s="49"/>
      <c r="AL199" s="49"/>
      <c r="AM199" s="49"/>
      <c r="AN199" s="49"/>
      <c r="AO199" s="49" t="s">
        <v>53</v>
      </c>
      <c r="AP199" s="49" t="s">
        <v>444</v>
      </c>
      <c r="AQ199" s="49">
        <v>88</v>
      </c>
      <c r="AR199" s="51">
        <v>7.4790000000000001</v>
      </c>
      <c r="AS199" s="49">
        <v>49</v>
      </c>
      <c r="AT199" s="49">
        <v>0.9</v>
      </c>
      <c r="AU199" s="49">
        <v>2</v>
      </c>
      <c r="AV199" s="49">
        <v>0</v>
      </c>
      <c r="AW199" s="49">
        <v>7850</v>
      </c>
      <c r="AX199" s="49" t="s">
        <v>209</v>
      </c>
      <c r="AY199" s="49"/>
    </row>
    <row r="200" spans="32:51">
      <c r="AF200" s="49"/>
      <c r="AG200" s="51"/>
      <c r="AH200" s="49"/>
      <c r="AI200" s="49"/>
      <c r="AJ200" s="49"/>
      <c r="AK200" s="49"/>
      <c r="AL200" s="49"/>
      <c r="AM200" s="49"/>
      <c r="AN200" s="49"/>
      <c r="AO200" s="49" t="s">
        <v>53</v>
      </c>
      <c r="AP200" s="49" t="s">
        <v>445</v>
      </c>
      <c r="AQ200" s="49">
        <v>89</v>
      </c>
      <c r="AR200" s="51">
        <v>7.4790000000000001</v>
      </c>
      <c r="AS200" s="49">
        <v>49</v>
      </c>
      <c r="AT200" s="49">
        <v>0.9</v>
      </c>
      <c r="AU200" s="49">
        <v>2</v>
      </c>
      <c r="AV200" s="49">
        <v>0</v>
      </c>
      <c r="AW200" s="49">
        <v>7850</v>
      </c>
      <c r="AX200" s="49" t="s">
        <v>209</v>
      </c>
      <c r="AY200" s="49"/>
    </row>
    <row r="201" spans="32:51">
      <c r="AF201" s="49"/>
      <c r="AG201" s="51"/>
      <c r="AH201" s="49"/>
      <c r="AI201" s="49"/>
      <c r="AJ201" s="49"/>
      <c r="AK201" s="49"/>
      <c r="AL201" s="49"/>
      <c r="AM201" s="49"/>
      <c r="AN201" s="49"/>
      <c r="AO201" s="49" t="s">
        <v>53</v>
      </c>
      <c r="AP201" s="49" t="s">
        <v>446</v>
      </c>
      <c r="AQ201" s="49">
        <v>89</v>
      </c>
      <c r="AR201" s="51">
        <v>7.4790000000000001</v>
      </c>
      <c r="AS201" s="49">
        <v>49</v>
      </c>
      <c r="AT201" s="49">
        <v>0.9</v>
      </c>
      <c r="AU201" s="49">
        <v>2</v>
      </c>
      <c r="AV201" s="49">
        <v>0</v>
      </c>
      <c r="AW201" s="49">
        <v>7850</v>
      </c>
      <c r="AX201" s="49" t="s">
        <v>209</v>
      </c>
      <c r="AY201" s="49"/>
    </row>
    <row r="202" spans="32:51">
      <c r="AF202" s="49"/>
      <c r="AG202" s="51"/>
      <c r="AH202" s="49"/>
      <c r="AI202" s="49"/>
      <c r="AJ202" s="49"/>
      <c r="AK202" s="49"/>
      <c r="AL202" s="49"/>
      <c r="AM202" s="49"/>
      <c r="AN202" s="49"/>
      <c r="AO202" s="49" t="s">
        <v>53</v>
      </c>
      <c r="AP202" s="49" t="s">
        <v>447</v>
      </c>
      <c r="AQ202" s="49">
        <v>90</v>
      </c>
      <c r="AR202" s="51">
        <v>7.5</v>
      </c>
      <c r="AS202" s="49">
        <v>49</v>
      </c>
      <c r="AT202" s="49">
        <v>0.9</v>
      </c>
      <c r="AU202" s="49">
        <v>2</v>
      </c>
      <c r="AV202" s="49">
        <v>0</v>
      </c>
      <c r="AW202" s="49">
        <v>7850</v>
      </c>
      <c r="AX202" s="49" t="s">
        <v>209</v>
      </c>
      <c r="AY202" s="49"/>
    </row>
    <row r="203" spans="32:51">
      <c r="AF203" s="49"/>
      <c r="AG203" s="51"/>
      <c r="AH203" s="49"/>
      <c r="AI203" s="49"/>
      <c r="AJ203" s="49"/>
      <c r="AK203" s="49"/>
      <c r="AL203" s="49"/>
      <c r="AM203" s="49"/>
      <c r="AN203" s="49"/>
      <c r="AO203" s="49" t="s">
        <v>53</v>
      </c>
      <c r="AP203" s="49" t="s">
        <v>448</v>
      </c>
      <c r="AQ203" s="49">
        <v>90</v>
      </c>
      <c r="AR203" s="51">
        <v>7.5</v>
      </c>
      <c r="AS203" s="49">
        <v>70</v>
      </c>
      <c r="AT203" s="49">
        <v>0.9</v>
      </c>
      <c r="AU203" s="49">
        <v>2</v>
      </c>
      <c r="AV203" s="49">
        <v>0</v>
      </c>
      <c r="AW203" s="49">
        <v>7850</v>
      </c>
      <c r="AX203" s="49" t="s">
        <v>209</v>
      </c>
      <c r="AY203" s="49"/>
    </row>
    <row r="204" spans="32:51">
      <c r="AF204" s="49"/>
      <c r="AG204" s="51"/>
      <c r="AH204" s="49"/>
      <c r="AI204" s="49"/>
      <c r="AJ204" s="49"/>
      <c r="AK204" s="49"/>
      <c r="AL204" s="49"/>
      <c r="AM204" s="49"/>
      <c r="AN204" s="49"/>
      <c r="AO204" s="49" t="s">
        <v>53</v>
      </c>
      <c r="AP204" s="49" t="s">
        <v>449</v>
      </c>
      <c r="AQ204" s="49">
        <v>91</v>
      </c>
      <c r="AR204" s="51">
        <v>7.5</v>
      </c>
      <c r="AS204" s="49">
        <v>70</v>
      </c>
      <c r="AT204" s="49">
        <v>0.9</v>
      </c>
      <c r="AU204" s="49">
        <v>2</v>
      </c>
      <c r="AV204" s="49">
        <v>0</v>
      </c>
      <c r="AW204" s="49">
        <v>7850</v>
      </c>
      <c r="AX204" s="49" t="s">
        <v>209</v>
      </c>
      <c r="AY204" s="49"/>
    </row>
    <row r="205" spans="32:51">
      <c r="AF205" s="49"/>
      <c r="AG205" s="51"/>
      <c r="AH205" s="49"/>
      <c r="AI205" s="49"/>
      <c r="AJ205" s="49"/>
      <c r="AK205" s="49"/>
      <c r="AL205" s="49"/>
      <c r="AM205" s="49"/>
      <c r="AN205" s="49"/>
      <c r="AO205" s="49" t="s">
        <v>53</v>
      </c>
      <c r="AP205" s="49" t="s">
        <v>450</v>
      </c>
      <c r="AQ205" s="49">
        <v>91</v>
      </c>
      <c r="AR205" s="51">
        <v>7.5</v>
      </c>
      <c r="AS205" s="49">
        <v>70</v>
      </c>
      <c r="AT205" s="49">
        <v>0.9</v>
      </c>
      <c r="AU205" s="49">
        <v>2</v>
      </c>
      <c r="AV205" s="49">
        <v>0</v>
      </c>
      <c r="AW205" s="49">
        <v>7850</v>
      </c>
      <c r="AX205" s="49" t="s">
        <v>209</v>
      </c>
      <c r="AY205" s="49"/>
    </row>
    <row r="206" spans="32:51">
      <c r="AF206" s="49"/>
      <c r="AG206" s="51"/>
      <c r="AH206" s="49"/>
      <c r="AI206" s="49"/>
      <c r="AJ206" s="49"/>
      <c r="AK206" s="49"/>
      <c r="AL206" s="49"/>
      <c r="AM206" s="49"/>
      <c r="AN206" s="49"/>
      <c r="AO206" s="49" t="s">
        <v>53</v>
      </c>
      <c r="AP206" s="49" t="s">
        <v>451</v>
      </c>
      <c r="AQ206" s="49">
        <v>92</v>
      </c>
      <c r="AR206" s="51">
        <v>7.5</v>
      </c>
      <c r="AS206" s="49">
        <v>70</v>
      </c>
      <c r="AT206" s="49">
        <v>0.9</v>
      </c>
      <c r="AU206" s="49">
        <v>2</v>
      </c>
      <c r="AV206" s="49">
        <v>0</v>
      </c>
      <c r="AW206" s="49">
        <v>7850</v>
      </c>
      <c r="AX206" s="49" t="s">
        <v>209</v>
      </c>
      <c r="AY206" s="49"/>
    </row>
    <row r="207" spans="32:51">
      <c r="AF207" s="49"/>
      <c r="AG207" s="51"/>
      <c r="AH207" s="49"/>
      <c r="AI207" s="49"/>
      <c r="AJ207" s="49"/>
      <c r="AK207" s="49"/>
      <c r="AL207" s="49"/>
      <c r="AM207" s="49"/>
      <c r="AN207" s="49"/>
      <c r="AO207" s="49" t="s">
        <v>53</v>
      </c>
      <c r="AP207" s="49" t="s">
        <v>452</v>
      </c>
      <c r="AQ207" s="49">
        <v>92</v>
      </c>
      <c r="AR207" s="51">
        <v>7.5</v>
      </c>
      <c r="AS207" s="49">
        <v>70</v>
      </c>
      <c r="AT207" s="49">
        <v>0.9</v>
      </c>
      <c r="AU207" s="49">
        <v>2</v>
      </c>
      <c r="AV207" s="49">
        <v>0</v>
      </c>
      <c r="AW207" s="49">
        <v>7850</v>
      </c>
      <c r="AX207" s="49" t="s">
        <v>209</v>
      </c>
      <c r="AY207" s="49"/>
    </row>
    <row r="208" spans="32:51">
      <c r="AF208" s="49"/>
      <c r="AG208" s="51"/>
      <c r="AH208" s="49"/>
      <c r="AI208" s="49"/>
      <c r="AJ208" s="49"/>
      <c r="AK208" s="49"/>
      <c r="AL208" s="49"/>
      <c r="AM208" s="49"/>
      <c r="AN208" s="49"/>
      <c r="AO208" s="49" t="s">
        <v>53</v>
      </c>
      <c r="AP208" s="49" t="s">
        <v>453</v>
      </c>
      <c r="AQ208" s="49">
        <v>93</v>
      </c>
      <c r="AR208" s="51">
        <v>7.5</v>
      </c>
      <c r="AS208" s="49">
        <v>70</v>
      </c>
      <c r="AT208" s="49">
        <v>0.9</v>
      </c>
      <c r="AU208" s="49">
        <v>2</v>
      </c>
      <c r="AV208" s="49">
        <v>0</v>
      </c>
      <c r="AW208" s="49">
        <v>7850</v>
      </c>
      <c r="AX208" s="49" t="s">
        <v>209</v>
      </c>
      <c r="AY208" s="49"/>
    </row>
    <row r="209" spans="32:51">
      <c r="AF209" s="49"/>
      <c r="AG209" s="51"/>
      <c r="AH209" s="49"/>
      <c r="AI209" s="49"/>
      <c r="AJ209" s="49"/>
      <c r="AK209" s="49"/>
      <c r="AL209" s="49"/>
      <c r="AM209" s="49"/>
      <c r="AN209" s="49"/>
      <c r="AO209" s="49" t="s">
        <v>53</v>
      </c>
      <c r="AP209" s="49" t="s">
        <v>454</v>
      </c>
      <c r="AQ209" s="49">
        <v>93</v>
      </c>
      <c r="AR209" s="51">
        <v>7.5</v>
      </c>
      <c r="AS209" s="49">
        <v>70</v>
      </c>
      <c r="AT209" s="49">
        <v>0.9</v>
      </c>
      <c r="AU209" s="49">
        <v>2</v>
      </c>
      <c r="AV209" s="49">
        <v>0</v>
      </c>
      <c r="AW209" s="49">
        <v>7850</v>
      </c>
      <c r="AX209" s="49" t="s">
        <v>209</v>
      </c>
      <c r="AY209" s="49"/>
    </row>
    <row r="210" spans="32:51">
      <c r="AF210" s="49"/>
      <c r="AG210" s="51"/>
      <c r="AH210" s="49"/>
      <c r="AI210" s="49"/>
      <c r="AJ210" s="49"/>
      <c r="AK210" s="49"/>
      <c r="AL210" s="49"/>
      <c r="AM210" s="49"/>
      <c r="AN210" s="49"/>
      <c r="AO210" s="49" t="s">
        <v>53</v>
      </c>
      <c r="AP210" s="49" t="s">
        <v>455</v>
      </c>
      <c r="AQ210" s="49">
        <v>94</v>
      </c>
      <c r="AR210" s="51">
        <v>7.5</v>
      </c>
      <c r="AS210" s="49">
        <v>70</v>
      </c>
      <c r="AT210" s="49">
        <v>0.9</v>
      </c>
      <c r="AU210" s="49">
        <v>2</v>
      </c>
      <c r="AV210" s="49">
        <v>0</v>
      </c>
      <c r="AW210" s="49">
        <v>7850</v>
      </c>
      <c r="AX210" s="49" t="s">
        <v>209</v>
      </c>
      <c r="AY210" s="49"/>
    </row>
    <row r="211" spans="32:51">
      <c r="AF211" s="49"/>
      <c r="AG211" s="51"/>
      <c r="AH211" s="49"/>
      <c r="AI211" s="49"/>
      <c r="AJ211" s="49"/>
      <c r="AK211" s="49"/>
      <c r="AL211" s="49"/>
      <c r="AM211" s="49"/>
      <c r="AN211" s="49"/>
      <c r="AO211" s="49" t="s">
        <v>53</v>
      </c>
      <c r="AP211" s="49" t="s">
        <v>456</v>
      </c>
      <c r="AQ211" s="49">
        <v>94</v>
      </c>
      <c r="AR211" s="51">
        <v>7.5</v>
      </c>
      <c r="AS211" s="49">
        <v>70</v>
      </c>
      <c r="AT211" s="49">
        <v>0.9</v>
      </c>
      <c r="AU211" s="49">
        <v>2</v>
      </c>
      <c r="AV211" s="49">
        <v>0</v>
      </c>
      <c r="AW211" s="49">
        <v>7850</v>
      </c>
      <c r="AX211" s="49" t="s">
        <v>209</v>
      </c>
      <c r="AY211" s="49"/>
    </row>
    <row r="212" spans="32:51">
      <c r="AF212" s="49"/>
      <c r="AG212" s="51"/>
      <c r="AH212" s="49"/>
      <c r="AI212" s="49"/>
      <c r="AJ212" s="49"/>
      <c r="AK212" s="49"/>
      <c r="AL212" s="49"/>
      <c r="AM212" s="49"/>
      <c r="AN212" s="49"/>
      <c r="AO212" s="49" t="s">
        <v>53</v>
      </c>
      <c r="AP212" s="49" t="s">
        <v>457</v>
      </c>
      <c r="AQ212" s="49">
        <v>95</v>
      </c>
      <c r="AR212" s="51">
        <v>7.5</v>
      </c>
      <c r="AS212" s="49">
        <v>70</v>
      </c>
      <c r="AT212" s="49">
        <v>0.9</v>
      </c>
      <c r="AU212" s="49">
        <v>2</v>
      </c>
      <c r="AV212" s="49">
        <v>0</v>
      </c>
      <c r="AW212" s="49">
        <v>7850</v>
      </c>
      <c r="AX212" s="49" t="s">
        <v>209</v>
      </c>
      <c r="AY212" s="49"/>
    </row>
    <row r="213" spans="32:51">
      <c r="AF213" s="49"/>
      <c r="AG213" s="51"/>
      <c r="AH213" s="49"/>
      <c r="AI213" s="49"/>
      <c r="AJ213" s="49"/>
      <c r="AK213" s="49"/>
      <c r="AL213" s="49"/>
      <c r="AM213" s="49"/>
      <c r="AN213" s="49"/>
      <c r="AO213" s="49" t="s">
        <v>53</v>
      </c>
      <c r="AP213" s="49" t="s">
        <v>458</v>
      </c>
      <c r="AQ213" s="49">
        <v>95</v>
      </c>
      <c r="AR213" s="51">
        <v>7.5</v>
      </c>
      <c r="AS213" s="49">
        <v>70</v>
      </c>
      <c r="AT213" s="49">
        <v>0.9</v>
      </c>
      <c r="AU213" s="49">
        <v>2</v>
      </c>
      <c r="AV213" s="49">
        <v>0</v>
      </c>
      <c r="AW213" s="49">
        <v>7850</v>
      </c>
      <c r="AX213" s="49" t="s">
        <v>209</v>
      </c>
      <c r="AY213" s="49"/>
    </row>
    <row r="214" spans="32:51">
      <c r="AF214" s="49"/>
      <c r="AG214" s="51"/>
      <c r="AH214" s="49"/>
      <c r="AI214" s="49"/>
      <c r="AJ214" s="49"/>
      <c r="AK214" s="49"/>
      <c r="AL214" s="49"/>
      <c r="AM214" s="49"/>
      <c r="AN214" s="49"/>
      <c r="AO214" s="49" t="s">
        <v>53</v>
      </c>
      <c r="AP214" s="49" t="s">
        <v>459</v>
      </c>
      <c r="AQ214" s="49">
        <v>96</v>
      </c>
      <c r="AR214" s="51">
        <v>7.5</v>
      </c>
      <c r="AS214" s="49">
        <v>70</v>
      </c>
      <c r="AT214" s="49">
        <v>0.9</v>
      </c>
      <c r="AU214" s="49">
        <v>2</v>
      </c>
      <c r="AV214" s="49">
        <v>0</v>
      </c>
      <c r="AW214" s="49">
        <v>7850</v>
      </c>
      <c r="AX214" s="49" t="s">
        <v>209</v>
      </c>
      <c r="AY214" s="49"/>
    </row>
    <row r="215" spans="32:51">
      <c r="AF215" s="49"/>
      <c r="AG215" s="51"/>
      <c r="AH215" s="49"/>
      <c r="AI215" s="49"/>
      <c r="AJ215" s="49"/>
      <c r="AK215" s="49"/>
      <c r="AL215" s="49"/>
      <c r="AM215" s="49"/>
      <c r="AN215" s="49"/>
      <c r="AO215" s="49" t="s">
        <v>64</v>
      </c>
      <c r="AP215" s="49" t="s">
        <v>460</v>
      </c>
      <c r="AQ215" s="49">
        <v>96</v>
      </c>
      <c r="AR215" s="51">
        <v>7.5</v>
      </c>
      <c r="AS215" s="49">
        <v>86</v>
      </c>
      <c r="AT215" s="49">
        <v>0.9</v>
      </c>
      <c r="AU215" s="49">
        <v>2</v>
      </c>
      <c r="AV215" s="49">
        <v>0</v>
      </c>
      <c r="AW215" s="49">
        <v>7850</v>
      </c>
      <c r="AX215" s="49" t="s">
        <v>209</v>
      </c>
      <c r="AY215" s="49"/>
    </row>
    <row r="216" spans="32:51">
      <c r="AF216" s="49"/>
      <c r="AG216" s="51"/>
      <c r="AH216" s="49"/>
      <c r="AI216" s="49"/>
      <c r="AJ216" s="49"/>
      <c r="AK216" s="49"/>
      <c r="AL216" s="49"/>
      <c r="AM216" s="49"/>
      <c r="AN216" s="49"/>
      <c r="AO216" s="49" t="s">
        <v>64</v>
      </c>
      <c r="AP216" s="49" t="s">
        <v>461</v>
      </c>
      <c r="AQ216" s="49">
        <v>97</v>
      </c>
      <c r="AR216" s="51">
        <v>7.5</v>
      </c>
      <c r="AS216" s="49">
        <v>86</v>
      </c>
      <c r="AT216" s="49">
        <v>0.9</v>
      </c>
      <c r="AU216" s="49">
        <v>2</v>
      </c>
      <c r="AV216" s="49">
        <v>0</v>
      </c>
      <c r="AW216" s="49">
        <v>7850</v>
      </c>
      <c r="AX216" s="49" t="s">
        <v>209</v>
      </c>
      <c r="AY216" s="49"/>
    </row>
    <row r="217" spans="32:51">
      <c r="AF217" s="49"/>
      <c r="AG217" s="51"/>
      <c r="AH217" s="49"/>
      <c r="AI217" s="49"/>
      <c r="AJ217" s="49"/>
      <c r="AK217" s="49"/>
      <c r="AL217" s="49"/>
      <c r="AM217" s="49"/>
      <c r="AN217" s="49"/>
      <c r="AO217" s="49" t="s">
        <v>64</v>
      </c>
      <c r="AP217" s="49" t="s">
        <v>462</v>
      </c>
      <c r="AQ217" s="49">
        <v>97</v>
      </c>
      <c r="AR217" s="51">
        <v>7.5</v>
      </c>
      <c r="AS217" s="49">
        <v>86</v>
      </c>
      <c r="AT217" s="49">
        <v>0.9</v>
      </c>
      <c r="AU217" s="49">
        <v>2</v>
      </c>
      <c r="AV217" s="49">
        <v>0</v>
      </c>
      <c r="AW217" s="49">
        <v>7850</v>
      </c>
      <c r="AX217" s="49" t="s">
        <v>209</v>
      </c>
      <c r="AY217" s="49"/>
    </row>
    <row r="218" spans="32:51">
      <c r="AF218" s="49"/>
      <c r="AG218" s="51"/>
      <c r="AH218" s="49"/>
      <c r="AI218" s="49"/>
      <c r="AJ218" s="49"/>
      <c r="AK218" s="49"/>
      <c r="AL218" s="49"/>
      <c r="AM218" s="49"/>
      <c r="AN218" s="49"/>
      <c r="AO218" s="49" t="s">
        <v>64</v>
      </c>
      <c r="AP218" s="49" t="s">
        <v>463</v>
      </c>
      <c r="AQ218" s="49">
        <v>98</v>
      </c>
      <c r="AR218" s="51">
        <v>7.5</v>
      </c>
      <c r="AS218" s="49">
        <v>86</v>
      </c>
      <c r="AT218" s="49">
        <v>0.9</v>
      </c>
      <c r="AU218" s="49">
        <v>2</v>
      </c>
      <c r="AV218" s="49">
        <v>0</v>
      </c>
      <c r="AW218" s="49">
        <v>7850</v>
      </c>
      <c r="AX218" s="49" t="s">
        <v>209</v>
      </c>
      <c r="AY218" s="49"/>
    </row>
    <row r="219" spans="32:51">
      <c r="AF219" s="49"/>
      <c r="AG219" s="51"/>
      <c r="AH219" s="49"/>
      <c r="AI219" s="49"/>
      <c r="AJ219" s="49"/>
      <c r="AK219" s="49"/>
      <c r="AL219" s="49"/>
      <c r="AM219" s="49"/>
      <c r="AN219" s="49"/>
      <c r="AO219" s="49" t="s">
        <v>64</v>
      </c>
      <c r="AP219" s="49" t="s">
        <v>464</v>
      </c>
      <c r="AQ219" s="49">
        <v>98</v>
      </c>
      <c r="AR219" s="51">
        <v>7.5</v>
      </c>
      <c r="AS219" s="49">
        <v>86</v>
      </c>
      <c r="AT219" s="49">
        <v>0.9</v>
      </c>
      <c r="AU219" s="49">
        <v>2</v>
      </c>
      <c r="AV219" s="49">
        <v>0</v>
      </c>
      <c r="AW219" s="49">
        <v>7850</v>
      </c>
      <c r="AX219" s="49" t="s">
        <v>209</v>
      </c>
      <c r="AY219" s="49"/>
    </row>
    <row r="220" spans="32:51">
      <c r="AF220" s="49"/>
      <c r="AG220" s="51"/>
      <c r="AH220" s="49"/>
      <c r="AI220" s="49"/>
      <c r="AJ220" s="49"/>
      <c r="AK220" s="49"/>
      <c r="AL220" s="49"/>
      <c r="AM220" s="49"/>
      <c r="AN220" s="49"/>
      <c r="AO220" s="49" t="s">
        <v>64</v>
      </c>
      <c r="AP220" s="49" t="s">
        <v>465</v>
      </c>
      <c r="AQ220" s="49">
        <v>99</v>
      </c>
      <c r="AR220" s="51">
        <v>7.5</v>
      </c>
      <c r="AS220" s="49">
        <v>86</v>
      </c>
      <c r="AT220" s="49">
        <v>0.9</v>
      </c>
      <c r="AU220" s="49">
        <v>2</v>
      </c>
      <c r="AV220" s="49">
        <v>0</v>
      </c>
      <c r="AW220" s="49">
        <v>7850</v>
      </c>
      <c r="AX220" s="49" t="s">
        <v>209</v>
      </c>
      <c r="AY220" s="49"/>
    </row>
    <row r="221" spans="32:51">
      <c r="AF221" s="49"/>
      <c r="AG221" s="51"/>
      <c r="AH221" s="49"/>
      <c r="AI221" s="49"/>
      <c r="AJ221" s="49"/>
      <c r="AK221" s="49"/>
      <c r="AL221" s="49"/>
      <c r="AM221" s="49"/>
      <c r="AN221" s="49"/>
      <c r="AO221" s="49" t="s">
        <v>64</v>
      </c>
      <c r="AP221" s="49" t="s">
        <v>466</v>
      </c>
      <c r="AQ221" s="49">
        <v>99</v>
      </c>
      <c r="AR221" s="51">
        <v>7.5</v>
      </c>
      <c r="AS221" s="49">
        <v>86</v>
      </c>
      <c r="AT221" s="49">
        <v>0.9</v>
      </c>
      <c r="AU221" s="49">
        <v>2</v>
      </c>
      <c r="AV221" s="49">
        <v>0</v>
      </c>
      <c r="AW221" s="49">
        <v>7850</v>
      </c>
      <c r="AX221" s="49" t="s">
        <v>209</v>
      </c>
      <c r="AY221" s="49"/>
    </row>
    <row r="222" spans="32:51">
      <c r="AF222" s="49"/>
      <c r="AG222" s="51"/>
      <c r="AH222" s="49"/>
      <c r="AI222" s="49"/>
      <c r="AJ222" s="49"/>
      <c r="AK222" s="49"/>
      <c r="AL222" s="49"/>
      <c r="AM222" s="49"/>
      <c r="AN222" s="49"/>
      <c r="AO222" s="49" t="s">
        <v>64</v>
      </c>
      <c r="AP222" s="49" t="s">
        <v>467</v>
      </c>
      <c r="AQ222" s="49">
        <v>100</v>
      </c>
      <c r="AR222" s="51">
        <v>7.5</v>
      </c>
      <c r="AS222" s="49">
        <v>86</v>
      </c>
      <c r="AT222" s="49">
        <v>0.9</v>
      </c>
      <c r="AU222" s="49">
        <v>2</v>
      </c>
      <c r="AV222" s="49">
        <v>0</v>
      </c>
      <c r="AW222" s="49">
        <v>7850</v>
      </c>
      <c r="AX222" s="49" t="s">
        <v>209</v>
      </c>
      <c r="AY222" s="49"/>
    </row>
    <row r="223" spans="32:51">
      <c r="AF223" s="49"/>
      <c r="AG223" s="51"/>
      <c r="AH223" s="49"/>
      <c r="AI223" s="49"/>
      <c r="AJ223" s="49"/>
      <c r="AK223" s="49"/>
      <c r="AL223" s="49"/>
      <c r="AM223" s="49"/>
      <c r="AN223" s="49"/>
      <c r="AO223" s="49" t="s">
        <v>64</v>
      </c>
      <c r="AP223" s="49" t="s">
        <v>468</v>
      </c>
      <c r="AQ223" s="49">
        <v>100</v>
      </c>
      <c r="AR223" s="51">
        <v>7.5</v>
      </c>
      <c r="AS223" s="49">
        <v>86</v>
      </c>
      <c r="AT223" s="49">
        <v>0.9</v>
      </c>
      <c r="AU223" s="49">
        <v>2</v>
      </c>
      <c r="AV223" s="49">
        <v>0</v>
      </c>
      <c r="AW223" s="49">
        <v>7850</v>
      </c>
      <c r="AX223" s="49" t="s">
        <v>209</v>
      </c>
      <c r="AY223" s="49"/>
    </row>
    <row r="224" spans="32:51">
      <c r="AF224" s="49"/>
      <c r="AG224" s="51"/>
      <c r="AH224" s="49"/>
      <c r="AI224" s="49"/>
      <c r="AJ224" s="49"/>
      <c r="AK224" s="49"/>
      <c r="AL224" s="49"/>
      <c r="AM224" s="49"/>
      <c r="AN224" s="49"/>
      <c r="AO224" s="49" t="s">
        <v>64</v>
      </c>
      <c r="AP224" s="49" t="s">
        <v>469</v>
      </c>
      <c r="AQ224" s="49">
        <v>101</v>
      </c>
      <c r="AR224" s="51">
        <v>7.5</v>
      </c>
      <c r="AS224" s="49">
        <v>86</v>
      </c>
      <c r="AT224" s="49">
        <v>0.9</v>
      </c>
      <c r="AU224" s="49">
        <v>2</v>
      </c>
      <c r="AV224" s="49">
        <v>0</v>
      </c>
      <c r="AW224" s="49">
        <v>7850</v>
      </c>
      <c r="AX224" s="49" t="s">
        <v>209</v>
      </c>
      <c r="AY224" s="49"/>
    </row>
    <row r="225" spans="32:51">
      <c r="AF225" s="49"/>
      <c r="AG225" s="51"/>
      <c r="AH225" s="49"/>
      <c r="AI225" s="49"/>
      <c r="AJ225" s="49"/>
      <c r="AK225" s="49"/>
      <c r="AL225" s="49"/>
      <c r="AM225" s="49"/>
      <c r="AN225" s="49"/>
      <c r="AO225" s="49" t="s">
        <v>64</v>
      </c>
      <c r="AP225" s="49" t="s">
        <v>470</v>
      </c>
      <c r="AQ225" s="49">
        <v>101</v>
      </c>
      <c r="AR225" s="51">
        <v>7.5</v>
      </c>
      <c r="AS225" s="49">
        <v>93</v>
      </c>
      <c r="AT225" s="49">
        <v>0.9</v>
      </c>
      <c r="AU225" s="49">
        <v>2</v>
      </c>
      <c r="AV225" s="49">
        <v>0</v>
      </c>
      <c r="AW225" s="49">
        <v>7850</v>
      </c>
      <c r="AX225" s="49" t="s">
        <v>209</v>
      </c>
      <c r="AY225" s="49"/>
    </row>
    <row r="226" spans="32:51">
      <c r="AF226" s="49"/>
      <c r="AG226" s="51"/>
      <c r="AH226" s="49"/>
      <c r="AI226" s="49"/>
      <c r="AJ226" s="49"/>
      <c r="AK226" s="49"/>
      <c r="AL226" s="49"/>
      <c r="AM226" s="49"/>
      <c r="AN226" s="49"/>
      <c r="AO226" s="49" t="s">
        <v>64</v>
      </c>
      <c r="AP226" s="49" t="s">
        <v>471</v>
      </c>
      <c r="AQ226" s="49">
        <v>102</v>
      </c>
      <c r="AR226" s="51">
        <v>7.5</v>
      </c>
      <c r="AS226" s="49">
        <v>93</v>
      </c>
      <c r="AT226" s="49">
        <v>0.9</v>
      </c>
      <c r="AU226" s="49">
        <v>2</v>
      </c>
      <c r="AV226" s="49">
        <v>0</v>
      </c>
      <c r="AW226" s="49">
        <v>7850</v>
      </c>
      <c r="AX226" s="49" t="s">
        <v>209</v>
      </c>
      <c r="AY226" s="49"/>
    </row>
    <row r="227" spans="32:51">
      <c r="AF227" s="49"/>
      <c r="AG227" s="51"/>
      <c r="AH227" s="49"/>
      <c r="AI227" s="49"/>
      <c r="AJ227" s="49"/>
      <c r="AK227" s="49"/>
      <c r="AL227" s="49"/>
      <c r="AM227" s="49"/>
      <c r="AN227" s="49"/>
      <c r="AO227" s="49" t="s">
        <v>64</v>
      </c>
      <c r="AP227" s="49" t="s">
        <v>472</v>
      </c>
      <c r="AQ227" s="49">
        <v>102</v>
      </c>
      <c r="AR227" s="51">
        <v>7.5</v>
      </c>
      <c r="AS227" s="49">
        <v>93</v>
      </c>
      <c r="AT227" s="49">
        <v>0.9</v>
      </c>
      <c r="AU227" s="49">
        <v>2</v>
      </c>
      <c r="AV227" s="49">
        <v>0</v>
      </c>
      <c r="AW227" s="49">
        <v>7850</v>
      </c>
      <c r="AX227" s="49" t="s">
        <v>209</v>
      </c>
      <c r="AY227" s="49"/>
    </row>
    <row r="228" spans="32:51">
      <c r="AF228" s="49"/>
      <c r="AG228" s="51"/>
      <c r="AH228" s="49"/>
      <c r="AI228" s="49"/>
      <c r="AJ228" s="49"/>
      <c r="AK228" s="49"/>
      <c r="AL228" s="49"/>
      <c r="AM228" s="49"/>
      <c r="AN228" s="49"/>
      <c r="AO228" s="49" t="s">
        <v>64</v>
      </c>
      <c r="AP228" s="49" t="s">
        <v>473</v>
      </c>
      <c r="AQ228" s="49">
        <v>103</v>
      </c>
      <c r="AR228" s="51">
        <v>7.5</v>
      </c>
      <c r="AS228" s="49">
        <v>93</v>
      </c>
      <c r="AT228" s="49">
        <v>0.9</v>
      </c>
      <c r="AU228" s="49">
        <v>2</v>
      </c>
      <c r="AV228" s="49">
        <v>0</v>
      </c>
      <c r="AW228" s="49">
        <v>7850</v>
      </c>
      <c r="AX228" s="49" t="s">
        <v>209</v>
      </c>
      <c r="AY228" s="49"/>
    </row>
    <row r="229" spans="32:51">
      <c r="AF229" s="49"/>
      <c r="AG229" s="51"/>
      <c r="AH229" s="49"/>
      <c r="AI229" s="49"/>
      <c r="AJ229" s="49"/>
      <c r="AK229" s="49"/>
      <c r="AL229" s="49"/>
      <c r="AM229" s="49"/>
      <c r="AN229" s="49"/>
      <c r="AO229" s="49" t="s">
        <v>64</v>
      </c>
      <c r="AP229" s="49" t="s">
        <v>474</v>
      </c>
      <c r="AQ229" s="49">
        <v>103</v>
      </c>
      <c r="AR229" s="51">
        <v>7.5</v>
      </c>
      <c r="AS229" s="49">
        <v>100</v>
      </c>
      <c r="AT229" s="49">
        <v>0.9</v>
      </c>
      <c r="AU229" s="49">
        <v>2</v>
      </c>
      <c r="AV229" s="49">
        <v>0</v>
      </c>
      <c r="AW229" s="49">
        <v>7850</v>
      </c>
      <c r="AX229" s="49" t="s">
        <v>209</v>
      </c>
      <c r="AY229" s="49"/>
    </row>
    <row r="230" spans="32:51">
      <c r="AF230" s="49"/>
      <c r="AG230" s="51"/>
      <c r="AH230" s="49"/>
      <c r="AI230" s="49"/>
      <c r="AJ230" s="49"/>
      <c r="AK230" s="49"/>
      <c r="AL230" s="49"/>
      <c r="AM230" s="49"/>
      <c r="AN230" s="49"/>
      <c r="AO230" s="49" t="s">
        <v>64</v>
      </c>
      <c r="AP230" s="49" t="s">
        <v>475</v>
      </c>
      <c r="AQ230" s="49">
        <v>104</v>
      </c>
      <c r="AR230" s="51">
        <v>7.5</v>
      </c>
      <c r="AS230" s="49">
        <v>100</v>
      </c>
      <c r="AT230" s="49">
        <v>0.9</v>
      </c>
      <c r="AU230" s="49">
        <v>2</v>
      </c>
      <c r="AV230" s="49">
        <v>0</v>
      </c>
      <c r="AW230" s="49">
        <v>7850</v>
      </c>
      <c r="AX230" s="49" t="s">
        <v>209</v>
      </c>
      <c r="AY230" s="49"/>
    </row>
    <row r="231" spans="32:51">
      <c r="AF231" s="49"/>
      <c r="AG231" s="51"/>
      <c r="AH231" s="49"/>
      <c r="AI231" s="49"/>
      <c r="AJ231" s="49"/>
      <c r="AK231" s="49"/>
      <c r="AL231" s="49"/>
      <c r="AM231" s="49"/>
      <c r="AN231" s="49"/>
      <c r="AO231" s="49" t="s">
        <v>64</v>
      </c>
      <c r="AP231" s="49" t="s">
        <v>476</v>
      </c>
      <c r="AQ231" s="49">
        <v>104</v>
      </c>
      <c r="AR231" s="51">
        <v>7.5</v>
      </c>
      <c r="AS231" s="49">
        <v>100</v>
      </c>
      <c r="AT231" s="49">
        <v>0.9</v>
      </c>
      <c r="AU231" s="49">
        <v>2</v>
      </c>
      <c r="AV231" s="49">
        <v>0</v>
      </c>
      <c r="AW231" s="49">
        <v>7850</v>
      </c>
      <c r="AX231" s="49" t="s">
        <v>209</v>
      </c>
      <c r="AY231" s="49"/>
    </row>
    <row r="232" spans="32:51">
      <c r="AF232" s="49"/>
      <c r="AG232" s="51"/>
      <c r="AH232" s="49"/>
      <c r="AI232" s="49"/>
      <c r="AJ232" s="49"/>
      <c r="AK232" s="49"/>
      <c r="AL232" s="49"/>
      <c r="AM232" s="49"/>
      <c r="AN232" s="49"/>
      <c r="AO232" s="49" t="s">
        <v>64</v>
      </c>
      <c r="AP232" s="49" t="s">
        <v>477</v>
      </c>
      <c r="AQ232" s="49">
        <v>105</v>
      </c>
      <c r="AR232" s="51">
        <v>7.5</v>
      </c>
      <c r="AS232" s="49">
        <v>100</v>
      </c>
      <c r="AT232" s="49">
        <v>0.9</v>
      </c>
      <c r="AU232" s="49">
        <v>2</v>
      </c>
      <c r="AV232" s="49">
        <v>0</v>
      </c>
      <c r="AW232" s="49">
        <v>7850</v>
      </c>
      <c r="AX232" s="49" t="s">
        <v>209</v>
      </c>
      <c r="AY232" s="49"/>
    </row>
    <row r="233" spans="32:51">
      <c r="AF233" s="49"/>
      <c r="AG233" s="51"/>
      <c r="AH233" s="49"/>
      <c r="AI233" s="49"/>
      <c r="AJ233" s="49"/>
      <c r="AK233" s="49"/>
      <c r="AL233" s="49"/>
      <c r="AM233" s="49"/>
      <c r="AN233" s="49"/>
      <c r="AO233" s="49" t="s">
        <v>51</v>
      </c>
      <c r="AP233" s="49" t="s">
        <v>478</v>
      </c>
      <c r="AQ233" s="49">
        <v>105</v>
      </c>
      <c r="AR233" s="51">
        <v>7.5</v>
      </c>
      <c r="AS233" s="49">
        <v>108</v>
      </c>
      <c r="AT233" s="49">
        <v>0.9</v>
      </c>
      <c r="AU233" s="49">
        <v>2</v>
      </c>
      <c r="AV233" s="49">
        <v>0</v>
      </c>
      <c r="AW233" s="49">
        <v>7850</v>
      </c>
      <c r="AX233" s="49" t="s">
        <v>209</v>
      </c>
      <c r="AY233" s="49"/>
    </row>
    <row r="234" spans="32:51">
      <c r="AF234" s="49"/>
      <c r="AG234" s="51"/>
      <c r="AH234" s="49"/>
      <c r="AI234" s="49"/>
      <c r="AJ234" s="49"/>
      <c r="AK234" s="49"/>
      <c r="AL234" s="49"/>
      <c r="AM234" s="49"/>
      <c r="AN234" s="49"/>
      <c r="AO234" s="49" t="s">
        <v>51</v>
      </c>
      <c r="AP234" s="49" t="s">
        <v>479</v>
      </c>
      <c r="AQ234" s="49">
        <v>106</v>
      </c>
      <c r="AR234" s="51">
        <v>7.5</v>
      </c>
      <c r="AS234" s="49">
        <v>108</v>
      </c>
      <c r="AT234" s="49">
        <v>0.9</v>
      </c>
      <c r="AU234" s="49">
        <v>2</v>
      </c>
      <c r="AV234" s="49">
        <v>0</v>
      </c>
      <c r="AW234" s="49">
        <v>7850</v>
      </c>
      <c r="AX234" s="49" t="s">
        <v>209</v>
      </c>
      <c r="AY234" s="49"/>
    </row>
    <row r="235" spans="32:51">
      <c r="AF235" s="49"/>
      <c r="AG235" s="51"/>
      <c r="AH235" s="49"/>
      <c r="AI235" s="49"/>
      <c r="AJ235" s="49"/>
      <c r="AK235" s="49"/>
      <c r="AL235" s="49"/>
      <c r="AM235" s="49"/>
      <c r="AN235" s="49"/>
      <c r="AO235" s="49" t="s">
        <v>51</v>
      </c>
      <c r="AP235" s="49" t="s">
        <v>480</v>
      </c>
      <c r="AQ235" s="49">
        <v>106</v>
      </c>
      <c r="AR235" s="51">
        <v>7.5</v>
      </c>
      <c r="AS235" s="49">
        <v>108</v>
      </c>
      <c r="AT235" s="49">
        <v>0.9</v>
      </c>
      <c r="AU235" s="49">
        <v>2</v>
      </c>
      <c r="AV235" s="49">
        <v>0</v>
      </c>
      <c r="AW235" s="49">
        <v>7850</v>
      </c>
      <c r="AX235" s="49" t="s">
        <v>209</v>
      </c>
      <c r="AY235" s="49"/>
    </row>
    <row r="236" spans="32:51">
      <c r="AF236" s="49"/>
      <c r="AG236" s="51"/>
      <c r="AH236" s="49"/>
      <c r="AI236" s="49"/>
      <c r="AJ236" s="49"/>
      <c r="AK236" s="49"/>
      <c r="AL236" s="49"/>
      <c r="AM236" s="49"/>
      <c r="AN236" s="49"/>
      <c r="AO236" s="49" t="s">
        <v>51</v>
      </c>
      <c r="AP236" s="49" t="s">
        <v>481</v>
      </c>
      <c r="AQ236" s="49">
        <v>107</v>
      </c>
      <c r="AR236" s="51">
        <v>7.5</v>
      </c>
      <c r="AS236" s="49">
        <v>108</v>
      </c>
      <c r="AT236" s="49">
        <v>0.9</v>
      </c>
      <c r="AU236" s="49">
        <v>2</v>
      </c>
      <c r="AV236" s="49">
        <v>150</v>
      </c>
      <c r="AW236" s="49">
        <v>7850</v>
      </c>
      <c r="AX236" s="49" t="s">
        <v>209</v>
      </c>
      <c r="AY236" s="49"/>
    </row>
    <row r="237" spans="32:51">
      <c r="AF237" s="49"/>
      <c r="AG237" s="51"/>
      <c r="AH237" s="49"/>
      <c r="AI237" s="49"/>
      <c r="AJ237" s="49"/>
      <c r="AK237" s="49"/>
      <c r="AL237" s="49"/>
      <c r="AM237" s="49"/>
      <c r="AN237" s="49"/>
      <c r="AO237" s="49" t="s">
        <v>51</v>
      </c>
      <c r="AP237" s="49" t="s">
        <v>482</v>
      </c>
      <c r="AQ237" s="49">
        <v>107</v>
      </c>
      <c r="AR237" s="51">
        <v>7.5</v>
      </c>
      <c r="AS237" s="49">
        <v>108</v>
      </c>
      <c r="AT237" s="49">
        <v>0.9</v>
      </c>
      <c r="AU237" s="49">
        <v>2</v>
      </c>
      <c r="AV237" s="49">
        <v>150</v>
      </c>
      <c r="AW237" s="49">
        <v>7850</v>
      </c>
      <c r="AX237" s="49" t="s">
        <v>209</v>
      </c>
      <c r="AY237" s="49"/>
    </row>
    <row r="238" spans="32:51">
      <c r="AF238" s="49"/>
      <c r="AG238" s="51"/>
      <c r="AH238" s="49"/>
      <c r="AI238" s="49"/>
      <c r="AJ238" s="49"/>
      <c r="AK238" s="49"/>
      <c r="AL238" s="49"/>
      <c r="AM238" s="49"/>
      <c r="AN238" s="49"/>
      <c r="AO238" s="49" t="s">
        <v>51</v>
      </c>
      <c r="AP238" s="49" t="s">
        <v>483</v>
      </c>
      <c r="AQ238" s="49">
        <v>108</v>
      </c>
      <c r="AR238" s="51">
        <v>7.5</v>
      </c>
      <c r="AS238" s="49">
        <v>108</v>
      </c>
      <c r="AT238" s="49">
        <v>0.9</v>
      </c>
      <c r="AU238" s="49">
        <v>2</v>
      </c>
      <c r="AV238" s="49">
        <v>150</v>
      </c>
      <c r="AW238" s="49">
        <v>7850</v>
      </c>
      <c r="AX238" s="49" t="s">
        <v>209</v>
      </c>
      <c r="AY238" s="49"/>
    </row>
    <row r="239" spans="32:51">
      <c r="AF239" s="49"/>
      <c r="AG239" s="51"/>
      <c r="AH239" s="49"/>
      <c r="AI239" s="49"/>
      <c r="AJ239" s="49"/>
      <c r="AK239" s="49"/>
      <c r="AL239" s="49"/>
      <c r="AM239" s="49"/>
      <c r="AN239" s="49"/>
      <c r="AO239" s="49" t="s">
        <v>51</v>
      </c>
      <c r="AP239" s="49" t="s">
        <v>484</v>
      </c>
      <c r="AQ239" s="49">
        <v>108</v>
      </c>
      <c r="AR239" s="51">
        <v>7.5</v>
      </c>
      <c r="AS239" s="49">
        <v>100</v>
      </c>
      <c r="AT239" s="49">
        <v>0.9</v>
      </c>
      <c r="AU239" s="49">
        <v>2</v>
      </c>
      <c r="AV239" s="49">
        <v>150</v>
      </c>
      <c r="AW239" s="49">
        <v>7850</v>
      </c>
      <c r="AX239" s="49" t="s">
        <v>209</v>
      </c>
      <c r="AY239" s="49"/>
    </row>
    <row r="240" spans="32:51">
      <c r="AF240" s="49"/>
      <c r="AG240" s="51"/>
      <c r="AH240" s="49"/>
      <c r="AI240" s="49"/>
      <c r="AJ240" s="49"/>
      <c r="AK240" s="49"/>
      <c r="AL240" s="49"/>
      <c r="AM240" s="49"/>
      <c r="AN240" s="49"/>
      <c r="AO240" s="49" t="s">
        <v>51</v>
      </c>
      <c r="AP240" s="49" t="s">
        <v>485</v>
      </c>
      <c r="AQ240" s="49">
        <v>109</v>
      </c>
      <c r="AR240" s="51">
        <v>7.5</v>
      </c>
      <c r="AS240" s="49">
        <v>100</v>
      </c>
      <c r="AT240" s="49">
        <v>0.9</v>
      </c>
      <c r="AU240" s="49">
        <v>2</v>
      </c>
      <c r="AV240" s="49">
        <v>150</v>
      </c>
      <c r="AW240" s="49">
        <v>7850</v>
      </c>
      <c r="AX240" s="49" t="s">
        <v>209</v>
      </c>
      <c r="AY240" s="49"/>
    </row>
    <row r="241" spans="32:51">
      <c r="AF241" s="49"/>
      <c r="AG241" s="51"/>
      <c r="AH241" s="49"/>
      <c r="AI241" s="49"/>
      <c r="AJ241" s="49"/>
      <c r="AK241" s="49"/>
      <c r="AL241" s="49"/>
      <c r="AM241" s="49"/>
      <c r="AN241" s="49"/>
      <c r="AO241" s="49" t="s">
        <v>51</v>
      </c>
      <c r="AP241" s="49" t="s">
        <v>486</v>
      </c>
      <c r="AQ241" s="49">
        <v>109</v>
      </c>
      <c r="AR241" s="51">
        <v>7.5</v>
      </c>
      <c r="AS241" s="49">
        <v>99</v>
      </c>
      <c r="AT241" s="49">
        <v>0.9</v>
      </c>
      <c r="AU241" s="49">
        <v>2</v>
      </c>
      <c r="AV241" s="49">
        <v>150</v>
      </c>
      <c r="AW241" s="49">
        <v>7850</v>
      </c>
      <c r="AX241" s="49" t="s">
        <v>209</v>
      </c>
      <c r="AY241" s="49"/>
    </row>
    <row r="242" spans="32:51">
      <c r="AF242" s="49"/>
      <c r="AG242" s="51"/>
      <c r="AH242" s="49"/>
      <c r="AI242" s="49"/>
      <c r="AJ242" s="49"/>
      <c r="AK242" s="49"/>
      <c r="AL242" s="49"/>
      <c r="AM242" s="49"/>
      <c r="AN242" s="49"/>
      <c r="AO242" s="49" t="s">
        <v>51</v>
      </c>
      <c r="AP242" s="49" t="s">
        <v>487</v>
      </c>
      <c r="AQ242" s="49">
        <v>110</v>
      </c>
      <c r="AR242" s="51">
        <v>7.5</v>
      </c>
      <c r="AS242" s="49">
        <v>99</v>
      </c>
      <c r="AT242" s="49">
        <v>0.9</v>
      </c>
      <c r="AU242" s="49">
        <v>2</v>
      </c>
      <c r="AV242" s="49">
        <v>150</v>
      </c>
      <c r="AW242" s="49">
        <v>7850</v>
      </c>
      <c r="AX242" s="49" t="s">
        <v>209</v>
      </c>
      <c r="AY242" s="49"/>
    </row>
    <row r="243" spans="32:51">
      <c r="AF243" s="49"/>
      <c r="AG243" s="51"/>
      <c r="AH243" s="49"/>
      <c r="AI243" s="49"/>
      <c r="AJ243" s="49"/>
      <c r="AK243" s="49"/>
      <c r="AL243" s="49"/>
      <c r="AM243" s="49"/>
      <c r="AN243" s="49"/>
      <c r="AO243" s="49" t="s">
        <v>51</v>
      </c>
      <c r="AP243" s="49" t="s">
        <v>488</v>
      </c>
      <c r="AQ243" s="49">
        <v>110</v>
      </c>
      <c r="AR243" s="51">
        <v>7.5</v>
      </c>
      <c r="AS243" s="49">
        <v>99</v>
      </c>
      <c r="AT243" s="49">
        <v>0.9</v>
      </c>
      <c r="AU243" s="49">
        <v>2</v>
      </c>
      <c r="AV243" s="49">
        <v>150</v>
      </c>
      <c r="AW243" s="49">
        <v>7850</v>
      </c>
      <c r="AX243" s="49" t="s">
        <v>209</v>
      </c>
      <c r="AY243" s="49"/>
    </row>
    <row r="244" spans="32:51">
      <c r="AF244" s="49"/>
      <c r="AG244" s="51"/>
      <c r="AH244" s="49"/>
      <c r="AI244" s="49"/>
      <c r="AJ244" s="49"/>
      <c r="AK244" s="49"/>
      <c r="AL244" s="49"/>
      <c r="AM244" s="49"/>
      <c r="AN244" s="49"/>
      <c r="AO244" s="49" t="s">
        <v>51</v>
      </c>
      <c r="AP244" s="49" t="s">
        <v>489</v>
      </c>
      <c r="AQ244" s="49">
        <v>111</v>
      </c>
      <c r="AR244" s="51">
        <v>7.8282999999999996</v>
      </c>
      <c r="AS244" s="49">
        <v>99</v>
      </c>
      <c r="AT244" s="49">
        <v>0.9</v>
      </c>
      <c r="AU244" s="49">
        <v>2</v>
      </c>
      <c r="AV244" s="49">
        <v>100</v>
      </c>
      <c r="AW244" s="49">
        <v>7850</v>
      </c>
      <c r="AX244" s="49" t="s">
        <v>209</v>
      </c>
      <c r="AY244" s="49"/>
    </row>
    <row r="245" spans="32:51">
      <c r="AF245" s="49"/>
      <c r="AG245" s="51"/>
      <c r="AH245" s="49"/>
      <c r="AI245" s="49"/>
      <c r="AJ245" s="49"/>
      <c r="AK245" s="49"/>
      <c r="AL245" s="49"/>
      <c r="AM245" s="49"/>
      <c r="AN245" s="49"/>
      <c r="AO245" s="49" t="s">
        <v>51</v>
      </c>
      <c r="AP245" s="49" t="s">
        <v>490</v>
      </c>
      <c r="AQ245" s="49">
        <v>111</v>
      </c>
      <c r="AR245" s="51">
        <v>7.8282999999999996</v>
      </c>
      <c r="AS245" s="49">
        <v>107</v>
      </c>
      <c r="AT245" s="49">
        <v>0.9</v>
      </c>
      <c r="AU245" s="49">
        <v>2</v>
      </c>
      <c r="AV245" s="49">
        <v>100</v>
      </c>
      <c r="AW245" s="49">
        <v>7850</v>
      </c>
      <c r="AX245" s="49" t="s">
        <v>209</v>
      </c>
      <c r="AY245" s="49"/>
    </row>
    <row r="246" spans="32:51">
      <c r="AF246" s="49"/>
      <c r="AG246" s="51"/>
      <c r="AH246" s="49"/>
      <c r="AI246" s="49"/>
      <c r="AJ246" s="49"/>
      <c r="AK246" s="49"/>
      <c r="AL246" s="49"/>
      <c r="AM246" s="49"/>
      <c r="AN246" s="49"/>
      <c r="AO246" s="49" t="s">
        <v>51</v>
      </c>
      <c r="AP246" s="49" t="s">
        <v>491</v>
      </c>
      <c r="AQ246" s="49">
        <v>112</v>
      </c>
      <c r="AR246" s="51">
        <v>8.1565999999999992</v>
      </c>
      <c r="AS246" s="49">
        <v>107</v>
      </c>
      <c r="AT246" s="49">
        <v>0.9</v>
      </c>
      <c r="AU246" s="49">
        <v>2</v>
      </c>
      <c r="AV246" s="49">
        <v>100</v>
      </c>
      <c r="AW246" s="49">
        <v>7850</v>
      </c>
      <c r="AX246" s="49" t="s">
        <v>209</v>
      </c>
      <c r="AY246" s="49"/>
    </row>
    <row r="247" spans="32:51">
      <c r="AF247" s="49"/>
      <c r="AG247" s="51"/>
      <c r="AH247" s="49"/>
      <c r="AI247" s="49"/>
      <c r="AJ247" s="49"/>
      <c r="AK247" s="49"/>
      <c r="AL247" s="49"/>
      <c r="AM247" s="49"/>
      <c r="AN247" s="49"/>
      <c r="AO247" s="49" t="s">
        <v>51</v>
      </c>
      <c r="AP247" s="49" t="s">
        <v>492</v>
      </c>
      <c r="AQ247" s="49">
        <v>112</v>
      </c>
      <c r="AR247" s="51">
        <v>8.1565999999999992</v>
      </c>
      <c r="AS247" s="49">
        <v>96</v>
      </c>
      <c r="AT247" s="49">
        <v>0.9</v>
      </c>
      <c r="AU247" s="49">
        <v>2</v>
      </c>
      <c r="AV247" s="49">
        <v>100</v>
      </c>
      <c r="AW247" s="49">
        <v>7850</v>
      </c>
      <c r="AX247" s="49" t="s">
        <v>209</v>
      </c>
      <c r="AY247" s="49"/>
    </row>
    <row r="248" spans="32:51">
      <c r="AF248" s="49"/>
      <c r="AG248" s="51"/>
      <c r="AH248" s="49"/>
      <c r="AI248" s="49"/>
      <c r="AJ248" s="49"/>
      <c r="AK248" s="49"/>
      <c r="AL248" s="49"/>
      <c r="AM248" s="49"/>
      <c r="AN248" s="49"/>
      <c r="AO248" s="49" t="s">
        <v>51</v>
      </c>
      <c r="AP248" s="49" t="s">
        <v>493</v>
      </c>
      <c r="AQ248" s="49">
        <v>113</v>
      </c>
      <c r="AR248" s="51">
        <v>8.4847999999999999</v>
      </c>
      <c r="AS248" s="49">
        <v>96</v>
      </c>
      <c r="AT248" s="49">
        <v>0.9</v>
      </c>
      <c r="AU248" s="49">
        <v>2</v>
      </c>
      <c r="AV248" s="49">
        <v>100</v>
      </c>
      <c r="AW248" s="49">
        <v>7850</v>
      </c>
      <c r="AX248" s="49" t="s">
        <v>209</v>
      </c>
      <c r="AY248" s="49"/>
    </row>
    <row r="249" spans="32:51">
      <c r="AF249" s="49"/>
      <c r="AG249" s="51"/>
      <c r="AH249" s="49"/>
      <c r="AI249" s="49"/>
      <c r="AJ249" s="49"/>
      <c r="AK249" s="49"/>
      <c r="AL249" s="49"/>
      <c r="AM249" s="49"/>
      <c r="AN249" s="49"/>
      <c r="AO249" s="49" t="s">
        <v>51</v>
      </c>
      <c r="AP249" s="49" t="s">
        <v>494</v>
      </c>
      <c r="AQ249" s="49">
        <v>113</v>
      </c>
      <c r="AR249" s="51">
        <v>8.4847999999999999</v>
      </c>
      <c r="AS249" s="49">
        <v>92</v>
      </c>
      <c r="AT249" s="49">
        <v>0.9</v>
      </c>
      <c r="AU249" s="49">
        <v>2</v>
      </c>
      <c r="AV249" s="49">
        <v>100</v>
      </c>
      <c r="AW249" s="49">
        <v>7850</v>
      </c>
      <c r="AX249" s="49" t="s">
        <v>209</v>
      </c>
      <c r="AY249" s="49"/>
    </row>
    <row r="250" spans="32:51">
      <c r="AF250" s="49"/>
      <c r="AG250" s="51"/>
      <c r="AH250" s="49"/>
      <c r="AI250" s="49"/>
      <c r="AJ250" s="49"/>
      <c r="AK250" s="49"/>
      <c r="AL250" s="49"/>
      <c r="AM250" s="49"/>
      <c r="AN250" s="49"/>
      <c r="AO250" s="49" t="s">
        <v>51</v>
      </c>
      <c r="AP250" s="49" t="s">
        <v>495</v>
      </c>
      <c r="AQ250" s="49">
        <v>114</v>
      </c>
      <c r="AR250" s="51">
        <v>8.8131000000000004</v>
      </c>
      <c r="AS250" s="49">
        <v>92</v>
      </c>
      <c r="AT250" s="49">
        <v>0.9</v>
      </c>
      <c r="AU250" s="49">
        <v>2</v>
      </c>
      <c r="AV250" s="49">
        <v>100</v>
      </c>
      <c r="AW250" s="49">
        <v>7850</v>
      </c>
      <c r="AX250" s="49" t="s">
        <v>209</v>
      </c>
      <c r="AY250" s="49"/>
    </row>
    <row r="251" spans="32:51">
      <c r="AF251" s="49"/>
      <c r="AG251" s="51"/>
      <c r="AH251" s="49"/>
      <c r="AI251" s="49"/>
      <c r="AJ251" s="49"/>
      <c r="AK251" s="49"/>
      <c r="AL251" s="49"/>
      <c r="AM251" s="49"/>
      <c r="AN251" s="49"/>
      <c r="AO251" s="49" t="s">
        <v>51</v>
      </c>
      <c r="AP251" s="49" t="s">
        <v>496</v>
      </c>
      <c r="AQ251" s="49">
        <v>114</v>
      </c>
      <c r="AR251" s="51">
        <v>8.8131000000000004</v>
      </c>
      <c r="AS251" s="49">
        <v>92</v>
      </c>
      <c r="AT251" s="49">
        <v>0.9</v>
      </c>
      <c r="AU251" s="49">
        <v>2</v>
      </c>
      <c r="AV251" s="49">
        <v>100</v>
      </c>
      <c r="AW251" s="49">
        <v>7850</v>
      </c>
      <c r="AX251" s="49" t="s">
        <v>209</v>
      </c>
      <c r="AY251" s="49"/>
    </row>
    <row r="252" spans="32:51">
      <c r="AF252" s="49"/>
      <c r="AG252" s="51"/>
      <c r="AH252" s="49"/>
      <c r="AI252" s="49"/>
      <c r="AJ252" s="49"/>
      <c r="AK252" s="49"/>
      <c r="AL252" s="49"/>
      <c r="AM252" s="49"/>
      <c r="AN252" s="49"/>
      <c r="AO252" s="49" t="s">
        <v>51</v>
      </c>
      <c r="AP252" s="49" t="s">
        <v>497</v>
      </c>
      <c r="AQ252" s="49">
        <v>115</v>
      </c>
      <c r="AR252" s="51">
        <v>9.1414000000000009</v>
      </c>
      <c r="AS252" s="49">
        <v>92</v>
      </c>
      <c r="AT252" s="49">
        <v>0.9</v>
      </c>
      <c r="AU252" s="49">
        <v>2</v>
      </c>
      <c r="AV252" s="49">
        <v>100</v>
      </c>
      <c r="AW252" s="49">
        <v>7850</v>
      </c>
      <c r="AX252" s="49" t="s">
        <v>209</v>
      </c>
      <c r="AY252" s="49"/>
    </row>
    <row r="253" spans="32:51">
      <c r="AF253" s="49"/>
      <c r="AG253" s="51"/>
      <c r="AH253" s="49"/>
      <c r="AI253" s="49"/>
      <c r="AJ253" s="49"/>
      <c r="AK253" s="49"/>
      <c r="AL253" s="49"/>
      <c r="AM253" s="49"/>
      <c r="AN253" s="49"/>
      <c r="AO253" s="49" t="s">
        <v>51</v>
      </c>
      <c r="AP253" s="49" t="s">
        <v>498</v>
      </c>
      <c r="AQ253" s="49">
        <v>115</v>
      </c>
      <c r="AR253" s="51">
        <v>9.1414000000000009</v>
      </c>
      <c r="AS253" s="49">
        <v>92</v>
      </c>
      <c r="AT253" s="49">
        <v>0.9</v>
      </c>
      <c r="AU253" s="49">
        <v>2</v>
      </c>
      <c r="AV253" s="49">
        <v>100</v>
      </c>
      <c r="AW253" s="49">
        <v>7850</v>
      </c>
      <c r="AX253" s="49" t="s">
        <v>209</v>
      </c>
      <c r="AY253" s="49"/>
    </row>
    <row r="254" spans="32:51">
      <c r="AF254" s="49"/>
      <c r="AG254" s="51"/>
      <c r="AH254" s="49"/>
      <c r="AI254" s="49"/>
      <c r="AJ254" s="49"/>
      <c r="AK254" s="49"/>
      <c r="AL254" s="49"/>
      <c r="AM254" s="49"/>
      <c r="AN254" s="49"/>
      <c r="AO254" s="49" t="s">
        <v>51</v>
      </c>
      <c r="AP254" s="49" t="s">
        <v>499</v>
      </c>
      <c r="AQ254" s="49">
        <v>116</v>
      </c>
      <c r="AR254" s="51">
        <v>9.4696999999999996</v>
      </c>
      <c r="AS254" s="49">
        <v>92</v>
      </c>
      <c r="AT254" s="49">
        <v>0.9</v>
      </c>
      <c r="AU254" s="49">
        <v>2</v>
      </c>
      <c r="AV254" s="49">
        <v>100</v>
      </c>
      <c r="AW254" s="49">
        <v>7850</v>
      </c>
      <c r="AX254" s="49" t="s">
        <v>209</v>
      </c>
      <c r="AY254" s="49"/>
    </row>
    <row r="255" spans="32:51">
      <c r="AF255" s="49"/>
      <c r="AG255" s="51"/>
      <c r="AH255" s="49"/>
      <c r="AI255" s="49"/>
      <c r="AJ255" s="49"/>
      <c r="AK255" s="49"/>
      <c r="AL255" s="49"/>
      <c r="AM255" s="49"/>
      <c r="AN255" s="49"/>
      <c r="AO255" s="49" t="s">
        <v>51</v>
      </c>
      <c r="AP255" s="49" t="s">
        <v>500</v>
      </c>
      <c r="AQ255" s="49">
        <v>116</v>
      </c>
      <c r="AR255" s="51">
        <v>9.4696999999999996</v>
      </c>
      <c r="AS255" s="49">
        <v>92</v>
      </c>
      <c r="AT255" s="49">
        <v>0.9</v>
      </c>
      <c r="AU255" s="49">
        <v>2</v>
      </c>
      <c r="AV255" s="49">
        <v>100</v>
      </c>
      <c r="AW255" s="49">
        <v>7850</v>
      </c>
      <c r="AX255" s="49" t="s">
        <v>209</v>
      </c>
      <c r="AY255" s="49"/>
    </row>
    <row r="256" spans="32:51">
      <c r="AF256" s="49"/>
      <c r="AG256" s="51"/>
      <c r="AH256" s="49"/>
      <c r="AI256" s="49"/>
      <c r="AJ256" s="49"/>
      <c r="AK256" s="49"/>
      <c r="AL256" s="49"/>
      <c r="AM256" s="49"/>
      <c r="AN256" s="49"/>
      <c r="AO256" s="49" t="s">
        <v>51</v>
      </c>
      <c r="AP256" s="49" t="s">
        <v>501</v>
      </c>
      <c r="AQ256" s="49">
        <v>117</v>
      </c>
      <c r="AR256" s="51">
        <v>9.8000000000000007</v>
      </c>
      <c r="AS256" s="49">
        <v>92</v>
      </c>
      <c r="AT256" s="49">
        <v>0.9</v>
      </c>
      <c r="AU256" s="49">
        <v>2</v>
      </c>
      <c r="AV256" s="49">
        <v>100</v>
      </c>
      <c r="AW256" s="49">
        <v>7850</v>
      </c>
      <c r="AX256" s="49" t="s">
        <v>209</v>
      </c>
      <c r="AY256" s="49"/>
    </row>
    <row r="257" spans="32:51">
      <c r="AF257" s="49"/>
      <c r="AG257" s="51"/>
      <c r="AH257" s="49"/>
      <c r="AI257" s="49"/>
      <c r="AJ257" s="49"/>
      <c r="AK257" s="49"/>
      <c r="AL257" s="49"/>
      <c r="AM257" s="49"/>
      <c r="AN257" s="49"/>
      <c r="AO257" s="49" t="s">
        <v>51</v>
      </c>
      <c r="AP257" s="49" t="s">
        <v>502</v>
      </c>
      <c r="AQ257" s="49">
        <v>117</v>
      </c>
      <c r="AR257" s="51">
        <v>9.8000000000000007</v>
      </c>
      <c r="AS257" s="49">
        <v>92</v>
      </c>
      <c r="AT257" s="49">
        <v>0.9</v>
      </c>
      <c r="AU257" s="49">
        <v>2</v>
      </c>
      <c r="AV257" s="49">
        <v>100</v>
      </c>
      <c r="AW257" s="49">
        <v>7850</v>
      </c>
      <c r="AX257" s="49" t="s">
        <v>209</v>
      </c>
      <c r="AY257" s="49"/>
    </row>
    <row r="258" spans="32:51">
      <c r="AF258" s="49"/>
      <c r="AG258" s="51"/>
      <c r="AH258" s="49"/>
      <c r="AI258" s="49"/>
      <c r="AJ258" s="49"/>
      <c r="AK258" s="49"/>
      <c r="AL258" s="49"/>
      <c r="AM258" s="49"/>
      <c r="AN258" s="49"/>
      <c r="AO258" s="49" t="s">
        <v>51</v>
      </c>
      <c r="AP258" s="49" t="s">
        <v>503</v>
      </c>
      <c r="AQ258" s="49">
        <v>118</v>
      </c>
      <c r="AR258" s="51">
        <v>9.8000000000000007</v>
      </c>
      <c r="AS258" s="49">
        <v>92</v>
      </c>
      <c r="AT258" s="49">
        <v>0.9</v>
      </c>
      <c r="AU258" s="49">
        <v>2</v>
      </c>
      <c r="AV258" s="49">
        <v>100</v>
      </c>
      <c r="AW258" s="49">
        <v>7850</v>
      </c>
      <c r="AX258" s="49" t="s">
        <v>209</v>
      </c>
      <c r="AY258" s="49"/>
    </row>
    <row r="259" spans="32:51">
      <c r="AF259" s="49"/>
      <c r="AG259" s="51"/>
      <c r="AH259" s="49"/>
      <c r="AI259" s="49"/>
      <c r="AJ259" s="49"/>
      <c r="AK259" s="49"/>
      <c r="AL259" s="49"/>
      <c r="AM259" s="49"/>
      <c r="AN259" s="49"/>
      <c r="AO259" s="49" t="s">
        <v>51</v>
      </c>
      <c r="AP259" s="49" t="s">
        <v>504</v>
      </c>
      <c r="AQ259" s="49">
        <v>118</v>
      </c>
      <c r="AR259" s="51">
        <v>9.8000000000000007</v>
      </c>
      <c r="AS259" s="49">
        <v>92</v>
      </c>
      <c r="AT259" s="49">
        <v>0.9</v>
      </c>
      <c r="AU259" s="49">
        <v>2</v>
      </c>
      <c r="AV259" s="49">
        <v>100</v>
      </c>
      <c r="AW259" s="49">
        <v>7850</v>
      </c>
      <c r="AX259" s="49" t="s">
        <v>209</v>
      </c>
      <c r="AY259" s="49"/>
    </row>
    <row r="260" spans="32:51">
      <c r="AF260" s="49"/>
      <c r="AG260" s="51"/>
      <c r="AH260" s="49"/>
      <c r="AI260" s="49"/>
      <c r="AJ260" s="49"/>
      <c r="AK260" s="49"/>
      <c r="AL260" s="49"/>
      <c r="AM260" s="49"/>
      <c r="AN260" s="49"/>
      <c r="AO260" s="49" t="s">
        <v>51</v>
      </c>
      <c r="AP260" s="49" t="s">
        <v>505</v>
      </c>
      <c r="AQ260" s="49">
        <v>119</v>
      </c>
      <c r="AR260" s="51">
        <v>9.8000000000000007</v>
      </c>
      <c r="AS260" s="49">
        <v>92</v>
      </c>
      <c r="AT260" s="49">
        <v>0.9</v>
      </c>
      <c r="AU260" s="49">
        <v>2</v>
      </c>
      <c r="AV260" s="49">
        <v>50</v>
      </c>
      <c r="AW260" s="49">
        <v>7850</v>
      </c>
      <c r="AX260" s="49" t="s">
        <v>209</v>
      </c>
      <c r="AY260" s="49"/>
    </row>
    <row r="261" spans="32:51">
      <c r="AF261" s="49"/>
      <c r="AG261" s="51"/>
      <c r="AH261" s="49"/>
      <c r="AI261" s="49"/>
      <c r="AJ261" s="49"/>
      <c r="AK261" s="49"/>
      <c r="AL261" s="49"/>
      <c r="AM261" s="49"/>
      <c r="AN261" s="49"/>
      <c r="AO261" s="49" t="s">
        <v>51</v>
      </c>
      <c r="AP261" s="49" t="s">
        <v>506</v>
      </c>
      <c r="AQ261" s="49">
        <v>119</v>
      </c>
      <c r="AR261" s="51">
        <v>9.8000000000000007</v>
      </c>
      <c r="AS261" s="49">
        <v>101</v>
      </c>
      <c r="AT261" s="49">
        <v>0.9</v>
      </c>
      <c r="AU261" s="49">
        <v>2</v>
      </c>
      <c r="AV261" s="49">
        <v>50</v>
      </c>
      <c r="AW261" s="49">
        <v>7850</v>
      </c>
      <c r="AX261" s="49" t="s">
        <v>209</v>
      </c>
      <c r="AY261" s="49"/>
    </row>
    <row r="262" spans="32:51">
      <c r="AF262" s="49"/>
      <c r="AG262" s="51"/>
      <c r="AH262" s="49"/>
      <c r="AI262" s="49"/>
      <c r="AJ262" s="49"/>
      <c r="AK262" s="49"/>
      <c r="AL262" s="49"/>
      <c r="AM262" s="49"/>
      <c r="AN262" s="49"/>
      <c r="AO262" s="49" t="s">
        <v>51</v>
      </c>
      <c r="AP262" s="49" t="s">
        <v>507</v>
      </c>
      <c r="AQ262" s="49">
        <v>120</v>
      </c>
      <c r="AR262" s="51">
        <v>9.8000000000000007</v>
      </c>
      <c r="AS262" s="49">
        <v>101</v>
      </c>
      <c r="AT262" s="49">
        <v>0.9</v>
      </c>
      <c r="AU262" s="49">
        <v>2</v>
      </c>
      <c r="AV262" s="49">
        <v>0</v>
      </c>
      <c r="AW262" s="49">
        <v>7850</v>
      </c>
      <c r="AX262" s="49" t="s">
        <v>209</v>
      </c>
      <c r="AY262" s="49"/>
    </row>
    <row r="263" spans="32:51">
      <c r="AF263" s="49"/>
      <c r="AG263" s="51"/>
      <c r="AH263" s="49"/>
      <c r="AI263" s="49"/>
      <c r="AJ263" s="49"/>
      <c r="AK263" s="49"/>
      <c r="AL263" s="49"/>
      <c r="AM263" s="49"/>
      <c r="AN263" s="49"/>
      <c r="AO263" s="49" t="s">
        <v>51</v>
      </c>
      <c r="AP263" s="49" t="s">
        <v>508</v>
      </c>
      <c r="AQ263" s="49">
        <v>120</v>
      </c>
      <c r="AR263" s="51">
        <v>9.8000000000000007</v>
      </c>
      <c r="AS263" s="49">
        <v>92</v>
      </c>
      <c r="AT263" s="49">
        <v>0.9</v>
      </c>
      <c r="AU263" s="49">
        <v>2</v>
      </c>
      <c r="AV263" s="49">
        <v>0</v>
      </c>
      <c r="AW263" s="49">
        <v>7850</v>
      </c>
      <c r="AX263" s="49" t="s">
        <v>209</v>
      </c>
      <c r="AY263" s="49"/>
    </row>
    <row r="264" spans="32:51">
      <c r="AF264" s="49"/>
      <c r="AG264" s="51"/>
      <c r="AH264" s="49"/>
      <c r="AI264" s="49"/>
      <c r="AJ264" s="49"/>
      <c r="AK264" s="49"/>
      <c r="AL264" s="49"/>
      <c r="AM264" s="49"/>
      <c r="AN264" s="49"/>
      <c r="AO264" s="49" t="s">
        <v>51</v>
      </c>
      <c r="AP264" s="49" t="s">
        <v>509</v>
      </c>
      <c r="AQ264" s="49">
        <v>121</v>
      </c>
      <c r="AR264" s="51">
        <v>9.8000000000000007</v>
      </c>
      <c r="AS264" s="49">
        <v>92</v>
      </c>
      <c r="AT264" s="49">
        <v>0.9</v>
      </c>
      <c r="AU264" s="49">
        <v>2</v>
      </c>
      <c r="AV264" s="49">
        <v>0</v>
      </c>
      <c r="AW264" s="49">
        <v>7850</v>
      </c>
      <c r="AX264" s="49" t="s">
        <v>209</v>
      </c>
      <c r="AY264" s="49"/>
    </row>
    <row r="265" spans="32:51">
      <c r="AF265" s="49"/>
      <c r="AG265" s="51"/>
      <c r="AH265" s="49"/>
      <c r="AI265" s="49"/>
      <c r="AJ265" s="49"/>
      <c r="AK265" s="49"/>
      <c r="AL265" s="49"/>
      <c r="AM265" s="49"/>
      <c r="AN265" s="49"/>
      <c r="AO265" s="49"/>
      <c r="AP265" s="49"/>
      <c r="AQ265" s="49"/>
      <c r="AR265" s="51"/>
      <c r="AS265" s="49"/>
      <c r="AT265" s="49"/>
      <c r="AU265" s="49"/>
      <c r="AV265" s="49"/>
      <c r="AW265" s="49"/>
      <c r="AX265" s="49"/>
      <c r="AY265" s="49"/>
    </row>
    <row r="266" spans="32:51">
      <c r="AF266" s="49"/>
      <c r="AG266" s="51"/>
      <c r="AH266" s="49"/>
      <c r="AI266" s="49"/>
      <c r="AJ266" s="49"/>
      <c r="AK266" s="49"/>
      <c r="AL266" s="49"/>
      <c r="AM266" s="49"/>
      <c r="AN266" s="49"/>
      <c r="AO266" s="49"/>
      <c r="AP266" s="49"/>
      <c r="AQ266" s="49"/>
      <c r="AR266" s="51"/>
      <c r="AS266" s="49"/>
      <c r="AT266" s="49"/>
      <c r="AU266" s="49"/>
      <c r="AV266" s="49"/>
      <c r="AW266" s="49"/>
      <c r="AX266" s="49"/>
      <c r="AY266" s="49"/>
    </row>
    <row r="267" spans="32:51">
      <c r="AF267" s="49"/>
      <c r="AG267" s="51"/>
      <c r="AH267" s="49"/>
      <c r="AI267" s="49"/>
      <c r="AJ267" s="49"/>
      <c r="AK267" s="49"/>
      <c r="AL267" s="49"/>
      <c r="AM267" s="49"/>
      <c r="AN267" s="49"/>
      <c r="AO267" s="49"/>
      <c r="AP267" s="49"/>
      <c r="AQ267" s="49"/>
      <c r="AR267" s="51"/>
      <c r="AS267" s="49"/>
      <c r="AT267" s="49"/>
      <c r="AU267" s="49"/>
      <c r="AV267" s="49"/>
      <c r="AW267" s="49"/>
      <c r="AX267" s="49"/>
      <c r="AY267" s="49"/>
    </row>
    <row r="268" spans="32:51">
      <c r="AF268" s="49"/>
      <c r="AG268" s="51"/>
      <c r="AH268" s="49"/>
      <c r="AI268" s="49"/>
      <c r="AJ268" s="49"/>
      <c r="AK268" s="49"/>
      <c r="AL268" s="49"/>
      <c r="AM268" s="49"/>
      <c r="AN268" s="49"/>
      <c r="AO268" s="49"/>
      <c r="AP268" s="49"/>
      <c r="AQ268" s="49"/>
      <c r="AR268" s="51"/>
      <c r="AS268" s="49"/>
      <c r="AT268" s="49"/>
      <c r="AU268" s="49"/>
      <c r="AV268" s="49"/>
      <c r="AW268" s="49"/>
      <c r="AX268" s="49"/>
      <c r="AY268" s="49"/>
    </row>
    <row r="269" spans="32:51">
      <c r="AF269" s="49"/>
      <c r="AG269" s="51"/>
      <c r="AH269" s="49"/>
      <c r="AI269" s="49"/>
      <c r="AJ269" s="49"/>
      <c r="AK269" s="49"/>
      <c r="AL269" s="49"/>
      <c r="AM269" s="49"/>
      <c r="AN269" s="49"/>
      <c r="AO269" s="49"/>
      <c r="AP269" s="49"/>
      <c r="AQ269" s="49"/>
      <c r="AR269" s="51"/>
      <c r="AS269" s="49"/>
      <c r="AT269" s="49"/>
      <c r="AU269" s="49"/>
      <c r="AV269" s="49"/>
      <c r="AW269" s="49"/>
      <c r="AX269" s="49"/>
      <c r="AY269" s="49"/>
    </row>
    <row r="270" spans="32:51">
      <c r="AF270" s="49"/>
      <c r="AG270" s="51"/>
      <c r="AH270" s="49"/>
      <c r="AI270" s="49"/>
      <c r="AJ270" s="49"/>
      <c r="AK270" s="49"/>
      <c r="AL270" s="49"/>
      <c r="AM270" s="49"/>
      <c r="AN270" s="49"/>
      <c r="AO270" s="49"/>
      <c r="AP270" s="49"/>
      <c r="AQ270" s="49"/>
      <c r="AR270" s="51"/>
      <c r="AS270" s="49"/>
      <c r="AT270" s="49"/>
      <c r="AU270" s="49"/>
      <c r="AV270" s="49"/>
      <c r="AW270" s="49"/>
      <c r="AX270" s="49"/>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2025-08-29T13:22:47Z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