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drawings/drawing4.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5.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42504320-6D53-49D2-91EC-44240E839A01}" xr6:coauthVersionLast="47" xr6:coauthVersionMax="47" xr10:uidLastSave="{00000000-0000-0000-0000-000000000000}"/>
  <bookViews>
    <workbookView xWindow="28692" yWindow="-108" windowWidth="29016" windowHeight="15696" xr2:uid="{52C6B389-4C94-430F-9043-C68D8C94A3E4}"/>
  </bookViews>
  <sheets>
    <sheet name="GlobalConfig" sheetId="9" r:id="rId1"/>
    <sheet name="CreateStucture" sheetId="1" state="hidden" r:id="rId2"/>
    <sheet name="Sheet1" sheetId="11" r:id="rId3"/>
    <sheet name="BuildYourStructure" sheetId="5" r:id="rId4"/>
    <sheet name="Sheet3" sheetId="12" r:id="rId5"/>
    <sheet name="StructureOverview" sheetId="6" r:id="rId6"/>
    <sheet name="ExportStructure" sheetId="7" r:id="rId7"/>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 localSheetId="2">ExportStructure!#REF!</definedName>
    <definedName name="JBOOST_Modeshapes">ExportStructure!#REF!</definedName>
    <definedName name="JBOOST_Path">ExportStructure!$AU$6</definedName>
    <definedName name="JBOOST_soil_path">ExportStructure!$AU$30</definedName>
    <definedName name="MOVE_STRUCT" localSheetId="2">BuildYourStructure!#REF!</definedName>
    <definedName name="MOVE_STRUCT">BuildYourStructure!#REF!</definedName>
    <definedName name="MP_plot">BuildYourStructure!$O$3</definedName>
    <definedName name="PROJECT_PARAMETERS" localSheetId="2">JBOOST_PROJECT[[#Headers],[Project Settings]]</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 localSheetId="2">RNA_DATA_TRUE[[#Headers],[Identifier]]</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P_DATA" localSheetId="2">BuildYourStructure!#REF!</definedName>
    <definedName name="Table_TP_DATA">BuildYourStructure!#REF!</definedName>
    <definedName name="Table_TP_META" localSheetId="2">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BuildYourStructure!#REF!</definedName>
    <definedName name="TextBox_TWR_db_path">#REF!</definedName>
    <definedName name="TOWER_plot">BuildYourStructure!$CM$3</definedName>
    <definedName name="TP_plot">BuildYourStructure!$BA$3</definedName>
    <definedName name="Use_MP" localSheetId="2">BuildYourStructure!$A$23</definedName>
    <definedName name="Use_MP">BuildYourStructure!$A$23</definedName>
    <definedName name="Use_TP" localSheetId="2">BuildYourStructure!$B$23</definedName>
    <definedName name="Use_TP">BuildYourStructure!$B$23</definedName>
    <definedName name="UseMPGeomConv" localSheetId="2">BuildYourStructure!$C$23</definedName>
    <definedName name="UseMPGeomConv">BuildYourStructure!$C$23</definedName>
    <definedName name="UseTOWERGeomConv" localSheetId="2">BuildYourStructure!$D$23</definedName>
    <definedName name="UseTOWERGeomConv">BuildYourStructure!$D$23</definedName>
    <definedName name="UseTPGeomConv" localSheetId="2">BuildYourStructure!$C$24</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108" i="5" l="1"/>
  <c r="CN109" i="5"/>
  <c r="CO109" i="5"/>
  <c r="BC107" i="5"/>
  <c r="C5" i="11"/>
  <c r="C6" i="11"/>
  <c r="C7" i="11"/>
  <c r="C8" i="11"/>
  <c r="C9" i="11"/>
  <c r="C10" i="11"/>
  <c r="C11" i="11"/>
  <c r="C12" i="11"/>
  <c r="C13" i="11"/>
  <c r="C14" i="11"/>
  <c r="C15" i="11"/>
  <c r="C16" i="11"/>
  <c r="C17" i="11"/>
  <c r="C18" i="11"/>
  <c r="C19" i="11"/>
  <c r="C20" i="11"/>
  <c r="C21" i="11"/>
  <c r="C22" i="11"/>
  <c r="C23" i="11"/>
  <c r="C24" i="11"/>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3" i="6"/>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<sst xmlns="http://schemas.openxmlformats.org/spreadsheetml/2006/main" count="1123" uniqueCount="542">
  <si>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</si>
  <si>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</si>
  <si>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</si>
  <si>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</si>
  <si>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</si>
  <si>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</si>
  <si>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</si>
  <si>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</si>
  <si>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</si>
  <si>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</si>
  <si>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</si>
  <si>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</si>
  <si>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</si>
  <si>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</si>
  <si>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</si>
  <si>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</si>
  <si>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</si>
  <si>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</si>
  <si>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</si>
  <si>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</si>
  <si>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</si>
  <si>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</si>
  <si>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</si>
  <si>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</si>
  <si>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</si>
  <si>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</si>
  <si>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</si>
  <si>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</si>
  <si>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</si>
  <si>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</si>
  <si>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</si>
  <si>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</si>
  <si>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</si>
  <si>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</si>
  <si>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</si>
  <si>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</si>
  <si>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</si>
  <si>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</si>
  <si>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</si>
  <si>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</si>
  <si>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</si>
  <si>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</si>
  <si>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</si>
  <si>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</si>
  <si>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</si>
  <si>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</si>
  <si>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</si>
  <si>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</si>
  <si>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</si>
  <si>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</si>
  <si>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</si>
  <si>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</si>
  <si>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</si>
  <si>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</si>
  <si>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</si>
  <si>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</si>
  <si>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</si>
  <si>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</si>
  <si>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</si>
  <si>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</si>
  <si>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</si>
  <si>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</si>
  <si>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</si>
  <si>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</si>
  <si>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</si>
  <si>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</si>
  <si>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</si>
  <si>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</si>
  <si>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</si>
  <si>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</si>
  <si>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</si>
  <si>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</si>
  <si>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</si>
  <si>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</si>
  <si>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</si>
  <si>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</si>
  <si>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</si>
  <si>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</si>
  <si>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</si>
  <si>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</si>
  <si>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</si>
  <si>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</si>
  <si>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</si>
  <si>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</si>
  <si>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</si>
  <si>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</si>
  <si>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</si>
  <si>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</si>
  <si>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</si>
  <si>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</si>
  <si>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</si>
  <si>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</si>
  <si>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</si>
  <si>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</si>
  <si>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</si>
  <si>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</si>
  <si>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</si>
  <si>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</si>
  <si>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</si>
  <si>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</si>
  <si>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</si>
  <si>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</si>
  <si>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</si>
  <si>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</si>
  <si>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</si>
  <si>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</si>
  <si>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</si>
  <si>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</si>
  <si>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</si>
  <si>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</si>
  <si>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</si>
  <si>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</si>
  <si>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</si>
  <si>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</si>
  <si>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</si>
  <si>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</si>
  <si>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</si>
  <si>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</si>
  <si>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</si>
  <si>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</si>
  <si>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</si>
  <si>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</si>
  <si>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</si>
  <si>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</si>
  <si>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</si>
  <si>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</si>
  <si>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</si>
  <si>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</si>
  <si>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</si>
  <si>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</si>
  <si>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</si>
  <si>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</si>
  <si>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</si>
  <si>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</si>
  <si>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</si>
  <si>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</si>
  <si>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</si>
  <si>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</si>
  <si>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</si>
  <si>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</si>
  <si>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</si>
  <si>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</si>
  <si>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</si>
  <si>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</si>
  <si>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</si>
  <si>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</si>
  <si>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</si>
  <si>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</si>
  <si>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</si>
  <si>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</si>
  <si>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</si>
  <si>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</si>
  <si>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</si>
  <si>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</si>
  <si>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</si>
  <si>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</si>
  <si>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</si>
  <si>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</si>
  <si>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</si>
  <si>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</si>
  <si>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</si>
  <si>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</si>
  <si>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</si>
  <si>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</si>
  <si>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</si>
  <si>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</si>
  <si>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</si>
  <si>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</si>
  <si>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</si>
  <si>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</si>
  <si>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</si>
  <si>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</si>
  <si>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</si>
  <si>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</si>
  <si>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</si>
  <si>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</si>
  <si>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</si>
  <si>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</si>
  <si>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</si>
  <si>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</si>
  <si>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</si>
  <si>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</si>
  <si>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</si>
  <si>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</si>
  <si>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</si>
  <si>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</si>
  <si>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</si>
  <si>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</si>
  <si>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</si>
  <si>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</si>
  <si>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</si>
  <si>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</si>
  <si>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</si>
  <si>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</si>
  <si>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</si>
  <si>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</si>
  <si>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</si>
  <si>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</si>
  <si>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</si>
  <si>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</si>
  <si>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</si>
  <si>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</si>
  <si>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</si>
  <si>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</si>
  <si>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</si>
  <si>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</si>
  <si>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</si>
  <si>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</si>
  <si>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</si>
  <si>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</si>
  <si>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</si>
  <si>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</si>
  <si>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</si>
  <si>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</si>
  <si>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</si>
  <si>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</si>
  <si>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</si>
  <si>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</si>
  <si>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</si>
  <si>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</si>
  <si>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</si>
  <si>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</si>
  <si>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</si>
  <si>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</si>
  <si>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</si>
  <si>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</si>
  <si>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</si>
  <si>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</si>
  <si>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</si>
  <si>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</si>
  <si>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</si>
  <si>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</si>
  <si>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</si>
  <si>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</si>
  <si>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</si>
  <si>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</si>
  <si>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</si>
  <si>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</si>
  <si>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</si>
  <si>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</si>
  <si>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</si>
  <si>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</si>
  <si>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</si>
  <si>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</si>
  <si>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</si>
  <si>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</si>
  <si>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</si>
  <si>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</si>
  <si>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</si>
  <si>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</si>
  <si>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</si>
  <si>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</si>
  <si>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</si>
  <si>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</si>
  <si>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</si>
  <si>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</si>
  <si>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</si>
  <si>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</si>
  <si>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</si>
  <si>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</si>
  <si>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</si>
  <si>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</si>
  <si>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</si>
  <si>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</si>
  <si>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</si>
  <si>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</si>
  <si>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</si>
  <si>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</si>
  <si>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</si>
  <si>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</si>
  <si>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</si>
  <si>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</si>
  <si>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</si>
  <si>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</si>
  <si>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</si>
  <si>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</si>
  <si>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</si>
  <si>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</si>
  <si>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</si>
  <si>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</si>
  <si>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</si>
  <si>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</si>
  <si>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</si>
  <si>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</si>
  <si>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</si>
  <si>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</si>
  <si>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</si>
  <si>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</si>
  <si>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</si>
  <si>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</si>
  <si>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</si>
  <si>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</si>
  <si>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</si>
  <si>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</si>
  <si>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</si>
  <si>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</si>
  <si>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</si>
  <si>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</si>
  <si>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</si>
  <si>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</si>
  <si>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</si>
  <si>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</si>
  <si>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</si>
  <si>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</si>
  <si>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</si>
  <si>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</si>
  <si>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</si>
  <si>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</si>
  <si>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</si>
  <si>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</si>
  <si>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</si>
  <si>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</si>
  <si>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</si>
  <si>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</si>
  <si>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</si>
  <si>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</si>
  <si>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</si>
  <si>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</si>
  <si>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</si>
  <si>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</si>
  <si>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</si>
  <si>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</si>
  <si>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</si>
  <si>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</si>
  <si>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</si>
  <si>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</si>
  <si>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</si>
  <si>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</si>
  <si>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</si>
  <si>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</si>
  <si>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</si>
  <si>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</si>
  <si>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</si>
  <si>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</si>
  <si>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</si>
  <si>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</si>
  <si>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</si>
  <si>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</si>
  <si>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</si>
  <si>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</si>
  <si>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</si>
  <si>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</si>
  <si>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O:\Offshore\34_Geometry_Databases\RNAs.db</t>
  </si>
  <si>
    <t>24A525_pre-FEED-p1_DP-A2_L0_G2_S1</t>
  </si>
  <si>
    <t>24A525</t>
  </si>
  <si>
    <t>pre-FEED-p1</t>
  </si>
  <si>
    <t>DP-A2_L0_G2_S1</t>
  </si>
  <si>
    <t>Dreekant</t>
  </si>
  <si>
    <t>24A525_FEED_JBO-DRLECD-1002</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</si>
  <si>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</si>
  <si>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</si>
  <si>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</si>
  <si>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</si>
  <si>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</si>
  <si>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</si>
  <si>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</si>
  <si>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</si>
  <si>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</si>
  <si>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</si>
  <si>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</si>
  <si>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</si>
  <si>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</si>
  <si>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</si>
  <si>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</si>
  <si>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</si>
  <si>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</si>
  <si>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</si>
  <si>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</si>
  <si>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</si>
  <si>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</si>
  <si>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</si>
  <si>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</si>
  <si>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</si>
  <si>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</si>
  <si>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</si>
  <si>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</si>
  <si>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</si>
  <si>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</si>
  <si>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</si>
  <si>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</si>
  <si>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</si>
  <si>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</si>
  <si>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1.6</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</si>
  <si>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</si>
  <si>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</si>
  <si>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C:\Users\aaron.lange\Desktop\Projekte\Geometrie_Converter\WLGen_test\</t>
  </si>
  <si>
    <t>Figure Path (if set to True in settings, leave empty to put the figs in the PJ file Path)</t>
  </si>
  <si>
    <t>C:\Users\aaron.lange\Desktop\Projekte\Geometrie_Converter\_archive\TP_Less_test\ghost_TP</t>
  </si>
  <si>
    <t>22.10.2025</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</si>
  <si>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</si>
  <si>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</si>
  <si>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</si>
  <si>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</si>
  <si>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</si>
  <si>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</si>
  <si>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</si>
  <si>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</si>
  <si>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</si>
  <si>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</si>
  <si>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</si>
  <si>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</si>
  <si>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</si>
  <si>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</si>
  <si>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</si>
  <si>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</si>
  <si>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</si>
  <si>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</si>
  <si>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</si>
  <si>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</si>
  <si>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</si>
  <si>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</si>
  <si>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</si>
  <si>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</si>
  <si>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</si>
  <si>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</si>
  <si>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</si>
  <si>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</si>
  <si>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</si>
  <si>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</si>
  <si>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</si>
  <si>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</si>
  <si>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</si>
  <si>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</si>
  <si>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</si>
  <si>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</si>
  <si>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</si>
  <si>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</si>
  <si>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</si>
  <si>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</si>
  <si>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</si>
  <si>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</si>
  <si>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</si>
  <si>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</si>
  <si>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</si>
  <si>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</si>
  <si>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</si>
  <si>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</si>
  <si>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</si>
  <si>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</si>
  <si>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</si>
  <si>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</si>
  <si>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</si>
  <si>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</si>
  <si>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</si>
  <si>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</si>
  <si>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</si>
  <si>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</si>
  <si>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</si>
  <si>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</si>
  <si>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</si>
  <si>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</si>
  <si>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</si>
  <si>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</si>
  <si>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</si>
  <si>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</si>
  <si>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</si>
  <si>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</si>
  <si>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</si>
  <si>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</si>
  <si>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</si>
  <si>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</si>
  <si>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</si>
  <si>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</si>
  <si>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</si>
  <si>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</si>
  <si>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</si>
  <si>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</si>
  <si>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</si>
  <si>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</si>
  <si>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</si>
  <si>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</si>
  <si>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</si>
  <si>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</si>
  <si>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</si>
  <si>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</si>
  <si>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</si>
  <si>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</si>
  <si>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</si>
  <si>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</si>
  <si>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</si>
  <si>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</si>
  <si>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</si>
  <si>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</si>
  <si>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</si>
  <si>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</si>
  <si>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</si>
  <si>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</si>
  <si>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</si>
  <si>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</si>
  <si>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</si>
  <si>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</si>
  <si>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</si>
  <si>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</si>
  <si>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</si>
  <si>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</si>
  <si>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</si>
  <si>
    <t>Global Area for Marine Growth (north sea / baltic sea)</t>
  </si>
  <si>
    <t>Height difference from height ref to MSL</t>
  </si>
  <si>
    <t>baltic sea</t>
  </si>
  <si>
    <t>FEEDp1</t>
  </si>
  <si>
    <t>Phases</t>
  </si>
  <si>
    <t>pFEEDp1</t>
  </si>
  <si>
    <t>LILAp1</t>
  </si>
  <si>
    <t>LILA_p1</t>
  </si>
  <si>
    <t>ILA__p1</t>
  </si>
  <si>
    <t>ConD_p1</t>
  </si>
  <si>
    <t>pLILAp1</t>
  </si>
  <si>
    <t>pFEEDp*</t>
  </si>
  <si>
    <t>FEED_**</t>
  </si>
  <si>
    <t>pFEED**</t>
  </si>
  <si>
    <t>LILA_**</t>
  </si>
  <si>
    <t>ILA__**</t>
  </si>
  <si>
    <t>ConD_**</t>
  </si>
  <si>
    <t>pLILA**</t>
  </si>
  <si>
    <t>Same char number</t>
  </si>
  <si>
    <t>ID</t>
  </si>
  <si>
    <t>FEEDp*</t>
  </si>
  <si>
    <t>LILAp*</t>
  </si>
  <si>
    <t>ILAp*</t>
  </si>
  <si>
    <t>ConDp*</t>
  </si>
  <si>
    <t>pLILAp*</t>
  </si>
  <si>
    <t>ILAp1</t>
  </si>
  <si>
    <t>CDp1</t>
  </si>
  <si>
    <t>will be filled automativcally</t>
  </si>
  <si>
    <t>251031abf</t>
  </si>
  <si>
    <t>251031abf_24A525_pre-FEED-p1_DP-A2_L0_G2_S1</t>
  </si>
  <si>
    <t>full identifier will be constructed on table creation</t>
  </si>
  <si>
    <t>Manufactures</t>
  </si>
  <si>
    <t>VESTAS</t>
  </si>
  <si>
    <t>SGRE</t>
  </si>
  <si>
    <t>..</t>
  </si>
  <si>
    <t>VESTAS_135p3_8p5_15p2_Rev01</t>
  </si>
  <si>
    <t>Dreekant, Rev01 is this and that, document number maybe</t>
  </si>
  <si>
    <t>251031abf_24A525_pFEEDp1_VESTAS_135p3_8p5_15p2_Rev01</t>
  </si>
  <si>
    <t>…</t>
  </si>
  <si>
    <t>….</t>
  </si>
  <si>
    <t>…..</t>
  </si>
  <si>
    <t>Column1</t>
  </si>
  <si>
    <t>Author</t>
  </si>
  <si>
    <t>Column2</t>
  </si>
  <si>
    <t>O:\Offshore\34_Geometry_Databases\MP.db</t>
  </si>
  <si>
    <t>Developer Tools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</si>
</sst>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8">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s>
  <fills count="28">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5"/>
        <bgColor indexed="64"/>
      </patternFill>
    </fill>
    <fill>
      <patternFill patternType="solid">
        <fgColor theme="0" tint="-0.249977111117893"/>
        <bgColor indexed="64"/>
      </patternFill>
    </fill>
  </fills>
  <borders count="53">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style="thin">
        <color theme="9" tint="0.79998168889431442"/>
      </right>
      <top style="thin">
        <color theme="9" tint="0.79998168889431442"/>
      </top>
      <bottom style="thin">
        <color theme="9" tint="0.79998168889431442"/>
      </bottom>
      <diagonal/>
    </border>
    <border>
      <left style="medium">
        <color indexed="64"/>
      </left>
      <right/>
      <top style="medium">
        <color theme="1"/>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50">
      <alignment horizontal="center" vertical="center"/>
    </xf>
    <xf numFmtId="1" fontId="18" fillId="23" borderId="49">
      <alignment horizontal="center" vertical="center"/>
      <protection locked="0"/>
    </xf>
    <xf numFmtId="170" fontId="1" fillId="0" borderId="0" applyFont="0" applyFill="0" applyBorder="0" applyAlignment="0" applyProtection="0"/>
  </cellStyleXfs>
  <cellXfs count="472">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4" xfId="0" applyNumberFormat="1" applyBorder="1" applyAlignment="1">
      <alignment horizontal="center"/>
    </xf>
    <xf numFmtId="166" fontId="0" fillId="0" borderId="35" xfId="0" applyNumberFormat="1" applyBorder="1" applyAlignment="1">
      <alignment horizontal="center"/>
    </xf>
    <xf numFmtId="167" fontId="0" fillId="0" borderId="35" xfId="0" applyNumberFormat="1" applyBorder="1" applyAlignment="1">
      <alignment horizontal="center"/>
    </xf>
    <xf numFmtId="1" fontId="0" fillId="0" borderId="36" xfId="0" applyNumberFormat="1" applyBorder="1" applyAlignment="1">
      <alignment horizontal="center"/>
    </xf>
    <xf numFmtId="2" fontId="0" fillId="0" borderId="37" xfId="0" applyNumberFormat="1" applyBorder="1" applyAlignment="1">
      <alignment horizontal="center"/>
    </xf>
    <xf numFmtId="1" fontId="0" fillId="0" borderId="38" xfId="0" applyNumberFormat="1" applyBorder="1" applyAlignment="1">
      <alignment horizontal="center"/>
    </xf>
    <xf numFmtId="2" fontId="0" fillId="0" borderId="39" xfId="0" applyNumberFormat="1" applyBorder="1" applyAlignment="1">
      <alignment horizontal="center"/>
    </xf>
    <xf numFmtId="167" fontId="0" fillId="0" borderId="40" xfId="0" applyNumberFormat="1" applyBorder="1" applyAlignment="1">
      <alignment horizontal="center"/>
    </xf>
    <xf numFmtId="166" fontId="0" fillId="0" borderId="40" xfId="0" applyNumberFormat="1" applyBorder="1"/>
    <xf numFmtId="1" fontId="0" fillId="0" borderId="38" xfId="0" applyNumberFormat="1" applyBorder="1"/>
    <xf numFmtId="0" fontId="0" fillId="0" borderId="37" xfId="0" applyBorder="1"/>
    <xf numFmtId="0" fontId="0" fillId="0" borderId="39" xfId="0" applyBorder="1"/>
    <xf numFmtId="167" fontId="0" fillId="0" borderId="40" xfId="0" applyNumberFormat="1" applyBorder="1"/>
    <xf numFmtId="1" fontId="0" fillId="0" borderId="41" xfId="0" applyNumberFormat="1" applyBorder="1"/>
    <xf numFmtId="2" fontId="0" fillId="0" borderId="35" xfId="0" applyNumberFormat="1" applyBorder="1" applyAlignment="1">
      <alignment horizontal="center"/>
    </xf>
    <xf numFmtId="2" fontId="3" fillId="0" borderId="42" xfId="0" applyNumberFormat="1" applyFont="1" applyBorder="1" applyAlignment="1">
      <alignment horizontal="left"/>
    </xf>
    <xf numFmtId="0" fontId="19" fillId="8" borderId="43"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44"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7" xfId="0" applyFill="1" applyBorder="1"/>
    <xf numFmtId="0" fontId="0" fillId="15" borderId="48"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2" fontId="13" fillId="17" borderId="7" xfId="0" applyNumberFormat="1" applyFont="1" applyFill="1" applyBorder="1" applyAlignment="1">
      <alignment horizontal="left"/>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45"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0" fillId="25" borderId="0" xfId="0" applyFill="1" applyAlignment="1">
      <alignment horizontal="center"/>
    </xf>
    <xf numFmtId="1" fontId="0" fillId="25" borderId="0" xfId="0" applyNumberFormat="1" applyFill="1" applyAlignment="1">
      <alignment horizont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vertical="center"/>
    </xf>
    <xf numFmtId="0" fontId="0" fillId="0" borderId="46" xfId="0" applyBorder="1"/>
    <xf numFmtId="2" fontId="0" fillId="26" borderId="37" xfId="0" applyNumberFormat="1" applyFill="1" applyBorder="1" applyAlignment="1">
      <alignment horizontal="center"/>
    </xf>
    <xf numFmtId="0" fontId="3" fillId="16" borderId="17" xfId="0" applyFont="1" applyFill="1" applyBorder="1" applyAlignment="1">
      <alignment horizontal="center"/>
    </xf>
    <xf numFmtId="2" fontId="3" fillId="0" borderId="0" xfId="0" applyNumberFormat="1" applyFont="1" applyAlignment="1">
      <alignment horizontal="center"/>
    </xf>
    <xf numFmtId="1" fontId="18" fillId="0" borderId="0" xfId="0" applyNumberFormat="1" applyFont="1" applyAlignment="1">
      <alignment horizontal="left"/>
    </xf>
    <xf numFmtId="0" fontId="0" fillId="0" borderId="51" xfId="0" applyBorder="1" applyAlignment="1">
      <alignment horizontal="center"/>
    </xf>
    <xf numFmtId="0" fontId="54" fillId="0" borderId="0" xfId="0" applyFont="1"/>
    <xf numFmtId="1" fontId="3" fillId="0" borderId="0" xfId="0" applyNumberFormat="1" applyFont="1"/>
    <xf numFmtId="0" fontId="55" fillId="27" borderId="0" xfId="0" applyFont="1" applyFill="1" applyAlignment="1">
      <alignment horizontal="center"/>
    </xf>
    <xf numFmtId="1" fontId="56" fillId="27" borderId="0" xfId="0" applyNumberFormat="1" applyFont="1" applyFill="1" applyAlignment="1">
      <alignment horizontal="center"/>
    </xf>
    <xf numFmtId="0" fontId="56" fillId="27" borderId="0" xfId="0" applyFont="1" applyFill="1" applyAlignment="1">
      <alignment horizontal="center"/>
    </xf>
    <xf numFmtId="1" fontId="5" fillId="0" borderId="0" xfId="0" applyNumberFormat="1" applyFont="1" applyAlignment="1">
      <alignment horizontal="left"/>
    </xf>
    <xf numFmtId="0" fontId="40" fillId="19" borderId="9" xfId="0" applyFont="1" applyFill="1" applyBorder="1"/>
    <xf numFmtId="0" fontId="25" fillId="8" borderId="0" xfId="2" applyFill="1" applyBorder="1"/>
    <xf numFmtId="0" fontId="0" fillId="8" borderId="10" xfId="0" applyFill="1" applyBorder="1"/>
    <xf numFmtId="0" fontId="0" fillId="17" borderId="10" xfId="0" applyFill="1" applyBorder="1"/>
    <xf numFmtId="0" fontId="0" fillId="17" borderId="4" xfId="0" applyFill="1" applyBorder="1"/>
    <xf numFmtId="0" fontId="25" fillId="17" borderId="0" xfId="2"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5" fillId="27" borderId="9" xfId="0" applyFont="1" applyFill="1" applyBorder="1" applyAlignment="1">
      <alignment horizontal="center"/>
    </xf>
    <xf numFmtId="0" fontId="0" fillId="0" borderId="52" xfId="0" applyBorder="1" applyAlignment="1">
      <alignment horizontal="left"/>
    </xf>
    <xf numFmtId="0" fontId="0" fillId="0" borderId="47" xfId="0" applyBorder="1" applyAlignment="1">
      <alignment horizontal="left"/>
    </xf>
    <xf numFmtId="0" fontId="55" fillId="27" borderId="17" xfId="0" applyFont="1" applyFill="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2" fontId="0" fillId="0" borderId="0" xfId="0" applyNumberFormat="1" applyFill="1" applyAlignment="1">
      <alignment horizontal="center"/>
    </xf>
    <xf numFmtId="0" fontId="0" fillId="0" borderId="0" xfId="0" applyFill="1" applyAlignment="1">
      <alignment horizontal="center"/>
    </xf>
    <xf numFmtId="1" fontId="0" fillId="0" borderId="9" xfId="0" applyNumberFormat="1" applyFill="1" applyBorder="1" applyAlignment="1">
      <alignment horizontal="center"/>
    </xf>
    <xf numFmtId="1" fontId="0" fillId="0" borderId="0" xfId="0" applyNumberFormat="1" applyFill="1" applyAlignment="1">
      <alignment horizontal="center"/>
    </xf>
    <xf numFmtId="0" fontId="13" fillId="0" borderId="9" xfId="0" applyFont="1" applyFill="1" applyBorder="1"/>
    <xf numFmtId="0" fontId="0" fillId="0" borderId="0" xfId="0" applyFill="1"/>
    <xf numFmtId="0" fontId="0" fillId="0" borderId="0" xfId="0" applyBorder="1" applyAlignment="1">
      <alignment horizontal="center"/>
    </xf>
    <xf numFmtId="0" fontId="3" fillId="0" borderId="0" xfId="0" applyFont="1" applyFill="1" applyBorder="1" applyAlignment="1">
      <alignment horizontal="center"/>
    </xf>
    <xf numFmtId="2" fontId="0" fillId="0" borderId="0" xfId="0" applyNumberFormat="1" applyFill="1" applyBorder="1" applyAlignment="1">
      <alignment horizontal="center"/>
    </xf>
    <xf numFmtId="0" fontId="0" fillId="0" borderId="0" xfId="0" applyFill="1" applyBorder="1" applyAlignment="1">
      <alignment horizontal="center"/>
    </xf>
    <xf numFmtId="0" fontId="0" fillId="0" borderId="0" xfId="0" applyFill="1" applyBorder="1"/>
    <xf numFmtId="1" fontId="0" fillId="0" borderId="0" xfId="0" applyNumberFormat="1" applyFill="1" applyBorder="1" applyAlignment="1">
      <alignment horizontal="center"/>
    </xf>
    <xf numFmtId="2" fontId="3" fillId="0" borderId="0" xfId="0" applyNumberFormat="1" applyFont="1" applyFill="1" applyBorder="1" applyAlignment="1">
      <alignment horizontal="center"/>
    </xf>
    <xf numFmtId="2" fontId="0" fillId="0" borderId="0" xfId="0" applyNumberFormat="1" applyBorder="1" applyAlignment="1">
      <alignment horizontal="center"/>
    </xf>
    <xf numFmtId="0" fontId="0" fillId="0" borderId="0" xfId="0" applyBorder="1"/>
    <xf numFmtId="0" fontId="0" fillId="0" borderId="0" xfId="0" applyBorder="1" applyAlignment="1">
      <alignment horizontal="left" vertical="center"/>
    </xf>
    <xf numFmtId="1" fontId="0" fillId="0" borderId="0" xfId="0" applyNumberFormat="1" applyBorder="1" applyAlignment="1">
      <alignment horizontal="left" vertical="center"/>
    </xf>
    <xf numFmtId="2" fontId="0" fillId="0" borderId="0" xfId="0" applyNumberFormat="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left" vertical="center" wrapText="1"/>
    </xf>
    <xf numFmtId="1" fontId="0" fillId="0" borderId="0" xfId="0" applyNumberFormat="1" applyFill="1" applyBorder="1" applyAlignment="1">
      <alignment horizontal="left" vertical="center"/>
    </xf>
    <xf numFmtId="2" fontId="0" fillId="0" borderId="0" xfId="0" applyNumberFormat="1" applyFill="1" applyBorder="1" applyAlignment="1">
      <alignment horizontal="left" vertical="center"/>
    </xf>
    <xf numFmtId="0" fontId="2" fillId="0" borderId="0" xfId="0" applyFont="1" applyFill="1" applyBorder="1" applyAlignment="1">
      <alignment horizontal="left" vertical="center"/>
    </xf>
    <xf numFmtId="1" fontId="31" fillId="0" borderId="6" xfId="0" applyNumberFormat="1" applyFont="1" applyBorder="1" applyAlignment="1">
      <alignment horizontal="left" vertical="center"/>
    </xf>
    <xf numFmtId="2" fontId="0" fillId="15" borderId="0" xfId="0" applyNumberFormat="1" applyFill="1" applyBorder="1" applyAlignment="1">
      <alignment horizontal="center"/>
    </xf>
    <xf numFmtId="1" fontId="0" fillId="15" borderId="0" xfId="0" applyNumberFormat="1" applyFill="1" applyBorder="1" applyAlignment="1">
      <alignment horizontal="center"/>
    </xf>
    <xf numFmtId="0" fontId="0" fillId="15" borderId="0" xfId="0" applyFill="1" applyBorder="1" applyAlignment="1">
      <alignment horizontal="center"/>
    </xf>
    <xf numFmtId="0" fontId="0" fillId="15" borderId="0" xfId="0" applyFill="1" applyBorder="1"/>
    <xf numFmtId="0" fontId="9" fillId="0" borderId="0" xfId="0" applyFont="1" applyBorder="1"/>
    <xf numFmtId="0" fontId="0" fillId="17" borderId="0" xfId="0" applyFill="1" applyBorder="1" applyAlignment="1">
      <alignment horizontal="center"/>
    </xf>
    <xf numFmtId="0" fontId="16" fillId="0" borderId="0" xfId="0" applyFont="1" applyBorder="1" applyAlignment="1">
      <alignment horizontal="center"/>
    </xf>
    <xf numFmtId="0" fontId="25" fillId="8" borderId="0" xfId="2" applyFill="1" applyBorder="1" applyAlignment="1">
      <alignment vertical="center"/>
    </xf>
    <xf numFmtId="0" fontId="0" fillId="8" borderId="0" xfId="0" applyFill="1" applyBorder="1"/>
    <xf numFmtId="0" fontId="0" fillId="8" borderId="0" xfId="0" applyFill="1" applyBorder="1" applyAlignment="1">
      <alignment horizontal="center"/>
    </xf>
    <xf numFmtId="0" fontId="0" fillId="17" borderId="0" xfId="0" applyFill="1" applyBorder="1"/>
    <xf numFmtId="0" fontId="0" fillId="0" borderId="9" xfId="0" applyFill="1" applyBorder="1"/>
    <xf numFmtId="0" fontId="5" fillId="0" borderId="9" xfId="0" applyFont="1" applyFill="1" applyBorder="1" applyAlignment="1">
      <alignment horizontal="center"/>
    </xf>
    <xf numFmtId="1" fontId="0" fillId="0" borderId="0" xfId="0" applyNumberFormat="1" applyBorder="1" applyAlignment="1">
      <alignment horizontal="center"/>
    </xf>
    <xf numFmtId="0" fontId="0" fillId="0" borderId="9" xfId="0" applyFill="1" applyBorder="1" applyAlignment="1">
      <alignment horizontal="left" vertical="center"/>
    </xf>
    <xf numFmtId="1" fontId="0" fillId="0" borderId="9" xfId="0" applyNumberFormat="1" applyFill="1" applyBorder="1" applyAlignment="1">
      <alignment horizontal="left" vertical="center"/>
    </xf>
    <xf numFmtId="168" fontId="0" fillId="0" borderId="0" xfId="0" applyNumberFormat="1" applyBorder="1" applyAlignment="1">
      <alignment horizontal="left" vertical="center"/>
    </xf>
    <xf numFmtId="0" fontId="2" fillId="0" borderId="9" xfId="0" applyFont="1" applyFill="1" applyBorder="1" applyAlignment="1">
      <alignment horizontal="left" vertical="center"/>
    </xf>
    <xf numFmtId="168" fontId="0" fillId="0" borderId="0" xfId="0" applyNumberFormat="1" applyBorder="1" applyAlignment="1">
      <alignment horizontal="center"/>
    </xf>
    <xf numFmtId="0" fontId="15" fillId="0" borderId="0" xfId="0" applyFont="1" applyBorder="1" applyAlignment="1">
      <alignment horizontal="left"/>
    </xf>
    <xf numFmtId="0" fontId="13" fillId="0" borderId="0" xfId="0" applyFont="1" applyBorder="1"/>
    <xf numFmtId="0" fontId="2" fillId="0" borderId="0" xfId="0" applyFont="1" applyBorder="1" applyAlignment="1">
      <alignment horizontal="center"/>
    </xf>
    <xf numFmtId="2" fontId="18" fillId="0" borderId="0" xfId="0" applyNumberFormat="1" applyFont="1" applyBorder="1" applyAlignment="1" applyProtection="1">
      <alignment horizontal="center"/>
      <protection locked="0"/>
    </xf>
    <xf numFmtId="1" fontId="18" fillId="0" borderId="0" xfId="0" applyNumberFormat="1" applyFont="1" applyBorder="1" applyAlignment="1" applyProtection="1">
      <alignment horizontal="center"/>
      <protection locked="0"/>
    </xf>
    <xf numFmtId="166" fontId="0" fillId="0" borderId="0" xfId="0" applyNumberFormat="1" applyBorder="1" applyAlignment="1">
      <alignment horizontal="center"/>
    </xf>
    <xf numFmtId="167" fontId="0" fillId="0" borderId="0" xfId="0" applyNumberFormat="1" applyBorder="1" applyAlignment="1">
      <alignment horizontal="center"/>
    </xf>
    <xf numFmtId="0" fontId="55" fillId="15" borderId="9" xfId="0" applyFont="1" applyFill="1" applyBorder="1" applyAlignment="1">
      <alignment horizontal="center"/>
    </xf>
    <xf numFmtId="0" fontId="56" fillId="15" borderId="0" xfId="0" applyFont="1" applyFill="1" applyBorder="1" applyAlignment="1">
      <alignment horizontal="center"/>
    </xf>
    <xf numFmtId="2" fontId="56" fillId="15" borderId="0" xfId="0" applyNumberFormat="1" applyFont="1" applyFill="1" applyBorder="1" applyAlignment="1">
      <alignment horizontal="center"/>
    </xf>
    <xf numFmtId="0" fontId="0" fillId="0" borderId="0" xfId="0" applyFont="1" applyFill="1"/>
    <xf numFmtId="2" fontId="0" fillId="0" borderId="11" xfId="0" applyNumberFormat="1" applyBorder="1" applyAlignment="1">
      <alignment horizontal="center"/>
    </xf>
    <xf numFmtId="0" fontId="0" fillId="0" borderId="0" xfId="0" applyBorder="1" applyAlignment="1">
      <alignment horizontal="left"/>
    </xf>
    <xf numFmtId="0" fontId="0" fillId="17" borderId="0" xfId="0" applyFill="1" applyBorder="1" applyAlignment="1">
      <alignment horizontal="left"/>
    </xf>
    <xf numFmtId="0" fontId="57" fillId="0" borderId="0" xfId="0" applyFont="1"/>
    <xf numFmtId="1" fontId="0" fillId="0" borderId="40" xfId="0" applyNumberFormat="1" applyBorder="1" applyAlignment="1">
      <alignment horizontal="center"/>
    </xf>
    <xf numFmtId="1" fontId="0" fillId="0" borderId="0" xfId="0" applyNumberFormat="1" applyBorder="1"/>
    <xf numFmtId="168" fontId="0" fillId="0" borderId="0" xfId="0" applyNumberFormat="1" applyBorder="1"/>
    <xf numFmtId="167" fontId="0" fillId="17" borderId="0" xfId="0" applyNumberFormat="1" applyFill="1" applyBorder="1" applyAlignment="1">
      <alignment horizontal="center"/>
    </xf>
    <xf numFmtId="1" fontId="0" fillId="17" borderId="0" xfId="0" applyNumberFormat="1" applyFill="1" applyBorder="1" applyAlignment="1">
      <alignment horizontal="center"/>
    </xf>
    <xf numFmtId="167" fontId="0" fillId="0" borderId="0" xfId="0" applyNumberFormat="1" applyBorder="1"/>
    <xf numFmtId="2" fontId="0" fillId="0" borderId="9" xfId="0" applyNumberFormat="1" applyFill="1" applyBorder="1" applyAlignment="1">
      <alignment horizontal="left"/>
    </xf>
    <xf numFmtId="167" fontId="0" fillId="0" borderId="0" xfId="0" applyNumberFormat="1" applyFill="1" applyAlignment="1">
      <alignment horizontal="center"/>
    </xf>
    <xf numFmtId="2" fontId="0" fillId="0" borderId="0" xfId="0" applyNumberFormat="1" applyFill="1" applyAlignment="1">
      <alignment horizontal="left"/>
    </xf>
    <xf numFmtId="2" fontId="0" fillId="0" borderId="0" xfId="0" applyNumberFormat="1" applyFill="1"/>
    <xf numFmtId="0" fontId="0" fillId="0" borderId="0" xfId="0" applyFill="1" applyAlignment="1">
      <alignment horizontal="left" vertical="center"/>
    </xf>
    <xf numFmtId="2" fontId="0" fillId="0" borderId="0" xfId="0" applyNumberFormat="1" applyFill="1" applyAlignment="1">
      <alignment horizontal="left" vertical="center"/>
    </xf>
    <xf numFmtId="0" fontId="0" fillId="0" borderId="10" xfId="0" applyFill="1" applyBorder="1" applyAlignment="1">
      <alignment horizontal="center"/>
    </xf>
    <xf numFmtId="0" fontId="0" fillId="0" borderId="0" xfId="0" applyFont="1" applyFill="1" applyBorder="1" applyAlignment="1">
      <alignment horizontal="center"/>
    </xf>
    <xf numFmtId="0" fontId="0" fillId="0" borderId="10" xfId="0" applyFont="1" applyFill="1" applyBorder="1" applyAlignment="1">
      <alignment horizontal="center"/>
    </xf>
    <xf numFmtId="0" fontId="56" fillId="0" borderId="0" xfId="0" applyFont="1" applyFill="1" applyBorder="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82">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numFmt numFmtId="2" formatCode="0.00"/>
      <fill>
        <patternFill patternType="none">
          <fgColor indexed="64"/>
          <bgColor theme="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solid">
          <fgColor indexed="64"/>
          <bgColor theme="5"/>
        </patternFill>
      </fill>
      <alignment horizontal="center" vertical="bottom" textRotation="0" wrapText="0" indent="0" justifyLastLine="0" shrinkToFit="0" readingOrder="0"/>
      <border diagonalUp="0" diagonalDown="0">
        <left/>
        <right/>
        <top style="thin">
          <color rgb="FFFFC000"/>
        </top>
        <bottom style="thin">
          <color rgb="FFFFC000"/>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auto="1"/>
        </patternFill>
      </fill>
      <alignment horizontal="center" vertical="bottom" textRotation="0" wrapText="0" indent="0" justifyLastLine="0" shrinkToFit="0" readingOrder="0"/>
    </dxf>
    <dxf>
      <font>
        <b/>
        <strike val="0"/>
        <outline val="0"/>
        <shadow val="0"/>
        <u val="none"/>
        <vertAlign val="baseline"/>
        <sz val="11"/>
        <color theme="1"/>
        <name val="Aptos Narrow"/>
        <family val="2"/>
        <scheme val="minor"/>
      </font>
      <numFmt numFmtId="2" formatCode="0.0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81"/>
      <tableStyleElement type="headerRow" dxfId="480"/>
      <tableStyleElement type="firstRowStripe" dxfId="479"/>
      <tableStyleElement type="secondRowStripe" dxfId="478"/>
    </tableStyle>
    <tableStyle name="MySqlDefault" pivot="0" table="0" count="2" xr9:uid="{D5D904E1-2A2C-42D4-AF54-2F4144BE2919}">
      <tableStyleElement type="wholeTable" dxfId="477"/>
      <tableStyleElement type="headerRow" dxfId="476"/>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26" noThreeD="1" sel="0" val="0"/>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6.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7.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Drop" dropStyle="combo" dx="26" noThreeD="1" sel="0" val="0"/>
</file>

<file path=xl/ctrlProps/ctrlProp52.xml><?xml version="1.0" encoding="utf-8"?>
<formControlPr xmlns="http://schemas.microsoft.com/office/spreadsheetml/2009/9/main" objectType="Drop" dropStyle="combo" dx="26" noThreeD="1" sel="0" val="0"/>
</file>

<file path=xl/ctrlProps/ctrlProp53.xml><?xml version="1.0" encoding="utf-8"?>
<formControlPr xmlns="http://schemas.microsoft.com/office/spreadsheetml/2009/9/main" objectType="Drop" dropStyle="combo" dx="26" noThreeD="1" sel="0" val="0"/>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6" noThreeD="1" sel="4" val="0">
  <itemLst>
    <item val="LC1_FLS_reloading_initial"/>
    <item val="LC1_FLS_reloading_loaded"/>
    <item val="LC1_ULS_static"/>
    <item val="LC1_ULS_static.red_initial"/>
    <item val="LC1_ULS_static.red_loaded"/>
    <item val="LC1_ULS_cyclic"/>
  </itemLst>
</formControlPr>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10" Type="http://schemas.openxmlformats.org/officeDocument/2006/relationships/image" Target="../media/image11.sv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3.svg"/><Relationship Id="rId2" Type="http://schemas.openxmlformats.org/officeDocument/2006/relationships/image" Target="../media/image12.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5.svg"/><Relationship Id="rId2" Type="http://schemas.openxmlformats.org/officeDocument/2006/relationships/image" Target="../media/image14.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205740</xdr:colOff>
          <xdr:row>68</xdr:row>
          <xdr:rowOff>68580</xdr:rowOff>
        </xdr:from>
        <xdr:to>
          <xdr:col>1</xdr:col>
          <xdr:colOff>2354580</xdr:colOff>
          <xdr:row>71</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7</xdr:col>
          <xdr:colOff>1136419</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3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990600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990600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3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22</xdr:row>
          <xdr:rowOff>228600</xdr:rowOff>
        </xdr:from>
        <xdr:to>
          <xdr:col>122</xdr:col>
          <xdr:colOff>746760</xdr:colOff>
          <xdr:row>25</xdr:row>
          <xdr:rowOff>144780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3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3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114300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3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3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3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3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3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3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3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148</xdr:col>
          <xdr:colOff>38102</xdr:colOff>
          <xdr:row>10</xdr:row>
          <xdr:rowOff>38100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3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147</xdr:col>
          <xdr:colOff>1501140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3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1</xdr:row>
          <xdr:rowOff>137160</xdr:rowOff>
        </xdr:from>
        <xdr:to>
          <xdr:col>13</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3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99060</xdr:colOff>
          <xdr:row>5</xdr:row>
          <xdr:rowOff>45720</xdr:rowOff>
        </xdr:from>
        <xdr:to>
          <xdr:col>42</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3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3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1325880</xdr:colOff>
          <xdr:row>21</xdr:row>
          <xdr:rowOff>175260</xdr:rowOff>
        </xdr:from>
        <xdr:to>
          <xdr:col>48</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3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30480</xdr:colOff>
          <xdr:row>22</xdr:row>
          <xdr:rowOff>22860</xdr:rowOff>
        </xdr:from>
        <xdr:to>
          <xdr:col>42</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3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83820</xdr:colOff>
          <xdr:row>1</xdr:row>
          <xdr:rowOff>137160</xdr:rowOff>
        </xdr:from>
        <xdr:to>
          <xdr:col>51</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3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3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3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148</xdr:col>
          <xdr:colOff>0</xdr:colOff>
          <xdr:row>10</xdr:row>
          <xdr:rowOff>38100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3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1501140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3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60960</xdr:rowOff>
        </xdr:from>
        <xdr:to>
          <xdr:col>80</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3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3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1325880</xdr:colOff>
          <xdr:row>21</xdr:row>
          <xdr:rowOff>175260</xdr:rowOff>
        </xdr:from>
        <xdr:to>
          <xdr:col>86</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3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30480</xdr:colOff>
          <xdr:row>22</xdr:row>
          <xdr:rowOff>22860</xdr:rowOff>
        </xdr:from>
        <xdr:to>
          <xdr:col>80</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3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3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119</xdr:col>
          <xdr:colOff>3459480</xdr:colOff>
          <xdr:row>19</xdr:row>
          <xdr:rowOff>182880</xdr:rowOff>
        </xdr:from>
        <xdr:to>
          <xdr:col>149</xdr:col>
          <xdr:colOff>733253</xdr:colOff>
          <xdr:row>21</xdr:row>
          <xdr:rowOff>99060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3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68580</xdr:rowOff>
        </xdr:from>
        <xdr:to>
          <xdr:col>119</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3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3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784860</xdr:colOff>
          <xdr:row>22</xdr:row>
          <xdr:rowOff>220980</xdr:rowOff>
        </xdr:from>
        <xdr:to>
          <xdr:col>125</xdr:col>
          <xdr:colOff>563880</xdr:colOff>
          <xdr:row>25</xdr:row>
          <xdr:rowOff>137160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3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3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62032</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3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24</xdr:col>
      <xdr:colOff>628648</xdr:colOff>
      <xdr:row>23</xdr:row>
      <xdr:rowOff>200025</xdr:rowOff>
    </xdr:to>
    <xdr:pic>
      <xdr:nvPicPr>
        <xdr:cNvPr id="4" name="Graphic 3">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xdr:twoCellAnchor editAs="oneCell">
    <xdr:from>
      <xdr:col>89</xdr:col>
      <xdr:colOff>1074419</xdr:colOff>
      <xdr:row>2</xdr:row>
      <xdr:rowOff>0</xdr:rowOff>
    </xdr:from>
    <xdr:to>
      <xdr:col>157</xdr:col>
      <xdr:colOff>1088005</xdr:colOff>
      <xdr:row>23</xdr:row>
      <xdr:rowOff>200025</xdr:rowOff>
    </xdr:to>
    <xdr:pic>
      <xdr:nvPicPr>
        <xdr:cNvPr id="9" name="Fig_TOWER_plot" hidden="1">
          <a:extLst>
            <a:ext uri="{FF2B5EF4-FFF2-40B4-BE49-F238E27FC236}">
              <a16:creationId xmlns:a16="http://schemas.microsoft.com/office/drawing/2014/main" id="{0695E0CE-5A0D-4C56-18F1-4664B88BE920}"/>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3329879" y="2773680"/>
          <a:ext cx="16786985" cy="5335905"/>
        </a:xfrm>
        <a:prstGeom prst="rect">
          <a:avLst/>
        </a:prstGeom>
      </xdr:spPr>
    </xdr:pic>
    <xdr:clientData/>
  </xdr:twoCellAnchor>
  <xdr:twoCellAnchor editAs="oneCell">
    <xdr:from>
      <xdr:col>51</xdr:col>
      <xdr:colOff>1047746</xdr:colOff>
      <xdr:row>2</xdr:row>
      <xdr:rowOff>0</xdr:rowOff>
    </xdr:from>
    <xdr:to>
      <xdr:col>157</xdr:col>
      <xdr:colOff>965384</xdr:colOff>
      <xdr:row>23</xdr:row>
      <xdr:rowOff>200025</xdr:rowOff>
    </xdr:to>
    <xdr:pic>
      <xdr:nvPicPr>
        <xdr:cNvPr id="4178" name="Fig_TP_plot" hidden="1">
          <a:extLst>
            <a:ext uri="{FF2B5EF4-FFF2-40B4-BE49-F238E27FC236}">
              <a16:creationId xmlns:a16="http://schemas.microsoft.com/office/drawing/2014/main" id="{08910DCF-2189-4A9E-CEF0-76AC3C6CE46B}"/>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92693486" y="2773680"/>
          <a:ext cx="16643879" cy="5335905"/>
        </a:xfrm>
        <a:prstGeom prst="rect">
          <a:avLst/>
        </a:prstGeom>
      </xdr:spPr>
    </xdr:pic>
    <xdr:clientData/>
  </xdr:twoCellAnchor>
  <xdr:twoCellAnchor editAs="oneCell">
    <xdr:from>
      <xdr:col>13</xdr:col>
      <xdr:colOff>1047748</xdr:colOff>
      <xdr:row>2</xdr:row>
      <xdr:rowOff>0</xdr:rowOff>
    </xdr:from>
    <xdr:to>
      <xdr:col>24</xdr:col>
      <xdr:colOff>628648</xdr:colOff>
      <xdr:row>23</xdr:row>
      <xdr:rowOff>224039</xdr:rowOff>
    </xdr:to>
    <xdr:pic>
      <xdr:nvPicPr>
        <xdr:cNvPr id="4190" name="Fig_MP_plot">
          <a:extLst>
            <a:ext uri="{FF2B5EF4-FFF2-40B4-BE49-F238E27FC236}">
              <a16:creationId xmlns:a16="http://schemas.microsoft.com/office/drawing/2014/main" id="{4C1881D3-FB75-152E-D78C-D1DFFBAA1B4F}"/>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10"/>
            </a:ext>
          </a:extLst>
        </a:blip>
        <a:stretch>
          <a:fillRect/>
        </a:stretch>
      </xdr:blipFill>
      <xdr:spPr>
        <a:xfrm>
          <a:off x="29455108" y="2773680"/>
          <a:ext cx="16873924" cy="535991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43</xdr:col>
          <xdr:colOff>22860</xdr:colOff>
          <xdr:row>7</xdr:row>
          <xdr:rowOff>60960</xdr:rowOff>
        </xdr:from>
        <xdr:to>
          <xdr:col>150</xdr:col>
          <xdr:colOff>702424</xdr:colOff>
          <xdr:row>8</xdr:row>
          <xdr:rowOff>175260</xdr:rowOff>
        </xdr:to>
        <xdr:sp macro="" textlink="">
          <xdr:nvSpPr>
            <xdr:cNvPr id="4187" name="Dropdown_TP_Structures2" hidden="1">
              <a:extLst>
                <a:ext uri="{63B3BB69-23CF-44E3-9099-C40C66FF867C}">
                  <a14:compatExt spid="_x0000_s4187"/>
                </a:ext>
                <a:ext uri="{FF2B5EF4-FFF2-40B4-BE49-F238E27FC236}">
                  <a16:creationId xmlns:a16="http://schemas.microsoft.com/office/drawing/2014/main" id="{00000000-0008-0000-0300-00005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81</xdr:col>
          <xdr:colOff>22860</xdr:colOff>
          <xdr:row>7</xdr:row>
          <xdr:rowOff>60960</xdr:rowOff>
        </xdr:from>
        <xdr:to>
          <xdr:col>150</xdr:col>
          <xdr:colOff>688573</xdr:colOff>
          <xdr:row>8</xdr:row>
          <xdr:rowOff>175260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9049EE9A-1681-E2F3-D83A-DC583F51FEF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120</xdr:col>
          <xdr:colOff>22860</xdr:colOff>
          <xdr:row>20</xdr:row>
          <xdr:rowOff>60960</xdr:rowOff>
        </xdr:from>
        <xdr:to>
          <xdr:col>150</xdr:col>
          <xdr:colOff>682338</xdr:colOff>
          <xdr:row>21</xdr:row>
          <xdr:rowOff>175260</xdr:rowOff>
        </xdr:to>
        <xdr:sp macro="" textlink="">
          <xdr:nvSpPr>
            <xdr:cNvPr id="4189" name="Dropdown_RNA_Structures2" hidden="1">
              <a:extLst>
                <a:ext uri="{63B3BB69-23CF-44E3-9099-C40C66FF867C}">
                  <a14:compatExt spid="_x0000_s4189"/>
                </a:ext>
                <a:ext uri="{FF2B5EF4-FFF2-40B4-BE49-F238E27FC236}">
                  <a16:creationId xmlns:a16="http://schemas.microsoft.com/office/drawing/2014/main" id="{C2F89D42-C435-947A-90A4-0FA5A2AF3A4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553718</xdr:colOff>
      <xdr:row>116</xdr:row>
      <xdr:rowOff>137136</xdr:rowOff>
    </xdr:to>
    <xdr:pic>
      <xdr:nvPicPr>
        <xdr:cNvPr id="25" name="Fig_Assambly_plot_Overview2">
          <a:extLst>
            <a:ext uri="{FF2B5EF4-FFF2-40B4-BE49-F238E27FC236}">
              <a16:creationId xmlns:a16="http://schemas.microsoft.com/office/drawing/2014/main" id="{8EAAE3A3-04F1-351C-CF9B-2AFFF1EB814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776566" y="3942148"/>
          <a:ext cx="6315858" cy="21296164"/>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99060</xdr:colOff>
          <xdr:row>13</xdr:row>
          <xdr:rowOff>22860</xdr:rowOff>
        </xdr:from>
        <xdr:to>
          <xdr:col>28</xdr:col>
          <xdr:colOff>1356360</xdr:colOff>
          <xdr:row>17</xdr:row>
          <xdr:rowOff>190500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6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6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6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6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6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6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6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6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6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21</xdr:col>
          <xdr:colOff>2217420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6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6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6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6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6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6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6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6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6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6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6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95</xdr:col>
      <xdr:colOff>408149</xdr:colOff>
      <xdr:row>135</xdr:row>
      <xdr:rowOff>138615</xdr:rowOff>
    </xdr:to>
    <xdr:pic>
      <xdr:nvPicPr>
        <xdr:cNvPr id="5" name="Fig_FIG_JBOOST_MODESHAPES" hidden="1">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198839"/>
          <a:ext cx="16363950" cy="72104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6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6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21</xdr:col>
          <xdr:colOff>2179320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6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6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6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75" dataDxfId="474">
  <autoFilter ref="E13:L14" xr:uid="{51AF5F9E-A6E5-4BA1-83BE-2546351DAE06}"/>
  <tableColumns count="8">
    <tableColumn id="8" xr3:uid="{D8E7188F-4B6E-47C9-B812-934BBA8BB09F}" name="Name" dataDxfId="473"/>
    <tableColumn id="1" xr3:uid="{8004DE55-01A0-4AB5-A007-D379F8ED184F}" name="Project ID" dataDxfId="472"/>
    <tableColumn id="2" xr3:uid="{73AEE22B-B9CF-4401-B31E-64902257C6A9}" name="Phase" dataDxfId="471"/>
    <tableColumn id="3" xr3:uid="{6CD7BEF9-707B-4F7D-A334-46DB51B6F454}" name="Structure ID" dataDxfId="470"/>
    <tableColumn id="4" xr3:uid="{5572AB9F-884A-4001-85E7-5E708A2DFC71}" name="Author" dataDxfId="469"/>
    <tableColumn id="5" xr3:uid="{AFCB5F1D-C5C1-4D21-A7C0-310C0D52F9E4}" name="Water Depth [m]" dataDxfId="468"/>
    <tableColumn id="6" xr3:uid="{149EEBB8-62A5-42C4-97FD-484848DB0825}" name="Height Reference" dataDxfId="467"/>
    <tableColumn id="7" xr3:uid="{82ECC3EB-0382-490B-8CE7-963B13E4D1A1}" name="Comments" dataDxfId="466"/>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65" dataDxfId="464">
  <autoFilter ref="E18:L19" xr:uid="{58117B73-5FCA-4002-A528-31B3F83BDE75}"/>
  <tableColumns count="8">
    <tableColumn id="1" xr3:uid="{5C484AAB-AA0F-4FBD-9543-28D80EB7F84D}" name="Name" dataDxfId="463"/>
    <tableColumn id="2" xr3:uid="{87603448-795E-499B-8754-D6455D5FF52F}" name="Project ID" dataDxfId="462"/>
    <tableColumn id="3" xr3:uid="{51EA6487-4EF3-43A9-B440-34893EEEEAB2}" name="Phase" dataDxfId="461"/>
    <tableColumn id="4" xr3:uid="{4AC48BB5-6D2E-492F-89B1-5662010991A8}" name="Structure ID" dataDxfId="460"/>
    <tableColumn id="5" xr3:uid="{2AE3ED2D-7CAB-45B8-AA43-6197A5DBB9C2}" name="Author" dataDxfId="459"/>
    <tableColumn id="6" xr3:uid="{BC0E3E2E-DE67-4FD9-94E9-5C112B52D3FD}" name="Water Depth [m]" dataDxfId="458"/>
    <tableColumn id="7" xr3:uid="{16928D7F-3DB7-43BD-BCF5-5C279A3E16F5}" name="Height Reference" dataDxfId="457"/>
    <tableColumn id="8" xr3:uid="{1B5280CC-AB0D-434E-A63A-CAC42F67BB4D}" name="Comments" dataDxfId="456"/>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455" dataDxfId="454">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453"/>
    <tableColumn id="2" xr3:uid="{01B5124C-F6E1-40D2-9236-F2D6BE941DD3}" name="Top [m]" dataDxfId="452"/>
    <tableColumn id="3" xr3:uid="{0537C90E-D320-4AC4-8392-2A7C45CE31A1}" name="Bottom [m]" dataDxfId="451"/>
    <tableColumn id="4" xr3:uid="{3F0DC3DB-26F8-4D70-A358-70EF5E1596F5}" name="D, top [m]" dataDxfId="450"/>
    <tableColumn id="5" xr3:uid="{25F6B1D8-AC49-468F-BDCD-72AC07BB3CD0}" name="D, bottom [m]" dataDxfId="449"/>
    <tableColumn id="6" xr3:uid="{3ED99EE5-BCA8-4244-A3E5-81C6F22A9AB2}" name="t [mm]" dataDxfId="44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47" dataDxfId="446">
  <autoFilter ref="Z12:AG13" xr:uid="{F46B677D-4D25-4464-BE0D-6A1E644518C5}"/>
  <tableColumns count="8">
    <tableColumn id="1" xr3:uid="{ECD0389F-015D-412B-9FF1-D5BEAAD27FC1}" name="Identifier" dataDxfId="445"/>
    <tableColumn id="2" xr3:uid="{90794316-AE1E-4D40-A728-B5B995A9CF65}" name="Phase" dataDxfId="444"/>
    <tableColumn id="3" xr3:uid="{B8C9242D-AC32-4E57-A861-DB7E615D6A1C}" name="Structure ID" dataDxfId="443"/>
    <tableColumn id="4" xr3:uid="{1EEB510B-3010-431D-B8C6-870D9180A629}" name="Water Depth [m]" dataDxfId="442"/>
    <tableColumn id="5" xr3:uid="{B6F5C20C-83C1-4B16-B4D3-933D066BB6A0}" name="Height Reference" dataDxfId="441"/>
    <tableColumn id="6" xr3:uid="{26EA3A2D-14E0-4809-9795-74592B4984AD}" name="Comments" dataDxfId="440"/>
    <tableColumn id="7" xr3:uid="{9AC62F3C-D12C-40A1-8AF4-F7C9B043F1FB}" name="Column1" dataDxfId="439"/>
    <tableColumn id="8" xr3:uid="{3E080D4B-C5E2-4330-9305-E6C23BBD7273}" name="Column2" dataDxfId="43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3" totalsRowShown="0" headerRowDxfId="437" dataDxfId="436">
  <autoFilter ref="Z18:AE43" xr:uid="{186CFF05-2CD9-405C-829A-5AD7B62A8ACE}"/>
  <sortState xmlns:xlrd2="http://schemas.microsoft.com/office/spreadsheetml/2017/richdata2" ref="Z19:AJ43">
    <sortCondition ref="Z18:Z43"/>
  </sortState>
  <tableColumns count="6">
    <tableColumn id="1" xr3:uid="{66D6C4E1-74CA-4A30-A085-277EA5E62B3C}" name="Section" dataDxfId="435"/>
    <tableColumn id="2" xr3:uid="{D0F6ECD2-6414-48B2-9B47-1C3B8BAC860B}" name="Top [m]" dataDxfId="434"/>
    <tableColumn id="3" xr3:uid="{575FC20A-0259-4081-83F8-71040557AEA8}" name="Bottom [m]" dataDxfId="433"/>
    <tableColumn id="4" xr3:uid="{529E5CD0-69F2-4E59-86A7-A3E6F1B39E96}" name="D, top [m]" dataDxfId="432"/>
    <tableColumn id="5" xr3:uid="{7F90AAFA-52D7-47DB-A99D-3E3E0AEE6541}" name="D, bottom [m]" dataDxfId="431"/>
    <tableColumn id="6" xr3:uid="{1B01547B-4485-4B79-8DB3-FCEA1C806B60}" name="t [mm]" dataDxfId="43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429" dataDxfId="428">
  <autoFilter ref="P112:X113" xr:uid="{C2F2D263-B298-4967-B7BA-2043D2636A28}"/>
  <tableColumns count="9">
    <tableColumn id="9" xr3:uid="{983AA3EE-D554-4611-9143-CB18ADA5BC06}" name="Name" dataDxfId="120"/>
    <tableColumn id="2" xr3:uid="{365B74CD-D14D-4F75-ABA6-B5CBD126E6F2}" name="Top [m]" dataDxfId="119"/>
    <tableColumn id="12" xr3:uid="{3CC0B321-8A95-4AEE-8DFB-77DAE8FAB528}" name="Bottom [m]" dataDxfId="118"/>
    <tableColumn id="1" xr3:uid="{7FB591EB-274F-4F3E-B74A-6F28CC328DE4}" name="Mass [kg]" dataDxfId="117"/>
    <tableColumn id="3" xr3:uid="{A784A254-7F89-4432-A825-189B7ECA8E65}" name="Diameter [m]" dataDxfId="116"/>
    <tableColumn id="4" xr3:uid="{F8C96D7F-B5D1-4BBA-AAC1-5DD28CDDAB83}" name="Orientation [°]" dataDxfId="115"/>
    <tableColumn id="5" xr3:uid="{8A748228-8297-4696-9641-35315BDA533B}" name="Distance Axis to Axis" dataDxfId="114"/>
    <tableColumn id="6" xr3:uid="{B67665FB-C840-474D-8316-B278CF74897C}" name="Gap between surfaces" dataDxfId="113"/>
    <tableColumn id="8" xr3:uid="{F25FB915-DF95-48AD-A31E-E1F612E013F8}" name="Surface roughness [m]" dataDxfId="112"/>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3" totalsRowShown="0" dataDxfId="58">
  <autoFilter ref="AG18:AO23" xr:uid="{BDE973CA-C8D2-4A67-ACE1-6BE97A1FF0C7}"/>
  <tableColumns count="9">
    <tableColumn id="9" xr3:uid="{55BF990C-941A-438C-86DE-D99A5424D8A4}" name="Name" dataDxfId="67"/>
    <tableColumn id="2" xr3:uid="{D2CC7DEA-1AC5-4558-B6A8-7A00324F8731}" name="Top [m]" dataDxfId="66"/>
    <tableColumn id="12" xr3:uid="{63B7643C-B71B-4F75-B941-E84BE173CC9A}" name="Bottom [m]" dataDxfId="65"/>
    <tableColumn id="1" xr3:uid="{0CF10764-8502-40DE-A7D1-8C4A349A8579}" name="Mass [kg]" dataDxfId="64"/>
    <tableColumn id="3" xr3:uid="{6AD7EABF-97C4-4AEA-B0AC-DE90F01EB468}" name="Diameter [m]" dataDxfId="63"/>
    <tableColumn id="4" xr3:uid="{BFB95885-457B-4D4B-89F6-AA13FDEA9F79}" name="Orientation [°]" dataDxfId="62"/>
    <tableColumn id="5" xr3:uid="{9B1D150A-1A8C-4C66-AB77-616A58B247DE}" name="Distance Axis to Axis" dataDxfId="61"/>
    <tableColumn id="6" xr3:uid="{DB6D9C23-B49D-42B3-8F2A-AC0E2EF73BFC}" name="Gap between surfaces" dataDxfId="60"/>
    <tableColumn id="10" xr3:uid="{728CC840-0A89-4FB8-9043-F90088D45FD9}" name="Surface roughness [m]" dataDxfId="5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30" totalsRowShown="0" headerRowDxfId="427" dataDxfId="426">
  <autoFilter ref="E27:L30" xr:uid="{46FD7C67-BF9C-41F4-B134-682EDE7A007C}"/>
  <sortState xmlns:xlrd2="http://schemas.microsoft.com/office/spreadsheetml/2017/richdata2" ref="E28:I29">
    <sortCondition descending="1" ref="G27:G29"/>
  </sortState>
  <tableColumns count="8">
    <tableColumn id="1" xr3:uid="{43AB1C43-FBC5-42AE-8DFA-4651B77C56A0}" name="Name" dataDxfId="425"/>
    <tableColumn id="2" xr3:uid="{75FB6F15-9784-4F9D-9947-41C8E7DD1CC9}" name="Project ID" dataDxfId="424"/>
    <tableColumn id="3" xr3:uid="{DF3379D9-9371-4EDE-B715-A6A40C072275}" name="Phase" dataDxfId="423"/>
    <tableColumn id="4" xr3:uid="{B2F66CA1-64D8-49D4-A1DA-28FD14EC75C2}" name="Structure ID" dataDxfId="422"/>
    <tableColumn id="5" xr3:uid="{E0EC4989-22E7-49A3-8DAC-034A87568E19}" name="Author" dataDxfId="421"/>
    <tableColumn id="6" xr3:uid="{9873A46F-D488-4AA7-BC64-C1E65C65D808}" name="Water Depth [m]" dataDxfId="420"/>
    <tableColumn id="7" xr3:uid="{CD60E691-17C5-40B2-9E26-571B6CB0C11D}" name="Height Reference" dataDxfId="419"/>
    <tableColumn id="8" xr3:uid="{BE63F67B-A499-43CA-8496-D50515A1122F}" name="Comments" dataDxfId="418"/>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insertRow="1" totalsRowShown="0" headerRowDxfId="417" dataDxfId="416">
  <autoFilter ref="AQ13:AX14" xr:uid="{4C688CB2-0B79-4AE2-B2DC-6850E0999F22}"/>
  <tableColumns count="8">
    <tableColumn id="1" xr3:uid="{4F627CE6-59C4-4523-A98C-81FD64443B88}" name="Name" dataDxfId="136"/>
    <tableColumn id="2" xr3:uid="{19921618-20B3-46FF-937E-24E6775D797E}" name="Project ID" dataDxfId="135"/>
    <tableColumn id="3" xr3:uid="{B1F7CCA9-A1BD-4F05-9237-B6284F3056E5}" name="Phase" dataDxfId="134"/>
    <tableColumn id="4" xr3:uid="{D5F33D5B-370E-46F7-BB6A-B74EC6139333}" name="Structure ID" dataDxfId="133"/>
    <tableColumn id="5" xr3:uid="{A7DF7C25-D9CF-4ABB-B7CD-68DC60608B9A}" name="Author" dataDxfId="132"/>
    <tableColumn id="6" xr3:uid="{A1DB5BD8-96E9-4ECB-89FE-50CF6529DD7E}" name="Water Depth [m]" dataDxfId="131"/>
    <tableColumn id="7" xr3:uid="{2B99DBD7-0B0D-4BA1-87CB-C7AC621E6F3F}" name="Height Reference" dataDxfId="130"/>
    <tableColumn id="8" xr3:uid="{19FE9739-9ACA-485C-B665-39324EE0EC72}" name="Comments" dataDxfId="129"/>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415" dataDxfId="414">
  <autoFilter ref="AQ18:AX19" xr:uid="{82B2E050-F7C0-4103-ACF7-1508C2548380}"/>
  <tableColumns count="8">
    <tableColumn id="1" xr3:uid="{74379588-884B-4B92-99E3-2D8263DA35A7}" name="Name" dataDxfId="128"/>
    <tableColumn id="2" xr3:uid="{4D521BF5-BEDD-467B-BCA6-F197DD205F5D}" name="Project ID" dataDxfId="127"/>
    <tableColumn id="3" xr3:uid="{0D0764F3-2EB6-4AFD-8BBF-4B2A213694FB}" name="Phase" dataDxfId="126"/>
    <tableColumn id="4" xr3:uid="{F735A36B-0E53-4B21-98AF-8098D165B7A4}" name="Structure ID" dataDxfId="125"/>
    <tableColumn id="5" xr3:uid="{DD6C5343-9FF0-4988-B7AD-68A2B196AE75}" name="Author" dataDxfId="124"/>
    <tableColumn id="6" xr3:uid="{593B4864-FEBF-42DA-A98D-9BD5E874FDA3}" name="Water Depth [m]" dataDxfId="123"/>
    <tableColumn id="7" xr3:uid="{AD918F6B-4A01-4D99-AEC7-AC9BF6550DE3}" name="Height Reference" dataDxfId="122"/>
    <tableColumn id="8" xr3:uid="{6A7BA4BB-16FD-4D7C-9237-4C0172BBB075}" name="Comments" dataDxfId="121"/>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3" insertRow="1" totalsRowShown="0" headerRowDxfId="413" dataDxfId="412">
  <autoFilter ref="AQ112:AV113" xr:uid="{4CAB4DE0-822A-4232-A06F-0E82A3BADB53}"/>
  <sortState xmlns:xlrd2="http://schemas.microsoft.com/office/spreadsheetml/2017/richdata2" ref="AQ113:BA137">
    <sortCondition ref="AQ112:AQ137"/>
  </sortState>
  <tableColumns count="6">
    <tableColumn id="1" xr3:uid="{A8499614-F62D-4117-A756-769C01DC0156}" name="Section" dataDxfId="411"/>
    <tableColumn id="2" xr3:uid="{AA39DD39-8C8E-4F66-AA28-5EB59746565D}" name="Top [m]" dataDxfId="410"/>
    <tableColumn id="3" xr3:uid="{E2F479E9-17D9-4C2D-BF7C-2640F78B84E4}" name="Bottom [m]" dataDxfId="409"/>
    <tableColumn id="4" xr3:uid="{C69849FB-2BB9-4BF6-8192-78ED7173DD46}" name="D, top [m]" dataDxfId="408"/>
    <tableColumn id="5" xr3:uid="{837623EF-EE9F-47D2-AAAD-D903281C1D0A}" name="D, bottom [m]" dataDxfId="407"/>
    <tableColumn id="6" xr3:uid="{FDE46510-9BFE-418F-AE03-598BF29FF831}" name="t [mm]" dataDxfId="406"/>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3" insertRow="1" totalsRowShown="0" headerRowDxfId="405" dataDxfId="404">
  <autoFilter ref="BB112:BJ113" xr:uid="{E1532FB8-4FA8-44E8-9D28-3535D0247613}"/>
  <tableColumns count="9">
    <tableColumn id="9" xr3:uid="{DDF4C359-0ED4-4157-B9B0-FFEC4F20A42C}" name="Name" dataDxfId="403"/>
    <tableColumn id="2" xr3:uid="{19BE9D85-AB85-4478-869F-084DC21BFD73}" name="Top [m]" dataDxfId="402"/>
    <tableColumn id="12" xr3:uid="{60D0BC20-AB8D-45D9-B128-1553A1D96305}" name="Bottom [m]" dataDxfId="401"/>
    <tableColumn id="3" xr3:uid="{662A2295-30AD-4A23-9CB2-ED339894A5E3}" name="Mass [kg]" dataDxfId="400"/>
    <tableColumn id="1" xr3:uid="{7BB91480-5314-4B92-B955-96A05520598B}" name="Diameter [m]" dataDxfId="399"/>
    <tableColumn id="4" xr3:uid="{288140B8-5B54-4E75-9449-01E8BB0785E7}" name="Orientation [°]" dataDxfId="398"/>
    <tableColumn id="5" xr3:uid="{04DC00AE-32C9-416C-ACBC-DEF2672988E5}" name="Distance Axis to Axis" dataDxfId="397"/>
    <tableColumn id="6" xr3:uid="{55C6527D-0D27-4523-B175-D1F63F0DDCEC}" name="Gap between surfaces" dataDxfId="396"/>
    <tableColumn id="7" xr3:uid="{0BEC8B77-AA74-4444-96C4-C6CFE771E16C}" name="Surface roughness [m]" dataDxfId="395"/>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1" totalsRowShown="0" headerRowDxfId="394" dataDxfId="393">
  <autoFilter ref="AQ27:AX41" xr:uid="{5AA18F1D-DEA3-4B85-A06C-016DA74739E0}"/>
  <sortState xmlns:xlrd2="http://schemas.microsoft.com/office/spreadsheetml/2017/richdata2" ref="AQ28:AU29">
    <sortCondition descending="1" ref="AS27:AS29"/>
  </sortState>
  <tableColumns count="8">
    <tableColumn id="1" xr3:uid="{9DA6C410-B11E-4678-8482-D189DD47C876}" name="Name" dataDxfId="392"/>
    <tableColumn id="2" xr3:uid="{EC6A5746-7A0B-4DAB-8EBD-EDC20D766606}" name="Project ID" dataDxfId="391"/>
    <tableColumn id="3" xr3:uid="{2A15135F-98D6-4FBD-AE84-5EF0B52672ED}" name="Phase" dataDxfId="390"/>
    <tableColumn id="4" xr3:uid="{A7219BBA-68F7-4990-95D5-9B5A4EC218AA}" name="Structure ID" dataDxfId="389"/>
    <tableColumn id="5" xr3:uid="{ACC137C5-3CF1-40F4-952F-3B5BEC9A8ED2}" name="Author" dataDxfId="388"/>
    <tableColumn id="6" xr3:uid="{28B9B9E9-3ACF-4467-8F04-662CFC688071}" name="Water Depth [m]" dataDxfId="387"/>
    <tableColumn id="7" xr3:uid="{352B6A31-2237-4251-83A7-8BBEBAA34145}" name="Height Reference" dataDxfId="386"/>
    <tableColumn id="8" xr3:uid="{E5B30FA6-D94B-4AC3-882C-68878254E410}" name="Comments" dataDxfId="38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insertRow="1" totalsRowShown="0" headerRowDxfId="384" dataDxfId="383">
  <autoFilter ref="BM12:BT13" xr:uid="{95B9336E-C6A5-4C93-9BED-34E5AF05FA6C}"/>
  <tableColumns count="8">
    <tableColumn id="1" xr3:uid="{BFA931EE-6FF8-44FC-AD54-32A5CF9115A2}" name="Name" dataDxfId="382"/>
    <tableColumn id="2" xr3:uid="{890F5896-05F5-47DB-B9DE-92FEF30867DB}" name="Project ID" dataDxfId="381"/>
    <tableColumn id="3" xr3:uid="{B37A2062-3A26-4ECC-B4E4-991B88E82CB2}" name="Phase" dataDxfId="380"/>
    <tableColumn id="4" xr3:uid="{C64DA219-F7AA-44CC-BC3D-62956AF84B2E}" name="Structure ID" dataDxfId="379"/>
    <tableColumn id="5" xr3:uid="{47235A3E-EBF6-486D-8ADC-74E88BA72554}" name="Author" dataDxfId="378"/>
    <tableColumn id="6" xr3:uid="{6F9496C9-78A5-48EB-ADDB-1E499513D04A}" name="Water Depth [m]" dataDxfId="377"/>
    <tableColumn id="7" xr3:uid="{377B6EFB-A6E2-452C-9D74-166D22A947E2}" name="Height Reference" dataDxfId="376"/>
    <tableColumn id="8" xr3:uid="{CCFF71E1-8925-43BC-8785-1A52849BE151}" name="Comments" dataDxfId="37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74" dataDxfId="85">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91"/>
    <tableColumn id="2" xr3:uid="{E8281684-BC71-4E35-8AE4-31AC648F4A83}" name="Top [m]" dataDxfId="90"/>
    <tableColumn id="3" xr3:uid="{6B784D87-E7E2-4CF9-935B-9C0C8FC2DBC2}" name="Bottom [m]" dataDxfId="89"/>
    <tableColumn id="4" xr3:uid="{96A3790F-0CF8-4CB5-8340-C0A20382D4FC}" name="D, top [m]" dataDxfId="88"/>
    <tableColumn id="5" xr3:uid="{222474F9-E0FB-441A-81D5-07306740C4B2}" name="D, bottom [m]" dataDxfId="87"/>
    <tableColumn id="6" xr3:uid="{541ECBE1-3529-43CA-B9AD-3DE9306D1235}" name="t [mm]" dataDxfId="8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6" totalsRowShown="0" dataDxfId="75">
  <autoFilter ref="BT18:CB26" xr:uid="{6CC2DE03-626B-408F-BF0C-226561799664}"/>
  <tableColumns count="9">
    <tableColumn id="9" xr3:uid="{C4C238D0-5357-48AB-969A-BE97844E5B70}" name="Name" dataDxfId="84"/>
    <tableColumn id="2" xr3:uid="{75F4D18E-F4BE-42B7-BB68-BF337C8DBA12}" name="Top [m]" dataDxfId="83"/>
    <tableColumn id="12" xr3:uid="{7C08C228-C676-4F90-9088-C9A3D6E72EB7}" name="Bottom [m]" dataDxfId="82"/>
    <tableColumn id="3" xr3:uid="{935DDAA6-49E6-45F6-B4AC-FCE8DF0B0A4D}" name="Mass [kg]" dataDxfId="81"/>
    <tableColumn id="1" xr3:uid="{E1D9BE0D-D944-4F2C-BAFF-1BA4FBB69ECE}" name="Diameter [m]" dataDxfId="80"/>
    <tableColumn id="4" xr3:uid="{A5E1EAFC-3DD4-4294-8717-665AE71BEDA8}" name="Orientation [°]" dataDxfId="79"/>
    <tableColumn id="5" xr3:uid="{5CE5C6CE-44B0-4B32-B390-246BAF490F6A}" name="Distance Axis to Axis" dataDxfId="78"/>
    <tableColumn id="6" xr3:uid="{CBE21F9B-8BA2-4737-8F56-34AD78C68BC3}" name="Gap between surfaces" dataDxfId="77"/>
    <tableColumn id="7" xr3:uid="{18326CB3-EF8F-4E97-ADA5-82B71868B5B1}" name="Surface roughness [m]" dataDxfId="7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6" totalsRowShown="0" dataDxfId="92">
  <autoFilter ref="EA12:EI16" xr:uid="{6273375F-28C8-4A14-A545-8B988B5C9E65}"/>
  <tableColumns count="9">
    <tableColumn id="1" xr3:uid="{C3AE8FB7-66D2-47E1-8AA6-F0260BDFFCB8}" name="Identifier" dataDxfId="101"/>
    <tableColumn id="2" xr3:uid="{5F848737-A14E-44D6-9231-85AB48A55526}" name="Power [MW]" dataDxfId="100"/>
    <tableColumn id="3" xr3:uid="{2C93533D-1E27-4EB2-B7E6-3A19FEC55632}" name="Rotor Diameter [m]" dataDxfId="99"/>
    <tableColumn id="4" xr3:uid="{9D1780E5-E668-4D12-AF46-0A1DF433FA8A}" name="Mass of RNA [kg]" dataDxfId="98"/>
    <tableColumn id="5" xr3:uid="{1CA8A517-990E-4959-826C-118C5EC0C261}" name="Inertia of RNA fore-aft @COG [kg m^2]" dataDxfId="97"/>
    <tableColumn id="6" xr3:uid="{9FFE4A1F-E32A-49E7-8031-A24CF653CD8C}" name="Inertia of RNA side-side @COG [kg m^2]" dataDxfId="96"/>
    <tableColumn id="8" xr3:uid="{C481EB76-DD37-4979-8B5D-F3C81E38423E}" name="vertical offset TT to HH [m] " dataDxfId="95"/>
    <tableColumn id="7" xr3:uid="{3BD257A8-5786-4E03-8F1F-6116921828A3}" name="vertical offset TT_COG [m]" dataDxfId="94"/>
    <tableColumn id="9" xr3:uid="{A74BD603-BB70-4B62-BE72-E692B1275ED2}" name="comment" dataDxfId="9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13" insertRow="1" totalsRowShown="0" headerRowDxfId="373" dataDxfId="372">
  <autoFilter ref="CC112:CH113" xr:uid="{6624AC03-091B-4440-AE35-46757D89154C}"/>
  <sortState xmlns:xlrd2="http://schemas.microsoft.com/office/spreadsheetml/2017/richdata2" ref="CC113:CM137">
    <sortCondition ref="CC112:CC137"/>
  </sortState>
  <tableColumns count="6">
    <tableColumn id="1" xr3:uid="{4712795E-488A-48E6-9477-0C98BE5C778B}" name="Section" dataDxfId="169"/>
    <tableColumn id="2" xr3:uid="{AF3B0F66-A97E-469B-BB2C-92E08B9852BC}" name="Top [m]" dataDxfId="168"/>
    <tableColumn id="3" xr3:uid="{EC9C8893-C993-4BCE-BD9D-E7180486ABFE}" name="Bottom [m]" dataDxfId="167"/>
    <tableColumn id="4" xr3:uid="{ED8DD31F-6E20-4C5F-BC92-0B6DB7A1B362}" name="D, top [m]" dataDxfId="166"/>
    <tableColumn id="5" xr3:uid="{2B890B63-A561-40A7-9FBB-7B8D47FD2656}" name="D, bottom [m]" dataDxfId="165"/>
    <tableColumn id="6" xr3:uid="{F255FA0B-5DF3-4FA4-A7BD-E6FEACC8E738}" name="t [mm]" dataDxfId="164"/>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61" totalsRowShown="0" headerRowDxfId="371" dataDxfId="48">
  <autoFilter ref="CN112:CV161" xr:uid="{053322B7-F3E5-4935-832F-DFBC92EF3AA2}"/>
  <tableColumns count="9">
    <tableColumn id="9" xr3:uid="{AB7A3BD0-E047-4B9B-B321-179F40ECC452}" name="Name" dataDxfId="57"/>
    <tableColumn id="2" xr3:uid="{3AED4E5F-8B5F-4607-A3FD-EEAB134CA7C8}" name="Top [m]" dataDxfId="56"/>
    <tableColumn id="12" xr3:uid="{84257648-6597-4C8A-AD5A-3D3D0B07220D}" name="Bottom [m]" dataDxfId="55"/>
    <tableColumn id="3" xr3:uid="{20FDA9C3-BF70-4D85-A870-C8B7ADD0F944}" name="Mass [kg]" dataDxfId="54"/>
    <tableColumn id="1" xr3:uid="{A1DA6B57-09C6-4BA3-8C6D-34B4DE0BC8C4}" name="Diameter [m]" dataDxfId="53"/>
    <tableColumn id="4" xr3:uid="{7B401936-3842-4626-8801-F37D73E9C6DF}" name="Orientation [°]" dataDxfId="52"/>
    <tableColumn id="5" xr3:uid="{3E808003-5E60-482F-ABF1-D2D73158ED75}" name="Distance Axis to Axis" dataDxfId="51"/>
    <tableColumn id="6" xr3:uid="{AA2B16CF-21CA-4B65-91DB-2046C745D885}" name="Gap between surfaces" dataDxfId="50"/>
    <tableColumn id="7" xr3:uid="{269E9AEB-7728-4497-93C0-92D0DDE32F7B}" name="Surface roughness [m]" dataDxfId="49"/>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38" totalsRowShown="0" headerRowDxfId="139" dataDxfId="170">
  <autoFilter ref="CC27:CJ38" xr:uid="{9E39EC90-AC52-4EC1-B4CF-9799F74991BE}"/>
  <sortState xmlns:xlrd2="http://schemas.microsoft.com/office/spreadsheetml/2017/richdata2" ref="CC28:CG29">
    <sortCondition descending="1" ref="CE27:CE29"/>
  </sortState>
  <tableColumns count="8">
    <tableColumn id="1" xr3:uid="{30A99A19-40E5-433E-929D-3A4779ACB1CE}" name="Name" dataDxfId="163"/>
    <tableColumn id="2" xr3:uid="{B126DBC5-55C1-442E-B96B-933B020A9CD4}" name="ID" dataDxfId="162"/>
    <tableColumn id="3" xr3:uid="{348D5BC0-8868-4781-8DF0-2E04B537B73E}" name="Project ID" dataDxfId="161"/>
    <tableColumn id="4" xr3:uid="{056B06E5-26E8-494B-83AF-1C87FB2162FC}" name="Phase" dataDxfId="160"/>
    <tableColumn id="5" xr3:uid="{EF179F4C-6CE0-4E71-9486-F0E6D0E71C4C}" name="Structure ID" dataDxfId="159"/>
    <tableColumn id="6" xr3:uid="{2FDCFB50-700F-4830-AD68-13F9C0B1CC31}" name="Water Depth [m]" dataDxfId="158"/>
    <tableColumn id="7" xr3:uid="{DE9B320D-8967-4FD8-BAE1-C291FB3ED005}" name="Height Reference" dataDxfId="157"/>
    <tableColumn id="8" xr3:uid="{F3B1D1F4-B5F0-41CE-A016-0A556B19BA4F}" name="Comments" dataDxfId="156"/>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insertRow="1" totalsRowShown="0" headerRowDxfId="138" dataDxfId="370">
  <autoFilter ref="CX12:DE13" xr:uid="{636DA4FD-EDFB-4F12-A89B-84FBA35E7AC5}"/>
  <tableColumns count="8">
    <tableColumn id="1" xr3:uid="{E34E574E-744D-4554-AD98-E3D18572D674}" name="Name" dataDxfId="369"/>
    <tableColumn id="2" xr3:uid="{E411370A-1A97-44E5-BD18-89879F80115C}" name="ID" dataDxfId="368"/>
    <tableColumn id="3" xr3:uid="{F8DB145A-5EEF-4C6B-8F9D-B588A17D3C5D}" name="Project ID" dataDxfId="367"/>
    <tableColumn id="4" xr3:uid="{43BB9CC2-4974-4122-BCFD-6271174F98E0}" name="Phase" dataDxfId="366"/>
    <tableColumn id="5" xr3:uid="{1E3D4F3B-C73C-4C7A-9F63-2C7CEB367AA8}" name="Structure ID" dataDxfId="365"/>
    <tableColumn id="6" xr3:uid="{CF6F63D6-FC41-4D2D-B310-0191259847FF}" name="Water Depth [m]" dataDxfId="364"/>
    <tableColumn id="7" xr3:uid="{50321489-A2C4-4A01-B8EA-6B294362F8E1}" name="Height Reference" dataDxfId="363"/>
    <tableColumn id="8" xr3:uid="{06A4F591-EE1D-409E-A39C-00884C167657}" name="Comments" dataDxfId="13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362" dataDxfId="68">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74"/>
    <tableColumn id="2" xr3:uid="{BB1ACF23-16B7-4C47-80B0-893A33C698A9}" name="Top [m]" dataDxfId="73"/>
    <tableColumn id="3" xr3:uid="{D5324E74-51EE-432A-847E-5AE29B7CA4D7}" name="Bottom [m]" dataDxfId="72"/>
    <tableColumn id="4" xr3:uid="{FFBDC83C-AA98-41F1-91F3-EE469D2DD36A}" name="D, top [m]" dataDxfId="71"/>
    <tableColumn id="5" xr3:uid="{B936FF01-5C34-41FB-BD9D-F28D153F9BDF}" name="D, bottom [m]" dataDxfId="70"/>
    <tableColumn id="6" xr3:uid="{19D1010E-9125-43B6-B42C-67FA9586EDA8}" name="t [mm]" dataDxfId="69"/>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7" totalsRowShown="0" dataDxfId="38">
  <autoFilter ref="DE18:DM67" xr:uid="{12F79D89-930A-4420-97C7-60370F1121DC}"/>
  <tableColumns count="9">
    <tableColumn id="9" xr3:uid="{5BB60229-57C8-489B-8AD5-280AB6D93E54}" name="Name" dataDxfId="47"/>
    <tableColumn id="2" xr3:uid="{EAC19ED0-15BB-4F2F-B297-347769AEDA92}" name="Top [m]" dataDxfId="46"/>
    <tableColumn id="12" xr3:uid="{47A7AF06-EC9F-427D-8F50-53F82DB050A6}" name="Bottom [m]" dataDxfId="45"/>
    <tableColumn id="3" xr3:uid="{50700484-30B3-4605-8578-AD4FBA12A5B2}" name="Mass [kg]" dataDxfId="44"/>
    <tableColumn id="1" xr3:uid="{E557ADD3-D28A-4C96-B6FA-AF6D98691265}" name="Diameter [m]" dataDxfId="43"/>
    <tableColumn id="4" xr3:uid="{E8468086-16DA-4063-B0B5-DAC02A29244C}" name="Orientation [°]" dataDxfId="42"/>
    <tableColumn id="5" xr3:uid="{62B06F09-4543-4DBA-8F55-1F54D6CC331B}" name="Distance Axis to Axis" dataDxfId="41"/>
    <tableColumn id="6" xr3:uid="{FC078448-A491-4E57-AF88-7DC574214818}" name="Gap between surfaces" dataDxfId="40"/>
    <tableColumn id="7" xr3:uid="{C7E82548-94F1-43F3-BD70-20A3E76E01FF}" name="Surface roughness [m]" dataDxfId="39"/>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5" totalsRowShown="0" headerRowDxfId="361" dataDxfId="102" headerRowBorderDxfId="360" tableBorderDxfId="359">
  <autoFilter ref="DP111:DX115" xr:uid="{25902508-4CE0-4A3E-B393-EABB076E5067}"/>
  <tableColumns count="9">
    <tableColumn id="1" xr3:uid="{9AAE1BAC-6413-45AA-8F9A-CA13CBCAD201}" name="Identifier" dataDxfId="111"/>
    <tableColumn id="2" xr3:uid="{3752FAA6-8F43-4A1F-BDEE-07A53859F1E7}" name="Power [MW]" dataDxfId="110"/>
    <tableColumn id="10" xr3:uid="{458667F5-0408-492D-B92E-A3D3C270519C}" name="Rotor Diameter [m]" dataDxfId="109"/>
    <tableColumn id="3" xr3:uid="{7DB2ACAF-6D53-482F-8CEF-8073695D2184}" name="Mass of RNA [kg]" dataDxfId="108"/>
    <tableColumn id="4" xr3:uid="{AD0550DD-2078-47BE-8718-A80100547BC6}" name="Inertia of RNA fore-aft @COG [kg m^2]" dataDxfId="107"/>
    <tableColumn id="5" xr3:uid="{FE2F1CB5-7238-43D1-BD0E-870267602329}" name="Inertia of RNA side-side @COG [kg m^2]" dataDxfId="106"/>
    <tableColumn id="6" xr3:uid="{A8B68FE9-4E32-421F-B38A-D43A617ACB98}" name="Vertical Offset TT to HH [m] " dataDxfId="105"/>
    <tableColumn id="7" xr3:uid="{37A681FC-3A2A-4D32-AA7F-00F65FE7DB9F}" name="Vertical Offset TT_COG [m]" dataDxfId="104"/>
    <tableColumn id="8" xr3:uid="{F94ECCEB-31E8-4416-B7C7-95B8A86CF8EF}" name="comment" dataDxfId="103"/>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MP_META4748" displayName="MP_META4748" ref="CC13:CJ14" totalsRowShown="0" headerRowDxfId="174" dataDxfId="173">
  <autoFilter ref="CC13:CJ14" xr:uid="{397229C1-1F12-4CBF-B6B4-CB03E2E3BFA9}"/>
  <tableColumns count="8">
    <tableColumn id="8" xr3:uid="{E63A535F-BCB0-44B8-8F04-578B46D6E770}" name="Name" dataDxfId="155"/>
    <tableColumn id="1" xr3:uid="{B9957457-BDC3-4CF1-9176-6CA78312100C}" name="ID" dataDxfId="154"/>
    <tableColumn id="2" xr3:uid="{80468BCA-98DD-4134-986A-E851A347BC30}" name="Project ID" dataDxfId="153"/>
    <tableColumn id="3" xr3:uid="{67E3806B-7891-47B8-A1BB-6F885C398898}" name="Phase" dataDxfId="152"/>
    <tableColumn id="4" xr3:uid="{6C238ADE-02B5-4280-8D9D-D6D61829E1C8}" name="Structure ID" dataDxfId="151"/>
    <tableColumn id="5" xr3:uid="{BBE37E48-DDDB-4337-B479-B53F958EE83B}" name="Water Depth [m]" dataDxfId="150"/>
    <tableColumn id="6" xr3:uid="{EF4EC37F-00E8-4ECB-96FE-474EA9113144}" name="Height Reference" dataDxfId="149"/>
    <tableColumn id="7" xr3:uid="{99A6AD24-F860-4BEC-8C44-6586D7FD3AD4}" name="Comments" dataDxfId="148"/>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MP_META4749" displayName="MP_META4749" ref="CC18:CJ19" totalsRowShown="0" headerRowDxfId="172" dataDxfId="171">
  <autoFilter ref="CC18:CJ19" xr:uid="{C0874040-C2DB-43F6-B287-C9435510382F}"/>
  <tableColumns count="8">
    <tableColumn id="8" xr3:uid="{66E27245-2779-4BA5-A76B-62FAEF1B8D83}" name="Name" dataDxfId="147"/>
    <tableColumn id="1" xr3:uid="{F05D82B9-A3A9-4B5D-8F4C-F5F2E3C3CCCB}" name="ID" dataDxfId="146"/>
    <tableColumn id="2" xr3:uid="{26B1AA90-9284-4437-9662-5EE258D1BF02}" name="Project ID" dataDxfId="145"/>
    <tableColumn id="3" xr3:uid="{C387B0A8-DD1F-4CAA-A2A0-0CB14896F5A5}" name="Phase" dataDxfId="144"/>
    <tableColumn id="4" xr3:uid="{BDB95725-7649-45A0-98F4-7A9E987A142F}" name="Structure ID" dataDxfId="143"/>
    <tableColumn id="5" xr3:uid="{3C66E869-D7F2-4755-910A-43BD60F14BA7}" name="Water Depth [m]" dataDxfId="142"/>
    <tableColumn id="6" xr3:uid="{55C1D2E1-F2F1-4A64-9076-8A4F4366F33A}" name="Height Reference" dataDxfId="141"/>
    <tableColumn id="7" xr3:uid="{793CE583-F8F6-49BF-B270-75E722DF596A}" name="Comments" dataDxfId="140"/>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2B8FDCA-2ED4-4018-B639-6158B76CD68C}" name="MP_META47" displayName="MP_META47" ref="F12:M13" totalsRowShown="0" headerRowDxfId="358" dataDxfId="357">
  <autoFilter ref="F12:M13" xr:uid="{92B8FDCA-2ED4-4018-B639-6158B76CD68C}"/>
  <tableColumns count="8">
    <tableColumn id="8" xr3:uid="{BDF9F3C7-B757-4453-BD21-B1BB8125A1C3}" name="Name" dataDxfId="356"/>
    <tableColumn id="1" xr3:uid="{5A92A8FF-B672-49D7-A460-DE3298CBD04E}" name="ID" dataDxfId="355"/>
    <tableColumn id="2" xr3:uid="{C2A89C93-436B-4A3F-A589-445533BBBD14}" name="Project ID" dataDxfId="354"/>
    <tableColumn id="3" xr3:uid="{362921A4-D903-4972-A993-4B296AA88BD3}" name="Phase" dataDxfId="353"/>
    <tableColumn id="4" xr3:uid="{8B630587-B6F1-4B2D-AE2E-0BAE0B19A96C}" name="Structure ID" dataDxfId="352"/>
    <tableColumn id="5" xr3:uid="{4A2DF148-79DF-4B3B-B9E9-37DA744D6671}" name="Water Depth [m]" dataDxfId="351"/>
    <tableColumn id="6" xr3:uid="{4B2D4872-5688-4730-9FB2-BD337F9254D4}" name="Height Reference" dataDxfId="350"/>
    <tableColumn id="7" xr3:uid="{F592BDF3-0C8E-4CB3-8E11-DB8FDC6D2E7F}" name="Comments" dataDxfId="349"/>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4" headerRowDxfId="348" dataDxfId="347">
  <autoFilter ref="D6:K94" xr:uid="{6964430C-2D65-45C4-817F-08653037EDFC}"/>
  <tableColumns count="8">
    <tableColumn id="1" xr3:uid="{1C924510-54DB-4186-8521-598E5FD7BF93}" name="Section" totalsRowLabel="Ergebnis" dataDxfId="346" totalsRowDxfId="345"/>
    <tableColumn id="2" xr3:uid="{29F8F207-72DF-4027-A39E-C3D956F79382}" name="Affiliation" dataDxfId="344" totalsRowDxfId="343"/>
    <tableColumn id="3" xr3:uid="{F1A86E12-282B-4FE8-A989-9056549BE251}" name="local Section" dataDxfId="342" totalsRowDxfId="341"/>
    <tableColumn id="4" xr3:uid="{1F0B5480-90D3-4DBF-AAEC-010EB8A46507}" name="Top [m]" dataDxfId="340" totalsRowDxfId="339"/>
    <tableColumn id="5" xr3:uid="{2F9EEEB1-AE18-4058-A215-9A6EAD23E6F0}" name="Bottom [m]" dataDxfId="338" totalsRowDxfId="337"/>
    <tableColumn id="6" xr3:uid="{CAF3E9FD-22BF-4C53-97D3-15DEA70C9DE2}" name="D, top [m]" dataDxfId="336" totalsRowDxfId="335"/>
    <tableColumn id="7" xr3:uid="{EE4449DD-273C-4967-8180-25E33E65F937}" name="D, bottom [m]" dataDxfId="334" totalsRowDxfId="333"/>
    <tableColumn id="8" xr3:uid="{E06D75BA-2195-4DA0-AB09-E9EF471B8154}" name="t [mm]" dataDxfId="332" totalsRowDxfId="331"/>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58" totalsRowShown="0" headerRowDxfId="330" dataDxfId="329">
  <autoFilter ref="Q6:Z58" xr:uid="{99775F4D-8879-4247-BCBB-9E55004F5FE5}"/>
  <tableColumns count="10">
    <tableColumn id="8" xr3:uid="{4222E379-EA2F-436F-A27E-F66347A2B7A2}" name="Affiliation" dataDxfId="328"/>
    <tableColumn id="1" xr3:uid="{00244646-90F3-4DDD-AB6B-0373781AFF60}" name="Name" dataDxfId="327"/>
    <tableColumn id="2" xr3:uid="{6305BA78-EC7F-4D5E-A143-DF4E3CB9A56C}" name="Top [m]" dataDxfId="326"/>
    <tableColumn id="3" xr3:uid="{156C5A02-52CD-48BE-87D5-E9BF8F935E99}" name="Bottom [m]" dataDxfId="325"/>
    <tableColumn id="4" xr3:uid="{BA986155-703C-4151-964B-7F7638569588}" name="Mass [kg]" dataDxfId="324"/>
    <tableColumn id="5" xr3:uid="{5FB39ED9-35A0-4964-ADC5-B9008F43FCB7}" name="Diameter [m]" dataDxfId="323"/>
    <tableColumn id="6" xr3:uid="{094B0EAF-8736-4B85-A464-028FE0E10FAC}" name="Orientation [°]" dataDxfId="322"/>
    <tableColumn id="7" xr3:uid="{F864D980-FF18-446E-8D28-70D3CBCA43E9}" name="Distance Axis to Axis [m]" dataDxfId="321"/>
    <tableColumn id="9" xr3:uid="{FD2E8D1C-F275-49BC-BD8B-D63D6205E6DF}" name="Gap between surfaces [m]" dataDxfId="320"/>
    <tableColumn id="10" xr3:uid="{DFEB932C-31A8-42AF-A99C-78CC47E5676D}" name="Surface roughness [m]" dataDxfId="319"/>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318" dataDxfId="316" headerRowBorderDxfId="317" tableBorderDxfId="315" totalsRowBorderDxfId="314">
  <autoFilter ref="AB31:AG35" xr:uid="{A1E86920-59C8-4A34-A4FA-D52D35DC047E}"/>
  <tableColumns count="6">
    <tableColumn id="1" xr3:uid="{D7BA5792-F27A-42AB-84A6-1A5C5073E624}" name="Affiliation" dataDxfId="313"/>
    <tableColumn id="3" xr3:uid="{F299E913-54CD-48A0-BB41-0880A93754FE}" name="Top [m]" dataDxfId="312"/>
    <tableColumn id="4" xr3:uid="{3FE7280C-AE16-43A5-98C5-AC81567063F8}" name="Bottom [m]" dataDxfId="311"/>
    <tableColumn id="5" xr3:uid="{494E1F17-E9F7-4B30-BF2F-0D837AD6C9EB}" name="D, top [m]" dataDxfId="310"/>
    <tableColumn id="6" xr3:uid="{9D18588B-23C1-495C-A81D-3BA5AF2F1DDD}" name="D, bottom [m]" dataDxfId="309"/>
    <tableColumn id="7" xr3:uid="{C3BA2567-9ACF-4834-A3FA-9599A0D98796}" name="t [mm]" dataDxfId="308"/>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307" dataDxfId="305" headerRowBorderDxfId="306" tableBorderDxfId="304">
  <autoFilter ref="AB27:AE28" xr:uid="{CD52EECF-AB78-4C57-8765-66AA1058C0CF}"/>
  <tableColumns count="4">
    <tableColumn id="1" xr3:uid="{035BC3C9-B7CD-47B5-94D2-F8D64A04FD6C}" name="Affiliation" dataDxfId="303"/>
    <tableColumn id="2" xr3:uid="{9093341A-644E-4005-A4B0-0B05612EE421}" name="Elevation [m]" dataDxfId="302"/>
    <tableColumn id="3" xr3:uid="{71FE16E7-7251-4F14-B28B-4C6055F6AED1}" name="Mass [t]" dataDxfId="301"/>
    <tableColumn id="4" xr3:uid="{87F4221A-61DF-4C79-A116-8098A7C6FAAE}" name="comment" dataDxfId="300"/>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299" dataDxfId="298">
  <autoFilter ref="AD14:AH18" xr:uid="{8D334D84-754D-4685-9A4A-6A66B2E4FFB9}"/>
  <tableColumns count="5">
    <tableColumn id="1" xr3:uid="{DB673771-BB6D-4B68-81A2-B0DFC2758DC6}" name="Bottom [m]" dataDxfId="297"/>
    <tableColumn id="2" xr3:uid="{88DBAEFE-0CE9-43B7-BBD5-30E29A54DD0E}" name="Top [m]" dataDxfId="296"/>
    <tableColumn id="3" xr3:uid="{88F4E89D-F5DC-463C-AE91-5C5F8B82A591}" name="Marine Growth [mm]" dataDxfId="295"/>
    <tableColumn id="4" xr3:uid="{ABEE5949-3D04-400D-9A95-F3EBF7837C0E}" name="Density  [kg/m^3]" dataDxfId="294"/>
    <tableColumn id="5" xr3:uid="{F538BE21-E07F-43DA-9EA7-D7658B55572F}" name="Surface Roughness [m]" dataDxfId="293"/>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92" dataDxfId="291">
  <autoFilter ref="AB22:AE24" xr:uid="{87B4A03F-1005-4720-8887-A14737394284}"/>
  <tableColumns count="4">
    <tableColumn id="1" xr3:uid="{79B3039B-DCB3-4DB5-9657-9170C1A7D7A1}" name="Bottom [m]" dataDxfId="290"/>
    <tableColumn id="2" xr3:uid="{798BD679-C372-4555-9ABA-DF12AF1BEB7B}" name="Top [m]" dataDxfId="289"/>
    <tableColumn id="3" xr3:uid="{C28B4B73-F57A-4DF1-B531-CD436CEA398C}" name="cd" dataDxfId="288"/>
    <tableColumn id="4" xr3:uid="{B75141CC-AB54-4904-90B7-845CA3D69A1B}" name="cm" dataDxfId="287"/>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86" dataDxfId="284" headerRowBorderDxfId="285" tableBorderDxfId="283" totalsRowBorderDxfId="282">
  <autoFilter ref="AB8:AJ9" xr:uid="{72CE8A2A-6760-4548-BB1E-BCA204D8C1BA}"/>
  <tableColumns count="9">
    <tableColumn id="1" xr3:uid="{46A5A21B-3002-456C-8AD9-5ECB42AC421F}" name="Identifier" dataDxfId="281"/>
    <tableColumn id="2" xr3:uid="{F5B4AC32-29FD-42F7-91EC-62CC42FCE0D7}" name="Power [MW]" dataDxfId="280"/>
    <tableColumn id="3" xr3:uid="{F6A77E93-EA0B-4A7B-91D9-D14361BC8B1A}" name="Rotor Diameter [m]" dataDxfId="279"/>
    <tableColumn id="4" xr3:uid="{324F57B3-0BB2-4A0A-864F-C4E295BA1417}" name="Mass of RNA [kg]" dataDxfId="278"/>
    <tableColumn id="5" xr3:uid="{498958C1-FF10-460A-950F-D28B6D477E67}" name="Inertia of RNA fore-aft @COG [kg m^2]" dataDxfId="277"/>
    <tableColumn id="8" xr3:uid="{234964DC-3BFC-4170-9D6A-7B3DBC67A11F}" name="Inertia of RNA side-side @COG [kg m^2]" dataDxfId="276"/>
    <tableColumn id="6" xr3:uid="{9A250389-A125-48C0-9709-4FC870698E51}" name="Vertical Offset TT to HH [m]" dataDxfId="275"/>
    <tableColumn id="7" xr3:uid="{7481D65D-D15B-4189-850C-213AFF247093}" name="Vertical Offset TT_COG [m]" dataDxfId="274"/>
    <tableColumn id="9" xr3:uid="{DC025F26-D4D4-42D6-A0AC-A10FD5B08484}" name="comment" dataDxfId="273"/>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272" dataDxfId="271">
  <autoFilter ref="A5:C11" xr:uid="{C35E7AB2-603F-4F8E-A683-CC2DB9E03260}"/>
  <tableColumns count="3">
    <tableColumn id="1" xr3:uid="{249E4AC0-B025-41CE-B64B-B1C47A8B108A}" name="Parameter" dataDxfId="270" totalsRowDxfId="269"/>
    <tableColumn id="2" xr3:uid="{96957327-E448-409A-A132-2F66C10F1B05}" name="Value" dataDxfId="268" totalsRowDxfId="267"/>
    <tableColumn id="3" xr3:uid="{9BA3C973-0D4E-4458-9364-B9F23256E516}" name="Unit" dataDxfId="266" totalsRowDxfId="265"/>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264" dataDxfId="263">
  <autoFilter ref="A28:C36" xr:uid="{AE7797A4-FD72-46EC-AF51-C7FF0F3EB792}"/>
  <tableColumns count="3">
    <tableColumn id="1" xr3:uid="{BDB642AE-B9A4-45CB-BF41-7BEF68FFEDAB}" name="Structure" dataDxfId="262"/>
    <tableColumn id="2" xr3:uid="{6E51D16D-6FD1-4E9F-B93C-11B153F5BAB1}" name="Mass [t]" dataDxfId="261"/>
    <tableColumn id="3" xr3:uid="{7B4AFB51-C380-4E40-AA9A-07A3C0BB6BB2}" name="Unit" dataDxfId="260"/>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259" tableBorderDxfId="258">
  <autoFilter ref="A40:B44" xr:uid="{5419C822-5D9E-463E-B4A7-260252AD6015}"/>
  <tableColumns count="2">
    <tableColumn id="1" xr3:uid="{F6FA1935-F0E5-4F62-8A4D-4FE7BA111787}" name="Component"/>
    <tableColumn id="2" xr3:uid="{E8E41672-2680-44C2-A52A-44DCFAA10B38}" name="Identifier" dataDxfId="257"/>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256" dataDxfId="255">
  <autoFilter ref="AT14:AW22" xr:uid="{D00F4F6D-0F31-4182-BC4A-31C745F7BBA9}"/>
  <tableColumns count="4">
    <tableColumn id="1" xr3:uid="{3E7E42D1-2471-409C-AC2F-75B5A8095375}" name="Parameter" dataDxfId="254"/>
    <tableColumn id="4" xr3:uid="{99EC9FE1-9CC9-4583-9D9D-230249F64D0F}" name="comment" dataDxfId="253"/>
    <tableColumn id="3" xr3:uid="{871A325F-4286-41C3-A6A6-BD4642988E4A}" name="Unit" dataDxfId="252"/>
    <tableColumn id="2" xr3:uid="{6C705FCB-5D10-4250-9912-E9DAC119643B}" name="Value" dataDxfId="251"/>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250" dataDxfId="249">
  <autoFilter ref="AT49:BA89" xr:uid="{DD5BEA98-0119-401B-967D-E2418A69409F}"/>
  <tableColumns count="8">
    <tableColumn id="1" xr3:uid="{373D6BEE-FFC8-4F84-AEB7-6AD21690094C}" name="Project Settings" dataDxfId="248"/>
    <tableColumn id="2" xr3:uid="{33D3D4C7-7196-494B-A318-0963B6F65C4E}" name="comment" dataDxfId="247"/>
    <tableColumn id="3" xr3:uid="{593BEF57-F850-45F6-8F98-C26629403E22}" name="unit" dataDxfId="246"/>
    <tableColumn id="4" xr3:uid="{E0487E44-0EED-4BFD-B57A-C884FB22266C}" name="default" dataDxfId="245"/>
    <tableColumn id="5" xr3:uid="{725E765C-418F-4C6D-AA24-7B508BA05BFD}" name="reloading_init" dataDxfId="244"/>
    <tableColumn id="6" xr3:uid="{479B0DF5-8747-43DB-A758-AFD992843CE9}" name="reloading_loaded" dataDxfId="243"/>
    <tableColumn id="7" xr3:uid="{18FEAEC6-4CD8-4A3D-94F9-339CF341D843}" name="static_red_init" dataDxfId="242"/>
    <tableColumn id="8" xr3:uid="{1592EEB9-8079-48EB-BB6B-11DC57BBA524}" name="static_red_loaded" dataDxfId="241"/>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240" dataDxfId="238" headerRowBorderDxfId="239">
  <autoFilter ref="F13:P22" xr:uid="{71E9ED97-D6B3-4021-B4A0-767262A463AF}"/>
  <tableColumns count="11">
    <tableColumn id="3" xr3:uid="{FEC1B86F-C35E-46DA-A7B6-958218640B32}" name="Use For" dataDxfId="237"/>
    <tableColumn id="12" xr3:uid="{C2A89023-9057-4005-B5BC-7177CA0916E4}" name="Affiliation" dataDxfId="236"/>
    <tableColumn id="8" xr3:uid="{DA5288F4-A6D2-4654-91EF-5216E3A5D06D}" name="Name" dataDxfId="235"/>
    <tableColumn id="1" xr3:uid="{BCF04A15-F7A1-4B02-B968-2B77E93E65C8}" name="Top [m]" dataDxfId="234"/>
    <tableColumn id="2" xr3:uid="{7285DDF2-50C0-437F-A508-26E337365FD6}" name="Bottom [m]" dataDxfId="233"/>
    <tableColumn id="6" xr3:uid="{FF72EB0E-B8A4-4A02-BB1C-1EDDA8FDE8B6}" name="Mass [kg]" dataDxfId="232"/>
    <tableColumn id="4" xr3:uid="{C529D6EA-DB28-489B-9417-E4E43DA45BC2}" name="Diameter [m]" dataDxfId="231"/>
    <tableColumn id="7" xr3:uid="{187EAF26-0053-462C-A746-F4CFDD4FEA26}" name="Orientation [°]" dataDxfId="230"/>
    <tableColumn id="9" xr3:uid="{083E9AAE-21E0-4DD4-92EE-C339CE2D1002}" name="Distance Axis to Axis [m]" dataDxfId="229"/>
    <tableColumn id="13" xr3:uid="{21BE8926-C21A-4E38-9100-554AFA0FA93B}" name="Gap between surfaces [m]" dataDxfId="228"/>
    <tableColumn id="10" xr3:uid="{5E743F44-ADBC-4FED-9125-954BB70B4AA2}" name="Surface roughness [m]" dataDxfId="227"/>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18" totalsRowShown="0" headerRowDxfId="226" dataDxfId="225">
  <autoFilter ref="U124:AC218" xr:uid="{FE356BDF-F7DD-4DF8-8A03-F552C7434686}"/>
  <tableColumns count="9">
    <tableColumn id="1" xr3:uid="{6D2CD887-573B-48AA-98AD-9996FADDC923}" name="Node [-]" dataDxfId="224"/>
    <tableColumn id="2" xr3:uid="{EC70247F-3373-4C15-8E7F-4D2A86B1DE62}" name="Elevation [m]" dataDxfId="223"/>
    <tableColumn id="3" xr3:uid="{083E87E4-CECB-495A-A83F-130B2C844AFE}" name="Local x [m]" dataDxfId="222"/>
    <tableColumn id="4" xr3:uid="{7C868A91-68C1-4A51-B109-53217D6E2AA3}" name="Local y [m]" dataDxfId="221"/>
    <tableColumn id="5" xr3:uid="{86FF08B6-8D4D-4CCD-919D-2EE5F2A56883}" name="Point mass [m]" dataDxfId="220"/>
    <tableColumn id="8" xr3:uid="{D422C604-82A4-4AAE-9FBD-40F6A80A7906}" name="Foundation" dataDxfId="219"/>
    <tableColumn id="6" xr3:uid="{6C286BEE-E8E7-481A-94E7-8A10C03F2B0D}" name="New Node?" dataDxfId="218"/>
    <tableColumn id="9" xr3:uid="{58F26FFD-CDB9-4FAF-BC67-3CCFFD5764A5}" name="Below Seabed?" dataDxfId="217"/>
    <tableColumn id="11" xr3:uid="{18D4C98E-1F06-496E-9B90-0908586BB5D9}" name="comment" dataDxfId="216"/>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10" totalsRowShown="0" headerRowDxfId="215" dataDxfId="214">
  <autoFilter ref="AF124:AO310" xr:uid="{08A0827C-AEB7-4AC5-AC1C-3A9EEE71E512}"/>
  <tableColumns count="10">
    <tableColumn id="1" xr3:uid="{EE8CEEDE-C7F8-49BC-B1C1-62256D68B1F7}" name="Affiliation" dataDxfId="213"/>
    <tableColumn id="2" xr3:uid="{B5C9A065-2A24-4663-A78E-AB359C1B07B6}" name="Member [-]" dataDxfId="212"/>
    <tableColumn id="3" xr3:uid="{6737F7E4-75EA-4406-A7BA-6FC70240743C}" name="Node [-]" dataDxfId="211"/>
    <tableColumn id="4" xr3:uid="{89E5BBF6-3045-4D1E-BBF3-FCAE237AEF1F}" name="Diameter [m]" dataDxfId="210"/>
    <tableColumn id="5" xr3:uid="{6F3CFA72-85FE-4FA1-98D1-C26E66E5227F}" name="Wall thickness [mm]" dataDxfId="209"/>
    <tableColumn id="6" xr3:uid="{6F8DAE76-3BDE-41F7-B41C-569866CCAC01}" name="cd [-]" dataDxfId="208"/>
    <tableColumn id="7" xr3:uid="{38F26F02-A7D4-4714-AB52-DE027CA3C685}" name="cm [-]" dataDxfId="207"/>
    <tableColumn id="8" xr3:uid="{AF03C275-EBB0-4E9C-B3AD-4A9D80A81FED}" name="Marine growth [mm]" dataDxfId="206"/>
    <tableColumn id="9" xr3:uid="{05F492D6-D126-434F-93C6-A121F0788998}" name="Density [kg*m^-3]" dataDxfId="205"/>
    <tableColumn id="10" xr3:uid="{0530F484-7CF4-4A9A-9354-6550550F5D09}" name="Material [-]" dataDxfId="204"/>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03" dataDxfId="202">
  <autoFilter ref="U14:X15" xr:uid="{75D83FCB-684E-49B9-8C8E-EEC425D5900E}"/>
  <tableColumns count="4">
    <tableColumn id="1" xr3:uid="{CB78C727-D5DC-4CA2-BA49-B008160D7D1F}" name="Material" dataDxfId="201"/>
    <tableColumn id="2" xr3:uid="{065FA7D2-18F9-4AC6-BB89-D8104A6F0927}" name="Density" dataDxfId="200"/>
    <tableColumn id="3" xr3:uid="{5D3B327E-2F90-44C2-802D-F2908776C407}" name="Young's Mod. [Pa]" dataDxfId="199"/>
    <tableColumn id="4" xr3:uid="{4882E81A-F94D-4030-BB50-4BFCD860A46F}" name="Shear Mod [Pa]" dataDxfId="198"/>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197" dataDxfId="196">
  <autoFilter ref="U7:W12" xr:uid="{9AD5B26A-0D09-403C-8B9E-50F7200A653D}"/>
  <tableColumns count="3">
    <tableColumn id="1" xr3:uid="{C235FE96-286A-42FA-8098-E93B2B3C8E5E}" name="Parameter" dataDxfId="195"/>
    <tableColumn id="2" xr3:uid="{BD11FF44-1500-4157-941D-41DC78A2A481}" name="Value" dataDxfId="194"/>
    <tableColumn id="3" xr3:uid="{7E4FAC9B-4485-4A2B-BEC6-3BC57CC7FF8C}" name="comment" dataDxfId="193"/>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192" dataDxfId="191">
  <autoFilter ref="AT34:AZ39" xr:uid="{D6C78C0C-8A85-4D2B-92F4-6729B858FAB2}"/>
  <tableColumns count="7">
    <tableColumn id="1" xr3:uid="{05F85C1C-1EED-44A4-A8D4-CF77B2148625}" name="Stiffness" dataDxfId="190"/>
    <tableColumn id="2" xr3:uid="{0B997292-B387-4FA1-B22D-DEBADEB8F969}" name="LC1_FLS_reloading_initial" dataDxfId="189"/>
    <tableColumn id="3" xr3:uid="{6301AC23-3343-46AB-81AA-3A1DDDC46BAC}" name="LC1_FLS_reloading_loaded" dataDxfId="188"/>
    <tableColumn id="7" xr3:uid="{6302C8AA-23A9-43DF-BD36-E2E4B5ED6DAD}" name="LC1_ULS_static" dataDxfId="187"/>
    <tableColumn id="8" xr3:uid="{D8FD348A-57DA-4E5A-BBBE-0D945817FFB8}" name="LC1_ULS_static.red_initial" dataDxfId="186"/>
    <tableColumn id="9" xr3:uid="{3F1EA0C4-11AE-48CD-BCC6-65B2233C75CF}" name="LC1_ULS_static.red_loaded" dataDxfId="185"/>
    <tableColumn id="10" xr3:uid="{5ECD574D-BE96-424F-9C62-684253F937AE}" name="LC1_ULS_cyclic" dataDxfId="184"/>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183" dataDxfId="182">
  <autoFilter ref="U101:AA104" xr:uid="{536D1D01-89C1-4C94-A26C-FBFB46C62350}"/>
  <tableColumns count="7">
    <tableColumn id="1" xr3:uid="{1A5DBD54-67F4-4CE2-8D94-A9850A645C75}" name="Stiffness" dataDxfId="181"/>
    <tableColumn id="2" xr3:uid="{253C0E4D-38B0-41E2-949B-1886D7D550F1}" name="LC1_FLS_reloading_initial" dataDxfId="180"/>
    <tableColumn id="3" xr3:uid="{3997FCF5-7538-456C-857E-6A8DD20ABC92}" name="LC1_FLS_reloading_loaded" dataDxfId="179"/>
    <tableColumn id="7" xr3:uid="{FB26D1A0-3BE5-40ED-B400-38D259D0731C}" name="LC1_ULS_static" dataDxfId="178"/>
    <tableColumn id="8" xr3:uid="{A7CF01F1-A68D-4626-AEE0-0644BF97849E}" name="LC1_ULS_static.red_initial" dataDxfId="177"/>
    <tableColumn id="9" xr3:uid="{A6979E51-5994-44D9-B6E3-4EB7BCDCC7D8}" name="LC1_ULS_static.red_loaded" dataDxfId="176"/>
    <tableColumn id="10" xr3:uid="{1E0E243F-C201-4AF5-BE9B-6214067A713C}" name="LC1_ULS_cyclic" dataDxfId="175"/>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8.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vmlDrawing" Target="../drawings/vmlDrawing3.vml"/><Relationship Id="rId61" Type="http://schemas.openxmlformats.org/officeDocument/2006/relationships/table" Target="../tables/table11.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ctrlProp" Target="../ctrlProps/ctrlProp10.xml"/><Relationship Id="rId51" Type="http://schemas.openxmlformats.org/officeDocument/2006/relationships/ctrlProp" Target="../ctrlProps/ctrlProp53.xml"/><Relationship Id="rId72" Type="http://schemas.openxmlformats.org/officeDocument/2006/relationships/table" Target="../tables/table22.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7.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ctrlProp" Target="../ctrlProps/ctrlProp9.xml"/><Relationship Id="rId71" Type="http://schemas.openxmlformats.org/officeDocument/2006/relationships/table" Target="../tables/table21.xml"/><Relationship Id="rId2" Type="http://schemas.openxmlformats.org/officeDocument/2006/relationships/hyperlink" Target="file:///\\HH-DC02.jbo.local\daten\Offshore\34_Geometry_Databases\RNAs.db" TargetMode="External"/><Relationship Id="rId29" Type="http://schemas.openxmlformats.org/officeDocument/2006/relationships/ctrlProp" Target="../ctrlProps/ctrlProp3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table" Target="../tables/table33.xml"/><Relationship Id="rId18" Type="http://schemas.openxmlformats.org/officeDocument/2006/relationships/table" Target="../tables/table38.xml"/><Relationship Id="rId3" Type="http://schemas.openxmlformats.org/officeDocument/2006/relationships/vmlDrawing" Target="../drawings/vmlDrawing4.vml"/><Relationship Id="rId7" Type="http://schemas.openxmlformats.org/officeDocument/2006/relationships/ctrlProp" Target="../ctrlProps/ctrlProp57.xml"/><Relationship Id="rId12" Type="http://schemas.openxmlformats.org/officeDocument/2006/relationships/table" Target="../tables/table32.xml"/><Relationship Id="rId17" Type="http://schemas.openxmlformats.org/officeDocument/2006/relationships/table" Target="../tables/table37.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6.xml"/><Relationship Id="rId11" Type="http://schemas.openxmlformats.org/officeDocument/2006/relationships/table" Target="../tables/table31.xml"/><Relationship Id="rId5" Type="http://schemas.openxmlformats.org/officeDocument/2006/relationships/ctrlProp" Target="../ctrlProps/ctrlProp55.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4.xml"/><Relationship Id="rId9" Type="http://schemas.openxmlformats.org/officeDocument/2006/relationships/table" Target="../tables/table29.xml"/><Relationship Id="rId14" Type="http://schemas.openxmlformats.org/officeDocument/2006/relationships/table" Target="../tables/table34.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68.xml"/><Relationship Id="rId18" Type="http://schemas.openxmlformats.org/officeDocument/2006/relationships/ctrlProp" Target="../ctrlProps/ctrlProp73.xml"/><Relationship Id="rId26" Type="http://schemas.openxmlformats.org/officeDocument/2006/relationships/ctrlProp" Target="../ctrlProps/ctrlProp81.xml"/><Relationship Id="rId39" Type="http://schemas.openxmlformats.org/officeDocument/2006/relationships/table" Target="../tables/table44.xml"/><Relationship Id="rId21" Type="http://schemas.openxmlformats.org/officeDocument/2006/relationships/ctrlProp" Target="../ctrlProps/ctrlProp76.xml"/><Relationship Id="rId34" Type="http://schemas.openxmlformats.org/officeDocument/2006/relationships/table" Target="../tables/table39.xml"/><Relationship Id="rId42" Type="http://schemas.openxmlformats.org/officeDocument/2006/relationships/table" Target="../tables/table47.xml"/><Relationship Id="rId7" Type="http://schemas.openxmlformats.org/officeDocument/2006/relationships/ctrlProp" Target="../ctrlProps/ctrlProp62.xml"/><Relationship Id="rId2" Type="http://schemas.openxmlformats.org/officeDocument/2006/relationships/drawing" Target="../drawings/drawing5.xml"/><Relationship Id="rId16" Type="http://schemas.openxmlformats.org/officeDocument/2006/relationships/ctrlProp" Target="../ctrlProps/ctrlProp71.xml"/><Relationship Id="rId20" Type="http://schemas.openxmlformats.org/officeDocument/2006/relationships/ctrlProp" Target="../ctrlProps/ctrlProp75.xml"/><Relationship Id="rId29" Type="http://schemas.openxmlformats.org/officeDocument/2006/relationships/ctrlProp" Target="../ctrlProps/ctrlProp84.xml"/><Relationship Id="rId41" Type="http://schemas.openxmlformats.org/officeDocument/2006/relationships/table" Target="../tables/table46.xml"/><Relationship Id="rId1" Type="http://schemas.openxmlformats.org/officeDocument/2006/relationships/printerSettings" Target="../printerSettings/printerSettings5.bin"/><Relationship Id="rId6" Type="http://schemas.openxmlformats.org/officeDocument/2006/relationships/ctrlProp" Target="../ctrlProps/ctrlProp61.xml"/><Relationship Id="rId11" Type="http://schemas.openxmlformats.org/officeDocument/2006/relationships/ctrlProp" Target="../ctrlProps/ctrlProp66.xml"/><Relationship Id="rId24" Type="http://schemas.openxmlformats.org/officeDocument/2006/relationships/ctrlProp" Target="../ctrlProps/ctrlProp79.xml"/><Relationship Id="rId32" Type="http://schemas.openxmlformats.org/officeDocument/2006/relationships/ctrlProp" Target="../ctrlProps/ctrlProp87.xml"/><Relationship Id="rId37" Type="http://schemas.openxmlformats.org/officeDocument/2006/relationships/table" Target="../tables/table42.xml"/><Relationship Id="rId40" Type="http://schemas.openxmlformats.org/officeDocument/2006/relationships/table" Target="../tables/table45.xml"/><Relationship Id="rId5" Type="http://schemas.openxmlformats.org/officeDocument/2006/relationships/ctrlProp" Target="../ctrlProps/ctrlProp60.xml"/><Relationship Id="rId15" Type="http://schemas.openxmlformats.org/officeDocument/2006/relationships/ctrlProp" Target="../ctrlProps/ctrlProp70.xml"/><Relationship Id="rId23" Type="http://schemas.openxmlformats.org/officeDocument/2006/relationships/ctrlProp" Target="../ctrlProps/ctrlProp78.xml"/><Relationship Id="rId28" Type="http://schemas.openxmlformats.org/officeDocument/2006/relationships/ctrlProp" Target="../ctrlProps/ctrlProp83.xml"/><Relationship Id="rId36" Type="http://schemas.openxmlformats.org/officeDocument/2006/relationships/table" Target="../tables/table41.xml"/><Relationship Id="rId10" Type="http://schemas.openxmlformats.org/officeDocument/2006/relationships/ctrlProp" Target="../ctrlProps/ctrlProp65.xml"/><Relationship Id="rId19" Type="http://schemas.openxmlformats.org/officeDocument/2006/relationships/ctrlProp" Target="../ctrlProps/ctrlProp74.xml"/><Relationship Id="rId31" Type="http://schemas.openxmlformats.org/officeDocument/2006/relationships/ctrlProp" Target="../ctrlProps/ctrlProp86.xml"/><Relationship Id="rId4" Type="http://schemas.openxmlformats.org/officeDocument/2006/relationships/ctrlProp" Target="../ctrlProps/ctrlProp59.xml"/><Relationship Id="rId9" Type="http://schemas.openxmlformats.org/officeDocument/2006/relationships/ctrlProp" Target="../ctrlProps/ctrlProp64.xml"/><Relationship Id="rId14" Type="http://schemas.openxmlformats.org/officeDocument/2006/relationships/ctrlProp" Target="../ctrlProps/ctrlProp69.xml"/><Relationship Id="rId22" Type="http://schemas.openxmlformats.org/officeDocument/2006/relationships/ctrlProp" Target="../ctrlProps/ctrlProp77.xml"/><Relationship Id="rId27" Type="http://schemas.openxmlformats.org/officeDocument/2006/relationships/ctrlProp" Target="../ctrlProps/ctrlProp82.xml"/><Relationship Id="rId30" Type="http://schemas.openxmlformats.org/officeDocument/2006/relationships/ctrlProp" Target="../ctrlProps/ctrlProp85.xml"/><Relationship Id="rId35" Type="http://schemas.openxmlformats.org/officeDocument/2006/relationships/table" Target="../tables/table40.xml"/><Relationship Id="rId8" Type="http://schemas.openxmlformats.org/officeDocument/2006/relationships/ctrlProp" Target="../ctrlProps/ctrlProp63.xml"/><Relationship Id="rId3" Type="http://schemas.openxmlformats.org/officeDocument/2006/relationships/vmlDrawing" Target="../drawings/vmlDrawing5.vml"/><Relationship Id="rId12" Type="http://schemas.openxmlformats.org/officeDocument/2006/relationships/ctrlProp" Target="../ctrlProps/ctrlProp67.xml"/><Relationship Id="rId17" Type="http://schemas.openxmlformats.org/officeDocument/2006/relationships/ctrlProp" Target="../ctrlProps/ctrlProp72.xml"/><Relationship Id="rId25" Type="http://schemas.openxmlformats.org/officeDocument/2006/relationships/ctrlProp" Target="../ctrlProps/ctrlProp80.xml"/><Relationship Id="rId33" Type="http://schemas.openxmlformats.org/officeDocument/2006/relationships/ctrlProp" Target="../ctrlProps/ctrlProp88.xml"/><Relationship Id="rId38"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7"/>
  <sheetViews>
    <sheetView showGridLines="0" tabSelected="1" topLeftCell="A52" zoomScale="40" zoomScaleNormal="40" workbookViewId="0">
      <selection activeCell="D86" sqref="D86"/>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221</v>
      </c>
    </row>
    <row r="3" spans="2:5" ht="15" thickBot="1"/>
    <row r="4" spans="2:5" ht="18">
      <c r="B4" s="276" t="s">
        <v>223</v>
      </c>
      <c r="C4" s="278" t="s">
        <v>224</v>
      </c>
      <c r="D4" s="279" t="s">
        <v>222</v>
      </c>
      <c r="E4" s="62"/>
    </row>
    <row r="5" spans="2:5" ht="18">
      <c r="B5" s="283" t="s">
        <v>254</v>
      </c>
      <c r="C5" s="68" t="s">
        <v>273</v>
      </c>
      <c r="D5" s="284" t="s">
        <v>255</v>
      </c>
      <c r="E5" s="55"/>
    </row>
    <row r="6" spans="2:5" ht="18">
      <c r="B6" s="283" t="s">
        <v>272</v>
      </c>
      <c r="C6" s="68" t="s">
        <v>274</v>
      </c>
      <c r="D6" s="284" t="s">
        <v>275</v>
      </c>
      <c r="E6" s="55"/>
    </row>
    <row r="7" spans="2:5" ht="18">
      <c r="B7" s="283" t="s">
        <v>276</v>
      </c>
      <c r="C7" s="68" t="s">
        <v>277</v>
      </c>
      <c r="D7" s="284" t="s">
        <v>278</v>
      </c>
      <c r="E7" s="55"/>
    </row>
    <row r="8" spans="2:5" ht="18">
      <c r="B8" s="283" t="s">
        <v>332</v>
      </c>
      <c r="C8" s="68" t="s">
        <v>312</v>
      </c>
      <c r="D8" s="284" t="s">
        <v>313</v>
      </c>
      <c r="E8" s="55"/>
    </row>
    <row r="9" spans="2:5" ht="18">
      <c r="B9" s="283" t="s">
        <v>331</v>
      </c>
      <c r="C9" s="68" t="s">
        <v>333</v>
      </c>
      <c r="D9" s="284" t="s">
        <v>334</v>
      </c>
      <c r="E9" s="55"/>
    </row>
    <row r="10" spans="2:5" ht="18">
      <c r="B10" s="283" t="s">
        <v>356</v>
      </c>
      <c r="C10" s="68" t="s">
        <v>357</v>
      </c>
      <c r="D10" s="284" t="s">
        <v>358</v>
      </c>
      <c r="E10" s="55"/>
    </row>
    <row r="11" spans="2:5" ht="18">
      <c r="B11" s="277" t="s">
        <v>382</v>
      </c>
      <c r="C11" s="66" t="s">
        <v>388</v>
      </c>
      <c r="D11" s="284" t="s">
        <v>383</v>
      </c>
      <c r="E11" s="55"/>
    </row>
    <row r="12" spans="2:5">
      <c r="B12" s="251"/>
      <c r="D12" s="253"/>
      <c r="E12" s="55"/>
    </row>
    <row r="13" spans="2:5">
      <c r="B13" s="251"/>
      <c r="D13" s="253"/>
      <c r="E13" s="55"/>
    </row>
    <row r="14" spans="2:5">
      <c r="B14" s="251"/>
      <c r="D14" s="253"/>
      <c r="E14" s="55"/>
    </row>
    <row r="15" spans="2:5">
      <c r="B15" s="251"/>
      <c r="D15" s="253"/>
      <c r="E15" s="55"/>
    </row>
    <row r="16" spans="2:5">
      <c r="B16" s="251"/>
      <c r="D16" s="253"/>
      <c r="E16" s="55"/>
    </row>
    <row r="17" spans="2:5">
      <c r="B17" s="251"/>
      <c r="D17" s="253"/>
      <c r="E17" s="55"/>
    </row>
    <row r="18" spans="2:5">
      <c r="B18" s="251"/>
      <c r="D18" s="253"/>
      <c r="E18" s="55"/>
    </row>
    <row r="19" spans="2:5">
      <c r="B19" s="251"/>
      <c r="D19" s="253"/>
      <c r="E19" s="55"/>
    </row>
    <row r="20" spans="2:5" ht="15" thickBot="1">
      <c r="B20" s="252"/>
      <c r="C20" s="64"/>
      <c r="D20" s="254"/>
      <c r="E20" s="65"/>
    </row>
    <row r="23" spans="2:5" ht="15.6" customHeight="1">
      <c r="B23" s="85" t="s">
        <v>193</v>
      </c>
    </row>
    <row r="24" spans="2:5" ht="15" thickBot="1"/>
    <row r="25" spans="2:5" ht="18">
      <c r="B25" s="202" t="s">
        <v>170</v>
      </c>
      <c r="C25" s="200" t="s">
        <v>360</v>
      </c>
      <c r="D25" s="204" t="s">
        <v>162</v>
      </c>
      <c r="E25" s="62"/>
    </row>
    <row r="26" spans="2:5" ht="15" thickBot="1">
      <c r="B26" s="203"/>
      <c r="C26" s="54"/>
      <c r="E26" s="55"/>
    </row>
    <row r="27" spans="2:5" ht="18">
      <c r="B27" s="202" t="s">
        <v>166</v>
      </c>
      <c r="C27" s="200" t="s">
        <v>361</v>
      </c>
      <c r="D27" s="204" t="s">
        <v>163</v>
      </c>
      <c r="E27" s="62"/>
    </row>
    <row r="28" spans="2:5">
      <c r="B28" s="67"/>
      <c r="C28" s="178" t="s">
        <v>167</v>
      </c>
      <c r="E28" s="55"/>
    </row>
    <row r="29" spans="2:5">
      <c r="B29" s="67"/>
      <c r="C29" s="201" t="s">
        <v>362</v>
      </c>
      <c r="D29" s="56" t="s">
        <v>164</v>
      </c>
      <c r="E29" s="55"/>
    </row>
    <row r="30" spans="2:5" ht="12" customHeight="1">
      <c r="B30" s="67"/>
      <c r="C30" s="54"/>
      <c r="E30" s="55"/>
    </row>
    <row r="31" spans="2:5" ht="15" thickBot="1">
      <c r="B31" s="67"/>
      <c r="C31" s="54"/>
      <c r="D31" t="s">
        <v>169</v>
      </c>
      <c r="E31" s="55"/>
    </row>
    <row r="32" spans="2:5" ht="18.600000000000001" thickBot="1">
      <c r="B32" s="202" t="s">
        <v>212</v>
      </c>
      <c r="C32" s="200" t="s">
        <v>203</v>
      </c>
      <c r="D32" s="61" t="b">
        <v>0</v>
      </c>
      <c r="E32" s="62" t="s">
        <v>204</v>
      </c>
    </row>
    <row r="33" spans="2:5" ht="18">
      <c r="B33" s="307"/>
      <c r="C33" s="201" t="s">
        <v>373</v>
      </c>
      <c r="D33" t="b">
        <v>0</v>
      </c>
      <c r="E33" s="62" t="s">
        <v>374</v>
      </c>
    </row>
    <row r="34" spans="2:5">
      <c r="B34" s="67"/>
      <c r="C34" s="201" t="s">
        <v>165</v>
      </c>
      <c r="D34" s="205" t="s">
        <v>257</v>
      </c>
      <c r="E34" s="55" t="s">
        <v>215</v>
      </c>
    </row>
    <row r="35" spans="2:5" ht="15" thickBot="1">
      <c r="B35" s="203"/>
      <c r="C35" s="211" t="s">
        <v>201</v>
      </c>
      <c r="D35" s="206" t="s">
        <v>256</v>
      </c>
      <c r="E35" s="65" t="s">
        <v>225</v>
      </c>
    </row>
    <row r="36" spans="2:5" ht="18">
      <c r="B36" s="202"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258</v>
      </c>
      <c r="E41" s="55"/>
    </row>
    <row r="42" spans="2:5">
      <c r="B42" s="67"/>
      <c r="C42" s="54"/>
      <c r="D42" t="s">
        <v>210</v>
      </c>
      <c r="E42" s="55"/>
    </row>
    <row r="43" spans="2:5">
      <c r="B43" s="67"/>
      <c r="C43" s="54"/>
      <c r="D43" t="s">
        <v>259</v>
      </c>
      <c r="E43" s="55"/>
    </row>
    <row r="44" spans="2:5">
      <c r="B44" s="67"/>
      <c r="C44" s="54"/>
      <c r="D44" t="s">
        <v>260</v>
      </c>
      <c r="E44" s="55"/>
    </row>
    <row r="45" spans="2:5">
      <c r="B45" s="67"/>
      <c r="C45" s="54"/>
      <c r="D45" t="s">
        <v>341</v>
      </c>
      <c r="E45" s="55"/>
    </row>
    <row r="46" spans="2:5">
      <c r="B46" s="67"/>
      <c r="C46" s="54"/>
      <c r="D46" t="s">
        <v>211</v>
      </c>
      <c r="E46" s="55"/>
    </row>
    <row r="47" spans="2:5" ht="15" thickBot="1">
      <c r="B47" s="203"/>
      <c r="C47" s="54"/>
      <c r="E47" s="55"/>
    </row>
    <row r="48" spans="2:5" ht="18">
      <c r="B48" s="202" t="s">
        <v>213</v>
      </c>
      <c r="C48" s="200"/>
      <c r="D48" s="61" t="s">
        <v>214</v>
      </c>
      <c r="E48" s="62"/>
    </row>
    <row r="49" spans="2:5" ht="191.4" customHeight="1">
      <c r="B49" s="67"/>
      <c r="C49" s="201"/>
      <c r="E49" s="55"/>
    </row>
    <row r="50" spans="2:5" ht="15" thickBot="1">
      <c r="B50" s="203"/>
      <c r="C50" s="211"/>
      <c r="D50" s="64"/>
      <c r="E50" s="65"/>
    </row>
    <row r="54" spans="2:5" ht="21">
      <c r="B54" s="85" t="s">
        <v>202</v>
      </c>
    </row>
    <row r="55" spans="2:5" ht="15" thickBot="1"/>
    <row r="56" spans="2:5" ht="217.2" customHeight="1" thickBot="1">
      <c r="B56" s="212" t="s">
        <v>205</v>
      </c>
      <c r="C56" s="60"/>
      <c r="D56" s="61"/>
      <c r="E56" s="62"/>
    </row>
    <row r="57" spans="2:5" ht="18">
      <c r="B57" s="102" t="s">
        <v>194</v>
      </c>
      <c r="C57" s="60"/>
      <c r="D57" s="61"/>
      <c r="E57" s="62"/>
    </row>
    <row r="58" spans="2:5">
      <c r="B58" s="103"/>
      <c r="C58" s="207" t="s">
        <v>189</v>
      </c>
      <c r="E58" s="55"/>
    </row>
    <row r="59" spans="2:5">
      <c r="B59" s="103"/>
      <c r="C59" s="208" t="s">
        <v>189</v>
      </c>
      <c r="E59" s="55"/>
    </row>
    <row r="60" spans="2:5">
      <c r="B60" s="103"/>
      <c r="C60" s="209" t="s">
        <v>190</v>
      </c>
      <c r="E60" s="55"/>
    </row>
    <row r="61" spans="2:5">
      <c r="B61" s="103"/>
      <c r="C61" s="208" t="s">
        <v>190</v>
      </c>
      <c r="E61" s="55"/>
    </row>
    <row r="62" spans="2:5">
      <c r="B62" s="103"/>
      <c r="C62" s="208"/>
      <c r="E62" s="55"/>
    </row>
    <row r="63" spans="2:5">
      <c r="B63" s="103"/>
      <c r="C63" s="210" t="s">
        <v>198</v>
      </c>
      <c r="E63" s="55"/>
    </row>
    <row r="64" spans="2:5" ht="15" thickBot="1">
      <c r="B64" s="104"/>
      <c r="C64" s="63"/>
      <c r="D64" s="64"/>
      <c r="E64" s="65"/>
    </row>
    <row r="67" spans="2:2" ht="18">
      <c r="B67" s="455" t="s">
        <v>541</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205740</xdr:colOff>
                    <xdr:row>68</xdr:row>
                    <xdr:rowOff>68580</xdr:rowOff>
                  </from>
                  <to>
                    <xdr:col>1</xdr:col>
                    <xdr:colOff>2354580</xdr:colOff>
                    <xdr:row>71</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83" t="s">
        <v>42</v>
      </c>
      <c r="C4" s="384"/>
      <c r="D4" s="385"/>
      <c r="E4" s="40"/>
      <c r="F4" s="386" t="s">
        <v>26</v>
      </c>
      <c r="G4" s="387"/>
      <c r="H4" s="387"/>
      <c r="I4" s="388"/>
      <c r="J4" s="40"/>
      <c r="K4" s="389" t="s">
        <v>43</v>
      </c>
      <c r="L4" s="390"/>
      <c r="M4" s="391"/>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D68F7-6B62-4EA6-9A52-32AF5DFC7202}">
  <sheetPr codeName="Sheet1"/>
  <dimension ref="B2:H24"/>
  <sheetViews>
    <sheetView zoomScale="160" zoomScaleNormal="160" workbookViewId="0">
      <selection activeCell="E7" sqref="E7"/>
    </sheetView>
  </sheetViews>
  <sheetFormatPr defaultRowHeight="14.4"/>
  <sheetData>
    <row r="2" spans="2:8">
      <c r="B2" t="s">
        <v>514</v>
      </c>
    </row>
    <row r="4" spans="2:8">
      <c r="B4" t="s">
        <v>500</v>
      </c>
      <c r="H4" t="s">
        <v>527</v>
      </c>
    </row>
    <row r="5" spans="2:8">
      <c r="B5" t="s">
        <v>499</v>
      </c>
      <c r="C5">
        <f t="shared" ref="C5:C24" si="0">LEN(B5)</f>
        <v>6</v>
      </c>
      <c r="E5" t="s">
        <v>499</v>
      </c>
      <c r="H5" t="s">
        <v>528</v>
      </c>
    </row>
    <row r="6" spans="2:8">
      <c r="B6" t="s">
        <v>501</v>
      </c>
      <c r="C6">
        <f t="shared" si="0"/>
        <v>7</v>
      </c>
      <c r="E6" t="s">
        <v>501</v>
      </c>
      <c r="H6" t="s">
        <v>529</v>
      </c>
    </row>
    <row r="7" spans="2:8">
      <c r="B7" t="s">
        <v>503</v>
      </c>
      <c r="C7">
        <f t="shared" si="0"/>
        <v>7</v>
      </c>
      <c r="E7" t="s">
        <v>502</v>
      </c>
      <c r="H7" t="s">
        <v>530</v>
      </c>
    </row>
    <row r="8" spans="2:8">
      <c r="B8" t="s">
        <v>504</v>
      </c>
      <c r="C8">
        <f t="shared" si="0"/>
        <v>7</v>
      </c>
      <c r="E8" t="s">
        <v>521</v>
      </c>
    </row>
    <row r="9" spans="2:8">
      <c r="B9" t="s">
        <v>505</v>
      </c>
      <c r="C9">
        <f t="shared" si="0"/>
        <v>7</v>
      </c>
      <c r="E9" t="s">
        <v>522</v>
      </c>
    </row>
    <row r="10" spans="2:8">
      <c r="B10" t="s">
        <v>506</v>
      </c>
      <c r="C10">
        <f t="shared" si="0"/>
        <v>7</v>
      </c>
      <c r="E10" t="s">
        <v>506</v>
      </c>
    </row>
    <row r="11" spans="2:8">
      <c r="C11">
        <f t="shared" si="0"/>
        <v>0</v>
      </c>
    </row>
    <row r="12" spans="2:8">
      <c r="B12" t="s">
        <v>508</v>
      </c>
      <c r="C12">
        <f t="shared" si="0"/>
        <v>7</v>
      </c>
      <c r="E12" t="s">
        <v>516</v>
      </c>
    </row>
    <row r="13" spans="2:8">
      <c r="B13" t="s">
        <v>509</v>
      </c>
      <c r="C13">
        <f t="shared" si="0"/>
        <v>7</v>
      </c>
      <c r="E13" t="s">
        <v>507</v>
      </c>
    </row>
    <row r="14" spans="2:8">
      <c r="B14" t="s">
        <v>510</v>
      </c>
      <c r="C14">
        <f t="shared" si="0"/>
        <v>7</v>
      </c>
      <c r="E14" t="s">
        <v>517</v>
      </c>
    </row>
    <row r="15" spans="2:8">
      <c r="B15" t="s">
        <v>511</v>
      </c>
      <c r="C15">
        <f t="shared" si="0"/>
        <v>7</v>
      </c>
      <c r="E15" t="s">
        <v>518</v>
      </c>
    </row>
    <row r="16" spans="2:8">
      <c r="B16" t="s">
        <v>512</v>
      </c>
      <c r="C16">
        <f t="shared" si="0"/>
        <v>7</v>
      </c>
      <c r="E16" t="s">
        <v>519</v>
      </c>
    </row>
    <row r="17" spans="2:5">
      <c r="B17" t="s">
        <v>513</v>
      </c>
      <c r="C17">
        <f t="shared" si="0"/>
        <v>7</v>
      </c>
      <c r="E17" t="s">
        <v>520</v>
      </c>
    </row>
    <row r="18" spans="2:5">
      <c r="C18">
        <f t="shared" si="0"/>
        <v>0</v>
      </c>
    </row>
    <row r="19" spans="2:5">
      <c r="C19">
        <f t="shared" si="0"/>
        <v>0</v>
      </c>
    </row>
    <row r="20" spans="2:5">
      <c r="C20">
        <f t="shared" si="0"/>
        <v>0</v>
      </c>
    </row>
    <row r="21" spans="2:5">
      <c r="C21">
        <f t="shared" si="0"/>
        <v>0</v>
      </c>
    </row>
    <row r="22" spans="2:5">
      <c r="C22">
        <f t="shared" si="0"/>
        <v>0</v>
      </c>
    </row>
    <row r="23" spans="2:5">
      <c r="C23">
        <f t="shared" si="0"/>
        <v>0</v>
      </c>
    </row>
    <row r="24" spans="2:5">
      <c r="C24">
        <f t="shared" si="0"/>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R1047"/>
  <sheetViews>
    <sheetView showGridLines="0" zoomScale="40" zoomScaleNormal="40" workbookViewId="0">
      <selection activeCell="H53" sqref="H53"/>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9" customWidth="1"/>
    <col min="5" max="5" width="50.6640625" style="150" customWidth="1"/>
    <col min="6" max="6" width="37" style="51" customWidth="1"/>
    <col min="7" max="7" width="25.6640625" style="51" customWidth="1"/>
    <col min="8" max="8" width="40.6640625" style="51" customWidth="1"/>
    <col min="9" max="9" width="29.44140625" style="51" customWidth="1"/>
    <col min="10" max="10" width="30" style="50" customWidth="1"/>
    <col min="11" max="11" width="75.77734375" style="81" customWidth="1"/>
    <col min="12" max="13" width="27.77734375" customWidth="1"/>
    <col min="14" max="14" width="15.6640625" customWidth="1"/>
    <col min="15" max="15" width="14" customWidth="1"/>
    <col min="16" max="16" width="9.6640625" style="75" customWidth="1"/>
    <col min="17" max="17" width="11.109375" customWidth="1"/>
    <col min="18" max="18" width="50.6640625" customWidth="1"/>
    <col min="19" max="19" width="19.33203125" customWidth="1"/>
    <col min="20" max="20" width="23.33203125" customWidth="1"/>
    <col min="21" max="21" width="21.77734375" customWidth="1"/>
    <col min="22" max="22" width="24.88671875" customWidth="1"/>
    <col min="23" max="23" width="26.33203125" customWidth="1"/>
    <col min="24" max="24" width="35.33203125" customWidth="1"/>
    <col min="25" max="25" width="36.33203125" style="55"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0.6640625" style="230" hidden="1" customWidth="1"/>
    <col min="44" max="44" width="22.6640625" style="51" hidden="1" customWidth="1"/>
    <col min="45" max="45" width="25.6640625" style="51" hidden="1" customWidth="1"/>
    <col min="46" max="46" width="40.6640625" style="51" hidden="1" customWidth="1"/>
    <col min="47" max="47" width="29.44140625" style="51" hidden="1" customWidth="1"/>
    <col min="48" max="48" width="30" style="50" hidden="1" customWidth="1"/>
    <col min="49" max="49" width="52.88671875" style="81" hidden="1" customWidth="1"/>
    <col min="50" max="50" width="15.6640625" hidden="1" customWidth="1"/>
    <col min="51" max="51" width="14" hidden="1" customWidth="1"/>
    <col min="52" max="52" width="21" style="75" hidden="1" customWidth="1"/>
    <col min="53" max="53" width="11.109375" hidden="1" customWidth="1"/>
    <col min="54" max="54" width="50.6640625" hidden="1" customWidth="1"/>
    <col min="55" max="55" width="19.33203125" hidden="1" customWidth="1"/>
    <col min="56" max="56" width="23.33203125" hidden="1" customWidth="1"/>
    <col min="57" max="57" width="21.6640625" hidden="1" customWidth="1"/>
    <col min="58" max="58" width="24.88671875" hidden="1" customWidth="1"/>
    <col min="59" max="59" width="26.33203125" hidden="1" customWidth="1"/>
    <col min="60" max="60" width="35.33203125" hidden="1" customWidth="1"/>
    <col min="61" max="61" width="35.6640625" hidden="1" customWidth="1"/>
    <col min="62" max="62" width="36.33203125" style="55" hidden="1" customWidth="1"/>
    <col min="63" max="63" width="22.88671875" style="55" hidden="1"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61.77734375" style="80" hidden="1" customWidth="1"/>
    <col min="82" max="82" width="22.6640625" style="411" hidden="1" customWidth="1"/>
    <col min="83" max="83" width="25.6640625" style="411" hidden="1" customWidth="1"/>
    <col min="84" max="84" width="40.6640625" style="411" hidden="1" customWidth="1"/>
    <col min="85" max="85" width="56.88671875" style="411" hidden="1" customWidth="1"/>
    <col min="86" max="86" width="30" style="435" hidden="1" customWidth="1"/>
    <col min="87" max="87" width="71.109375" style="173" hidden="1" customWidth="1"/>
    <col min="88" max="89" width="75.77734375" style="404" hidden="1" customWidth="1"/>
    <col min="90" max="90" width="15.6640625" style="404" hidden="1" customWidth="1"/>
    <col min="91" max="91" width="14" style="404" hidden="1" customWidth="1"/>
    <col min="92" max="92" width="42.5546875" style="175" hidden="1" customWidth="1"/>
    <col min="93" max="93" width="42.77734375" style="412" hidden="1" customWidth="1"/>
    <col min="94" max="94" width="50.6640625" style="412" hidden="1" customWidth="1"/>
    <col min="95" max="95" width="16.33203125" style="412" hidden="1" customWidth="1"/>
    <col min="96" max="96" width="19.6640625" style="412" hidden="1" customWidth="1"/>
    <col min="97" max="97" width="18.33203125" style="412" hidden="1" customWidth="1"/>
    <col min="98" max="98" width="21.6640625" style="412" hidden="1" customWidth="1"/>
    <col min="99" max="99" width="23.33203125" style="412" hidden="1" customWidth="1"/>
    <col min="100" max="100" width="31.109375" style="412" hidden="1" customWidth="1"/>
    <col min="101" max="101" width="33" style="412" hidden="1"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0.6640625" style="54" hidden="1" customWidth="1"/>
    <col min="121" max="121" width="22.6640625" hidden="1" customWidth="1"/>
    <col min="122" max="122" width="25.33203125" hidden="1" customWidth="1"/>
    <col min="123" max="123" width="23.5546875" hidden="1" customWidth="1"/>
    <col min="124" max="124" width="47.33203125" style="150" hidden="1" customWidth="1"/>
    <col min="125" max="125" width="49.109375" style="150"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8"/>
      <c r="B1" s="109"/>
      <c r="C1" s="109"/>
      <c r="D1" s="110"/>
      <c r="E1" s="223" t="s">
        <v>363</v>
      </c>
      <c r="K1"/>
      <c r="P1"/>
      <c r="AQ1" s="376" t="s">
        <v>364</v>
      </c>
      <c r="AR1" s="377"/>
      <c r="AS1" s="377"/>
      <c r="AT1" s="377"/>
      <c r="AU1" s="377"/>
      <c r="AV1" s="378"/>
      <c r="AW1" s="61"/>
      <c r="AX1" s="115"/>
      <c r="AY1" s="115"/>
      <c r="AZ1" s="61"/>
      <c r="BA1" s="61"/>
      <c r="BB1" s="61"/>
      <c r="BC1" s="61"/>
      <c r="BD1" s="61"/>
      <c r="BE1" s="61"/>
      <c r="BF1" s="61"/>
      <c r="BG1" s="61"/>
      <c r="BH1" s="61"/>
      <c r="BI1" s="61"/>
      <c r="BJ1" s="61"/>
      <c r="BK1" s="62"/>
      <c r="CC1" s="421" t="s">
        <v>365</v>
      </c>
      <c r="CD1" s="377"/>
      <c r="CE1" s="377"/>
      <c r="CF1" s="377"/>
      <c r="CG1" s="377"/>
      <c r="CH1" s="378"/>
      <c r="CI1" s="141"/>
      <c r="CJ1" s="141"/>
      <c r="CK1" s="141"/>
      <c r="CL1" s="141"/>
      <c r="CM1" s="141"/>
      <c r="CN1" s="141"/>
      <c r="CO1" s="61"/>
      <c r="CP1" s="61"/>
      <c r="CQ1" s="61"/>
      <c r="CR1" s="61"/>
      <c r="CS1" s="61"/>
      <c r="CT1" s="61"/>
      <c r="CU1" s="61"/>
      <c r="CV1" s="61"/>
      <c r="CW1" s="61"/>
      <c r="DP1" s="118" t="s">
        <v>366</v>
      </c>
    </row>
    <row r="2" spans="1:139" ht="18" customHeight="1">
      <c r="A2" s="105"/>
      <c r="B2" s="106"/>
      <c r="C2" s="106"/>
      <c r="D2" s="140"/>
      <c r="E2" s="151"/>
      <c r="F2" s="125"/>
      <c r="G2" s="125"/>
      <c r="H2" s="125"/>
      <c r="I2" s="125"/>
      <c r="J2" s="126"/>
      <c r="K2" s="79"/>
      <c r="L2" s="79"/>
      <c r="M2" s="79"/>
      <c r="N2" s="60"/>
      <c r="O2" s="61"/>
      <c r="P2" s="61"/>
      <c r="Q2" s="61"/>
      <c r="R2" s="61"/>
      <c r="S2" s="61"/>
      <c r="T2" s="61"/>
      <c r="U2" s="61"/>
      <c r="V2" s="61"/>
      <c r="W2" s="61"/>
      <c r="X2" s="61"/>
      <c r="Y2" s="62"/>
      <c r="AP2" s="61"/>
      <c r="AQ2" s="226"/>
      <c r="AR2" s="125"/>
      <c r="AS2" s="125"/>
      <c r="AT2" s="125"/>
      <c r="AU2" s="125"/>
      <c r="AV2" s="126"/>
      <c r="AW2" s="79"/>
      <c r="AX2" s="57"/>
      <c r="AY2" s="99"/>
      <c r="AZ2" s="60"/>
      <c r="BA2" s="61"/>
      <c r="BB2" s="61"/>
      <c r="BC2" s="61"/>
      <c r="BD2" s="61"/>
      <c r="BE2" s="61"/>
      <c r="BF2" s="61"/>
      <c r="BG2" s="61"/>
      <c r="BH2" s="61"/>
      <c r="BI2" s="61"/>
      <c r="BJ2" s="61"/>
      <c r="BK2" s="62"/>
      <c r="CC2" s="124"/>
      <c r="CD2" s="125"/>
      <c r="CE2" s="125"/>
      <c r="CF2" s="125"/>
      <c r="CG2" s="125"/>
      <c r="CH2" s="126"/>
      <c r="CI2" s="168"/>
      <c r="CJ2" s="168"/>
      <c r="CK2" s="168"/>
      <c r="CL2" s="169"/>
      <c r="CM2" s="141"/>
      <c r="CN2" s="141"/>
      <c r="CO2" s="61"/>
      <c r="CP2" s="61"/>
      <c r="CQ2" s="61"/>
      <c r="CR2" s="61"/>
      <c r="CS2" s="61"/>
      <c r="CT2" s="61"/>
      <c r="CU2" s="61"/>
      <c r="CV2" s="61"/>
      <c r="CW2" s="61"/>
      <c r="DP2" s="78"/>
      <c r="DQ2" s="79"/>
      <c r="DR2" s="79"/>
      <c r="DS2" s="79"/>
      <c r="DT2" s="151"/>
      <c r="DU2" s="151"/>
      <c r="DV2" s="79"/>
      <c r="DW2" s="79"/>
      <c r="DX2" s="79"/>
      <c r="DY2" s="79"/>
      <c r="DZ2" s="107"/>
    </row>
    <row r="3" spans="1:139" ht="43.5" customHeight="1">
      <c r="A3" s="105"/>
      <c r="B3" s="106"/>
      <c r="C3" s="106"/>
      <c r="D3" s="140"/>
      <c r="E3" s="224" t="s">
        <v>51</v>
      </c>
      <c r="F3" s="127"/>
      <c r="G3" s="127"/>
      <c r="H3" s="127"/>
      <c r="I3" s="127"/>
      <c r="J3" s="128"/>
      <c r="K3" s="57"/>
      <c r="L3" s="57"/>
      <c r="M3" s="57"/>
      <c r="N3" s="54"/>
      <c r="P3"/>
      <c r="AQ3" s="227" t="s">
        <v>63</v>
      </c>
      <c r="AR3" s="127"/>
      <c r="AS3" s="127"/>
      <c r="AT3" s="127"/>
      <c r="AU3" s="127"/>
      <c r="AV3" s="128"/>
      <c r="AW3" s="57"/>
      <c r="AX3" s="57"/>
      <c r="AY3" s="57"/>
      <c r="AZ3" s="54"/>
      <c r="BJ3"/>
      <c r="CC3" s="130" t="s">
        <v>53</v>
      </c>
      <c r="CD3" s="422"/>
      <c r="CE3" s="422"/>
      <c r="CF3" s="422"/>
      <c r="CG3" s="422"/>
      <c r="CH3" s="423"/>
      <c r="CI3" s="424"/>
      <c r="CJ3" s="424"/>
      <c r="CK3" s="424"/>
      <c r="CL3" s="77"/>
      <c r="CN3" s="404"/>
      <c r="DP3" s="129" t="s">
        <v>88</v>
      </c>
      <c r="DQ3" s="127"/>
      <c r="DR3" s="127"/>
      <c r="DS3" s="127"/>
      <c r="DT3" s="128"/>
      <c r="DU3" s="128"/>
      <c r="DV3" s="128"/>
      <c r="DW3" s="57"/>
      <c r="DX3" s="57"/>
      <c r="DY3" s="57"/>
      <c r="DZ3" s="99"/>
    </row>
    <row r="4" spans="1:139" ht="18" customHeight="1">
      <c r="A4" s="105"/>
      <c r="B4" s="106"/>
      <c r="C4" s="106"/>
      <c r="D4" s="140"/>
      <c r="E4" s="57"/>
      <c r="F4" s="57"/>
      <c r="G4" s="57"/>
      <c r="H4" s="57"/>
      <c r="I4" s="57"/>
      <c r="J4" s="57"/>
      <c r="K4" s="57"/>
      <c r="L4" s="57"/>
      <c r="M4" s="57"/>
      <c r="N4" s="54"/>
      <c r="P4"/>
      <c r="AQ4" s="228"/>
      <c r="AR4" s="57"/>
      <c r="AS4" s="57"/>
      <c r="AT4" s="57"/>
      <c r="AU4" s="57"/>
      <c r="AV4" s="57"/>
      <c r="AW4" s="57"/>
      <c r="AX4" s="57"/>
      <c r="AY4" s="57"/>
      <c r="AZ4" s="54"/>
      <c r="BJ4"/>
      <c r="CB4" s="56"/>
      <c r="CC4" s="67"/>
      <c r="CD4" s="425"/>
      <c r="CE4" s="425"/>
      <c r="CF4" s="425"/>
      <c r="CG4" s="425"/>
      <c r="CH4" s="425"/>
      <c r="CI4" s="424"/>
      <c r="CJ4" s="424"/>
      <c r="CK4" s="424"/>
      <c r="CL4" s="77"/>
      <c r="CN4" s="404"/>
      <c r="DM4" s="56"/>
      <c r="DN4" s="56"/>
      <c r="DO4" s="56"/>
      <c r="DP4" s="67"/>
      <c r="DQ4" s="57"/>
      <c r="DR4" s="57"/>
      <c r="DS4" s="57"/>
      <c r="DT4" s="152"/>
      <c r="DU4" s="152"/>
      <c r="DV4" s="57"/>
      <c r="DW4" s="57"/>
      <c r="DX4" s="57"/>
      <c r="DY4" s="57"/>
      <c r="DZ4" s="99"/>
    </row>
    <row r="5" spans="1:139" ht="19.5" customHeight="1" thickBot="1">
      <c r="A5" s="105"/>
      <c r="B5" s="106"/>
      <c r="C5" s="106"/>
      <c r="D5" s="140"/>
      <c r="E5" s="85" t="s">
        <v>138</v>
      </c>
      <c r="F5" s="66"/>
      <c r="G5" s="66"/>
      <c r="H5" s="66"/>
      <c r="I5" s="66"/>
      <c r="J5"/>
      <c r="K5"/>
      <c r="N5" s="54"/>
      <c r="P5"/>
      <c r="AQ5" s="229" t="s">
        <v>138</v>
      </c>
      <c r="AR5" s="66"/>
      <c r="AS5" s="66"/>
      <c r="AT5" s="66"/>
      <c r="AU5" s="66"/>
      <c r="AV5"/>
      <c r="AW5"/>
      <c r="AZ5" s="54"/>
      <c r="BJ5"/>
      <c r="CC5" s="83" t="s">
        <v>138</v>
      </c>
      <c r="CD5" s="426"/>
      <c r="CE5" s="426"/>
      <c r="CF5" s="426"/>
      <c r="CG5" s="426"/>
      <c r="CH5" s="412"/>
      <c r="CI5" s="404"/>
      <c r="CK5" s="407"/>
      <c r="CL5" s="77"/>
      <c r="CN5" s="404"/>
      <c r="DP5" s="83" t="s">
        <v>138</v>
      </c>
      <c r="DQ5" s="66"/>
      <c r="DR5" s="66"/>
      <c r="DS5" s="66"/>
      <c r="DT5" s="153"/>
      <c r="DU5" s="153"/>
    </row>
    <row r="6" spans="1:139" ht="18" customHeight="1">
      <c r="A6" s="105"/>
      <c r="B6" s="106"/>
      <c r="C6" s="106"/>
      <c r="D6" s="140"/>
      <c r="E6" s="143"/>
      <c r="F6" s="273" t="s">
        <v>138</v>
      </c>
      <c r="G6" s="72"/>
      <c r="H6" s="72"/>
      <c r="I6" s="72"/>
      <c r="J6" s="72"/>
      <c r="K6" s="72"/>
      <c r="L6" s="72"/>
      <c r="M6" s="92"/>
      <c r="N6" s="54"/>
      <c r="P6" s="68"/>
      <c r="AQ6" s="260"/>
      <c r="AR6" s="76" t="s">
        <v>135</v>
      </c>
      <c r="AS6" s="72"/>
      <c r="AT6" s="72"/>
      <c r="AU6" s="72"/>
      <c r="AV6" s="72"/>
      <c r="AW6" s="72"/>
      <c r="AX6" s="62"/>
      <c r="AZ6" s="54"/>
      <c r="BB6" s="68"/>
      <c r="BJ6"/>
      <c r="CC6" s="143"/>
      <c r="CD6" s="76" t="s">
        <v>135</v>
      </c>
      <c r="CE6" s="72"/>
      <c r="CF6" s="72"/>
      <c r="CG6" s="72"/>
      <c r="CH6" s="72"/>
      <c r="CI6" s="248"/>
      <c r="CJ6" s="427"/>
      <c r="CK6" s="407"/>
      <c r="CL6" s="77"/>
      <c r="CN6" s="428"/>
      <c r="DP6" s="143"/>
      <c r="DQ6" s="76" t="s">
        <v>135</v>
      </c>
      <c r="DR6" s="76"/>
      <c r="DS6" s="72"/>
      <c r="DT6" s="154"/>
      <c r="DU6" s="154"/>
      <c r="DV6" s="72"/>
      <c r="DW6" s="92"/>
    </row>
    <row r="7" spans="1:139" ht="18" customHeight="1" thickBot="1">
      <c r="A7" s="285"/>
      <c r="B7" s="332"/>
      <c r="C7" s="332"/>
      <c r="D7" s="333"/>
      <c r="E7" s="370"/>
      <c r="F7" s="371" t="s">
        <v>540</v>
      </c>
      <c r="G7" s="157"/>
      <c r="H7" s="157"/>
      <c r="I7" s="157"/>
      <c r="J7" s="157"/>
      <c r="K7" s="157"/>
      <c r="L7" s="157"/>
      <c r="M7" s="372"/>
      <c r="N7" s="54"/>
      <c r="P7"/>
      <c r="AQ7" s="261"/>
      <c r="AR7" s="375" t="s">
        <v>253</v>
      </c>
      <c r="AS7" s="430"/>
      <c r="AT7" s="430"/>
      <c r="AU7" s="430"/>
      <c r="AV7" s="430"/>
      <c r="AW7" s="430"/>
      <c r="AX7" s="372"/>
      <c r="AZ7" s="54"/>
      <c r="BJ7"/>
      <c r="CC7" s="144"/>
      <c r="CD7" s="429"/>
      <c r="CE7" s="430"/>
      <c r="CF7" s="430"/>
      <c r="CG7" s="430"/>
      <c r="CH7" s="430"/>
      <c r="CI7" s="249"/>
      <c r="CJ7" s="431"/>
      <c r="CK7" s="407"/>
      <c r="CL7" s="77"/>
      <c r="CN7" s="404"/>
      <c r="DP7" s="145"/>
      <c r="DQ7" s="275" t="s">
        <v>342</v>
      </c>
      <c r="DR7" s="161"/>
      <c r="DS7" s="162"/>
      <c r="DT7" s="163"/>
      <c r="DU7" s="163"/>
      <c r="DV7" s="162"/>
      <c r="DW7" s="164"/>
    </row>
    <row r="8" spans="1:139" ht="18" customHeight="1">
      <c r="A8" s="285"/>
      <c r="B8" s="332"/>
      <c r="C8" s="332"/>
      <c r="D8" s="333"/>
      <c r="E8" s="394" t="s">
        <v>183</v>
      </c>
      <c r="G8" s="73"/>
      <c r="H8" s="73"/>
      <c r="I8" s="73"/>
      <c r="J8" s="73"/>
      <c r="K8" s="73"/>
      <c r="L8" s="73"/>
      <c r="M8" s="373"/>
      <c r="N8" s="54"/>
      <c r="P8"/>
      <c r="AQ8" s="392" t="s">
        <v>183</v>
      </c>
      <c r="AR8" s="432"/>
      <c r="AS8" s="432"/>
      <c r="AT8" s="432"/>
      <c r="AU8" s="432"/>
      <c r="AV8" s="432"/>
      <c r="AW8" s="432"/>
      <c r="AX8" s="55"/>
      <c r="AZ8" s="54"/>
      <c r="BJ8"/>
      <c r="CC8" s="396" t="s">
        <v>183</v>
      </c>
      <c r="CD8" s="432"/>
      <c r="CE8" s="432"/>
      <c r="CF8" s="432"/>
      <c r="CG8" s="432"/>
      <c r="CH8" s="432"/>
      <c r="CI8" s="246"/>
      <c r="CJ8" s="427"/>
      <c r="CK8" s="407"/>
      <c r="CL8" s="77"/>
      <c r="CN8" s="404"/>
      <c r="DQ8" s="73"/>
      <c r="DR8" s="73"/>
      <c r="DS8" s="73"/>
      <c r="DT8" s="160"/>
      <c r="DU8" s="160"/>
      <c r="DV8" s="73"/>
      <c r="DW8" s="73"/>
    </row>
    <row r="9" spans="1:139" ht="18" customHeight="1" thickBot="1">
      <c r="A9" s="285"/>
      <c r="B9" s="332"/>
      <c r="C9" s="332"/>
      <c r="D9" s="333"/>
      <c r="E9" s="395"/>
      <c r="F9" s="74"/>
      <c r="G9" s="74"/>
      <c r="H9" s="74"/>
      <c r="I9" s="74"/>
      <c r="J9" s="74"/>
      <c r="K9" s="74"/>
      <c r="L9" s="74"/>
      <c r="M9" s="374"/>
      <c r="N9" s="54"/>
      <c r="P9"/>
      <c r="AQ9" s="393"/>
      <c r="AR9" s="452"/>
      <c r="AS9" s="74"/>
      <c r="AT9" s="74"/>
      <c r="AU9" s="74"/>
      <c r="AV9" s="74"/>
      <c r="AW9" s="74"/>
      <c r="AX9" s="65"/>
      <c r="AZ9" s="54"/>
      <c r="BJ9"/>
      <c r="CC9" s="397"/>
      <c r="CD9" s="74"/>
      <c r="CE9" s="64"/>
      <c r="CF9" s="74"/>
      <c r="CG9" s="74"/>
      <c r="CH9" s="74"/>
      <c r="CI9" s="250"/>
      <c r="CJ9" s="427"/>
      <c r="CK9" s="407"/>
      <c r="CL9" s="77"/>
      <c r="CN9" s="404"/>
      <c r="DQ9" s="73"/>
      <c r="DR9" s="73"/>
      <c r="DS9" s="73"/>
      <c r="DT9" s="160"/>
      <c r="DU9" s="160"/>
      <c r="DV9" s="73"/>
      <c r="DW9" s="73"/>
    </row>
    <row r="10" spans="1:139" ht="18" customHeight="1">
      <c r="A10" s="285"/>
      <c r="B10" s="332"/>
      <c r="C10" s="332"/>
      <c r="D10" s="333"/>
      <c r="F10"/>
      <c r="G10"/>
      <c r="H10"/>
      <c r="I10"/>
      <c r="J10"/>
      <c r="K10"/>
      <c r="N10" s="54"/>
      <c r="P10"/>
      <c r="AQ10" s="95"/>
      <c r="AR10"/>
      <c r="AS10"/>
      <c r="AT10"/>
      <c r="AU10"/>
      <c r="AV10"/>
      <c r="AW10"/>
      <c r="AZ10" s="54"/>
      <c r="BJ10"/>
      <c r="CC10" s="54"/>
      <c r="CF10" s="412"/>
      <c r="CG10" s="412"/>
      <c r="CH10" s="412"/>
      <c r="CI10" s="404"/>
      <c r="CK10" s="407"/>
      <c r="CL10" s="77"/>
      <c r="CN10" s="404"/>
    </row>
    <row r="11" spans="1:139" ht="18" customHeight="1">
      <c r="A11" s="285"/>
      <c r="B11" s="332"/>
      <c r="C11" s="332"/>
      <c r="D11" s="333"/>
      <c r="E11"/>
      <c r="F11"/>
      <c r="G11" s="274"/>
      <c r="H11"/>
      <c r="I11"/>
      <c r="K11"/>
      <c r="N11" s="54"/>
      <c r="P11"/>
      <c r="AQ11" s="54"/>
      <c r="AS11"/>
      <c r="AT11"/>
      <c r="AU11"/>
      <c r="AV11"/>
      <c r="AW11"/>
      <c r="AZ11" s="54"/>
      <c r="BJ11"/>
      <c r="CC11" s="54"/>
      <c r="CD11" s="412"/>
      <c r="CE11" s="412"/>
      <c r="CF11" s="412"/>
      <c r="CG11" s="412"/>
      <c r="CH11" s="412"/>
      <c r="CI11" s="404"/>
      <c r="CK11" s="407"/>
      <c r="CL11" s="77"/>
      <c r="CN11" s="404"/>
    </row>
    <row r="12" spans="1:139" ht="18" customHeight="1">
      <c r="A12" s="285"/>
      <c r="B12" s="332"/>
      <c r="C12" s="332"/>
      <c r="D12" s="333"/>
      <c r="E12" s="85" t="s">
        <v>139</v>
      </c>
      <c r="F12"/>
      <c r="H12"/>
      <c r="I12"/>
      <c r="J12"/>
      <c r="K12"/>
      <c r="N12" s="54"/>
      <c r="P12"/>
      <c r="Z12" t="s">
        <v>55</v>
      </c>
      <c r="AA12" t="s">
        <v>54</v>
      </c>
      <c r="AB12" t="s">
        <v>57</v>
      </c>
      <c r="AC12" t="s">
        <v>94</v>
      </c>
      <c r="AD12" t="s">
        <v>90</v>
      </c>
      <c r="AE12" t="s">
        <v>95</v>
      </c>
      <c r="AF12" t="s">
        <v>537</v>
      </c>
      <c r="AG12" t="s">
        <v>539</v>
      </c>
      <c r="AQ12" s="229" t="s">
        <v>139</v>
      </c>
      <c r="AR12"/>
      <c r="AS12"/>
      <c r="AT12"/>
      <c r="AU12"/>
      <c r="AV12"/>
      <c r="AW12"/>
      <c r="AZ12" s="54"/>
      <c r="BJ12"/>
      <c r="BM12" s="366" t="s">
        <v>132</v>
      </c>
      <c r="BN12" s="49" t="s">
        <v>56</v>
      </c>
      <c r="BO12" s="49" t="s">
        <v>54</v>
      </c>
      <c r="BP12" s="49" t="s">
        <v>57</v>
      </c>
      <c r="BQ12" s="50" t="s">
        <v>538</v>
      </c>
      <c r="BR12" s="49" t="s">
        <v>94</v>
      </c>
      <c r="BS12" s="49" t="s">
        <v>90</v>
      </c>
      <c r="BT12" s="49" t="s">
        <v>95</v>
      </c>
      <c r="CC12" s="83" t="s">
        <v>139</v>
      </c>
      <c r="CD12" s="412"/>
      <c r="CE12" s="412"/>
      <c r="CF12" s="412"/>
      <c r="CG12" s="412"/>
      <c r="CH12" s="412"/>
      <c r="CI12" s="404"/>
      <c r="CK12" s="407"/>
      <c r="CL12" s="77"/>
      <c r="CN12" s="404"/>
      <c r="CX12" s="448" t="s">
        <v>132</v>
      </c>
      <c r="CY12" s="406" t="s">
        <v>515</v>
      </c>
      <c r="CZ12" s="407" t="s">
        <v>56</v>
      </c>
      <c r="DA12" s="407" t="s">
        <v>54</v>
      </c>
      <c r="DB12" s="407" t="s">
        <v>57</v>
      </c>
      <c r="DC12" s="407" t="s">
        <v>94</v>
      </c>
      <c r="DD12" s="407" t="s">
        <v>90</v>
      </c>
      <c r="DE12" s="407" t="s">
        <v>95</v>
      </c>
      <c r="EA12" t="s">
        <v>55</v>
      </c>
      <c r="EB12" t="s">
        <v>98</v>
      </c>
      <c r="EC12" t="s">
        <v>99</v>
      </c>
      <c r="ED12" t="s">
        <v>110</v>
      </c>
      <c r="EE12" t="s">
        <v>115</v>
      </c>
      <c r="EF12" t="s">
        <v>116</v>
      </c>
      <c r="EG12" t="s">
        <v>111</v>
      </c>
      <c r="EH12" t="s">
        <v>112</v>
      </c>
      <c r="EI12" t="s">
        <v>19</v>
      </c>
    </row>
    <row r="13" spans="1:139" ht="18" customHeight="1">
      <c r="A13" s="285"/>
      <c r="B13" s="332"/>
      <c r="C13" s="332"/>
      <c r="D13" s="332"/>
      <c r="E13" s="366" t="s">
        <v>132</v>
      </c>
      <c r="F13" s="49" t="s">
        <v>56</v>
      </c>
      <c r="G13" s="49" t="s">
        <v>54</v>
      </c>
      <c r="H13" s="49" t="s">
        <v>57</v>
      </c>
      <c r="I13" s="50" t="s">
        <v>538</v>
      </c>
      <c r="J13" s="49" t="s">
        <v>94</v>
      </c>
      <c r="K13" s="49" t="s">
        <v>90</v>
      </c>
      <c r="L13" s="49" t="s">
        <v>95</v>
      </c>
      <c r="M13" s="49"/>
      <c r="N13" s="54"/>
      <c r="P13"/>
      <c r="AQ13" s="379" t="s">
        <v>132</v>
      </c>
      <c r="AR13" s="49" t="s">
        <v>56</v>
      </c>
      <c r="AS13" s="49" t="s">
        <v>54</v>
      </c>
      <c r="AT13" s="49" t="s">
        <v>57</v>
      </c>
      <c r="AU13" s="50" t="s">
        <v>538</v>
      </c>
      <c r="AV13" s="49" t="s">
        <v>94</v>
      </c>
      <c r="AW13" s="49" t="s">
        <v>90</v>
      </c>
      <c r="AX13" s="49" t="s">
        <v>95</v>
      </c>
      <c r="AZ13" s="54"/>
      <c r="BJ13"/>
      <c r="CC13" s="448" t="s">
        <v>132</v>
      </c>
      <c r="CD13" s="406" t="s">
        <v>515</v>
      </c>
      <c r="CE13" s="407" t="s">
        <v>56</v>
      </c>
      <c r="CF13" s="407" t="s">
        <v>54</v>
      </c>
      <c r="CG13" s="407" t="s">
        <v>57</v>
      </c>
      <c r="CH13" s="407" t="s">
        <v>94</v>
      </c>
      <c r="CI13" s="407" t="s">
        <v>90</v>
      </c>
      <c r="CJ13" s="407" t="s">
        <v>95</v>
      </c>
      <c r="CK13" s="407"/>
      <c r="CL13" s="77"/>
      <c r="CN13" s="404"/>
      <c r="DE13" s="451"/>
      <c r="EA13" s="399" t="s">
        <v>349</v>
      </c>
      <c r="EB13" s="399">
        <v>15.5</v>
      </c>
      <c r="EC13" s="403">
        <v>236</v>
      </c>
      <c r="ED13" s="403">
        <v>818495</v>
      </c>
      <c r="EE13" s="399">
        <v>175850000</v>
      </c>
      <c r="EF13" s="399">
        <v>315280000</v>
      </c>
      <c r="EG13" s="399">
        <v>5.17</v>
      </c>
      <c r="EH13" s="403">
        <v>4.6100000000000003</v>
      </c>
      <c r="EI13" s="403" t="s">
        <v>350</v>
      </c>
    </row>
    <row r="14" spans="1:139" ht="18" customHeight="1">
      <c r="A14" s="285"/>
      <c r="B14" s="332"/>
      <c r="C14" s="332"/>
      <c r="D14" s="332"/>
      <c r="E14" s="369"/>
      <c r="F14" s="361"/>
      <c r="H14" s="49"/>
      <c r="I14" s="50"/>
      <c r="K14" s="49"/>
      <c r="L14" s="53"/>
      <c r="M14" s="363"/>
      <c r="P14"/>
      <c r="Z14" s="58"/>
      <c r="AA14" s="58"/>
      <c r="AB14" s="58"/>
      <c r="AC14" s="58"/>
      <c r="AD14" s="58"/>
      <c r="AE14" s="58"/>
      <c r="AQ14" s="453"/>
      <c r="AR14" s="404"/>
      <c r="AS14" s="404"/>
      <c r="AT14" s="404"/>
      <c r="AU14" s="404"/>
      <c r="AV14" s="404"/>
      <c r="AW14" s="404"/>
      <c r="AX14" s="404"/>
      <c r="AZ14" s="54"/>
      <c r="BJ14"/>
      <c r="BM14" s="58"/>
      <c r="BN14" s="58"/>
      <c r="BO14" s="58"/>
      <c r="BP14" s="58"/>
      <c r="BQ14" s="58"/>
      <c r="BR14" s="58"/>
      <c r="CC14" s="433" t="s">
        <v>533</v>
      </c>
      <c r="CD14" s="406" t="s">
        <v>524</v>
      </c>
      <c r="CE14" s="407" t="s">
        <v>344</v>
      </c>
      <c r="CF14" s="407" t="s">
        <v>501</v>
      </c>
      <c r="CG14" s="407" t="s">
        <v>531</v>
      </c>
      <c r="CH14" s="407"/>
      <c r="CI14" s="407"/>
      <c r="CJ14" s="407" t="s">
        <v>532</v>
      </c>
      <c r="CK14" s="407"/>
      <c r="CL14" s="77"/>
      <c r="CN14" s="404"/>
      <c r="CX14" s="58"/>
      <c r="CY14" s="58"/>
      <c r="CZ14" s="58"/>
      <c r="DA14" s="58"/>
      <c r="DB14" s="58"/>
      <c r="DC14" s="58"/>
      <c r="EA14" s="399" t="s">
        <v>351</v>
      </c>
      <c r="EB14" s="399">
        <v>15</v>
      </c>
      <c r="EC14" s="403">
        <v>236</v>
      </c>
      <c r="ED14" s="403">
        <v>828950</v>
      </c>
      <c r="EE14" s="399">
        <v>205000000</v>
      </c>
      <c r="EF14" s="399">
        <v>369000000</v>
      </c>
      <c r="EG14" s="399">
        <v>4.2</v>
      </c>
      <c r="EH14" s="403">
        <v>3.26</v>
      </c>
      <c r="EI14" s="403" t="s">
        <v>352</v>
      </c>
    </row>
    <row r="15" spans="1:139" ht="18" customHeight="1">
      <c r="A15" s="285"/>
      <c r="B15" s="332"/>
      <c r="C15" s="332"/>
      <c r="D15" s="332"/>
      <c r="H15"/>
      <c r="I15"/>
      <c r="J15"/>
      <c r="K15"/>
      <c r="N15" s="54"/>
      <c r="P15"/>
      <c r="AQ15" s="95"/>
      <c r="AR15"/>
      <c r="AS15"/>
      <c r="AT15"/>
      <c r="AU15"/>
      <c r="AV15"/>
      <c r="AW15"/>
      <c r="AZ15" s="54"/>
      <c r="BJ15"/>
      <c r="CC15" s="434"/>
      <c r="CD15" s="406"/>
      <c r="CE15" s="407"/>
      <c r="CF15" s="407"/>
      <c r="CG15" s="405"/>
      <c r="CH15" s="405"/>
      <c r="CI15" s="405"/>
      <c r="CJ15" s="407"/>
      <c r="CK15" s="407"/>
      <c r="CL15" s="77"/>
      <c r="CN15" s="404"/>
      <c r="EA15" s="399" t="s">
        <v>353</v>
      </c>
      <c r="EB15" s="399">
        <v>21.5</v>
      </c>
      <c r="EC15" s="403">
        <v>276</v>
      </c>
      <c r="ED15" s="403">
        <v>1394251</v>
      </c>
      <c r="EE15" s="399">
        <v>382420000</v>
      </c>
      <c r="EF15" s="399">
        <v>639730000</v>
      </c>
      <c r="EG15" s="399">
        <v>6.46</v>
      </c>
      <c r="EH15" s="403">
        <v>5.74</v>
      </c>
      <c r="EI15" s="403" t="s">
        <v>354</v>
      </c>
    </row>
    <row r="16" spans="1:139" ht="18" customHeight="1">
      <c r="A16" s="285"/>
      <c r="B16" s="332"/>
      <c r="C16" s="332"/>
      <c r="D16" s="332"/>
      <c r="E16" s="364"/>
      <c r="K16"/>
      <c r="N16" s="54"/>
      <c r="P16"/>
      <c r="Z16" s="56" t="s">
        <v>52</v>
      </c>
      <c r="AW16"/>
      <c r="AZ16" s="54"/>
      <c r="BJ16"/>
      <c r="BM16" s="56" t="s">
        <v>52</v>
      </c>
      <c r="CC16" s="400"/>
      <c r="CD16" s="406"/>
      <c r="CE16" s="406"/>
      <c r="CF16" s="406"/>
      <c r="CG16" s="406"/>
      <c r="CH16" s="409"/>
      <c r="CI16" s="407"/>
      <c r="CJ16" s="407"/>
      <c r="CK16" s="407"/>
      <c r="CL16" s="77"/>
      <c r="CN16" s="404"/>
      <c r="CX16" s="56" t="s">
        <v>52</v>
      </c>
      <c r="EA16" s="399" t="s">
        <v>371</v>
      </c>
      <c r="EB16" s="399">
        <v>15.5</v>
      </c>
      <c r="EC16" s="403">
        <v>236</v>
      </c>
      <c r="ED16" s="403">
        <v>819000</v>
      </c>
      <c r="EE16" s="399">
        <v>179900000</v>
      </c>
      <c r="EF16" s="399">
        <v>323200000</v>
      </c>
      <c r="EG16" s="399">
        <v>5.17</v>
      </c>
      <c r="EH16" s="403">
        <v>4.62</v>
      </c>
      <c r="EI16" s="403" t="s">
        <v>372</v>
      </c>
    </row>
    <row r="17" spans="1:146" ht="18" customHeight="1">
      <c r="A17" s="285"/>
      <c r="B17" s="332"/>
      <c r="C17" s="332"/>
      <c r="D17" s="332"/>
      <c r="E17" s="85" t="s">
        <v>200</v>
      </c>
      <c r="F17"/>
      <c r="G17"/>
      <c r="H17"/>
      <c r="I17"/>
      <c r="J17"/>
      <c r="K17"/>
      <c r="N17" s="54"/>
      <c r="P17"/>
      <c r="AQ17" s="229" t="s">
        <v>140</v>
      </c>
      <c r="AR17"/>
      <c r="AS17"/>
      <c r="AT17"/>
      <c r="AU17"/>
      <c r="AV17"/>
      <c r="AW17"/>
      <c r="AZ17" s="54"/>
      <c r="BJ17"/>
      <c r="CC17" s="402" t="s">
        <v>140</v>
      </c>
      <c r="CD17" s="408"/>
      <c r="CE17" s="408"/>
      <c r="CF17" s="408"/>
      <c r="CG17" s="408"/>
      <c r="CH17" s="408"/>
      <c r="CI17" s="407"/>
      <c r="CJ17" s="407"/>
      <c r="CK17" s="407"/>
      <c r="CL17" s="77"/>
      <c r="CN17" s="404"/>
      <c r="EA17" s="49"/>
      <c r="EB17" s="49"/>
      <c r="EE17" s="49"/>
      <c r="EF17" s="49"/>
      <c r="EG17" s="49"/>
    </row>
    <row r="18" spans="1:146" ht="18" customHeight="1">
      <c r="A18" s="334"/>
      <c r="B18" s="332"/>
      <c r="C18" s="332"/>
      <c r="D18" s="332"/>
      <c r="E18" s="368" t="s">
        <v>132</v>
      </c>
      <c r="F18" s="49" t="s">
        <v>56</v>
      </c>
      <c r="G18" s="49" t="s">
        <v>54</v>
      </c>
      <c r="H18" s="49" t="s">
        <v>57</v>
      </c>
      <c r="I18" s="367" t="s">
        <v>538</v>
      </c>
      <c r="J18" s="49" t="s">
        <v>94</v>
      </c>
      <c r="K18" s="49" t="s">
        <v>90</v>
      </c>
      <c r="L18" s="49" t="s">
        <v>95</v>
      </c>
      <c r="M18" s="49"/>
      <c r="N18" s="54"/>
      <c r="P18"/>
      <c r="Z18" t="s">
        <v>1</v>
      </c>
      <c r="AA18" t="s">
        <v>69</v>
      </c>
      <c r="AB18" t="s">
        <v>68</v>
      </c>
      <c r="AC18" t="s">
        <v>59</v>
      </c>
      <c r="AD18" t="s">
        <v>60</v>
      </c>
      <c r="AE18" t="s">
        <v>61</v>
      </c>
      <c r="AG18" s="59" t="s">
        <v>132</v>
      </c>
      <c r="AH18" t="s">
        <v>69</v>
      </c>
      <c r="AI18" t="s">
        <v>68</v>
      </c>
      <c r="AJ18" t="s">
        <v>66</v>
      </c>
      <c r="AK18" t="s">
        <v>124</v>
      </c>
      <c r="AL18" t="s">
        <v>125</v>
      </c>
      <c r="AM18" t="s">
        <v>126</v>
      </c>
      <c r="AN18" t="s">
        <v>128</v>
      </c>
      <c r="AO18" t="s">
        <v>127</v>
      </c>
      <c r="AQ18" s="379" t="s">
        <v>132</v>
      </c>
      <c r="AR18" s="49" t="s">
        <v>56</v>
      </c>
      <c r="AS18" s="49" t="s">
        <v>54</v>
      </c>
      <c r="AT18" s="49" t="s">
        <v>57</v>
      </c>
      <c r="AU18" s="367" t="s">
        <v>538</v>
      </c>
      <c r="AV18" s="49" t="s">
        <v>94</v>
      </c>
      <c r="AW18" s="49" t="s">
        <v>90</v>
      </c>
      <c r="AX18" s="49" t="s">
        <v>95</v>
      </c>
      <c r="AZ18" s="54"/>
      <c r="BJ18"/>
      <c r="BM18" t="s">
        <v>1</v>
      </c>
      <c r="BN18" t="s">
        <v>69</v>
      </c>
      <c r="BO18" t="s">
        <v>68</v>
      </c>
      <c r="BP18" t="s">
        <v>59</v>
      </c>
      <c r="BQ18" t="s">
        <v>60</v>
      </c>
      <c r="BR18" t="s">
        <v>61</v>
      </c>
      <c r="BT18" s="59" t="s">
        <v>132</v>
      </c>
      <c r="BU18" t="s">
        <v>69</v>
      </c>
      <c r="BV18" t="s">
        <v>68</v>
      </c>
      <c r="BW18" t="s">
        <v>66</v>
      </c>
      <c r="BX18" t="s">
        <v>124</v>
      </c>
      <c r="BY18" t="s">
        <v>125</v>
      </c>
      <c r="BZ18" t="s">
        <v>126</v>
      </c>
      <c r="CA18" t="s">
        <v>128</v>
      </c>
      <c r="CB18" t="s">
        <v>127</v>
      </c>
      <c r="CC18" s="448" t="s">
        <v>132</v>
      </c>
      <c r="CD18" s="406" t="s">
        <v>515</v>
      </c>
      <c r="CE18" s="407" t="s">
        <v>56</v>
      </c>
      <c r="CF18" s="407" t="s">
        <v>54</v>
      </c>
      <c r="CG18" s="407" t="s">
        <v>57</v>
      </c>
      <c r="CH18" s="449" t="s">
        <v>94</v>
      </c>
      <c r="CI18" s="407" t="s">
        <v>90</v>
      </c>
      <c r="CJ18" s="407" t="s">
        <v>95</v>
      </c>
      <c r="CK18" s="407"/>
      <c r="CL18" s="77"/>
      <c r="CN18" s="404"/>
      <c r="CX18" t="s">
        <v>1</v>
      </c>
      <c r="CY18" t="s">
        <v>69</v>
      </c>
      <c r="CZ18" t="s">
        <v>68</v>
      </c>
      <c r="DA18" t="s">
        <v>59</v>
      </c>
      <c r="DB18" t="s">
        <v>60</v>
      </c>
      <c r="DC18" t="s">
        <v>61</v>
      </c>
      <c r="DE18" s="59" t="s">
        <v>132</v>
      </c>
      <c r="DF18" t="s">
        <v>69</v>
      </c>
      <c r="DG18" t="s">
        <v>68</v>
      </c>
      <c r="DH18" t="s">
        <v>66</v>
      </c>
      <c r="DI18" t="s">
        <v>124</v>
      </c>
      <c r="DJ18" t="s">
        <v>125</v>
      </c>
      <c r="DK18" t="s">
        <v>126</v>
      </c>
      <c r="DL18" t="s">
        <v>128</v>
      </c>
      <c r="DM18" t="s">
        <v>127</v>
      </c>
      <c r="EA18" s="49"/>
      <c r="EB18" s="49"/>
      <c r="EE18" s="49"/>
      <c r="EF18" s="49"/>
      <c r="EG18" s="49"/>
    </row>
    <row r="19" spans="1:146" ht="18" customHeight="1">
      <c r="A19" s="332"/>
      <c r="B19" s="332"/>
      <c r="C19" s="332"/>
      <c r="D19" s="332"/>
      <c r="E19" s="53"/>
      <c r="F19" s="49"/>
      <c r="H19" s="49"/>
      <c r="I19" s="50"/>
      <c r="J19" s="49"/>
      <c r="K19" s="49"/>
      <c r="L19" s="53"/>
      <c r="M19" s="235"/>
      <c r="P19"/>
      <c r="Z19" s="362"/>
      <c r="AA19" s="90"/>
      <c r="AB19" s="90"/>
      <c r="AC19" s="90"/>
      <c r="AD19" s="90"/>
      <c r="AE19" s="91"/>
      <c r="AG19" s="403"/>
      <c r="AH19" s="403"/>
      <c r="AI19" s="403"/>
      <c r="AJ19" s="403"/>
      <c r="AK19" s="403"/>
      <c r="AL19" s="403"/>
      <c r="AM19" s="403"/>
      <c r="AN19" s="403"/>
      <c r="AO19" s="403"/>
      <c r="AQ19" s="454"/>
      <c r="AR19" s="432"/>
      <c r="AS19" s="432"/>
      <c r="AT19" s="432"/>
      <c r="AU19" s="432"/>
      <c r="AV19" s="432"/>
      <c r="AW19" s="432"/>
      <c r="AX19" s="432"/>
      <c r="AZ19" s="54"/>
      <c r="BJ19"/>
      <c r="BM19" s="403"/>
      <c r="BN19" s="403"/>
      <c r="BO19" s="403"/>
      <c r="BP19" s="403"/>
      <c r="BQ19" s="403"/>
      <c r="BR19" s="403"/>
      <c r="BT19" s="403"/>
      <c r="BU19" s="403"/>
      <c r="BV19" s="403"/>
      <c r="BW19" s="403"/>
      <c r="BX19" s="403"/>
      <c r="BY19" s="403"/>
      <c r="BZ19" s="403"/>
      <c r="CA19" s="403"/>
      <c r="CB19" s="403"/>
      <c r="CC19" s="433" t="s">
        <v>533</v>
      </c>
      <c r="CD19" s="406"/>
      <c r="CE19" s="407" t="s">
        <v>344</v>
      </c>
      <c r="CF19" s="407" t="s">
        <v>501</v>
      </c>
      <c r="CG19" s="407" t="s">
        <v>531</v>
      </c>
      <c r="CH19" s="407"/>
      <c r="CI19" s="407"/>
      <c r="CJ19" s="407" t="s">
        <v>532</v>
      </c>
      <c r="CK19" s="407"/>
      <c r="CL19" s="77"/>
      <c r="CN19" s="404"/>
      <c r="CX19" s="403"/>
      <c r="CY19" s="403"/>
      <c r="CZ19" s="403"/>
      <c r="DA19" s="403"/>
      <c r="DB19" s="403"/>
      <c r="DC19" s="403"/>
      <c r="DE19" s="403" t="s">
        <v>402</v>
      </c>
      <c r="DF19" s="403">
        <v>161.34</v>
      </c>
      <c r="DG19" s="403">
        <v>161.34</v>
      </c>
      <c r="DH19" s="403">
        <v>6061</v>
      </c>
      <c r="DI19" s="403"/>
      <c r="DJ19" s="403"/>
      <c r="DK19" s="403"/>
      <c r="DL19" s="403"/>
      <c r="DM19" s="403"/>
      <c r="EA19" s="49"/>
      <c r="EB19" s="49"/>
      <c r="EE19" s="49"/>
      <c r="EF19" s="49"/>
    </row>
    <row r="20" spans="1:146" ht="18" customHeight="1" thickBot="1">
      <c r="A20" s="332"/>
      <c r="B20" s="332"/>
      <c r="C20" s="332"/>
      <c r="D20" s="332"/>
      <c r="E20" s="365" t="s">
        <v>526</v>
      </c>
      <c r="F20" s="361" t="s">
        <v>523</v>
      </c>
      <c r="K20"/>
      <c r="N20" s="54"/>
      <c r="P20"/>
      <c r="Z20" s="362"/>
      <c r="AA20" s="90"/>
      <c r="AB20" s="90"/>
      <c r="AC20" s="90"/>
      <c r="AD20" s="90"/>
      <c r="AE20" s="91"/>
      <c r="AG20" s="403"/>
      <c r="AH20" s="403"/>
      <c r="AI20" s="403"/>
      <c r="AJ20" s="403"/>
      <c r="AK20" s="403"/>
      <c r="AL20" s="403"/>
      <c r="AM20" s="403"/>
      <c r="AN20" s="403"/>
      <c r="AO20" s="403"/>
      <c r="AW20"/>
      <c r="AZ20" s="54"/>
      <c r="BJ20"/>
      <c r="BM20" s="403"/>
      <c r="BN20" s="465"/>
      <c r="BO20" s="465"/>
      <c r="BP20" s="403"/>
      <c r="BQ20" s="403"/>
      <c r="BR20" s="403"/>
      <c r="BT20" s="403"/>
      <c r="BU20" s="403"/>
      <c r="BV20" s="403"/>
      <c r="BW20" s="403"/>
      <c r="BX20" s="403"/>
      <c r="BY20" s="403"/>
      <c r="BZ20" s="403"/>
      <c r="CA20" s="403"/>
      <c r="CB20" s="403"/>
      <c r="CC20" s="400"/>
      <c r="CD20" s="410"/>
      <c r="CE20" s="406"/>
      <c r="CF20" s="406"/>
      <c r="CG20" s="406"/>
      <c r="CH20" s="409"/>
      <c r="CI20" s="407"/>
      <c r="CJ20" s="407"/>
      <c r="CK20" s="407"/>
      <c r="CL20" s="77"/>
      <c r="CN20" s="404"/>
      <c r="CX20" s="403"/>
      <c r="CY20" s="465"/>
      <c r="CZ20" s="465"/>
      <c r="DA20" s="403"/>
      <c r="DB20" s="403"/>
      <c r="DC20" s="403"/>
      <c r="DE20" s="403" t="s">
        <v>403</v>
      </c>
      <c r="DF20" s="403">
        <v>160.22999999999999</v>
      </c>
      <c r="DG20" s="403">
        <v>160.22999999999999</v>
      </c>
      <c r="DH20" s="403">
        <v>1428</v>
      </c>
      <c r="DI20" s="403"/>
      <c r="DJ20" s="403"/>
      <c r="DK20" s="403"/>
      <c r="DL20" s="403"/>
      <c r="DM20" s="403"/>
      <c r="EA20" s="49"/>
      <c r="EB20" s="49"/>
      <c r="EE20" s="49"/>
      <c r="EF20" s="49"/>
    </row>
    <row r="21" spans="1:146" ht="18" customHeight="1">
      <c r="A21" s="78"/>
      <c r="B21" s="107"/>
      <c r="C21" s="78"/>
      <c r="D21" s="79"/>
      <c r="K21"/>
      <c r="N21" s="54"/>
      <c r="P21"/>
      <c r="Z21" s="362"/>
      <c r="AA21" s="90"/>
      <c r="AB21" s="90"/>
      <c r="AC21" s="90"/>
      <c r="AD21" s="90"/>
      <c r="AE21" s="91"/>
      <c r="AG21" s="403"/>
      <c r="AH21" s="403"/>
      <c r="AI21" s="403"/>
      <c r="AJ21" s="403"/>
      <c r="AK21" s="403"/>
      <c r="AL21" s="403"/>
      <c r="AM21" s="403"/>
      <c r="AN21" s="403"/>
      <c r="AO21" s="403"/>
      <c r="AW21"/>
      <c r="AZ21" s="54"/>
      <c r="BJ21"/>
      <c r="BM21" s="403"/>
      <c r="BN21" s="465"/>
      <c r="BO21" s="465"/>
      <c r="BP21" s="403"/>
      <c r="BQ21" s="403"/>
      <c r="BR21" s="403"/>
      <c r="BT21" s="403"/>
      <c r="BU21" s="403"/>
      <c r="BV21" s="403"/>
      <c r="BW21" s="403"/>
      <c r="BX21" s="403"/>
      <c r="BY21" s="403"/>
      <c r="BZ21" s="403"/>
      <c r="CA21" s="403"/>
      <c r="CB21" s="403"/>
      <c r="CI21" s="404"/>
      <c r="CK21" s="407"/>
      <c r="CL21" s="77"/>
      <c r="CN21" s="404"/>
      <c r="CX21" s="403"/>
      <c r="CY21" s="465"/>
      <c r="CZ21" s="465"/>
      <c r="DA21" s="403"/>
      <c r="DB21" s="403"/>
      <c r="DC21" s="403"/>
      <c r="DE21" s="403" t="s">
        <v>404</v>
      </c>
      <c r="DF21" s="403">
        <v>159.51</v>
      </c>
      <c r="DG21" s="403">
        <v>159.51</v>
      </c>
      <c r="DH21" s="403">
        <v>12008</v>
      </c>
      <c r="DI21" s="403"/>
      <c r="DJ21" s="403"/>
      <c r="DK21" s="403"/>
      <c r="DL21" s="403"/>
      <c r="DM21" s="403"/>
      <c r="DP21" s="83" t="s">
        <v>181</v>
      </c>
      <c r="EA21" s="49"/>
      <c r="EB21" s="49"/>
      <c r="EE21" s="49"/>
      <c r="EF21" s="49"/>
    </row>
    <row r="22" spans="1:146" ht="18" customHeight="1" thickBot="1">
      <c r="B22" s="99"/>
      <c r="C22" s="67"/>
      <c r="E22" s="85" t="s">
        <v>141</v>
      </c>
      <c r="F22"/>
      <c r="G22"/>
      <c r="H22" s="71"/>
      <c r="I22"/>
      <c r="J22"/>
      <c r="K22"/>
      <c r="N22" s="54"/>
      <c r="P22"/>
      <c r="Z22" s="362"/>
      <c r="AA22" s="90"/>
      <c r="AB22" s="90"/>
      <c r="AC22" s="90"/>
      <c r="AD22" s="90"/>
      <c r="AE22" s="91"/>
      <c r="AG22" s="403"/>
      <c r="AH22" s="403"/>
      <c r="AI22" s="403"/>
      <c r="AJ22" s="403"/>
      <c r="AK22" s="403"/>
      <c r="AL22" s="403"/>
      <c r="AM22" s="403"/>
      <c r="AN22" s="403"/>
      <c r="AO22" s="403"/>
      <c r="AQ22" s="229" t="s">
        <v>141</v>
      </c>
      <c r="AR22"/>
      <c r="AS22"/>
      <c r="AT22" s="71"/>
      <c r="AU22"/>
      <c r="AV22"/>
      <c r="AW22"/>
      <c r="AZ22" s="54"/>
      <c r="BJ22"/>
      <c r="BM22" s="403"/>
      <c r="BN22" s="465"/>
      <c r="BO22" s="465"/>
      <c r="BP22" s="403"/>
      <c r="BQ22" s="403"/>
      <c r="BR22" s="403"/>
      <c r="BT22" s="403"/>
      <c r="BU22" s="403"/>
      <c r="BV22" s="403"/>
      <c r="BW22" s="403"/>
      <c r="BX22" s="403"/>
      <c r="BY22" s="403"/>
      <c r="BZ22" s="403"/>
      <c r="CA22" s="403"/>
      <c r="CB22" s="403"/>
      <c r="CC22" s="83" t="s">
        <v>141</v>
      </c>
      <c r="CD22" s="412"/>
      <c r="CE22" s="412"/>
      <c r="CF22" s="71"/>
      <c r="CG22" s="412"/>
      <c r="CH22" s="412"/>
      <c r="CI22" s="404"/>
      <c r="CK22" s="407"/>
      <c r="CL22" s="77"/>
      <c r="CN22" s="404"/>
      <c r="CX22" s="403"/>
      <c r="CY22" s="465"/>
      <c r="CZ22" s="465"/>
      <c r="DA22" s="403"/>
      <c r="DB22" s="403"/>
      <c r="DC22" s="403"/>
      <c r="DE22" s="403" t="s">
        <v>405</v>
      </c>
      <c r="DF22" s="403">
        <v>159.16</v>
      </c>
      <c r="DG22" s="403">
        <v>159.16</v>
      </c>
      <c r="DH22" s="403">
        <v>17996</v>
      </c>
      <c r="DI22" s="403"/>
      <c r="DJ22" s="403"/>
      <c r="DK22" s="403"/>
      <c r="DL22" s="403"/>
      <c r="DM22" s="403"/>
      <c r="EA22" s="49"/>
      <c r="EB22" s="49"/>
      <c r="EE22" s="49"/>
      <c r="EF22" s="49"/>
    </row>
    <row r="23" spans="1:146" ht="18" customHeight="1">
      <c r="A23" s="242" t="b">
        <v>0</v>
      </c>
      <c r="B23" s="306" t="b">
        <v>1</v>
      </c>
      <c r="C23" s="111" t="b">
        <v>0</v>
      </c>
      <c r="D23" s="112" t="b">
        <v>0</v>
      </c>
      <c r="E23" s="146"/>
      <c r="F23" s="88"/>
      <c r="G23"/>
      <c r="H23"/>
      <c r="I23"/>
      <c r="J23"/>
      <c r="K23"/>
      <c r="N23" s="54"/>
      <c r="P23"/>
      <c r="Q23" t="str">
        <f>IFERROR((MP_DATA[[#This Row],[D, bottom '[m']]]+#REF!)/(2*#REF!/1000),"")</f>
        <v/>
      </c>
      <c r="Z23" s="362"/>
      <c r="AA23" s="90"/>
      <c r="AB23" s="90"/>
      <c r="AC23" s="90"/>
      <c r="AD23" s="90"/>
      <c r="AE23" s="91"/>
      <c r="AG23" s="403"/>
      <c r="AH23" s="403"/>
      <c r="AI23" s="403"/>
      <c r="AJ23" s="403"/>
      <c r="AK23" s="403"/>
      <c r="AL23" s="403"/>
      <c r="AM23" s="403"/>
      <c r="AN23" s="403"/>
      <c r="AO23" s="403"/>
      <c r="AQ23" s="380"/>
      <c r="AR23" s="195" t="s">
        <v>136</v>
      </c>
      <c r="AS23"/>
      <c r="AT23"/>
      <c r="AU23"/>
      <c r="AV23"/>
      <c r="AW23"/>
      <c r="AZ23" s="54"/>
      <c r="BC23" t="str">
        <f>IFERROR((TP_DATA[[#This Row],[D, bottom '[m']]]+#REF!)/(2*#REF!/1000),"")</f>
        <v/>
      </c>
      <c r="BJ23"/>
      <c r="BN23" s="94"/>
      <c r="BO23" s="94"/>
      <c r="BT23" s="403"/>
      <c r="BU23" s="403"/>
      <c r="BV23" s="403"/>
      <c r="BW23" s="403"/>
      <c r="BX23" s="403"/>
      <c r="BY23" s="403"/>
      <c r="BZ23" s="403"/>
      <c r="CA23" s="403"/>
      <c r="CB23" s="403"/>
      <c r="CC23" s="60"/>
      <c r="CD23" s="88" t="s">
        <v>136</v>
      </c>
      <c r="CE23" s="412"/>
      <c r="CF23" s="412"/>
      <c r="CG23" s="412"/>
      <c r="CH23" s="412"/>
      <c r="CI23" s="404"/>
      <c r="CK23" s="407"/>
      <c r="CL23" s="77"/>
      <c r="CN23" s="404"/>
      <c r="CO23" s="412" t="str">
        <f>IFERROR((TOWER_DATA[[#This Row],[D, bottom '[m']]]+#REF!)/(2*#REF!/1000),"")</f>
        <v/>
      </c>
      <c r="CX23" s="403"/>
      <c r="CY23" s="465"/>
      <c r="CZ23" s="465"/>
      <c r="DA23" s="403"/>
      <c r="DB23" s="403"/>
      <c r="DC23" s="403"/>
      <c r="DE23" s="403" t="s">
        <v>404</v>
      </c>
      <c r="DF23" s="403">
        <v>155.87</v>
      </c>
      <c r="DG23" s="403">
        <v>155.87</v>
      </c>
      <c r="DH23" s="403">
        <v>12209</v>
      </c>
      <c r="DI23" s="403"/>
      <c r="DJ23" s="403"/>
      <c r="DK23" s="403"/>
      <c r="DL23" s="403"/>
      <c r="DM23" s="403"/>
      <c r="EA23" s="244"/>
      <c r="EB23" s="244"/>
      <c r="EC23" s="58"/>
      <c r="ED23" s="58"/>
      <c r="EE23" s="244"/>
      <c r="EF23" s="244"/>
      <c r="EG23" s="58"/>
      <c r="EH23" s="58"/>
      <c r="EI23" s="58"/>
    </row>
    <row r="24" spans="1:146" ht="18" customHeight="1" thickBot="1">
      <c r="A24" s="242"/>
      <c r="B24" s="306"/>
      <c r="C24" s="111" t="b">
        <v>0</v>
      </c>
      <c r="D24" s="112"/>
      <c r="E24" s="147"/>
      <c r="F24" s="159"/>
      <c r="G24"/>
      <c r="H24"/>
      <c r="I24"/>
      <c r="J24"/>
      <c r="K24"/>
      <c r="N24" s="54"/>
      <c r="P24"/>
      <c r="Q24" t="str">
        <f>IFERROR((MP_DATA[[#This Row],[D, bottom '[m']]]+#REF!)/(2*#REF!/1000),"")</f>
        <v/>
      </c>
      <c r="Z24" s="362"/>
      <c r="AA24" s="90"/>
      <c r="AB24" s="90"/>
      <c r="AC24" s="90"/>
      <c r="AD24" s="90"/>
      <c r="AE24" s="91"/>
      <c r="AQ24" s="381"/>
      <c r="AR24" s="196"/>
      <c r="AS24"/>
      <c r="AT24"/>
      <c r="AU24"/>
      <c r="AV24"/>
      <c r="AW24"/>
      <c r="AZ24" s="54"/>
      <c r="BC24" t="str">
        <f>IFERROR((TP_DATA[[#This Row],[D, bottom '[m']]]+#REF!)/(2*#REF!/1000),"")</f>
        <v/>
      </c>
      <c r="BJ24"/>
      <c r="BN24" s="94"/>
      <c r="BO24" s="94"/>
      <c r="BT24" s="403"/>
      <c r="BU24" s="403"/>
      <c r="BV24" s="403"/>
      <c r="BW24" s="403"/>
      <c r="BX24" s="403"/>
      <c r="BY24" s="403"/>
      <c r="BZ24" s="403"/>
      <c r="CA24" s="403"/>
      <c r="CB24" s="403"/>
      <c r="CC24" s="63"/>
      <c r="CD24" s="159"/>
      <c r="CE24" s="412"/>
      <c r="CF24" s="412"/>
      <c r="CG24" s="412"/>
      <c r="CH24" s="412"/>
      <c r="CI24" s="404"/>
      <c r="CK24" s="407"/>
      <c r="CL24" s="77"/>
      <c r="CN24" s="404"/>
      <c r="CO24" s="412" t="str">
        <f>IFERROR((TOWER_DATA[[#This Row],[D, bottom '[m']]]+#REF!)/(2*#REF!/1000),"")</f>
        <v/>
      </c>
      <c r="CX24" s="403"/>
      <c r="CY24" s="465"/>
      <c r="CZ24" s="465"/>
      <c r="DA24" s="403"/>
      <c r="DB24" s="403"/>
      <c r="DC24" s="403"/>
      <c r="DE24" s="403" t="s">
        <v>405</v>
      </c>
      <c r="DF24" s="403">
        <v>155.52000000000001</v>
      </c>
      <c r="DG24" s="403">
        <v>155.52000000000001</v>
      </c>
      <c r="DH24" s="403">
        <v>17996</v>
      </c>
      <c r="DI24" s="403"/>
      <c r="DJ24" s="403"/>
      <c r="DK24" s="403"/>
      <c r="DL24" s="403"/>
      <c r="DM24" s="403"/>
      <c r="EA24" s="244"/>
      <c r="EB24" s="244"/>
      <c r="EC24" s="58"/>
      <c r="ED24" s="58"/>
      <c r="EE24" s="244"/>
      <c r="EF24" s="244"/>
      <c r="EG24" s="58"/>
      <c r="EH24" s="58"/>
      <c r="EI24" s="58"/>
    </row>
    <row r="25" spans="1:146" ht="21.6" customHeight="1">
      <c r="A25" s="330"/>
      <c r="B25" s="331"/>
      <c r="C25" s="79"/>
      <c r="D25" s="107"/>
      <c r="K25"/>
      <c r="N25" s="54"/>
      <c r="P25"/>
      <c r="Q25" t="str">
        <f>IFERROR((MP_DATA[[#This Row],[D, bottom '[m']]]+#REF!)/(2*#REF!/1000),"")</f>
        <v/>
      </c>
      <c r="Z25" s="362"/>
      <c r="AA25" s="90"/>
      <c r="AB25" s="90"/>
      <c r="AC25" s="90"/>
      <c r="AD25" s="90"/>
      <c r="AE25" s="91"/>
      <c r="AW25"/>
      <c r="AZ25" s="54"/>
      <c r="BC25" t="str">
        <f>IFERROR((TP_DATA[[#This Row],[D, bottom '[m']]]+#REF!)/(2*#REF!/1000),"")</f>
        <v/>
      </c>
      <c r="BJ25"/>
      <c r="BN25" s="94"/>
      <c r="BO25" s="94"/>
      <c r="BT25" s="403"/>
      <c r="BU25" s="403"/>
      <c r="BV25" s="403"/>
      <c r="BW25" s="403"/>
      <c r="BX25" s="403"/>
      <c r="BY25" s="403"/>
      <c r="BZ25" s="403"/>
      <c r="CA25" s="403"/>
      <c r="CB25" s="403"/>
      <c r="CI25" s="404"/>
      <c r="CK25" s="407"/>
      <c r="CL25" s="77"/>
      <c r="CN25" s="404"/>
      <c r="CO25" s="412" t="str">
        <f>IFERROR((TOWER_DATA[[#This Row],[D, bottom '[m']]]+#REF!)/(2*#REF!/1000),"")</f>
        <v/>
      </c>
      <c r="CX25" s="403"/>
      <c r="CY25" s="465"/>
      <c r="CZ25" s="465"/>
      <c r="DA25" s="403"/>
      <c r="DB25" s="403"/>
      <c r="DC25" s="403"/>
      <c r="DE25" s="403" t="s">
        <v>406</v>
      </c>
      <c r="DF25" s="403">
        <v>153.22</v>
      </c>
      <c r="DG25" s="403">
        <v>153.22</v>
      </c>
      <c r="DH25" s="403">
        <v>1440</v>
      </c>
      <c r="DI25" s="403"/>
      <c r="DJ25" s="403"/>
      <c r="DK25" s="403"/>
      <c r="DL25" s="403"/>
      <c r="DM25" s="403"/>
      <c r="EA25" s="244"/>
      <c r="EB25" s="244"/>
      <c r="EC25" s="58"/>
      <c r="ED25" s="58"/>
      <c r="EE25" s="244"/>
      <c r="EF25" s="244"/>
      <c r="EG25" s="58"/>
      <c r="EH25" s="58"/>
      <c r="EI25" s="58"/>
    </row>
    <row r="26" spans="1:146" ht="26.25" customHeight="1" thickBot="1">
      <c r="A26" s="242"/>
      <c r="B26" s="328"/>
      <c r="E26" s="225" t="s">
        <v>219</v>
      </c>
      <c r="K26"/>
      <c r="N26" s="63"/>
      <c r="O26" s="64"/>
      <c r="P26" s="64"/>
      <c r="Q26" s="64" t="str">
        <f>IFERROR((MP_DATA[[#This Row],[D, bottom '[m']]]+#REF!)/(2*#REF!/1000),"")</f>
        <v/>
      </c>
      <c r="R26" s="64"/>
      <c r="S26" s="64"/>
      <c r="T26" s="64"/>
      <c r="U26" s="64"/>
      <c r="V26" s="64"/>
      <c r="W26" s="64"/>
      <c r="X26" s="64"/>
      <c r="Y26" s="65"/>
      <c r="Z26" s="362"/>
      <c r="AA26" s="90"/>
      <c r="AB26" s="90"/>
      <c r="AC26" s="90"/>
      <c r="AD26" s="90"/>
      <c r="AE26" s="91"/>
      <c r="AQ26" s="84" t="s">
        <v>142</v>
      </c>
      <c r="AW26"/>
      <c r="AZ26" s="63"/>
      <c r="BA26" s="64"/>
      <c r="BB26" s="64"/>
      <c r="BC26" s="64" t="str">
        <f>IFERROR((TP_DATA[[#This Row],[D, bottom '[m']]]+#REF!)/(2*#REF!/1000),"")</f>
        <v/>
      </c>
      <c r="BD26" s="64"/>
      <c r="BE26" s="64"/>
      <c r="BF26" s="64"/>
      <c r="BG26" s="64"/>
      <c r="BH26" s="64"/>
      <c r="BI26" s="64"/>
      <c r="BJ26" s="64"/>
      <c r="BK26" s="65"/>
      <c r="BN26" s="94"/>
      <c r="BO26" s="94"/>
      <c r="BT26" s="403"/>
      <c r="BU26" s="403"/>
      <c r="BV26" s="403"/>
      <c r="BW26" s="403"/>
      <c r="BX26" s="403"/>
      <c r="BY26" s="403"/>
      <c r="BZ26" s="403"/>
      <c r="CA26" s="403"/>
      <c r="CB26" s="403"/>
      <c r="CC26" s="84" t="s">
        <v>142</v>
      </c>
      <c r="CI26" s="404"/>
      <c r="CK26" s="407"/>
      <c r="CL26" s="171"/>
      <c r="CM26" s="142"/>
      <c r="CN26" s="142"/>
      <c r="CO26" s="64" t="str">
        <f>IFERROR((TOWER_DATA[[#This Row],[D, bottom '[m']]]+#REF!)/(2*#REF!/1000),"")</f>
        <v/>
      </c>
      <c r="CP26" s="64"/>
      <c r="CQ26" s="64"/>
      <c r="CR26" s="64"/>
      <c r="CS26" s="64"/>
      <c r="CT26" s="64"/>
      <c r="CU26" s="64"/>
      <c r="CV26" s="64"/>
      <c r="CW26" s="64"/>
      <c r="CX26" s="403"/>
      <c r="CY26" s="465"/>
      <c r="CZ26" s="465"/>
      <c r="DA26" s="403"/>
      <c r="DB26" s="403"/>
      <c r="DC26" s="403"/>
      <c r="DE26" s="403" t="s">
        <v>407</v>
      </c>
      <c r="DF26" s="403">
        <v>152.37</v>
      </c>
      <c r="DG26" s="403">
        <v>152.37</v>
      </c>
      <c r="DH26" s="403">
        <v>2836</v>
      </c>
      <c r="DI26" s="403"/>
      <c r="DJ26" s="403"/>
      <c r="DK26" s="403"/>
      <c r="DL26" s="403"/>
      <c r="DM26" s="403"/>
      <c r="EA26" s="244"/>
      <c r="EB26" s="244"/>
      <c r="EC26" s="58"/>
      <c r="ED26" s="58"/>
      <c r="EE26" s="244"/>
      <c r="EF26" s="244"/>
      <c r="EG26" s="58"/>
      <c r="EH26" s="58"/>
      <c r="EI26" s="58"/>
    </row>
    <row r="27" spans="1:146" s="235" customFormat="1" ht="18" customHeight="1" outlineLevel="1">
      <c r="A27" s="233"/>
      <c r="B27" s="329"/>
      <c r="C27" s="329"/>
      <c r="D27" s="234"/>
      <c r="E27" s="382" t="s">
        <v>132</v>
      </c>
      <c r="F27" s="368" t="s">
        <v>56</v>
      </c>
      <c r="G27" s="368" t="s">
        <v>54</v>
      </c>
      <c r="H27" s="368" t="s">
        <v>57</v>
      </c>
      <c r="I27" s="367" t="s">
        <v>538</v>
      </c>
      <c r="J27" s="368" t="s">
        <v>94</v>
      </c>
      <c r="K27" s="368" t="s">
        <v>90</v>
      </c>
      <c r="L27" s="368" t="s">
        <v>95</v>
      </c>
      <c r="M27" s="49"/>
      <c r="Q27" s="235" t="str">
        <f>IFERROR((MP_DATA[[#This Row],[D, bottom '[m']]]+#REF!)/(2*#REF!/1000),"")</f>
        <v/>
      </c>
      <c r="Y27" s="236"/>
      <c r="Z27" s="362"/>
      <c r="AA27" s="90"/>
      <c r="AB27" s="90"/>
      <c r="AC27" s="90"/>
      <c r="AD27" s="90"/>
      <c r="AE27" s="91"/>
      <c r="AQ27" s="379" t="s">
        <v>132</v>
      </c>
      <c r="AR27" s="368" t="s">
        <v>56</v>
      </c>
      <c r="AS27" s="368" t="s">
        <v>54</v>
      </c>
      <c r="AT27" s="368" t="s">
        <v>57</v>
      </c>
      <c r="AU27" s="367" t="s">
        <v>538</v>
      </c>
      <c r="AV27" s="368" t="s">
        <v>94</v>
      </c>
      <c r="AW27" s="368" t="s">
        <v>90</v>
      </c>
      <c r="AX27" s="368" t="s">
        <v>95</v>
      </c>
      <c r="BC27" s="235" t="str">
        <f>IFERROR((TP_DATA[[#This Row],[D, bottom '[m']]]+#REF!)/(2*#REF!/1000),"")</f>
        <v/>
      </c>
      <c r="BK27" s="236"/>
      <c r="BN27" s="237"/>
      <c r="BO27" s="237"/>
      <c r="CC27" s="448" t="s">
        <v>132</v>
      </c>
      <c r="CD27" s="450" t="s">
        <v>515</v>
      </c>
      <c r="CE27" s="449" t="s">
        <v>56</v>
      </c>
      <c r="CF27" s="449" t="s">
        <v>54</v>
      </c>
      <c r="CG27" s="449" t="s">
        <v>57</v>
      </c>
      <c r="CH27" s="449" t="s">
        <v>94</v>
      </c>
      <c r="CI27" s="449" t="s">
        <v>90</v>
      </c>
      <c r="CJ27" s="449" t="s">
        <v>95</v>
      </c>
      <c r="CK27" s="471"/>
      <c r="CL27" s="413"/>
      <c r="CM27" s="413"/>
      <c r="CN27" s="413"/>
      <c r="CO27" s="413" t="str">
        <f>IFERROR((TOWER_DATA[[#This Row],[D, bottom '[m']]]+#REF!)/(2*#REF!/1000),"")</f>
        <v/>
      </c>
      <c r="CP27" s="413"/>
      <c r="CQ27" s="413"/>
      <c r="CR27" s="413"/>
      <c r="CS27" s="413"/>
      <c r="CT27" s="413"/>
      <c r="CU27" s="413"/>
      <c r="CV27" s="413"/>
      <c r="CW27" s="413"/>
      <c r="CX27" s="466"/>
      <c r="CY27" s="467"/>
      <c r="CZ27" s="467"/>
      <c r="DA27" s="466"/>
      <c r="DB27" s="466"/>
      <c r="DC27" s="466"/>
      <c r="DE27" s="466" t="s">
        <v>408</v>
      </c>
      <c r="DF27" s="466">
        <v>152.37</v>
      </c>
      <c r="DG27" s="466">
        <v>152.37</v>
      </c>
      <c r="DH27" s="466">
        <v>773</v>
      </c>
      <c r="DI27" s="466"/>
      <c r="DJ27" s="466"/>
      <c r="DK27" s="466"/>
      <c r="DL27" s="466"/>
      <c r="DM27" s="466"/>
      <c r="DP27" s="231"/>
      <c r="DT27" s="238"/>
      <c r="DU27" s="238"/>
      <c r="DZ27" s="236"/>
      <c r="EA27" s="49"/>
      <c r="EB27" s="49"/>
      <c r="EE27" s="49"/>
      <c r="EF27" s="49"/>
      <c r="EP27" s="236"/>
    </row>
    <row r="28" spans="1:146" s="235" customFormat="1" ht="18" customHeight="1" outlineLevel="1">
      <c r="A28" s="233"/>
      <c r="B28" s="329"/>
      <c r="C28" s="329"/>
      <c r="D28" s="234"/>
      <c r="F28" s="213"/>
      <c r="Q28" s="235" t="str">
        <f>IFERROR((MP_DATA[[#This Row],[D, bottom '[m']]]+#REF!)/(2*#REF!/1000),"")</f>
        <v/>
      </c>
      <c r="Y28" s="236"/>
      <c r="Z28" s="362"/>
      <c r="AA28" s="90"/>
      <c r="AB28" s="90"/>
      <c r="AC28" s="90"/>
      <c r="AD28" s="90"/>
      <c r="AE28" s="91"/>
      <c r="AQ28" s="231"/>
      <c r="BC28" s="235" t="str">
        <f>IFERROR((TP_DATA[[#This Row],[D, bottom '[m']]]+#REF!)/(2*#REF!/1000),"")</f>
        <v/>
      </c>
      <c r="BK28" s="236"/>
      <c r="BN28" s="237"/>
      <c r="BO28" s="237"/>
      <c r="CC28" s="433" t="s">
        <v>533</v>
      </c>
      <c r="CD28" s="406" t="s">
        <v>524</v>
      </c>
      <c r="CE28" s="407" t="s">
        <v>344</v>
      </c>
      <c r="CF28" s="407" t="s">
        <v>501</v>
      </c>
      <c r="CG28" s="407" t="s">
        <v>531</v>
      </c>
      <c r="CH28" s="416"/>
      <c r="CI28" s="416"/>
      <c r="CJ28" s="407" t="s">
        <v>532</v>
      </c>
      <c r="CK28" s="407"/>
      <c r="CL28" s="413"/>
      <c r="CM28" s="413"/>
      <c r="CN28" s="413"/>
      <c r="CO28" s="413" t="str">
        <f>IFERROR((TOWER_DATA[[#This Row],[D, bottom '[m']]]+#REF!)/(2*#REF!/1000),"")</f>
        <v/>
      </c>
      <c r="CP28" s="413"/>
      <c r="CQ28" s="413"/>
      <c r="CR28" s="413"/>
      <c r="CS28" s="413"/>
      <c r="CT28" s="413"/>
      <c r="CU28" s="413"/>
      <c r="CV28" s="413"/>
      <c r="CW28" s="413"/>
      <c r="CX28" s="466"/>
      <c r="CY28" s="467"/>
      <c r="CZ28" s="467"/>
      <c r="DA28" s="466"/>
      <c r="DB28" s="466"/>
      <c r="DC28" s="466"/>
      <c r="DE28" s="466" t="s">
        <v>409</v>
      </c>
      <c r="DF28" s="466">
        <v>152.37</v>
      </c>
      <c r="DG28" s="466">
        <v>152.37</v>
      </c>
      <c r="DH28" s="466">
        <v>2104</v>
      </c>
      <c r="DI28" s="466"/>
      <c r="DJ28" s="466"/>
      <c r="DK28" s="466"/>
      <c r="DL28" s="466"/>
      <c r="DM28" s="466"/>
      <c r="DN28" s="239"/>
      <c r="DP28" s="231"/>
      <c r="DT28" s="238"/>
      <c r="DU28" s="238"/>
      <c r="DZ28" s="236"/>
      <c r="EA28" s="235" t="s">
        <v>218</v>
      </c>
      <c r="EB28" s="235">
        <v>13</v>
      </c>
      <c r="EC28" s="235">
        <v>240</v>
      </c>
      <c r="ED28" s="235">
        <v>1102065</v>
      </c>
      <c r="EE28" s="235">
        <v>276287200</v>
      </c>
      <c r="EF28" s="235">
        <v>276287200</v>
      </c>
      <c r="EG28" s="235">
        <v>3.4</v>
      </c>
      <c r="EH28" s="235">
        <v>3.4</v>
      </c>
      <c r="EI28" s="235" t="s">
        <v>102</v>
      </c>
      <c r="EP28" s="236"/>
    </row>
    <row r="29" spans="1:146" s="235" customFormat="1" ht="18" customHeight="1" outlineLevel="1">
      <c r="A29" s="233"/>
      <c r="B29" s="329"/>
      <c r="C29" s="329"/>
      <c r="D29" s="234"/>
      <c r="F29" s="213"/>
      <c r="Q29" s="235" t="str">
        <f>IFERROR((MP_DATA[[#This Row],[D, bottom '[m']]]+#REF!)/(2*#REF!/1000),"")</f>
        <v/>
      </c>
      <c r="Y29" s="236"/>
      <c r="Z29" s="362"/>
      <c r="AA29" s="90"/>
      <c r="AB29" s="90"/>
      <c r="AC29" s="90"/>
      <c r="AD29" s="90"/>
      <c r="AE29" s="91"/>
      <c r="AQ29" s="231"/>
      <c r="BC29" s="235" t="str">
        <f>IFERROR((TP_DATA[[#This Row],[D, bottom '[m']]]+#REF!)/(2*#REF!/1000),"")</f>
        <v/>
      </c>
      <c r="BK29" s="236"/>
      <c r="BN29" s="237"/>
      <c r="BO29" s="237"/>
      <c r="CC29" s="436" t="s">
        <v>534</v>
      </c>
      <c r="CD29" s="416"/>
      <c r="CE29" s="416"/>
      <c r="CF29" s="416"/>
      <c r="CG29" s="416"/>
      <c r="CH29" s="416"/>
      <c r="CI29" s="416"/>
      <c r="CJ29" s="416"/>
      <c r="CK29" s="416"/>
      <c r="CL29" s="413"/>
      <c r="CM29" s="413"/>
      <c r="CN29" s="413"/>
      <c r="CO29" s="413" t="str">
        <f>IFERROR((TOWER_DATA[[#This Row],[D, bottom '[m']]]+#REF!)/(2*#REF!/1000),"")</f>
        <v/>
      </c>
      <c r="CP29" s="413"/>
      <c r="CQ29" s="413"/>
      <c r="CR29" s="413"/>
      <c r="CS29" s="413"/>
      <c r="CT29" s="413"/>
      <c r="CU29" s="413"/>
      <c r="CV29" s="413"/>
      <c r="CW29" s="413"/>
      <c r="CX29" s="466"/>
      <c r="CY29" s="467"/>
      <c r="CZ29" s="467"/>
      <c r="DA29" s="466"/>
      <c r="DB29" s="466"/>
      <c r="DC29" s="466"/>
      <c r="DE29" s="466" t="s">
        <v>410</v>
      </c>
      <c r="DF29" s="466">
        <v>152.22999999999999</v>
      </c>
      <c r="DG29" s="466">
        <v>152.22999999999999</v>
      </c>
      <c r="DH29" s="466">
        <v>910</v>
      </c>
      <c r="DI29" s="466"/>
      <c r="DJ29" s="466"/>
      <c r="DK29" s="466"/>
      <c r="DL29" s="466"/>
      <c r="DM29" s="466"/>
      <c r="DN29" s="239"/>
      <c r="DP29" s="231"/>
      <c r="DT29" s="238"/>
      <c r="DU29" s="238"/>
      <c r="DZ29" s="236"/>
      <c r="EA29" s="235" t="s">
        <v>216</v>
      </c>
      <c r="EB29" s="235">
        <v>13</v>
      </c>
      <c r="EC29" s="235">
        <v>240</v>
      </c>
      <c r="ED29" s="235">
        <v>1102065</v>
      </c>
      <c r="EE29" s="235">
        <v>276287200</v>
      </c>
      <c r="EF29" s="235">
        <v>276287200</v>
      </c>
      <c r="EG29" s="235">
        <v>3.4</v>
      </c>
      <c r="EH29" s="235">
        <v>3.4</v>
      </c>
      <c r="EI29" s="235" t="s">
        <v>102</v>
      </c>
      <c r="EP29" s="236"/>
    </row>
    <row r="30" spans="1:146" s="235" customFormat="1" ht="18" customHeight="1" outlineLevel="1">
      <c r="A30" s="233"/>
      <c r="B30" s="329"/>
      <c r="C30" s="329"/>
      <c r="D30" s="234"/>
      <c r="F30" s="213"/>
      <c r="Q30" s="235" t="str">
        <f>IFERROR((MP_DATA[[#This Row],[D, bottom '[m']]]+#REF!)/(2*#REF!/1000),"")</f>
        <v/>
      </c>
      <c r="Y30" s="236"/>
      <c r="Z30" s="362"/>
      <c r="AA30" s="90"/>
      <c r="AB30" s="90"/>
      <c r="AC30" s="90"/>
      <c r="AD30" s="90"/>
      <c r="AE30" s="91"/>
      <c r="AQ30" s="231"/>
      <c r="BC30" s="235" t="str">
        <f>IFERROR((TP_DATA[[#This Row],[D, bottom '[m']]]+#REF!)/(2*#REF!/1000),"")</f>
        <v/>
      </c>
      <c r="BK30" s="236"/>
      <c r="BN30" s="237"/>
      <c r="BO30" s="237"/>
      <c r="CC30" s="436" t="s">
        <v>535</v>
      </c>
      <c r="CD30" s="416"/>
      <c r="CE30" s="416"/>
      <c r="CF30" s="416"/>
      <c r="CG30" s="416"/>
      <c r="CH30" s="416"/>
      <c r="CI30" s="416"/>
      <c r="CJ30" s="416"/>
      <c r="CK30" s="416"/>
      <c r="CL30" s="413"/>
      <c r="CM30" s="413"/>
      <c r="CN30" s="413"/>
      <c r="CO30" s="413" t="str">
        <f>IFERROR((TOWER_DATA[[#This Row],[D, bottom '[m']]]+#REF!)/(2*#REF!/1000),"")</f>
        <v/>
      </c>
      <c r="CP30" s="413"/>
      <c r="CQ30" s="413"/>
      <c r="CR30" s="413"/>
      <c r="CS30" s="413"/>
      <c r="CT30" s="413"/>
      <c r="CU30" s="413"/>
      <c r="CV30" s="413"/>
      <c r="CW30" s="413"/>
      <c r="CX30" s="466"/>
      <c r="CY30" s="467"/>
      <c r="CZ30" s="467"/>
      <c r="DA30" s="466"/>
      <c r="DB30" s="466"/>
      <c r="DC30" s="466"/>
      <c r="DE30" s="466" t="s">
        <v>411</v>
      </c>
      <c r="DF30" s="466">
        <v>151.08000000000001</v>
      </c>
      <c r="DG30" s="466">
        <v>151.08000000000001</v>
      </c>
      <c r="DH30" s="466">
        <v>5000</v>
      </c>
      <c r="DI30" s="466"/>
      <c r="DJ30" s="466"/>
      <c r="DK30" s="466"/>
      <c r="DL30" s="466"/>
      <c r="DM30" s="466"/>
      <c r="DN30" s="239"/>
      <c r="DP30" s="231"/>
      <c r="DT30" s="238"/>
      <c r="DU30" s="238"/>
      <c r="DZ30" s="236"/>
      <c r="EA30" s="235" t="s">
        <v>217</v>
      </c>
      <c r="EB30" s="235">
        <v>13</v>
      </c>
      <c r="EC30" s="235">
        <v>240</v>
      </c>
      <c r="ED30" s="235">
        <v>1102065</v>
      </c>
      <c r="EE30" s="235">
        <v>276287200</v>
      </c>
      <c r="EF30" s="235">
        <v>276287200</v>
      </c>
      <c r="EG30" s="235">
        <v>3.4</v>
      </c>
      <c r="EH30" s="235">
        <v>3.4</v>
      </c>
      <c r="EI30" s="235" t="s">
        <v>102</v>
      </c>
      <c r="EP30" s="236"/>
    </row>
    <row r="31" spans="1:146" s="235" customFormat="1" ht="18" customHeight="1" outlineLevel="1">
      <c r="A31" s="233"/>
      <c r="B31" s="329"/>
      <c r="C31" s="329"/>
      <c r="D31" s="234"/>
      <c r="F31" s="213"/>
      <c r="Q31" s="235" t="str">
        <f>IFERROR((MP_DATA[[#This Row],[D, bottom '[m']]]+#REF!)/(2*#REF!/1000),"")</f>
        <v/>
      </c>
      <c r="Y31" s="236"/>
      <c r="Z31" s="362"/>
      <c r="AA31" s="90"/>
      <c r="AB31" s="90"/>
      <c r="AC31" s="90"/>
      <c r="AD31" s="90"/>
      <c r="AE31" s="91"/>
      <c r="AQ31" s="231"/>
      <c r="BC31" s="235" t="str">
        <f>IFERROR((TP_DATA[[#This Row],[D, bottom '[m']]]+#REF!)/(2*#REF!/1000),"")</f>
        <v/>
      </c>
      <c r="BK31" s="236"/>
      <c r="BN31" s="237"/>
      <c r="BO31" s="237"/>
      <c r="CC31" s="436" t="s">
        <v>536</v>
      </c>
      <c r="CD31" s="416"/>
      <c r="CE31" s="416"/>
      <c r="CF31" s="416"/>
      <c r="CG31" s="416"/>
      <c r="CH31" s="416"/>
      <c r="CI31" s="416"/>
      <c r="CJ31" s="416"/>
      <c r="CK31" s="416"/>
      <c r="CL31" s="413"/>
      <c r="CM31" s="413"/>
      <c r="CN31" s="413"/>
      <c r="CO31" s="413" t="str">
        <f>IFERROR((TOWER_DATA[[#This Row],[D, bottom '[m']]]+#REF!)/(2*#REF!/1000),"")</f>
        <v/>
      </c>
      <c r="CP31" s="413"/>
      <c r="CQ31" s="413"/>
      <c r="CR31" s="413"/>
      <c r="CS31" s="413"/>
      <c r="CT31" s="413"/>
      <c r="CU31" s="413"/>
      <c r="CV31" s="413"/>
      <c r="CW31" s="413"/>
      <c r="CX31" s="466"/>
      <c r="CY31" s="467"/>
      <c r="CZ31" s="467"/>
      <c r="DA31" s="466"/>
      <c r="DB31" s="466"/>
      <c r="DC31" s="466"/>
      <c r="DE31" s="466" t="s">
        <v>412</v>
      </c>
      <c r="DF31" s="466">
        <v>148.27000000000001</v>
      </c>
      <c r="DG31" s="466">
        <v>148.27000000000001</v>
      </c>
      <c r="DH31" s="466">
        <v>455</v>
      </c>
      <c r="DI31" s="466"/>
      <c r="DJ31" s="466"/>
      <c r="DK31" s="466"/>
      <c r="DL31" s="466"/>
      <c r="DM31" s="466"/>
      <c r="DN31" s="239"/>
      <c r="DP31" s="231"/>
      <c r="DT31" s="238"/>
      <c r="DU31" s="238"/>
      <c r="DZ31" s="236"/>
      <c r="EP31" s="236"/>
    </row>
    <row r="32" spans="1:146" s="235" customFormat="1" ht="18" customHeight="1" outlineLevel="1">
      <c r="A32" s="233"/>
      <c r="B32" s="329"/>
      <c r="C32" s="329"/>
      <c r="D32" s="234"/>
      <c r="F32" s="213"/>
      <c r="G32"/>
      <c r="Q32" s="235" t="str">
        <f>IFERROR((MP_DATA[[#This Row],[D, bottom '[m']]]+#REF!)/(2*#REF!/1000),"")</f>
        <v/>
      </c>
      <c r="Y32" s="236"/>
      <c r="Z32" s="362"/>
      <c r="AA32" s="90"/>
      <c r="AB32" s="90"/>
      <c r="AC32" s="90"/>
      <c r="AD32" s="90"/>
      <c r="AE32" s="91"/>
      <c r="AQ32" s="231"/>
      <c r="BC32" s="235" t="str">
        <f>IFERROR((TP_DATA[[#This Row],[D, bottom '[m']]]+#REF!)/(2*#REF!/1000),"")</f>
        <v/>
      </c>
      <c r="BK32" s="236"/>
      <c r="BN32" s="237"/>
      <c r="BO32" s="237"/>
      <c r="CC32" s="436"/>
      <c r="CD32" s="416"/>
      <c r="CE32" s="416"/>
      <c r="CF32" s="416"/>
      <c r="CG32" s="416"/>
      <c r="CH32" s="416"/>
      <c r="CI32" s="417"/>
      <c r="CJ32" s="416"/>
      <c r="CK32" s="416"/>
      <c r="CL32" s="413"/>
      <c r="CM32" s="413"/>
      <c r="CN32" s="413"/>
      <c r="CO32" s="413" t="str">
        <f>IFERROR((TOWER_DATA[[#This Row],[D, bottom '[m']]]+#REF!)/(2*#REF!/1000),"")</f>
        <v/>
      </c>
      <c r="CP32" s="413"/>
      <c r="CQ32" s="413"/>
      <c r="CR32" s="413"/>
      <c r="CS32" s="413"/>
      <c r="CT32" s="413"/>
      <c r="CU32" s="413"/>
      <c r="CV32" s="413"/>
      <c r="CW32" s="413"/>
      <c r="CX32" s="466"/>
      <c r="CY32" s="467"/>
      <c r="CZ32" s="467"/>
      <c r="DA32" s="466"/>
      <c r="DB32" s="466"/>
      <c r="DC32" s="466"/>
      <c r="DE32" s="466" t="s">
        <v>413</v>
      </c>
      <c r="DF32" s="466">
        <v>146.19</v>
      </c>
      <c r="DG32" s="466">
        <v>146.19</v>
      </c>
      <c r="DH32" s="466">
        <v>7201</v>
      </c>
      <c r="DI32" s="466"/>
      <c r="DJ32" s="466"/>
      <c r="DK32" s="466"/>
      <c r="DL32" s="466"/>
      <c r="DM32" s="466"/>
      <c r="DN32" s="239"/>
      <c r="DP32" s="231"/>
      <c r="DT32" s="238"/>
      <c r="DU32" s="238"/>
      <c r="DZ32" s="236"/>
      <c r="EP32" s="236"/>
    </row>
    <row r="33" spans="1:146" s="235" customFormat="1" ht="18" customHeight="1" outlineLevel="1">
      <c r="A33" s="233"/>
      <c r="B33" s="329"/>
      <c r="C33" s="329"/>
      <c r="D33" s="234"/>
      <c r="E33" s="238"/>
      <c r="F33" s="281"/>
      <c r="G33"/>
      <c r="H33" s="237"/>
      <c r="I33" s="237"/>
      <c r="J33" s="238"/>
      <c r="Q33" s="240" t="str">
        <f>IFERROR((MP_DATA[[#This Row],[D, bottom '[m']]]+#REF!)/(2*#REF!/1000),"")</f>
        <v/>
      </c>
      <c r="Y33" s="236"/>
      <c r="Z33" s="362"/>
      <c r="AA33" s="90"/>
      <c r="AB33" s="90"/>
      <c r="AC33" s="90"/>
      <c r="AD33" s="90"/>
      <c r="AE33" s="91"/>
      <c r="AQ33" s="232"/>
      <c r="AR33" s="237"/>
      <c r="AS33" s="237"/>
      <c r="AT33" s="237"/>
      <c r="AU33" s="237"/>
      <c r="AV33" s="238"/>
      <c r="BC33" s="240" t="str">
        <f>IFERROR((TP_DATA[[#This Row],[D, bottom '[m']]]+#REF!)/(2*#REF!/1000),"")</f>
        <v/>
      </c>
      <c r="BK33" s="236"/>
      <c r="BN33" s="237"/>
      <c r="BO33" s="237"/>
      <c r="CC33" s="437"/>
      <c r="CD33" s="419"/>
      <c r="CE33" s="419"/>
      <c r="CF33" s="419"/>
      <c r="CG33" s="419"/>
      <c r="CH33" s="418"/>
      <c r="CI33" s="417"/>
      <c r="CJ33" s="416"/>
      <c r="CK33" s="416"/>
      <c r="CL33" s="413"/>
      <c r="CM33" s="413"/>
      <c r="CN33" s="413"/>
      <c r="CO33" s="438" t="str">
        <f>IFERROR((TOWER_DATA[[#This Row],[D, bottom '[m']]]+#REF!)/(2*#REF!/1000),"")</f>
        <v/>
      </c>
      <c r="CP33" s="413"/>
      <c r="CQ33" s="413"/>
      <c r="CR33" s="413"/>
      <c r="CS33" s="413"/>
      <c r="CT33" s="413"/>
      <c r="CU33" s="413"/>
      <c r="CV33" s="413"/>
      <c r="CW33" s="413"/>
      <c r="CX33" s="466"/>
      <c r="CY33" s="467"/>
      <c r="CZ33" s="467"/>
      <c r="DA33" s="466"/>
      <c r="DB33" s="466"/>
      <c r="DC33" s="466"/>
      <c r="DE33" s="466" t="s">
        <v>414</v>
      </c>
      <c r="DF33" s="466">
        <v>143.34</v>
      </c>
      <c r="DG33" s="466">
        <v>143.34</v>
      </c>
      <c r="DH33" s="466">
        <v>4525</v>
      </c>
      <c r="DI33" s="466"/>
      <c r="DJ33" s="466"/>
      <c r="DK33" s="466"/>
      <c r="DL33" s="466"/>
      <c r="DM33" s="466"/>
      <c r="DN33" s="239"/>
      <c r="DP33" s="231"/>
      <c r="DT33" s="238"/>
      <c r="DU33" s="238"/>
      <c r="DZ33" s="236"/>
      <c r="EP33" s="236"/>
    </row>
    <row r="34" spans="1:146" s="235" customFormat="1" ht="18" customHeight="1" outlineLevel="1">
      <c r="A34" s="233"/>
      <c r="B34" s="329"/>
      <c r="C34" s="329"/>
      <c r="D34" s="234"/>
      <c r="E34" s="238"/>
      <c r="F34" s="281"/>
      <c r="G34"/>
      <c r="H34" s="237"/>
      <c r="I34" s="237"/>
      <c r="J34" s="238"/>
      <c r="Q34" s="240" t="str">
        <f>IFERROR((MP_DATA[[#This Row],[D, bottom '[m']]]+#REF!)/(2*#REF!/1000),"")</f>
        <v/>
      </c>
      <c r="Y34" s="236"/>
      <c r="Z34" s="362"/>
      <c r="AA34" s="90"/>
      <c r="AB34" s="90"/>
      <c r="AC34" s="90"/>
      <c r="AD34" s="90"/>
      <c r="AE34" s="91"/>
      <c r="AQ34" s="232"/>
      <c r="AR34" s="237"/>
      <c r="AS34" s="237"/>
      <c r="AT34" s="237"/>
      <c r="AU34" s="237"/>
      <c r="AV34" s="238"/>
      <c r="BC34" s="240" t="str">
        <f>IFERROR((TP_DATA[[#This Row],[D, bottom '[m']]]+#REF!)/(2*#REF!/1000),"")</f>
        <v/>
      </c>
      <c r="BK34" s="236"/>
      <c r="BN34" s="237"/>
      <c r="BO34" s="237"/>
      <c r="CC34" s="437"/>
      <c r="CD34" s="419"/>
      <c r="CE34" s="419"/>
      <c r="CF34" s="419"/>
      <c r="CG34" s="419"/>
      <c r="CH34" s="418"/>
      <c r="CI34" s="417"/>
      <c r="CJ34" s="416"/>
      <c r="CK34" s="416"/>
      <c r="CL34" s="413"/>
      <c r="CM34" s="413"/>
      <c r="CN34" s="413"/>
      <c r="CO34" s="438" t="str">
        <f>IFERROR((TOWER_DATA[[#This Row],[D, bottom '[m']]]+#REF!)/(2*#REF!/1000),"")</f>
        <v/>
      </c>
      <c r="CP34" s="413"/>
      <c r="CQ34" s="413"/>
      <c r="CR34" s="413"/>
      <c r="CS34" s="413"/>
      <c r="CT34" s="413"/>
      <c r="CU34" s="413"/>
      <c r="CV34" s="413"/>
      <c r="CW34" s="413"/>
      <c r="CX34" s="466"/>
      <c r="CY34" s="467"/>
      <c r="CZ34" s="467"/>
      <c r="DA34" s="466"/>
      <c r="DB34" s="466"/>
      <c r="DC34" s="466"/>
      <c r="DE34" s="466" t="s">
        <v>415</v>
      </c>
      <c r="DF34" s="466">
        <v>143.19999999999999</v>
      </c>
      <c r="DG34" s="466">
        <v>143.19999999999999</v>
      </c>
      <c r="DH34" s="466">
        <v>4525</v>
      </c>
      <c r="DI34" s="466"/>
      <c r="DJ34" s="466"/>
      <c r="DK34" s="466"/>
      <c r="DL34" s="466"/>
      <c r="DM34" s="466"/>
      <c r="DN34" s="239"/>
      <c r="DP34" s="231"/>
      <c r="DT34" s="238"/>
      <c r="DU34" s="238"/>
      <c r="DZ34" s="236"/>
      <c r="EP34" s="236"/>
    </row>
    <row r="35" spans="1:146" s="235" customFormat="1" ht="18" customHeight="1" outlineLevel="1">
      <c r="A35" s="233"/>
      <c r="B35" s="329"/>
      <c r="C35" s="329"/>
      <c r="D35" s="234"/>
      <c r="E35" s="238"/>
      <c r="F35" s="281"/>
      <c r="G35"/>
      <c r="H35" s="237"/>
      <c r="I35" s="237"/>
      <c r="J35" s="238"/>
      <c r="Q35" s="240" t="str">
        <f>IFERROR((MP_DATA[[#This Row],[D, bottom '[m']]]+#REF!)/(2*#REF!/1000),"")</f>
        <v/>
      </c>
      <c r="Y35" s="236"/>
      <c r="Z35" s="362"/>
      <c r="AA35" s="90"/>
      <c r="AB35" s="90"/>
      <c r="AC35" s="90"/>
      <c r="AD35" s="90"/>
      <c r="AE35" s="91"/>
      <c r="AQ35" s="232"/>
      <c r="AR35" s="237"/>
      <c r="AS35" s="237"/>
      <c r="AT35" s="237"/>
      <c r="AU35" s="237"/>
      <c r="AV35" s="238"/>
      <c r="BC35" s="240" t="str">
        <f>IFERROR((TP_DATA[[#This Row],[D, bottom '[m']]]+#REF!)/(2*#REF!/1000),"")</f>
        <v/>
      </c>
      <c r="BK35" s="236"/>
      <c r="BN35" s="237"/>
      <c r="BO35" s="237"/>
      <c r="CC35" s="437"/>
      <c r="CD35" s="419"/>
      <c r="CE35" s="419"/>
      <c r="CF35" s="419"/>
      <c r="CG35" s="419"/>
      <c r="CH35" s="418"/>
      <c r="CI35" s="417"/>
      <c r="CJ35" s="416"/>
      <c r="CK35" s="416"/>
      <c r="CL35" s="413"/>
      <c r="CM35" s="413"/>
      <c r="CN35" s="413"/>
      <c r="CO35" s="438" t="str">
        <f>IFERROR((TOWER_DATA[[#This Row],[D, bottom '[m']]]+#REF!)/(2*#REF!/1000),"")</f>
        <v/>
      </c>
      <c r="CP35" s="413"/>
      <c r="CQ35" s="413"/>
      <c r="CR35" s="413"/>
      <c r="CS35" s="413"/>
      <c r="CT35" s="413"/>
      <c r="CU35" s="413"/>
      <c r="CV35" s="413"/>
      <c r="CW35" s="413"/>
      <c r="CX35" s="466"/>
      <c r="CY35" s="467"/>
      <c r="CZ35" s="467"/>
      <c r="DA35" s="466"/>
      <c r="DB35" s="466"/>
      <c r="DC35" s="466"/>
      <c r="DE35" s="466" t="s">
        <v>416</v>
      </c>
      <c r="DF35" s="466">
        <v>141.87</v>
      </c>
      <c r="DG35" s="466">
        <v>141.87</v>
      </c>
      <c r="DH35" s="466">
        <v>5941</v>
      </c>
      <c r="DI35" s="466"/>
      <c r="DJ35" s="466"/>
      <c r="DK35" s="466"/>
      <c r="DL35" s="466"/>
      <c r="DM35" s="466"/>
      <c r="DP35" s="231"/>
      <c r="DT35" s="238"/>
      <c r="DU35" s="238"/>
      <c r="DZ35" s="236"/>
      <c r="EP35" s="236"/>
    </row>
    <row r="36" spans="1:146" s="235" customFormat="1" ht="18" customHeight="1" outlineLevel="1">
      <c r="A36" s="233"/>
      <c r="B36" s="329"/>
      <c r="C36" s="329"/>
      <c r="D36" s="234"/>
      <c r="E36" s="238"/>
      <c r="F36" s="281"/>
      <c r="G36"/>
      <c r="H36" s="237"/>
      <c r="I36" s="237"/>
      <c r="J36" s="238"/>
      <c r="Q36" s="240" t="str">
        <f>IFERROR((MP_DATA[[#This Row],[D, bottom '[m']]]+#REF!)/(2*#REF!/1000),"")</f>
        <v/>
      </c>
      <c r="Y36" s="236"/>
      <c r="Z36" s="362"/>
      <c r="AA36" s="90"/>
      <c r="AB36" s="90"/>
      <c r="AC36" s="90"/>
      <c r="AD36" s="90"/>
      <c r="AE36" s="91"/>
      <c r="AQ36" s="232"/>
      <c r="AR36" s="237"/>
      <c r="AS36" s="237"/>
      <c r="AT36" s="237"/>
      <c r="AU36" s="237"/>
      <c r="AV36" s="238"/>
      <c r="BC36" s="240" t="str">
        <f>IFERROR((TP_DATA[[#This Row],[D, bottom '[m']]]+#REF!)/(2*#REF!/1000),"")</f>
        <v/>
      </c>
      <c r="BK36" s="236"/>
      <c r="BN36" s="237"/>
      <c r="BO36" s="237"/>
      <c r="CC36" s="437"/>
      <c r="CD36" s="419"/>
      <c r="CE36" s="419"/>
      <c r="CF36" s="419"/>
      <c r="CG36" s="419"/>
      <c r="CH36" s="418"/>
      <c r="CI36" s="417"/>
      <c r="CJ36" s="416"/>
      <c r="CK36" s="416"/>
      <c r="CL36" s="413"/>
      <c r="CM36" s="413"/>
      <c r="CN36" s="413"/>
      <c r="CO36" s="438" t="str">
        <f>IFERROR((TOWER_DATA[[#This Row],[D, bottom '[m']]]+#REF!)/(2*#REF!/1000),"")</f>
        <v/>
      </c>
      <c r="CP36" s="413"/>
      <c r="CQ36" s="413"/>
      <c r="CR36" s="413"/>
      <c r="CS36" s="413"/>
      <c r="CT36" s="413"/>
      <c r="CU36" s="413"/>
      <c r="CV36" s="413"/>
      <c r="CW36" s="413"/>
      <c r="CX36" s="466"/>
      <c r="CY36" s="467"/>
      <c r="CZ36" s="467"/>
      <c r="DA36" s="466"/>
      <c r="DB36" s="466"/>
      <c r="DC36" s="466"/>
      <c r="DE36" s="466" t="s">
        <v>417</v>
      </c>
      <c r="DF36" s="466">
        <v>129.27000000000001</v>
      </c>
      <c r="DG36" s="466">
        <v>129.27000000000001</v>
      </c>
      <c r="DH36" s="466">
        <v>1327</v>
      </c>
      <c r="DI36" s="466"/>
      <c r="DJ36" s="466"/>
      <c r="DK36" s="466"/>
      <c r="DL36" s="466"/>
      <c r="DM36" s="466"/>
      <c r="DP36" s="231"/>
      <c r="DT36" s="238"/>
      <c r="DU36" s="238"/>
      <c r="DZ36" s="236"/>
      <c r="EP36" s="236"/>
    </row>
    <row r="37" spans="1:146" s="235" customFormat="1" ht="18" customHeight="1" outlineLevel="1">
      <c r="A37" s="233"/>
      <c r="B37" s="329"/>
      <c r="C37" s="329"/>
      <c r="D37" s="234"/>
      <c r="E37" s="238"/>
      <c r="F37" s="281"/>
      <c r="G37" s="237"/>
      <c r="H37" s="237"/>
      <c r="I37" s="237"/>
      <c r="J37" s="238"/>
      <c r="Q37" s="240" t="str">
        <f>IFERROR((MP_DATA[[#This Row],[D, bottom '[m']]]+#REF!)/(2*#REF!/1000),"")</f>
        <v/>
      </c>
      <c r="Y37" s="236"/>
      <c r="Z37" s="362"/>
      <c r="AA37" s="90"/>
      <c r="AB37" s="90"/>
      <c r="AC37" s="90"/>
      <c r="AD37" s="90"/>
      <c r="AE37" s="91"/>
      <c r="AQ37" s="232"/>
      <c r="AR37" s="237"/>
      <c r="AS37" s="237"/>
      <c r="AT37" s="237"/>
      <c r="AU37" s="237"/>
      <c r="AV37" s="238"/>
      <c r="BC37" s="240" t="str">
        <f>IFERROR((TP_DATA[[#This Row],[D, bottom '[m']]]+#REF!)/(2*#REF!/1000),"")</f>
        <v/>
      </c>
      <c r="BK37" s="236"/>
      <c r="BN37" s="237"/>
      <c r="BO37" s="237"/>
      <c r="CC37" s="437"/>
      <c r="CD37" s="419"/>
      <c r="CE37" s="419"/>
      <c r="CF37" s="419"/>
      <c r="CG37" s="419"/>
      <c r="CH37" s="418"/>
      <c r="CI37" s="416"/>
      <c r="CJ37" s="416"/>
      <c r="CK37" s="416"/>
      <c r="CL37" s="413"/>
      <c r="CM37" s="413"/>
      <c r="CN37" s="413"/>
      <c r="CO37" s="438" t="str">
        <f>IFERROR((TOWER_DATA[[#This Row],[D, bottom '[m']]]+#REF!)/(2*#REF!/1000),"")</f>
        <v/>
      </c>
      <c r="CP37" s="413"/>
      <c r="CQ37" s="413"/>
      <c r="CR37" s="413"/>
      <c r="CS37" s="413"/>
      <c r="CT37" s="413"/>
      <c r="CU37" s="413"/>
      <c r="CV37" s="413"/>
      <c r="CW37" s="413"/>
      <c r="CX37" s="466"/>
      <c r="CY37" s="467"/>
      <c r="CZ37" s="467"/>
      <c r="DA37" s="466"/>
      <c r="DB37" s="466"/>
      <c r="DC37" s="466"/>
      <c r="DE37" s="466" t="s">
        <v>418</v>
      </c>
      <c r="DF37" s="466">
        <v>129.27000000000001</v>
      </c>
      <c r="DG37" s="466">
        <v>129.27000000000001</v>
      </c>
      <c r="DH37" s="466">
        <v>1008</v>
      </c>
      <c r="DI37" s="466"/>
      <c r="DJ37" s="466"/>
      <c r="DK37" s="466"/>
      <c r="DL37" s="466"/>
      <c r="DM37" s="466"/>
      <c r="DP37" s="231"/>
      <c r="DT37" s="238"/>
      <c r="DU37" s="238"/>
      <c r="DZ37" s="236"/>
      <c r="EP37" s="236"/>
    </row>
    <row r="38" spans="1:146" s="235" customFormat="1" ht="18" customHeight="1" outlineLevel="1">
      <c r="A38" s="233"/>
      <c r="B38" s="329"/>
      <c r="C38" s="329"/>
      <c r="D38" s="234"/>
      <c r="E38" s="238"/>
      <c r="F38" s="281"/>
      <c r="G38" s="237"/>
      <c r="H38" s="237"/>
      <c r="I38" s="237"/>
      <c r="J38" s="238"/>
      <c r="Y38" s="236"/>
      <c r="Z38" s="362"/>
      <c r="AA38" s="90"/>
      <c r="AB38" s="90"/>
      <c r="AC38" s="90"/>
      <c r="AD38" s="90"/>
      <c r="AE38" s="91"/>
      <c r="AQ38" s="232"/>
      <c r="AR38" s="237"/>
      <c r="AS38" s="237"/>
      <c r="AT38" s="237"/>
      <c r="AU38" s="237"/>
      <c r="AV38" s="238"/>
      <c r="BK38" s="236"/>
      <c r="BN38" s="237"/>
      <c r="BO38" s="237"/>
      <c r="CC38" s="437"/>
      <c r="CD38" s="419"/>
      <c r="CE38" s="419"/>
      <c r="CF38" s="419"/>
      <c r="CG38" s="419"/>
      <c r="CH38" s="418"/>
      <c r="CI38" s="416"/>
      <c r="CJ38" s="416"/>
      <c r="CK38" s="416"/>
      <c r="CL38" s="413"/>
      <c r="CM38" s="413"/>
      <c r="CN38" s="413"/>
      <c r="CO38" s="413"/>
      <c r="CP38" s="413"/>
      <c r="CQ38" s="413"/>
      <c r="CR38" s="413"/>
      <c r="CS38" s="413"/>
      <c r="CT38" s="413"/>
      <c r="CU38" s="413"/>
      <c r="CV38" s="413"/>
      <c r="CW38" s="413"/>
      <c r="CX38" s="466"/>
      <c r="CY38" s="467"/>
      <c r="CZ38" s="467"/>
      <c r="DA38" s="466"/>
      <c r="DB38" s="466"/>
      <c r="DC38" s="466"/>
      <c r="DE38" s="466" t="s">
        <v>419</v>
      </c>
      <c r="DF38" s="466">
        <v>129.27000000000001</v>
      </c>
      <c r="DG38" s="466">
        <v>129.27000000000001</v>
      </c>
      <c r="DH38" s="466">
        <v>6854</v>
      </c>
      <c r="DI38" s="466"/>
      <c r="DJ38" s="466"/>
      <c r="DK38" s="466"/>
      <c r="DL38" s="466"/>
      <c r="DM38" s="466"/>
      <c r="DP38" s="231"/>
      <c r="DT38" s="238"/>
      <c r="DU38" s="238"/>
      <c r="DZ38" s="236"/>
      <c r="EP38" s="236"/>
    </row>
    <row r="39" spans="1:146" s="235" customFormat="1" ht="18" customHeight="1" outlineLevel="1">
      <c r="A39" s="233"/>
      <c r="B39" s="329"/>
      <c r="C39" s="329"/>
      <c r="D39" s="234"/>
      <c r="E39" s="238"/>
      <c r="F39" s="281"/>
      <c r="G39" s="237"/>
      <c r="H39" s="237"/>
      <c r="I39" s="237"/>
      <c r="J39" s="238"/>
      <c r="Y39" s="236"/>
      <c r="Z39" s="362"/>
      <c r="AA39" s="90"/>
      <c r="AB39" s="90"/>
      <c r="AC39" s="90"/>
      <c r="AD39" s="90"/>
      <c r="AE39" s="91"/>
      <c r="AQ39" s="232"/>
      <c r="AR39" s="237"/>
      <c r="AS39" s="237"/>
      <c r="AT39" s="237"/>
      <c r="AU39" s="237"/>
      <c r="AV39" s="238"/>
      <c r="BK39" s="236"/>
      <c r="BN39" s="237"/>
      <c r="BO39" s="237"/>
      <c r="CC39" s="232"/>
      <c r="CD39" s="415"/>
      <c r="CE39" s="415"/>
      <c r="CF39" s="415"/>
      <c r="CG39" s="415"/>
      <c r="CH39" s="414"/>
      <c r="CI39" s="413"/>
      <c r="CJ39" s="413"/>
      <c r="CK39" s="413"/>
      <c r="CL39" s="413"/>
      <c r="CM39" s="413"/>
      <c r="CN39" s="413"/>
      <c r="CO39" s="413"/>
      <c r="CP39" s="413"/>
      <c r="CQ39" s="413"/>
      <c r="CR39" s="413"/>
      <c r="CS39" s="413"/>
      <c r="CT39" s="413"/>
      <c r="CU39" s="413"/>
      <c r="CV39" s="413"/>
      <c r="CW39" s="413"/>
      <c r="CX39" s="466"/>
      <c r="CY39" s="467"/>
      <c r="CZ39" s="467"/>
      <c r="DA39" s="466"/>
      <c r="DB39" s="466"/>
      <c r="DC39" s="466"/>
      <c r="DE39" s="466" t="s">
        <v>420</v>
      </c>
      <c r="DF39" s="466">
        <v>115.34</v>
      </c>
      <c r="DG39" s="466">
        <v>115.34</v>
      </c>
      <c r="DH39" s="466">
        <v>6660</v>
      </c>
      <c r="DI39" s="466"/>
      <c r="DJ39" s="466"/>
      <c r="DK39" s="466"/>
      <c r="DL39" s="466"/>
      <c r="DM39" s="466"/>
      <c r="DP39" s="231"/>
      <c r="DT39" s="238"/>
      <c r="DU39" s="238"/>
      <c r="DZ39" s="236"/>
      <c r="EP39" s="236"/>
    </row>
    <row r="40" spans="1:146" s="235" customFormat="1" ht="18" customHeight="1" outlineLevel="1">
      <c r="A40" s="233"/>
      <c r="B40" s="329"/>
      <c r="C40" s="329"/>
      <c r="D40" s="234"/>
      <c r="E40" s="238"/>
      <c r="F40" s="281"/>
      <c r="G40" s="237"/>
      <c r="H40" s="237"/>
      <c r="I40" s="237"/>
      <c r="J40" s="238"/>
      <c r="Y40" s="236"/>
      <c r="Z40" s="362"/>
      <c r="AA40" s="90"/>
      <c r="AB40" s="90"/>
      <c r="AC40" s="90"/>
      <c r="AD40" s="90"/>
      <c r="AE40" s="91"/>
      <c r="AQ40" s="232"/>
      <c r="AR40" s="237"/>
      <c r="AS40" s="237"/>
      <c r="AT40" s="237"/>
      <c r="AU40" s="237"/>
      <c r="AV40" s="238"/>
      <c r="BK40" s="236"/>
      <c r="BN40" s="237"/>
      <c r="BO40" s="237"/>
      <c r="CC40" s="437"/>
      <c r="CD40" s="419"/>
      <c r="CE40" s="419"/>
      <c r="CF40" s="419"/>
      <c r="CG40" s="419"/>
      <c r="CH40" s="418"/>
      <c r="CI40" s="416"/>
      <c r="CJ40" s="416"/>
      <c r="CK40" s="416"/>
      <c r="CL40" s="416"/>
      <c r="CM40" s="416"/>
      <c r="CN40" s="413"/>
      <c r="CO40" s="413"/>
      <c r="CP40" s="413"/>
      <c r="CQ40" s="413"/>
      <c r="CR40" s="413"/>
      <c r="CS40" s="413"/>
      <c r="CT40" s="413"/>
      <c r="CU40" s="413"/>
      <c r="CV40" s="413"/>
      <c r="CW40" s="413"/>
      <c r="CX40" s="466"/>
      <c r="CY40" s="467"/>
      <c r="CZ40" s="467"/>
      <c r="DA40" s="466"/>
      <c r="DB40" s="466"/>
      <c r="DC40" s="466"/>
      <c r="DE40" s="466" t="s">
        <v>421</v>
      </c>
      <c r="DF40" s="466">
        <v>115.2</v>
      </c>
      <c r="DG40" s="466">
        <v>115.2</v>
      </c>
      <c r="DH40" s="466">
        <v>6660</v>
      </c>
      <c r="DI40" s="466"/>
      <c r="DJ40" s="466"/>
      <c r="DK40" s="466"/>
      <c r="DL40" s="466"/>
      <c r="DM40" s="466"/>
      <c r="DP40" s="231"/>
      <c r="DT40" s="238"/>
      <c r="DU40" s="238"/>
      <c r="DZ40" s="236"/>
      <c r="EP40" s="236"/>
    </row>
    <row r="41" spans="1:146" s="235" customFormat="1" ht="18" customHeight="1" outlineLevel="1">
      <c r="A41" s="233"/>
      <c r="B41" s="329"/>
      <c r="C41" s="329"/>
      <c r="D41" s="234"/>
      <c r="E41" s="238"/>
      <c r="F41" s="281"/>
      <c r="G41" s="237"/>
      <c r="H41" s="237"/>
      <c r="I41" s="237"/>
      <c r="J41" s="238"/>
      <c r="Y41" s="236"/>
      <c r="Z41" s="362"/>
      <c r="AA41" s="90"/>
      <c r="AB41" s="90"/>
      <c r="AC41" s="90"/>
      <c r="AD41" s="90"/>
      <c r="AE41" s="91"/>
      <c r="AQ41" s="232"/>
      <c r="AR41" s="237"/>
      <c r="AS41" s="237"/>
      <c r="AT41" s="237"/>
      <c r="AU41" s="237"/>
      <c r="AV41" s="238"/>
      <c r="BK41" s="236"/>
      <c r="BM41" s="239"/>
      <c r="BN41" s="241"/>
      <c r="BO41" s="241"/>
      <c r="BP41" s="239"/>
      <c r="BQ41" s="239"/>
      <c r="BR41" s="239"/>
      <c r="CC41" s="437"/>
      <c r="CD41" s="419"/>
      <c r="CE41" s="419"/>
      <c r="CF41" s="419"/>
      <c r="CG41" s="419"/>
      <c r="CH41" s="418"/>
      <c r="CI41" s="416"/>
      <c r="CJ41" s="416"/>
      <c r="CK41" s="416"/>
      <c r="CL41" s="416"/>
      <c r="CM41" s="416"/>
      <c r="CN41" s="413"/>
      <c r="CO41" s="413"/>
      <c r="CP41" s="413"/>
      <c r="CQ41" s="413"/>
      <c r="CR41" s="413"/>
      <c r="CS41" s="413"/>
      <c r="CT41" s="413"/>
      <c r="CU41" s="413"/>
      <c r="CV41" s="413"/>
      <c r="CW41" s="413"/>
      <c r="CX41" s="466"/>
      <c r="CY41" s="467"/>
      <c r="CZ41" s="467"/>
      <c r="DA41" s="466"/>
      <c r="DB41" s="466"/>
      <c r="DC41" s="466"/>
      <c r="DE41" s="466" t="s">
        <v>422</v>
      </c>
      <c r="DF41" s="466">
        <v>113.87</v>
      </c>
      <c r="DG41" s="466">
        <v>113.87</v>
      </c>
      <c r="DH41" s="466">
        <v>9000</v>
      </c>
      <c r="DI41" s="466"/>
      <c r="DJ41" s="466"/>
      <c r="DK41" s="466"/>
      <c r="DL41" s="466"/>
      <c r="DM41" s="466"/>
      <c r="DP41" s="231"/>
      <c r="DT41" s="238"/>
      <c r="DU41" s="238"/>
      <c r="DZ41" s="236"/>
      <c r="EP41" s="236"/>
    </row>
    <row r="42" spans="1:146" s="235" customFormat="1" ht="18" customHeight="1" outlineLevel="1">
      <c r="A42" s="233"/>
      <c r="B42" s="329"/>
      <c r="C42" s="329"/>
      <c r="D42" s="234"/>
      <c r="E42" s="238"/>
      <c r="F42" s="281"/>
      <c r="G42" s="237"/>
      <c r="H42" s="237"/>
      <c r="I42" s="237"/>
      <c r="J42" s="238"/>
      <c r="Q42" s="240" t="str">
        <f>IFERROR((MP_DATA[[#This Row],[D, bottom '[m']]]+#REF!)/(2*#REF!/1000),"")</f>
        <v/>
      </c>
      <c r="Y42" s="236"/>
      <c r="Z42" s="362"/>
      <c r="AA42" s="90"/>
      <c r="AB42" s="90"/>
      <c r="AC42" s="90"/>
      <c r="AD42" s="90"/>
      <c r="AE42" s="91"/>
      <c r="AQ42" s="232"/>
      <c r="AR42" s="237"/>
      <c r="AS42" s="237"/>
      <c r="AT42" s="237"/>
      <c r="AU42" s="237"/>
      <c r="AV42" s="238"/>
      <c r="BC42" s="240" t="str">
        <f>IFERROR((TP_DATA[[#This Row],[D, bottom '[m']]]+#REF!)/(2*#REF!/1000),"")</f>
        <v/>
      </c>
      <c r="BK42" s="236"/>
      <c r="BM42" s="239"/>
      <c r="BN42" s="241"/>
      <c r="BO42" s="241"/>
      <c r="BP42" s="239"/>
      <c r="BQ42" s="239"/>
      <c r="BR42" s="239"/>
      <c r="CC42" s="439"/>
      <c r="CD42" s="420"/>
      <c r="CE42" s="420"/>
      <c r="CF42" s="408"/>
      <c r="CG42" s="416"/>
      <c r="CH42" s="420"/>
      <c r="CI42" s="420"/>
      <c r="CJ42" s="420"/>
      <c r="CK42" s="420"/>
      <c r="CL42" s="420"/>
      <c r="CM42" s="420"/>
      <c r="CN42" s="413"/>
      <c r="CO42" s="438" t="str">
        <f>IFERROR((TOWER_DATA[[#This Row],[D, bottom '[m']]]+#REF!)/(2*#REF!/1000),"")</f>
        <v/>
      </c>
      <c r="CP42" s="413"/>
      <c r="CQ42" s="413"/>
      <c r="CR42" s="413"/>
      <c r="CS42" s="413"/>
      <c r="CT42" s="413"/>
      <c r="CU42" s="413"/>
      <c r="CV42" s="413"/>
      <c r="CW42" s="413"/>
      <c r="CX42" s="466"/>
      <c r="CY42" s="467"/>
      <c r="CZ42" s="467"/>
      <c r="DA42" s="466"/>
      <c r="DB42" s="466"/>
      <c r="DC42" s="466"/>
      <c r="DE42" s="466" t="s">
        <v>423</v>
      </c>
      <c r="DF42" s="466">
        <v>99.31</v>
      </c>
      <c r="DG42" s="466">
        <v>99.31</v>
      </c>
      <c r="DH42" s="466">
        <v>1669</v>
      </c>
      <c r="DI42" s="466"/>
      <c r="DJ42" s="466"/>
      <c r="DK42" s="466"/>
      <c r="DL42" s="466"/>
      <c r="DM42" s="466"/>
      <c r="DP42" s="231"/>
      <c r="DT42" s="238"/>
      <c r="DU42" s="238"/>
      <c r="DZ42" s="236"/>
      <c r="EP42" s="236"/>
    </row>
    <row r="43" spans="1:146" s="235" customFormat="1" ht="18" customHeight="1" outlineLevel="1">
      <c r="A43" s="233"/>
      <c r="B43" s="329"/>
      <c r="C43" s="329"/>
      <c r="D43" s="234"/>
      <c r="E43" s="238"/>
      <c r="F43" s="281"/>
      <c r="G43" s="237"/>
      <c r="H43" s="237"/>
      <c r="I43" s="237"/>
      <c r="J43" s="238"/>
      <c r="Q43" s="240" t="str">
        <f>IFERROR((MP_DATA[[#This Row],[D, bottom '[m']]]+#REF!)/(2*#REF!/1000),"")</f>
        <v/>
      </c>
      <c r="Y43" s="236"/>
      <c r="Z43" s="362"/>
      <c r="AA43" s="90"/>
      <c r="AB43" s="90"/>
      <c r="AC43" s="90"/>
      <c r="AD43" s="90"/>
      <c r="AE43" s="91"/>
      <c r="AQ43" s="232"/>
      <c r="AR43" s="237"/>
      <c r="AS43" s="237"/>
      <c r="AT43" s="237"/>
      <c r="AU43" s="237"/>
      <c r="AV43" s="238"/>
      <c r="BC43" s="240" t="str">
        <f>IFERROR((TP_DATA[[#This Row],[D, bottom '[m']]]+#REF!)/(2*#REF!/1000),"")</f>
        <v/>
      </c>
      <c r="BK43" s="236"/>
      <c r="BM43" s="239"/>
      <c r="BN43" s="241"/>
      <c r="BO43" s="241"/>
      <c r="BP43" s="239"/>
      <c r="BQ43" s="239"/>
      <c r="BR43" s="239"/>
      <c r="CC43" s="232"/>
      <c r="CD43" s="415"/>
      <c r="CE43" s="415"/>
      <c r="CF43" s="415"/>
      <c r="CG43" s="415"/>
      <c r="CH43" s="414"/>
      <c r="CI43" s="413"/>
      <c r="CJ43" s="413"/>
      <c r="CK43" s="413"/>
      <c r="CL43" s="413"/>
      <c r="CM43" s="413"/>
      <c r="CN43" s="413"/>
      <c r="CO43" s="438" t="str">
        <f>IFERROR((TOWER_DATA[[#This Row],[D, bottom '[m']]]+#REF!)/(2*#REF!/1000),"")</f>
        <v/>
      </c>
      <c r="CP43" s="413"/>
      <c r="CQ43" s="413"/>
      <c r="CR43" s="413"/>
      <c r="CS43" s="413"/>
      <c r="CT43" s="413"/>
      <c r="CU43" s="413"/>
      <c r="CV43" s="413"/>
      <c r="CW43" s="413"/>
      <c r="CX43" s="466"/>
      <c r="CY43" s="467"/>
      <c r="CZ43" s="467"/>
      <c r="DA43" s="466"/>
      <c r="DB43" s="466"/>
      <c r="DC43" s="466"/>
      <c r="DE43" s="466" t="s">
        <v>424</v>
      </c>
      <c r="DF43" s="466">
        <v>99.31</v>
      </c>
      <c r="DG43" s="466">
        <v>99.31</v>
      </c>
      <c r="DH43" s="466">
        <v>1149</v>
      </c>
      <c r="DI43" s="466"/>
      <c r="DJ43" s="466"/>
      <c r="DK43" s="466"/>
      <c r="DL43" s="466"/>
      <c r="DM43" s="466"/>
      <c r="DP43" s="231"/>
      <c r="DT43" s="238"/>
      <c r="DU43" s="238"/>
      <c r="DZ43" s="236"/>
      <c r="EP43" s="236"/>
    </row>
    <row r="44" spans="1:146" s="235" customFormat="1" ht="18" customHeight="1" outlineLevel="1">
      <c r="A44" s="233"/>
      <c r="B44" s="329"/>
      <c r="C44" s="329"/>
      <c r="D44" s="234"/>
      <c r="E44" s="238"/>
      <c r="F44" s="281"/>
      <c r="G44" s="237"/>
      <c r="H44" s="237"/>
      <c r="I44" s="237"/>
      <c r="J44" s="238"/>
      <c r="Q44" s="240" t="str">
        <f>IFERROR((MP_DATA[[#This Row],[D, bottom '[m']]]+#REF!)/(2*#REF!/1000),"")</f>
        <v/>
      </c>
      <c r="Y44" s="236"/>
      <c r="Z44" s="308"/>
      <c r="AA44" s="309"/>
      <c r="AB44" s="309"/>
      <c r="AC44" s="309"/>
      <c r="AD44" s="309"/>
      <c r="AE44" s="310"/>
      <c r="AQ44" s="232"/>
      <c r="AR44" s="237"/>
      <c r="AS44" s="237"/>
      <c r="AT44" s="237"/>
      <c r="AU44" s="237"/>
      <c r="AV44" s="238"/>
      <c r="BC44" s="240" t="str">
        <f>IFERROR((TP_DATA[[#This Row],[D, bottom '[m']]]+#REF!)/(2*#REF!/1000),"")</f>
        <v/>
      </c>
      <c r="BK44" s="236"/>
      <c r="CC44" s="232"/>
      <c r="CD44" s="415"/>
      <c r="CE44" s="415"/>
      <c r="CF44" s="415"/>
      <c r="CG44" s="415"/>
      <c r="CH44" s="414"/>
      <c r="CI44" s="413"/>
      <c r="CJ44" s="413"/>
      <c r="CK44" s="413"/>
      <c r="CL44" s="413"/>
      <c r="CM44" s="413"/>
      <c r="CN44" s="413"/>
      <c r="CO44" s="438" t="str">
        <f>IFERROR((TOWER_DATA[[#This Row],[D, bottom '[m']]]+#REF!)/(2*#REF!/1000),"")</f>
        <v/>
      </c>
      <c r="CP44" s="413"/>
      <c r="CQ44" s="413"/>
      <c r="CR44" s="413"/>
      <c r="CS44" s="413"/>
      <c r="CT44" s="413"/>
      <c r="CU44" s="413"/>
      <c r="CV44" s="413"/>
      <c r="CW44" s="413"/>
      <c r="CX44" s="466"/>
      <c r="CY44" s="467"/>
      <c r="CZ44" s="467"/>
      <c r="DA44" s="466"/>
      <c r="DB44" s="466"/>
      <c r="DC44" s="466"/>
      <c r="DE44" s="466" t="s">
        <v>425</v>
      </c>
      <c r="DF44" s="466">
        <v>99.31</v>
      </c>
      <c r="DG44" s="466">
        <v>99.31</v>
      </c>
      <c r="DH44" s="466">
        <v>7814</v>
      </c>
      <c r="DI44" s="466"/>
      <c r="DJ44" s="466"/>
      <c r="DK44" s="466"/>
      <c r="DL44" s="466"/>
      <c r="DM44" s="466"/>
      <c r="DP44" s="231"/>
      <c r="DT44" s="238"/>
      <c r="DU44" s="238"/>
      <c r="DZ44" s="236"/>
      <c r="EP44" s="236"/>
    </row>
    <row r="45" spans="1:146" s="235" customFormat="1" ht="18" customHeight="1" outlineLevel="1">
      <c r="A45" s="233"/>
      <c r="B45" s="329"/>
      <c r="C45" s="329"/>
      <c r="D45" s="234"/>
      <c r="E45" s="238"/>
      <c r="F45" s="281"/>
      <c r="G45" s="237"/>
      <c r="H45" s="237"/>
      <c r="I45" s="237"/>
      <c r="J45" s="238"/>
      <c r="Q45" s="240" t="str">
        <f>IFERROR((MP_DATA[[#This Row],[D, bottom '[m']]]+#REF!)/(2*#REF!/1000),"")</f>
        <v/>
      </c>
      <c r="Y45" s="236"/>
      <c r="AQ45" s="232"/>
      <c r="AR45" s="237"/>
      <c r="AS45" s="237"/>
      <c r="AT45" s="237"/>
      <c r="AU45" s="237"/>
      <c r="AV45" s="238"/>
      <c r="BC45" s="240" t="str">
        <f>IFERROR((TP_DATA[[#This Row],[D, bottom '[m']]]+#REF!)/(2*#REF!/1000),"")</f>
        <v/>
      </c>
      <c r="BK45" s="236"/>
      <c r="CC45" s="232"/>
      <c r="CD45" s="415"/>
      <c r="CE45" s="415"/>
      <c r="CF45" s="415"/>
      <c r="CG45" s="415"/>
      <c r="CH45" s="414"/>
      <c r="CI45" s="413"/>
      <c r="CJ45" s="413"/>
      <c r="CK45" s="413"/>
      <c r="CL45" s="413"/>
      <c r="CM45" s="413"/>
      <c r="CN45" s="413"/>
      <c r="CO45" s="438" t="str">
        <f>IFERROR((TOWER_DATA[[#This Row],[D, bottom '[m']]]+#REF!)/(2*#REF!/1000),"")</f>
        <v/>
      </c>
      <c r="CP45" s="413"/>
      <c r="CQ45" s="413"/>
      <c r="CR45" s="413"/>
      <c r="CS45" s="413"/>
      <c r="CT45" s="413"/>
      <c r="CU45" s="413"/>
      <c r="CV45" s="413"/>
      <c r="CW45" s="413"/>
      <c r="CX45" s="466"/>
      <c r="CY45" s="467"/>
      <c r="CZ45" s="467"/>
      <c r="DA45" s="466"/>
      <c r="DB45" s="466"/>
      <c r="DC45" s="466"/>
      <c r="DE45" s="466" t="s">
        <v>426</v>
      </c>
      <c r="DF45" s="466">
        <v>83.45</v>
      </c>
      <c r="DG45" s="466">
        <v>83.45</v>
      </c>
      <c r="DH45" s="466">
        <v>11206</v>
      </c>
      <c r="DI45" s="466"/>
      <c r="DJ45" s="466"/>
      <c r="DK45" s="466"/>
      <c r="DL45" s="466"/>
      <c r="DM45" s="466"/>
      <c r="DP45" s="231"/>
      <c r="DT45" s="238"/>
      <c r="DU45" s="238"/>
      <c r="DZ45" s="236"/>
      <c r="EP45" s="236"/>
    </row>
    <row r="46" spans="1:146" s="235" customFormat="1" ht="18" customHeight="1" outlineLevel="1">
      <c r="A46" s="233"/>
      <c r="B46" s="329"/>
      <c r="C46" s="329"/>
      <c r="D46" s="234"/>
      <c r="E46" s="238"/>
      <c r="F46" s="281"/>
      <c r="G46" s="237"/>
      <c r="H46" s="237"/>
      <c r="I46" s="237"/>
      <c r="J46" s="238"/>
      <c r="Q46" s="240" t="str">
        <f>IFERROR((MP_DATA[[#This Row],[D, bottom '[m']]]+#REF!)/(2*#REF!/1000),"")</f>
        <v/>
      </c>
      <c r="Y46" s="236"/>
      <c r="AQ46" s="232"/>
      <c r="AR46" s="237"/>
      <c r="AS46" s="237"/>
      <c r="AT46" s="237"/>
      <c r="AU46" s="237"/>
      <c r="AV46" s="238"/>
      <c r="BC46" s="240" t="str">
        <f>IFERROR((TP_DATA[[#This Row],[D, bottom '[m']]]+#REF!)/(2*#REF!/1000),"")</f>
        <v/>
      </c>
      <c r="BK46" s="236"/>
      <c r="CC46" s="232"/>
      <c r="CD46" s="415"/>
      <c r="CE46" s="415"/>
      <c r="CF46" s="415"/>
      <c r="CG46" s="415"/>
      <c r="CH46" s="414"/>
      <c r="CI46" s="413"/>
      <c r="CJ46" s="413"/>
      <c r="CK46" s="413"/>
      <c r="CL46" s="413"/>
      <c r="CM46" s="413"/>
      <c r="CN46" s="413"/>
      <c r="CO46" s="438" t="str">
        <f>IFERROR((TOWER_DATA[[#This Row],[D, bottom '[m']]]+#REF!)/(2*#REF!/1000),"")</f>
        <v/>
      </c>
      <c r="CP46" s="413"/>
      <c r="CQ46" s="413"/>
      <c r="CR46" s="413"/>
      <c r="CS46" s="413"/>
      <c r="CT46" s="413"/>
      <c r="CU46" s="413"/>
      <c r="CV46" s="413"/>
      <c r="CW46" s="413"/>
      <c r="CX46" s="466"/>
      <c r="CY46" s="467"/>
      <c r="CZ46" s="467"/>
      <c r="DA46" s="466"/>
      <c r="DB46" s="466"/>
      <c r="DC46" s="466"/>
      <c r="DE46" s="466" t="s">
        <v>427</v>
      </c>
      <c r="DF46" s="466">
        <v>83.25</v>
      </c>
      <c r="DG46" s="466">
        <v>83.25</v>
      </c>
      <c r="DH46" s="466">
        <v>11206</v>
      </c>
      <c r="DI46" s="466"/>
      <c r="DJ46" s="466"/>
      <c r="DK46" s="466"/>
      <c r="DL46" s="466"/>
      <c r="DM46" s="466"/>
      <c r="DP46" s="231"/>
      <c r="DT46" s="238"/>
      <c r="DU46" s="238"/>
      <c r="DZ46" s="236"/>
      <c r="EP46" s="236"/>
    </row>
    <row r="47" spans="1:146" s="235" customFormat="1" ht="18" customHeight="1" outlineLevel="1">
      <c r="A47" s="233"/>
      <c r="B47" s="329"/>
      <c r="C47" s="329"/>
      <c r="D47" s="234"/>
      <c r="E47" s="238"/>
      <c r="F47" s="281"/>
      <c r="G47" s="237"/>
      <c r="H47" s="237"/>
      <c r="I47" s="237"/>
      <c r="J47" s="238"/>
      <c r="Q47" s="240" t="str">
        <f>IFERROR((MP_DATA[[#This Row],[D, bottom '[m']]]+#REF!)/(2*#REF!/1000),"")</f>
        <v/>
      </c>
      <c r="Y47" s="236"/>
      <c r="AQ47" s="232"/>
      <c r="AR47" s="237"/>
      <c r="AS47" s="237"/>
      <c r="AT47" s="237"/>
      <c r="AU47" s="237"/>
      <c r="AV47" s="238"/>
      <c r="BC47" s="240" t="str">
        <f>IFERROR((TP_DATA[[#This Row],[D, bottom '[m']]]+#REF!)/(2*#REF!/1000),"")</f>
        <v/>
      </c>
      <c r="BK47" s="236"/>
      <c r="CC47" s="232"/>
      <c r="CD47" s="415"/>
      <c r="CE47" s="415"/>
      <c r="CF47" s="415"/>
      <c r="CG47" s="415"/>
      <c r="CH47" s="414"/>
      <c r="CI47" s="413"/>
      <c r="CJ47" s="413"/>
      <c r="CK47" s="413"/>
      <c r="CL47" s="413"/>
      <c r="CM47" s="413"/>
      <c r="CN47" s="413"/>
      <c r="CO47" s="438" t="str">
        <f>IFERROR((TOWER_DATA[[#This Row],[D, bottom '[m']]]+#REF!)/(2*#REF!/1000),"")</f>
        <v/>
      </c>
      <c r="CP47" s="413"/>
      <c r="CQ47" s="413"/>
      <c r="CR47" s="413"/>
      <c r="CS47" s="413"/>
      <c r="CT47" s="413"/>
      <c r="CU47" s="413"/>
      <c r="CV47" s="413"/>
      <c r="CW47" s="413"/>
      <c r="CX47" s="466"/>
      <c r="CY47" s="467"/>
      <c r="CZ47" s="467"/>
      <c r="DA47" s="466"/>
      <c r="DB47" s="466"/>
      <c r="DC47" s="466"/>
      <c r="DE47" s="466" t="s">
        <v>428</v>
      </c>
      <c r="DF47" s="466">
        <v>81.95</v>
      </c>
      <c r="DG47" s="466">
        <v>81.95</v>
      </c>
      <c r="DH47" s="466">
        <v>9000</v>
      </c>
      <c r="DI47" s="466"/>
      <c r="DJ47" s="466"/>
      <c r="DK47" s="466"/>
      <c r="DL47" s="466"/>
      <c r="DM47" s="466"/>
      <c r="DP47" s="231"/>
      <c r="DT47" s="238"/>
      <c r="DU47" s="238"/>
      <c r="DZ47" s="236"/>
      <c r="EP47" s="236"/>
    </row>
    <row r="48" spans="1:146" s="235" customFormat="1" ht="18" customHeight="1" outlineLevel="1">
      <c r="A48" s="233"/>
      <c r="B48" s="329"/>
      <c r="C48" s="329"/>
      <c r="D48" s="234"/>
      <c r="E48" s="238"/>
      <c r="F48" s="281"/>
      <c r="G48" s="237"/>
      <c r="H48" s="237"/>
      <c r="I48" s="237"/>
      <c r="J48" s="238"/>
      <c r="Q48" s="240"/>
      <c r="Y48" s="236"/>
      <c r="AQ48" s="232"/>
      <c r="AR48" s="237"/>
      <c r="AS48" s="237"/>
      <c r="AT48" s="237"/>
      <c r="AU48" s="237"/>
      <c r="AV48" s="238"/>
      <c r="BC48" s="240"/>
      <c r="BK48" s="236"/>
      <c r="CC48" s="232"/>
      <c r="CD48" s="415"/>
      <c r="CE48" s="415"/>
      <c r="CF48" s="415"/>
      <c r="CG48" s="415"/>
      <c r="CH48" s="414"/>
      <c r="CI48" s="413"/>
      <c r="CJ48" s="413"/>
      <c r="CK48" s="413"/>
      <c r="CL48" s="413"/>
      <c r="CM48" s="413"/>
      <c r="CN48" s="413"/>
      <c r="CO48" s="438"/>
      <c r="CP48" s="413"/>
      <c r="CQ48" s="413"/>
      <c r="CR48" s="413"/>
      <c r="CS48" s="413"/>
      <c r="CT48" s="413"/>
      <c r="CU48" s="413"/>
      <c r="CV48" s="413"/>
      <c r="CW48" s="413"/>
      <c r="CX48" s="466"/>
      <c r="CY48" s="467"/>
      <c r="CZ48" s="467"/>
      <c r="DA48" s="466"/>
      <c r="DB48" s="466"/>
      <c r="DC48" s="466"/>
      <c r="DE48" s="466" t="s">
        <v>429</v>
      </c>
      <c r="DF48" s="466">
        <v>69.349999999999994</v>
      </c>
      <c r="DG48" s="466">
        <v>69.349999999999994</v>
      </c>
      <c r="DH48" s="466">
        <v>1464</v>
      </c>
      <c r="DI48" s="466"/>
      <c r="DJ48" s="466"/>
      <c r="DK48" s="466"/>
      <c r="DL48" s="466"/>
      <c r="DM48" s="466"/>
      <c r="DP48" s="231"/>
      <c r="DT48" s="238"/>
      <c r="DU48" s="238"/>
      <c r="DZ48" s="236"/>
      <c r="EP48" s="236"/>
    </row>
    <row r="49" spans="1:146" s="235" customFormat="1" ht="18" customHeight="1" outlineLevel="1">
      <c r="A49" s="233"/>
      <c r="B49" s="329"/>
      <c r="C49" s="329"/>
      <c r="D49" s="234"/>
      <c r="E49" s="238"/>
      <c r="F49" s="281"/>
      <c r="G49" s="237"/>
      <c r="H49" s="237"/>
      <c r="I49" s="237"/>
      <c r="J49" s="238"/>
      <c r="Q49" s="240"/>
      <c r="Y49" s="236"/>
      <c r="AQ49" s="232"/>
      <c r="AR49" s="237"/>
      <c r="AS49" s="237"/>
      <c r="AT49" s="237"/>
      <c r="AU49" s="237"/>
      <c r="AV49" s="238"/>
      <c r="BC49" s="240"/>
      <c r="BK49" s="236"/>
      <c r="CC49" s="232"/>
      <c r="CD49" s="415"/>
      <c r="CE49" s="415"/>
      <c r="CF49" s="415"/>
      <c r="CG49" s="415"/>
      <c r="CH49" s="414"/>
      <c r="CI49" s="413"/>
      <c r="CJ49" s="413"/>
      <c r="CK49" s="413"/>
      <c r="CL49" s="413"/>
      <c r="CM49" s="413"/>
      <c r="CN49" s="413"/>
      <c r="CO49" s="438"/>
      <c r="CP49" s="413"/>
      <c r="CQ49" s="413"/>
      <c r="CR49" s="413"/>
      <c r="CS49" s="413"/>
      <c r="CT49" s="413"/>
      <c r="CU49" s="413"/>
      <c r="CV49" s="413"/>
      <c r="CW49" s="413"/>
      <c r="CX49" s="466"/>
      <c r="CY49" s="467"/>
      <c r="CZ49" s="467"/>
      <c r="DA49" s="466"/>
      <c r="DB49" s="466"/>
      <c r="DC49" s="466"/>
      <c r="DE49" s="466" t="s">
        <v>430</v>
      </c>
      <c r="DF49" s="466">
        <v>69.349999999999994</v>
      </c>
      <c r="DG49" s="466">
        <v>69.349999999999994</v>
      </c>
      <c r="DH49" s="466">
        <v>1008</v>
      </c>
      <c r="DI49" s="466"/>
      <c r="DJ49" s="466"/>
      <c r="DK49" s="466"/>
      <c r="DL49" s="466"/>
      <c r="DM49" s="466"/>
      <c r="DP49" s="231"/>
      <c r="DT49" s="238"/>
      <c r="DU49" s="238"/>
      <c r="DZ49" s="236"/>
      <c r="EP49" s="236"/>
    </row>
    <row r="50" spans="1:146" s="235" customFormat="1" ht="18" customHeight="1" outlineLevel="1">
      <c r="A50" s="233"/>
      <c r="B50" s="329"/>
      <c r="C50" s="329"/>
      <c r="D50" s="234"/>
      <c r="E50" s="238"/>
      <c r="F50" s="281"/>
      <c r="G50" s="237"/>
      <c r="H50" s="237"/>
      <c r="I50" s="237"/>
      <c r="J50" s="238"/>
      <c r="Q50" s="240"/>
      <c r="Y50" s="236"/>
      <c r="AQ50" s="232"/>
      <c r="AR50" s="237"/>
      <c r="AS50" s="237"/>
      <c r="AT50" s="237"/>
      <c r="AU50" s="237"/>
      <c r="AV50" s="238"/>
      <c r="BC50" s="240"/>
      <c r="BK50" s="236"/>
      <c r="CC50" s="232"/>
      <c r="CD50" s="415"/>
      <c r="CE50" s="415"/>
      <c r="CF50" s="415"/>
      <c r="CG50" s="415"/>
      <c r="CH50" s="414"/>
      <c r="CI50" s="413"/>
      <c r="CJ50" s="413"/>
      <c r="CK50" s="413"/>
      <c r="CL50" s="413"/>
      <c r="CM50" s="413"/>
      <c r="CN50" s="413"/>
      <c r="CO50" s="438"/>
      <c r="CP50" s="413"/>
      <c r="CQ50" s="413"/>
      <c r="CR50" s="413"/>
      <c r="CS50" s="413"/>
      <c r="CT50" s="413"/>
      <c r="CU50" s="413"/>
      <c r="CV50" s="413"/>
      <c r="CW50" s="413"/>
      <c r="CX50" s="466"/>
      <c r="CY50" s="467"/>
      <c r="CZ50" s="467"/>
      <c r="DA50" s="466"/>
      <c r="DB50" s="466"/>
      <c r="DC50" s="466"/>
      <c r="DE50" s="466" t="s">
        <v>431</v>
      </c>
      <c r="DF50" s="466">
        <v>69.349999999999994</v>
      </c>
      <c r="DG50" s="466">
        <v>69.349999999999994</v>
      </c>
      <c r="DH50" s="466">
        <v>6854</v>
      </c>
      <c r="DI50" s="466"/>
      <c r="DJ50" s="466"/>
      <c r="DK50" s="466"/>
      <c r="DL50" s="466"/>
      <c r="DM50" s="466"/>
      <c r="DP50" s="231"/>
      <c r="DT50" s="238"/>
      <c r="DU50" s="238"/>
      <c r="DZ50" s="236"/>
      <c r="EP50" s="236"/>
    </row>
    <row r="51" spans="1:146" s="235" customFormat="1" ht="18" customHeight="1" outlineLevel="1">
      <c r="A51" s="233"/>
      <c r="B51" s="329"/>
      <c r="C51" s="329"/>
      <c r="D51" s="234"/>
      <c r="E51" s="238"/>
      <c r="F51" s="281"/>
      <c r="G51" s="237"/>
      <c r="H51" s="237"/>
      <c r="I51" s="237"/>
      <c r="J51" s="238"/>
      <c r="Q51" s="240"/>
      <c r="Y51" s="236"/>
      <c r="AQ51" s="232"/>
      <c r="AR51" s="237"/>
      <c r="AS51" s="237"/>
      <c r="AT51" s="237"/>
      <c r="AU51" s="237"/>
      <c r="AV51" s="238"/>
      <c r="BC51" s="240"/>
      <c r="BK51" s="236"/>
      <c r="CC51" s="232"/>
      <c r="CD51" s="415"/>
      <c r="CE51" s="415"/>
      <c r="CF51" s="415"/>
      <c r="CG51" s="415"/>
      <c r="CH51" s="414"/>
      <c r="CI51" s="413"/>
      <c r="CJ51" s="413"/>
      <c r="CK51" s="413"/>
      <c r="CL51" s="413"/>
      <c r="CM51" s="413"/>
      <c r="CN51" s="413"/>
      <c r="CO51" s="438"/>
      <c r="CP51" s="413"/>
      <c r="CQ51" s="413"/>
      <c r="CR51" s="413"/>
      <c r="CS51" s="413"/>
      <c r="CT51" s="413"/>
      <c r="CU51" s="413"/>
      <c r="CV51" s="413"/>
      <c r="CW51" s="413"/>
      <c r="CX51" s="466"/>
      <c r="CY51" s="467"/>
      <c r="CZ51" s="467"/>
      <c r="DA51" s="466"/>
      <c r="DB51" s="466"/>
      <c r="DC51" s="466"/>
      <c r="DE51" s="466" t="s">
        <v>432</v>
      </c>
      <c r="DF51" s="466">
        <v>55.49</v>
      </c>
      <c r="DG51" s="466">
        <v>55.49</v>
      </c>
      <c r="DH51" s="466">
        <v>19789</v>
      </c>
      <c r="DI51" s="466"/>
      <c r="DJ51" s="466"/>
      <c r="DK51" s="466"/>
      <c r="DL51" s="466"/>
      <c r="DM51" s="466"/>
      <c r="DP51" s="231"/>
      <c r="DT51" s="238"/>
      <c r="DU51" s="238"/>
      <c r="DZ51" s="236"/>
      <c r="EP51" s="236"/>
    </row>
    <row r="52" spans="1:146" s="235" customFormat="1" ht="18" customHeight="1" outlineLevel="1">
      <c r="A52" s="233"/>
      <c r="B52" s="329"/>
      <c r="C52" s="329"/>
      <c r="D52" s="234"/>
      <c r="E52" s="238"/>
      <c r="F52" s="281"/>
      <c r="G52" s="237"/>
      <c r="H52" s="237"/>
      <c r="I52" s="237"/>
      <c r="J52" s="238"/>
      <c r="Q52" s="240"/>
      <c r="Y52" s="236"/>
      <c r="AQ52" s="232"/>
      <c r="AR52" s="237"/>
      <c r="AS52" s="237"/>
      <c r="AT52" s="237"/>
      <c r="AU52" s="237"/>
      <c r="AV52" s="238"/>
      <c r="BC52" s="240"/>
      <c r="BK52" s="236"/>
      <c r="CC52" s="232"/>
      <c r="CD52" s="415"/>
      <c r="CE52" s="415"/>
      <c r="CF52" s="415"/>
      <c r="CG52" s="415"/>
      <c r="CH52" s="414"/>
      <c r="CI52" s="413"/>
      <c r="CJ52" s="413"/>
      <c r="CK52" s="413"/>
      <c r="CL52" s="413"/>
      <c r="CM52" s="413"/>
      <c r="CN52" s="413"/>
      <c r="CO52" s="438"/>
      <c r="CP52" s="413"/>
      <c r="CQ52" s="413"/>
      <c r="CR52" s="413"/>
      <c r="CS52" s="413"/>
      <c r="CT52" s="413"/>
      <c r="CU52" s="413"/>
      <c r="CV52" s="413"/>
      <c r="CW52" s="413"/>
      <c r="CX52" s="466"/>
      <c r="CY52" s="467"/>
      <c r="CZ52" s="467"/>
      <c r="DA52" s="466"/>
      <c r="DB52" s="466"/>
      <c r="DC52" s="466"/>
      <c r="DE52" s="466" t="s">
        <v>433</v>
      </c>
      <c r="DF52" s="466">
        <v>55.21</v>
      </c>
      <c r="DG52" s="466">
        <v>55.21</v>
      </c>
      <c r="DH52" s="466">
        <v>19789</v>
      </c>
      <c r="DI52" s="466"/>
      <c r="DJ52" s="466"/>
      <c r="DK52" s="466"/>
      <c r="DL52" s="466"/>
      <c r="DM52" s="466"/>
      <c r="DP52" s="231"/>
      <c r="DT52" s="238"/>
      <c r="DU52" s="238"/>
      <c r="DZ52" s="236"/>
      <c r="EP52" s="236"/>
    </row>
    <row r="53" spans="1:146" s="235" customFormat="1" ht="18" customHeight="1" outlineLevel="1">
      <c r="A53" s="233"/>
      <c r="B53" s="329"/>
      <c r="C53" s="329"/>
      <c r="D53" s="234"/>
      <c r="E53" s="238"/>
      <c r="F53" s="281"/>
      <c r="G53" s="237"/>
      <c r="H53" s="237"/>
      <c r="I53" s="237"/>
      <c r="J53" s="238"/>
      <c r="Q53" s="240"/>
      <c r="Y53" s="236"/>
      <c r="AQ53" s="232"/>
      <c r="AR53" s="237"/>
      <c r="AS53" s="237"/>
      <c r="AT53" s="237"/>
      <c r="AU53" s="237"/>
      <c r="AV53" s="238"/>
      <c r="BC53" s="240"/>
      <c r="BK53" s="236"/>
      <c r="CC53" s="232"/>
      <c r="CD53" s="415"/>
      <c r="CE53" s="415"/>
      <c r="CF53" s="415"/>
      <c r="CG53" s="415"/>
      <c r="CH53" s="414"/>
      <c r="CI53" s="413"/>
      <c r="CJ53" s="413"/>
      <c r="CK53" s="413"/>
      <c r="CL53" s="413"/>
      <c r="CM53" s="413"/>
      <c r="CN53" s="413"/>
      <c r="CO53" s="438"/>
      <c r="CP53" s="413"/>
      <c r="CQ53" s="413"/>
      <c r="CR53" s="413"/>
      <c r="CS53" s="413"/>
      <c r="CT53" s="413"/>
      <c r="CU53" s="413"/>
      <c r="CV53" s="413"/>
      <c r="CW53" s="413"/>
      <c r="CX53" s="466"/>
      <c r="CY53" s="467"/>
      <c r="CZ53" s="467"/>
      <c r="DA53" s="466"/>
      <c r="DB53" s="466"/>
      <c r="DC53" s="466"/>
      <c r="DE53" s="466" t="s">
        <v>434</v>
      </c>
      <c r="DF53" s="466">
        <v>53.95</v>
      </c>
      <c r="DG53" s="466">
        <v>53.95</v>
      </c>
      <c r="DH53" s="466">
        <v>9000</v>
      </c>
      <c r="DI53" s="466"/>
      <c r="DJ53" s="466"/>
      <c r="DK53" s="466"/>
      <c r="DL53" s="466"/>
      <c r="DM53" s="466"/>
      <c r="DP53" s="231"/>
      <c r="DT53" s="238"/>
      <c r="DU53" s="238"/>
      <c r="DZ53" s="236"/>
      <c r="EP53" s="236"/>
    </row>
    <row r="54" spans="1:146" s="235" customFormat="1" ht="18" customHeight="1" outlineLevel="1">
      <c r="A54" s="233"/>
      <c r="B54" s="329"/>
      <c r="C54" s="329"/>
      <c r="D54" s="234"/>
      <c r="E54" s="238"/>
      <c r="F54" s="281"/>
      <c r="G54" s="237"/>
      <c r="H54" s="237"/>
      <c r="I54" s="237"/>
      <c r="J54" s="238"/>
      <c r="Q54" s="240"/>
      <c r="Y54" s="236"/>
      <c r="AQ54" s="232"/>
      <c r="AR54" s="237"/>
      <c r="AS54" s="237"/>
      <c r="AT54" s="237"/>
      <c r="AU54" s="237"/>
      <c r="AV54" s="238"/>
      <c r="BC54" s="240"/>
      <c r="BK54" s="236"/>
      <c r="CC54" s="232"/>
      <c r="CD54" s="415"/>
      <c r="CE54" s="415"/>
      <c r="CF54" s="415"/>
      <c r="CG54" s="415"/>
      <c r="CH54" s="414"/>
      <c r="CI54" s="413"/>
      <c r="CJ54" s="413"/>
      <c r="CK54" s="413"/>
      <c r="CL54" s="413"/>
      <c r="CM54" s="413"/>
      <c r="CN54" s="413"/>
      <c r="CO54" s="438"/>
      <c r="CP54" s="413"/>
      <c r="CQ54" s="413"/>
      <c r="CR54" s="413"/>
      <c r="CS54" s="413"/>
      <c r="CT54" s="413"/>
      <c r="CU54" s="413"/>
      <c r="CV54" s="413"/>
      <c r="CW54" s="413"/>
      <c r="CX54" s="466"/>
      <c r="CY54" s="467"/>
      <c r="CZ54" s="467"/>
      <c r="DA54" s="466"/>
      <c r="DB54" s="466"/>
      <c r="DC54" s="466"/>
      <c r="DE54" s="466" t="s">
        <v>435</v>
      </c>
      <c r="DF54" s="466">
        <v>45.97</v>
      </c>
      <c r="DG54" s="466">
        <v>45.97</v>
      </c>
      <c r="DH54" s="466">
        <v>981</v>
      </c>
      <c r="DI54" s="466"/>
      <c r="DJ54" s="466"/>
      <c r="DK54" s="466"/>
      <c r="DL54" s="466"/>
      <c r="DM54" s="466"/>
      <c r="DP54" s="231"/>
      <c r="DT54" s="238"/>
      <c r="DU54" s="238"/>
      <c r="DZ54" s="236"/>
      <c r="EP54" s="236"/>
    </row>
    <row r="55" spans="1:146" s="235" customFormat="1" ht="18" customHeight="1" outlineLevel="1">
      <c r="A55" s="233"/>
      <c r="B55" s="329"/>
      <c r="C55" s="329"/>
      <c r="D55" s="234"/>
      <c r="E55" s="238"/>
      <c r="F55" s="281"/>
      <c r="G55" s="237"/>
      <c r="H55" s="237"/>
      <c r="I55" s="237"/>
      <c r="J55" s="238"/>
      <c r="Q55" s="240"/>
      <c r="Y55" s="236"/>
      <c r="AQ55" s="232"/>
      <c r="AR55" s="237"/>
      <c r="AS55" s="237"/>
      <c r="AT55" s="237"/>
      <c r="AU55" s="237"/>
      <c r="AV55" s="238"/>
      <c r="BC55" s="240"/>
      <c r="BK55" s="236"/>
      <c r="CC55" s="232"/>
      <c r="CD55" s="415"/>
      <c r="CE55" s="415"/>
      <c r="CF55" s="415"/>
      <c r="CG55" s="415"/>
      <c r="CH55" s="414"/>
      <c r="CI55" s="413"/>
      <c r="CJ55" s="413"/>
      <c r="CK55" s="413"/>
      <c r="CL55" s="413"/>
      <c r="CM55" s="413"/>
      <c r="CN55" s="413"/>
      <c r="CO55" s="438"/>
      <c r="CP55" s="413"/>
      <c r="CQ55" s="413"/>
      <c r="CR55" s="413"/>
      <c r="CS55" s="413"/>
      <c r="CT55" s="413"/>
      <c r="CU55" s="413"/>
      <c r="CV55" s="413"/>
      <c r="CW55" s="413"/>
      <c r="CX55" s="466"/>
      <c r="CY55" s="467"/>
      <c r="CZ55" s="467"/>
      <c r="DA55" s="466"/>
      <c r="DB55" s="466"/>
      <c r="DC55" s="466"/>
      <c r="DE55" s="466" t="s">
        <v>436</v>
      </c>
      <c r="DF55" s="466">
        <v>45.97</v>
      </c>
      <c r="DG55" s="466">
        <v>45.97</v>
      </c>
      <c r="DH55" s="466">
        <v>675</v>
      </c>
      <c r="DI55" s="466"/>
      <c r="DJ55" s="466"/>
      <c r="DK55" s="466"/>
      <c r="DL55" s="466"/>
      <c r="DM55" s="466"/>
      <c r="DP55" s="231"/>
      <c r="DT55" s="238"/>
      <c r="DU55" s="238"/>
      <c r="DZ55" s="236"/>
      <c r="EP55" s="236"/>
    </row>
    <row r="56" spans="1:146" s="235" customFormat="1" ht="18" customHeight="1" outlineLevel="1">
      <c r="A56" s="233"/>
      <c r="B56" s="329"/>
      <c r="C56" s="329"/>
      <c r="D56" s="234"/>
      <c r="E56" s="238"/>
      <c r="F56" s="281"/>
      <c r="G56" s="237"/>
      <c r="H56" s="237"/>
      <c r="I56" s="237"/>
      <c r="J56" s="238"/>
      <c r="Q56" s="240"/>
      <c r="Y56" s="236"/>
      <c r="AQ56" s="232"/>
      <c r="AR56" s="237"/>
      <c r="AS56" s="237"/>
      <c r="AT56" s="237"/>
      <c r="AU56" s="237"/>
      <c r="AV56" s="238"/>
      <c r="BC56" s="240"/>
      <c r="BK56" s="236"/>
      <c r="CC56" s="232"/>
      <c r="CD56" s="415"/>
      <c r="CE56" s="415"/>
      <c r="CF56" s="415"/>
      <c r="CG56" s="415"/>
      <c r="CH56" s="414"/>
      <c r="CI56" s="413"/>
      <c r="CJ56" s="413"/>
      <c r="CK56" s="413"/>
      <c r="CL56" s="413"/>
      <c r="CM56" s="413"/>
      <c r="CN56" s="413"/>
      <c r="CO56" s="438"/>
      <c r="CP56" s="413"/>
      <c r="CQ56" s="413"/>
      <c r="CR56" s="413"/>
      <c r="CS56" s="413"/>
      <c r="CT56" s="413"/>
      <c r="CU56" s="413"/>
      <c r="CV56" s="413"/>
      <c r="CW56" s="413"/>
      <c r="CX56" s="466"/>
      <c r="CY56" s="467"/>
      <c r="CZ56" s="467"/>
      <c r="DA56" s="466"/>
      <c r="DB56" s="466"/>
      <c r="DC56" s="466"/>
      <c r="DE56" s="466" t="s">
        <v>437</v>
      </c>
      <c r="DF56" s="466">
        <v>45.97</v>
      </c>
      <c r="DG56" s="466">
        <v>45.97</v>
      </c>
      <c r="DH56" s="466">
        <v>4592</v>
      </c>
      <c r="DI56" s="466"/>
      <c r="DJ56" s="466"/>
      <c r="DK56" s="466"/>
      <c r="DL56" s="466"/>
      <c r="DM56" s="466"/>
      <c r="DP56" s="231"/>
      <c r="DT56" s="238"/>
      <c r="DU56" s="238"/>
      <c r="DZ56" s="236"/>
      <c r="EP56" s="236"/>
    </row>
    <row r="57" spans="1:146" s="235" customFormat="1" ht="18" customHeight="1" outlineLevel="1">
      <c r="A57" s="233"/>
      <c r="B57" s="329"/>
      <c r="C57" s="329"/>
      <c r="D57" s="234"/>
      <c r="E57" s="238"/>
      <c r="F57" s="281"/>
      <c r="G57" s="237"/>
      <c r="H57" s="237"/>
      <c r="I57" s="237"/>
      <c r="J57" s="238"/>
      <c r="Q57" s="240"/>
      <c r="Y57" s="236"/>
      <c r="AQ57" s="232"/>
      <c r="AR57" s="237"/>
      <c r="AS57" s="237"/>
      <c r="AT57" s="237"/>
      <c r="AU57" s="237"/>
      <c r="AV57" s="238"/>
      <c r="BC57" s="240"/>
      <c r="BK57" s="236"/>
      <c r="CC57" s="232"/>
      <c r="CD57" s="415"/>
      <c r="CE57" s="415"/>
      <c r="CF57" s="415"/>
      <c r="CG57" s="415"/>
      <c r="CH57" s="414"/>
      <c r="CI57" s="413"/>
      <c r="CJ57" s="413"/>
      <c r="CK57" s="413"/>
      <c r="CL57" s="413"/>
      <c r="CM57" s="413"/>
      <c r="CN57" s="413"/>
      <c r="CO57" s="438"/>
      <c r="CP57" s="413"/>
      <c r="CQ57" s="413"/>
      <c r="CR57" s="413"/>
      <c r="CS57" s="413"/>
      <c r="CT57" s="413"/>
      <c r="CU57" s="413"/>
      <c r="CV57" s="413"/>
      <c r="CW57" s="413"/>
      <c r="CX57" s="466"/>
      <c r="CY57" s="467"/>
      <c r="CZ57" s="467"/>
      <c r="DA57" s="466"/>
      <c r="DB57" s="466"/>
      <c r="DC57" s="466"/>
      <c r="DE57" s="466" t="s">
        <v>438</v>
      </c>
      <c r="DF57" s="466">
        <v>36.69</v>
      </c>
      <c r="DG57" s="466">
        <v>36.69</v>
      </c>
      <c r="DH57" s="466">
        <v>33576</v>
      </c>
      <c r="DI57" s="466"/>
      <c r="DJ57" s="466"/>
      <c r="DK57" s="466"/>
      <c r="DL57" s="466"/>
      <c r="DM57" s="466"/>
      <c r="DP57" s="231"/>
      <c r="DT57" s="238"/>
      <c r="DU57" s="238"/>
      <c r="DZ57" s="236"/>
      <c r="EP57" s="236"/>
    </row>
    <row r="58" spans="1:146" s="235" customFormat="1" ht="18" customHeight="1" outlineLevel="1">
      <c r="A58" s="233"/>
      <c r="B58" s="329"/>
      <c r="C58" s="329"/>
      <c r="D58" s="234"/>
      <c r="E58" s="238"/>
      <c r="F58" s="281"/>
      <c r="G58" s="237"/>
      <c r="H58" s="237"/>
      <c r="I58" s="237"/>
      <c r="J58" s="238"/>
      <c r="Q58" s="240"/>
      <c r="Y58" s="236"/>
      <c r="AQ58" s="232"/>
      <c r="AR58" s="237"/>
      <c r="AS58" s="237"/>
      <c r="AT58" s="237"/>
      <c r="AU58" s="237"/>
      <c r="AV58" s="238"/>
      <c r="BC58" s="240"/>
      <c r="BK58" s="236"/>
      <c r="CC58" s="232"/>
      <c r="CD58" s="415"/>
      <c r="CE58" s="415"/>
      <c r="CF58" s="415"/>
      <c r="CG58" s="415"/>
      <c r="CH58" s="414"/>
      <c r="CI58" s="413"/>
      <c r="CJ58" s="413"/>
      <c r="CK58" s="413"/>
      <c r="CL58" s="413"/>
      <c r="CM58" s="413"/>
      <c r="CN58" s="413"/>
      <c r="CO58" s="438"/>
      <c r="CP58" s="413"/>
      <c r="CQ58" s="413"/>
      <c r="CR58" s="413"/>
      <c r="CS58" s="413"/>
      <c r="CT58" s="413"/>
      <c r="CU58" s="413"/>
      <c r="CV58" s="413"/>
      <c r="CW58" s="413"/>
      <c r="CX58" s="466"/>
      <c r="CY58" s="467"/>
      <c r="CZ58" s="467"/>
      <c r="DA58" s="466"/>
      <c r="DB58" s="466"/>
      <c r="DC58" s="466"/>
      <c r="DE58" s="466" t="s">
        <v>439</v>
      </c>
      <c r="DF58" s="466">
        <v>36.28</v>
      </c>
      <c r="DG58" s="466">
        <v>36.28</v>
      </c>
      <c r="DH58" s="466">
        <v>24324</v>
      </c>
      <c r="DI58" s="466"/>
      <c r="DJ58" s="466"/>
      <c r="DK58" s="466"/>
      <c r="DL58" s="466"/>
      <c r="DM58" s="466"/>
      <c r="DP58" s="231"/>
      <c r="DT58" s="238"/>
      <c r="DU58" s="238"/>
      <c r="DZ58" s="236"/>
      <c r="EP58" s="236"/>
    </row>
    <row r="59" spans="1:146" s="235" customFormat="1" ht="18" customHeight="1" outlineLevel="1">
      <c r="A59" s="233"/>
      <c r="B59" s="329"/>
      <c r="C59" s="329"/>
      <c r="D59" s="234"/>
      <c r="E59" s="238"/>
      <c r="F59" s="281"/>
      <c r="G59" s="237"/>
      <c r="H59" s="237"/>
      <c r="I59" s="237"/>
      <c r="J59" s="238"/>
      <c r="Q59" s="240"/>
      <c r="Y59" s="236"/>
      <c r="AQ59" s="232"/>
      <c r="AR59" s="237"/>
      <c r="AS59" s="237"/>
      <c r="AT59" s="237"/>
      <c r="AU59" s="237"/>
      <c r="AV59" s="238"/>
      <c r="BC59" s="240"/>
      <c r="BK59" s="236"/>
      <c r="CC59" s="232"/>
      <c r="CD59" s="415"/>
      <c r="CE59" s="415"/>
      <c r="CF59" s="415"/>
      <c r="CG59" s="415"/>
      <c r="CH59" s="414"/>
      <c r="CI59" s="413"/>
      <c r="CJ59" s="413"/>
      <c r="CK59" s="413"/>
      <c r="CL59" s="413"/>
      <c r="CM59" s="413"/>
      <c r="CN59" s="413"/>
      <c r="CO59" s="438"/>
      <c r="CP59" s="413"/>
      <c r="CQ59" s="413"/>
      <c r="CR59" s="413"/>
      <c r="CS59" s="413"/>
      <c r="CT59" s="413"/>
      <c r="CU59" s="413"/>
      <c r="CV59" s="413"/>
      <c r="CW59" s="413"/>
      <c r="CX59" s="466"/>
      <c r="CY59" s="467"/>
      <c r="CZ59" s="467"/>
      <c r="DA59" s="466"/>
      <c r="DB59" s="466"/>
      <c r="DC59" s="466"/>
      <c r="DE59" s="466" t="s">
        <v>440</v>
      </c>
      <c r="DF59" s="466">
        <v>35.35</v>
      </c>
      <c r="DG59" s="466">
        <v>35.35</v>
      </c>
      <c r="DH59" s="466">
        <v>9000</v>
      </c>
      <c r="DI59" s="466"/>
      <c r="DJ59" s="466"/>
      <c r="DK59" s="466"/>
      <c r="DL59" s="466"/>
      <c r="DM59" s="466"/>
      <c r="DP59" s="231"/>
      <c r="DT59" s="238"/>
      <c r="DU59" s="238"/>
      <c r="DZ59" s="236"/>
      <c r="EP59" s="236"/>
    </row>
    <row r="60" spans="1:146" s="235" customFormat="1" ht="18" customHeight="1" outlineLevel="1">
      <c r="A60" s="233"/>
      <c r="B60" s="329"/>
      <c r="C60" s="329"/>
      <c r="D60" s="234"/>
      <c r="E60" s="238"/>
      <c r="F60" s="281"/>
      <c r="G60" s="237"/>
      <c r="H60" s="237"/>
      <c r="I60" s="237"/>
      <c r="J60" s="238"/>
      <c r="Q60" s="240" t="str">
        <f>IFERROR((MP_DATA[[#This Row],[D, bottom '[m']]]+#REF!)/(2*#REF!/1000),"")</f>
        <v/>
      </c>
      <c r="Y60" s="236"/>
      <c r="AQ60" s="232"/>
      <c r="AR60" s="237"/>
      <c r="AS60" s="237"/>
      <c r="AT60" s="237"/>
      <c r="AU60" s="237"/>
      <c r="AV60" s="238"/>
      <c r="BC60" s="240" t="str">
        <f>IFERROR((TP_DATA[[#This Row],[D, bottom '[m']]]+#REF!)/(2*#REF!/1000),"")</f>
        <v/>
      </c>
      <c r="BK60" s="236"/>
      <c r="CC60" s="232"/>
      <c r="CD60" s="415"/>
      <c r="CE60" s="415"/>
      <c r="CF60" s="415"/>
      <c r="CG60" s="415"/>
      <c r="CH60" s="414"/>
      <c r="CI60" s="413"/>
      <c r="CJ60" s="413"/>
      <c r="CK60" s="413"/>
      <c r="CL60" s="413"/>
      <c r="CM60" s="413"/>
      <c r="CN60" s="413"/>
      <c r="CO60" s="438" t="str">
        <f>IFERROR((TOWER_DATA[[#This Row],[D, bottom '[m']]]+#REF!)/(2*#REF!/1000),"")</f>
        <v/>
      </c>
      <c r="CP60" s="413"/>
      <c r="CQ60" s="413"/>
      <c r="CR60" s="413"/>
      <c r="CS60" s="413"/>
      <c r="CT60" s="413"/>
      <c r="CU60" s="413"/>
      <c r="CV60" s="413"/>
      <c r="CW60" s="413"/>
      <c r="CX60" s="466"/>
      <c r="CY60" s="467"/>
      <c r="CZ60" s="467"/>
      <c r="DA60" s="466"/>
      <c r="DB60" s="466"/>
      <c r="DC60" s="466"/>
      <c r="DE60" s="466" t="s">
        <v>441</v>
      </c>
      <c r="DF60" s="466">
        <v>35.35</v>
      </c>
      <c r="DG60" s="466">
        <v>35.35</v>
      </c>
      <c r="DH60" s="466">
        <v>4950</v>
      </c>
      <c r="DI60" s="466"/>
      <c r="DJ60" s="466"/>
      <c r="DK60" s="466"/>
      <c r="DL60" s="466"/>
      <c r="DM60" s="466"/>
      <c r="DP60" s="231"/>
      <c r="DT60" s="238"/>
      <c r="DU60" s="238"/>
      <c r="DZ60" s="236"/>
      <c r="EP60" s="236"/>
    </row>
    <row r="61" spans="1:146" s="235" customFormat="1" ht="18" customHeight="1" outlineLevel="1">
      <c r="A61" s="233"/>
      <c r="B61" s="329"/>
      <c r="C61" s="329"/>
      <c r="D61" s="234"/>
      <c r="E61" s="238"/>
      <c r="F61" s="281"/>
      <c r="G61" s="237"/>
      <c r="H61" s="237"/>
      <c r="I61" s="237"/>
      <c r="J61" s="238"/>
      <c r="Q61" s="240" t="str">
        <f>IFERROR((MP_DATA[[#This Row],[D, bottom '[m']]]+#REF!)/(2*#REF!/1000),"")</f>
        <v/>
      </c>
      <c r="Y61" s="236"/>
      <c r="AQ61" s="232"/>
      <c r="AR61" s="237"/>
      <c r="AS61" s="237"/>
      <c r="AT61" s="237"/>
      <c r="AU61" s="237"/>
      <c r="AV61" s="238"/>
      <c r="BC61" s="240" t="str">
        <f>IFERROR((TP_DATA[[#This Row],[D, bottom '[m']]]+#REF!)/(2*#REF!/1000),"")</f>
        <v/>
      </c>
      <c r="BK61" s="236"/>
      <c r="CC61" s="232"/>
      <c r="CD61" s="415"/>
      <c r="CE61" s="415"/>
      <c r="CF61" s="415"/>
      <c r="CG61" s="415"/>
      <c r="CH61" s="414"/>
      <c r="CI61" s="413"/>
      <c r="CJ61" s="413"/>
      <c r="CK61" s="413"/>
      <c r="CL61" s="413"/>
      <c r="CM61" s="413"/>
      <c r="CN61" s="413"/>
      <c r="CO61" s="438" t="str">
        <f>IFERROR((TOWER_DATA[[#This Row],[D, bottom '[m']]]+#REF!)/(2*#REF!/1000),"")</f>
        <v/>
      </c>
      <c r="CP61" s="413"/>
      <c r="CQ61" s="413"/>
      <c r="CR61" s="413"/>
      <c r="CS61" s="413"/>
      <c r="CT61" s="413"/>
      <c r="CU61" s="413"/>
      <c r="CV61" s="413"/>
      <c r="CW61" s="413"/>
      <c r="CX61" s="466"/>
      <c r="CY61" s="467"/>
      <c r="CZ61" s="467"/>
      <c r="DA61" s="466"/>
      <c r="DB61" s="466"/>
      <c r="DC61" s="466"/>
      <c r="DE61" s="466" t="s">
        <v>442</v>
      </c>
      <c r="DF61" s="466">
        <v>29.03</v>
      </c>
      <c r="DG61" s="466">
        <v>29.03</v>
      </c>
      <c r="DH61" s="466">
        <v>790</v>
      </c>
      <c r="DI61" s="466"/>
      <c r="DJ61" s="466"/>
      <c r="DK61" s="466"/>
      <c r="DL61" s="466"/>
      <c r="DM61" s="466"/>
      <c r="DP61" s="231"/>
      <c r="DT61" s="238"/>
      <c r="DU61" s="238"/>
      <c r="DZ61" s="236"/>
      <c r="EP61" s="236"/>
    </row>
    <row r="62" spans="1:146" s="235" customFormat="1" ht="18" customHeight="1" outlineLevel="1">
      <c r="A62" s="233"/>
      <c r="B62" s="329"/>
      <c r="C62" s="329"/>
      <c r="D62" s="234"/>
      <c r="E62" s="238"/>
      <c r="F62" s="281"/>
      <c r="G62" s="237"/>
      <c r="H62" s="237"/>
      <c r="I62" s="237"/>
      <c r="J62" s="238"/>
      <c r="Q62" s="240" t="str">
        <f>IFERROR((MP_DATA[[#This Row],[D, bottom '[m']]]+#REF!)/(2*#REF!/1000),"")</f>
        <v/>
      </c>
      <c r="Y62" s="236"/>
      <c r="AQ62" s="232"/>
      <c r="AR62" s="237"/>
      <c r="AS62" s="237"/>
      <c r="AT62" s="237"/>
      <c r="AU62" s="237"/>
      <c r="AV62" s="238"/>
      <c r="BC62" s="240" t="str">
        <f>IFERROR((TP_DATA[[#This Row],[D, bottom '[m']]]+#REF!)/(2*#REF!/1000),"")</f>
        <v/>
      </c>
      <c r="BK62" s="236"/>
      <c r="CC62" s="232"/>
      <c r="CD62" s="415"/>
      <c r="CE62" s="415"/>
      <c r="CF62" s="415"/>
      <c r="CG62" s="415"/>
      <c r="CH62" s="414"/>
      <c r="CI62" s="413"/>
      <c r="CJ62" s="413"/>
      <c r="CK62" s="413"/>
      <c r="CL62" s="413"/>
      <c r="CM62" s="413"/>
      <c r="CN62" s="413"/>
      <c r="CO62" s="438" t="str">
        <f>IFERROR((TOWER_DATA[[#This Row],[D, bottom '[m']]]+#REF!)/(2*#REF!/1000),"")</f>
        <v/>
      </c>
      <c r="CP62" s="413"/>
      <c r="CQ62" s="413"/>
      <c r="CR62" s="413"/>
      <c r="CS62" s="413"/>
      <c r="CT62" s="413"/>
      <c r="CU62" s="413"/>
      <c r="CV62" s="413"/>
      <c r="CW62" s="413"/>
      <c r="CX62" s="466"/>
      <c r="CY62" s="467"/>
      <c r="CZ62" s="467"/>
      <c r="DA62" s="466"/>
      <c r="DB62" s="466"/>
      <c r="DC62" s="466"/>
      <c r="DE62" s="466" t="s">
        <v>443</v>
      </c>
      <c r="DF62" s="466">
        <v>29.03</v>
      </c>
      <c r="DG62" s="466">
        <v>29.03</v>
      </c>
      <c r="DH62" s="466">
        <v>544</v>
      </c>
      <c r="DI62" s="466"/>
      <c r="DJ62" s="466"/>
      <c r="DK62" s="466"/>
      <c r="DL62" s="466"/>
      <c r="DM62" s="466"/>
      <c r="DP62" s="231"/>
      <c r="DT62" s="238"/>
      <c r="DU62" s="238"/>
      <c r="DZ62" s="236"/>
      <c r="EP62" s="236"/>
    </row>
    <row r="63" spans="1:146" s="235" customFormat="1" ht="18" customHeight="1" outlineLevel="1">
      <c r="A63" s="233"/>
      <c r="B63" s="329"/>
      <c r="C63" s="329"/>
      <c r="D63" s="234"/>
      <c r="E63" s="238"/>
      <c r="F63" s="281"/>
      <c r="G63" s="237"/>
      <c r="H63" s="237"/>
      <c r="I63" s="237"/>
      <c r="J63" s="238"/>
      <c r="Q63" s="240" t="str">
        <f>IFERROR((MP_DATA[[#This Row],[D, bottom '[m']]]+#REF!)/(2*#REF!/1000),"")</f>
        <v/>
      </c>
      <c r="Y63" s="236"/>
      <c r="AQ63" s="232"/>
      <c r="AR63" s="237"/>
      <c r="AS63" s="237"/>
      <c r="AT63" s="237"/>
      <c r="AU63" s="237"/>
      <c r="AV63" s="238"/>
      <c r="BC63" s="240" t="str">
        <f>IFERROR((TP_DATA[[#This Row],[D, bottom '[m']]]+#REF!)/(2*#REF!/1000),"")</f>
        <v/>
      </c>
      <c r="BK63" s="236"/>
      <c r="CC63" s="232"/>
      <c r="CD63" s="415"/>
      <c r="CE63" s="415"/>
      <c r="CF63" s="415"/>
      <c r="CG63" s="415"/>
      <c r="CH63" s="414"/>
      <c r="CI63" s="413"/>
      <c r="CJ63" s="413"/>
      <c r="CK63" s="413"/>
      <c r="CL63" s="413"/>
      <c r="CM63" s="413"/>
      <c r="CN63" s="413"/>
      <c r="CO63" s="438" t="str">
        <f>IFERROR((TOWER_DATA[[#This Row],[D, bottom '[m']]]+#REF!)/(2*#REF!/1000),"")</f>
        <v/>
      </c>
      <c r="CP63" s="413"/>
      <c r="CQ63" s="413"/>
      <c r="CR63" s="413"/>
      <c r="CS63" s="413"/>
      <c r="CT63" s="413"/>
      <c r="CU63" s="413"/>
      <c r="CV63" s="413"/>
      <c r="CW63" s="413"/>
      <c r="CX63" s="466"/>
      <c r="CY63" s="467"/>
      <c r="CZ63" s="467"/>
      <c r="DA63" s="466"/>
      <c r="DB63" s="466"/>
      <c r="DC63" s="466"/>
      <c r="DE63" s="466" t="s">
        <v>444</v>
      </c>
      <c r="DF63" s="466">
        <v>29.03</v>
      </c>
      <c r="DG63" s="466">
        <v>29.03</v>
      </c>
      <c r="DH63" s="466">
        <v>5170</v>
      </c>
      <c r="DI63" s="466"/>
      <c r="DJ63" s="466"/>
      <c r="DK63" s="466"/>
      <c r="DL63" s="466"/>
      <c r="DM63" s="466"/>
      <c r="DP63" s="231"/>
      <c r="DT63" s="238"/>
      <c r="DU63" s="238"/>
      <c r="DZ63" s="236"/>
      <c r="EP63" s="236"/>
    </row>
    <row r="64" spans="1:146" s="235" customFormat="1" ht="18" customHeight="1" outlineLevel="1">
      <c r="A64" s="233"/>
      <c r="B64" s="329"/>
      <c r="C64" s="329"/>
      <c r="D64" s="234"/>
      <c r="E64" s="238"/>
      <c r="F64" s="281"/>
      <c r="G64" s="237"/>
      <c r="H64" s="237"/>
      <c r="I64" s="237"/>
      <c r="J64" s="238"/>
      <c r="Q64" s="240" t="str">
        <f>IFERROR((MP_DATA[[#This Row],[D, bottom '[m']]]+#REF!)/(2*#REF!/1000),"")</f>
        <v/>
      </c>
      <c r="Y64" s="236"/>
      <c r="AQ64" s="232"/>
      <c r="AR64" s="237"/>
      <c r="AS64" s="237"/>
      <c r="AT64" s="237"/>
      <c r="AU64" s="237"/>
      <c r="AV64" s="238"/>
      <c r="BC64" s="240" t="str">
        <f>IFERROR((TP_DATA[[#This Row],[D, bottom '[m']]]+#REF!)/(2*#REF!/1000),"")</f>
        <v/>
      </c>
      <c r="BK64" s="236"/>
      <c r="CC64" s="232"/>
      <c r="CD64" s="415"/>
      <c r="CE64" s="415"/>
      <c r="CF64" s="415"/>
      <c r="CG64" s="415"/>
      <c r="CH64" s="414"/>
      <c r="CI64" s="413"/>
      <c r="CJ64" s="413"/>
      <c r="CK64" s="413"/>
      <c r="CL64" s="413"/>
      <c r="CM64" s="413"/>
      <c r="CN64" s="413"/>
      <c r="CO64" s="438" t="str">
        <f>IFERROR((TOWER_DATA[[#This Row],[D, bottom '[m']]]+#REF!)/(2*#REF!/1000),"")</f>
        <v/>
      </c>
      <c r="CP64" s="413"/>
      <c r="CQ64" s="413"/>
      <c r="CR64" s="413"/>
      <c r="CS64" s="413"/>
      <c r="CT64" s="413"/>
      <c r="CU64" s="413"/>
      <c r="CV64" s="413"/>
      <c r="CW64" s="413"/>
      <c r="CX64" s="466"/>
      <c r="CY64" s="467"/>
      <c r="CZ64" s="467"/>
      <c r="DA64" s="466"/>
      <c r="DB64" s="466"/>
      <c r="DC64" s="466"/>
      <c r="DE64" s="466" t="s">
        <v>445</v>
      </c>
      <c r="DF64" s="466">
        <v>24.87</v>
      </c>
      <c r="DG64" s="466">
        <v>24.87</v>
      </c>
      <c r="DH64" s="466">
        <v>3000</v>
      </c>
      <c r="DI64" s="466"/>
      <c r="DJ64" s="466"/>
      <c r="DK64" s="466"/>
      <c r="DL64" s="466"/>
      <c r="DM64" s="466"/>
      <c r="DP64" s="231"/>
      <c r="DT64" s="238"/>
      <c r="DU64" s="238"/>
      <c r="DZ64" s="236"/>
      <c r="EP64" s="236"/>
    </row>
    <row r="65" spans="1:146" s="235" customFormat="1" ht="18" customHeight="1" outlineLevel="1">
      <c r="A65" s="233"/>
      <c r="B65" s="329"/>
      <c r="C65" s="329"/>
      <c r="D65" s="234"/>
      <c r="E65" s="238"/>
      <c r="F65" s="281"/>
      <c r="G65" s="237"/>
      <c r="H65" s="237"/>
      <c r="I65" s="237"/>
      <c r="J65" s="238"/>
      <c r="Q65" s="240" t="str">
        <f>IFERROR((MP_DATA[[#This Row],[D, bottom '[m']]]+#REF!)/(2*#REF!/1000),"")</f>
        <v/>
      </c>
      <c r="Y65" s="236"/>
      <c r="AQ65" s="232"/>
      <c r="AR65" s="237"/>
      <c r="AS65" s="237"/>
      <c r="AT65" s="237"/>
      <c r="AU65" s="237"/>
      <c r="AV65" s="238"/>
      <c r="BC65" s="240" t="str">
        <f>IFERROR((TP_DATA[[#This Row],[D, bottom '[m']]]+#REF!)/(2*#REF!/1000),"")</f>
        <v/>
      </c>
      <c r="BK65" s="236"/>
      <c r="CC65" s="232"/>
      <c r="CD65" s="415"/>
      <c r="CE65" s="415"/>
      <c r="CF65" s="415"/>
      <c r="CG65" s="415"/>
      <c r="CH65" s="414"/>
      <c r="CI65" s="413"/>
      <c r="CJ65" s="413"/>
      <c r="CK65" s="413"/>
      <c r="CL65" s="413"/>
      <c r="CM65" s="413"/>
      <c r="CN65" s="413"/>
      <c r="CO65" s="438" t="str">
        <f>IFERROR((TOWER_DATA[[#This Row],[D, bottom '[m']]]+#REF!)/(2*#REF!/1000),"")</f>
        <v/>
      </c>
      <c r="CP65" s="413"/>
      <c r="CQ65" s="413"/>
      <c r="CR65" s="413"/>
      <c r="CS65" s="413"/>
      <c r="CT65" s="413"/>
      <c r="CU65" s="413"/>
      <c r="CV65" s="413"/>
      <c r="CW65" s="413"/>
      <c r="CX65" s="466"/>
      <c r="CY65" s="467"/>
      <c r="CZ65" s="467"/>
      <c r="DA65" s="466"/>
      <c r="DB65" s="466"/>
      <c r="DC65" s="466"/>
      <c r="DE65" s="466" t="s">
        <v>446</v>
      </c>
      <c r="DF65" s="466">
        <v>23.4</v>
      </c>
      <c r="DG65" s="466">
        <v>23.4</v>
      </c>
      <c r="DH65" s="466">
        <v>12598</v>
      </c>
      <c r="DI65" s="466"/>
      <c r="DJ65" s="466"/>
      <c r="DK65" s="466"/>
      <c r="DL65" s="466"/>
      <c r="DM65" s="466"/>
      <c r="DP65" s="231"/>
      <c r="DT65" s="238"/>
      <c r="DU65" s="238"/>
      <c r="DZ65" s="236"/>
      <c r="EP65" s="236"/>
    </row>
    <row r="66" spans="1:146" s="235" customFormat="1" ht="18" customHeight="1" outlineLevel="1">
      <c r="A66" s="233"/>
      <c r="B66" s="329"/>
      <c r="C66" s="329"/>
      <c r="D66" s="234"/>
      <c r="E66" s="238"/>
      <c r="F66" s="281"/>
      <c r="G66" s="237"/>
      <c r="H66" s="237"/>
      <c r="I66" s="237"/>
      <c r="J66" s="238"/>
      <c r="Q66" s="240" t="str">
        <f>IFERROR((MP_DATA[[#This Row],[D, bottom '[m']]]+#REF!)/(2*#REF!/1000),"")</f>
        <v/>
      </c>
      <c r="Y66" s="236"/>
      <c r="AQ66" s="232"/>
      <c r="AR66" s="237"/>
      <c r="AS66" s="237"/>
      <c r="AT66" s="237"/>
      <c r="AU66" s="237"/>
      <c r="AV66" s="238"/>
      <c r="BC66" s="240" t="str">
        <f>IFERROR((TP_DATA[[#This Row],[D, bottom '[m']]]+#REF!)/(2*#REF!/1000),"")</f>
        <v/>
      </c>
      <c r="BK66" s="236"/>
      <c r="CC66" s="232"/>
      <c r="CD66" s="415"/>
      <c r="CE66" s="415"/>
      <c r="CF66" s="415"/>
      <c r="CG66" s="415"/>
      <c r="CH66" s="414"/>
      <c r="CI66" s="413"/>
      <c r="CJ66" s="413"/>
      <c r="CK66" s="413"/>
      <c r="CL66" s="413"/>
      <c r="CM66" s="413"/>
      <c r="CN66" s="413"/>
      <c r="CO66" s="438" t="str">
        <f>IFERROR((TOWER_DATA[[#This Row],[D, bottom '[m']]]+#REF!)/(2*#REF!/1000),"")</f>
        <v/>
      </c>
      <c r="CP66" s="413"/>
      <c r="CQ66" s="413"/>
      <c r="CR66" s="413"/>
      <c r="CS66" s="413"/>
      <c r="CT66" s="413"/>
      <c r="CU66" s="413"/>
      <c r="CV66" s="413"/>
      <c r="CW66" s="413"/>
      <c r="CX66" s="466"/>
      <c r="CY66" s="467"/>
      <c r="CZ66" s="467"/>
      <c r="DA66" s="466"/>
      <c r="DB66" s="466"/>
      <c r="DC66" s="466"/>
      <c r="DE66" s="466" t="s">
        <v>447</v>
      </c>
      <c r="DF66" s="466">
        <v>21.59</v>
      </c>
      <c r="DG66" s="466">
        <v>21.59</v>
      </c>
      <c r="DH66" s="466">
        <v>40072</v>
      </c>
      <c r="DI66" s="466"/>
      <c r="DJ66" s="466"/>
      <c r="DK66" s="466"/>
      <c r="DL66" s="466"/>
      <c r="DM66" s="466"/>
      <c r="DP66" s="231"/>
      <c r="DT66" s="238"/>
      <c r="DU66" s="238"/>
      <c r="DZ66" s="236"/>
      <c r="EP66" s="236"/>
    </row>
    <row r="67" spans="1:146" s="235" customFormat="1" ht="18" customHeight="1" outlineLevel="1">
      <c r="A67" s="233"/>
      <c r="B67" s="329"/>
      <c r="C67" s="329"/>
      <c r="D67" s="234"/>
      <c r="E67" s="238"/>
      <c r="F67" s="281"/>
      <c r="G67" s="237"/>
      <c r="H67" s="237"/>
      <c r="I67" s="237"/>
      <c r="J67" s="238"/>
      <c r="Q67" s="240" t="str">
        <f>IFERROR((MP_DATA[[#This Row],[D, bottom '[m']]]+#REF!)/(2*#REF!/1000),"")</f>
        <v/>
      </c>
      <c r="Y67" s="236"/>
      <c r="AQ67" s="232"/>
      <c r="AR67" s="237"/>
      <c r="AS67" s="237"/>
      <c r="AT67" s="237"/>
      <c r="AU67" s="237"/>
      <c r="AV67" s="238"/>
      <c r="BC67" s="240" t="str">
        <f>IFERROR((TP_DATA[[#This Row],[D, bottom '[m']]]+#REF!)/(2*#REF!/1000),"")</f>
        <v/>
      </c>
      <c r="BK67" s="236"/>
      <c r="CC67" s="232"/>
      <c r="CD67" s="415"/>
      <c r="CE67" s="415"/>
      <c r="CF67" s="415"/>
      <c r="CG67" s="415"/>
      <c r="CH67" s="414"/>
      <c r="CI67" s="413"/>
      <c r="CJ67" s="413"/>
      <c r="CK67" s="413"/>
      <c r="CL67" s="413"/>
      <c r="CM67" s="413"/>
      <c r="CN67" s="413"/>
      <c r="CO67" s="438" t="str">
        <f>IFERROR((TOWER_DATA[[#This Row],[D, bottom '[m']]]+#REF!)/(2*#REF!/1000),"")</f>
        <v/>
      </c>
      <c r="CP67" s="413"/>
      <c r="CQ67" s="413"/>
      <c r="CR67" s="413"/>
      <c r="CS67" s="413"/>
      <c r="CT67" s="413"/>
      <c r="CU67" s="413"/>
      <c r="CV67" s="413"/>
      <c r="CW67" s="413"/>
      <c r="CX67" s="466"/>
      <c r="CY67" s="467"/>
      <c r="CZ67" s="467"/>
      <c r="DA67" s="466"/>
      <c r="DB67" s="466"/>
      <c r="DC67" s="466"/>
      <c r="DE67" s="466" t="s">
        <v>448</v>
      </c>
      <c r="DF67" s="466">
        <v>21.47</v>
      </c>
      <c r="DG67" s="466">
        <v>21.47</v>
      </c>
      <c r="DH67" s="466">
        <v>30000</v>
      </c>
      <c r="DI67" s="466"/>
      <c r="DJ67" s="466"/>
      <c r="DK67" s="466"/>
      <c r="DL67" s="466"/>
      <c r="DM67" s="466"/>
      <c r="DP67" s="231"/>
      <c r="DT67" s="238"/>
      <c r="DU67" s="238"/>
      <c r="DZ67" s="236"/>
      <c r="EP67" s="236"/>
    </row>
    <row r="68" spans="1:146" s="235" customFormat="1" ht="18" customHeight="1" outlineLevel="1">
      <c r="A68" s="233"/>
      <c r="B68" s="329"/>
      <c r="C68" s="329"/>
      <c r="D68" s="234"/>
      <c r="E68" s="238"/>
      <c r="F68" s="281"/>
      <c r="G68" s="237"/>
      <c r="H68" s="237"/>
      <c r="I68" s="237"/>
      <c r="J68" s="238"/>
      <c r="Q68" s="240" t="str">
        <f>IFERROR((MP_DATA[[#This Row],[D, bottom '[m']]]+#REF!)/(2*#REF!/1000),"")</f>
        <v/>
      </c>
      <c r="Y68" s="236"/>
      <c r="AQ68" s="232"/>
      <c r="AR68" s="237"/>
      <c r="AS68" s="237"/>
      <c r="AT68" s="237"/>
      <c r="AU68" s="237"/>
      <c r="AV68" s="238"/>
      <c r="BC68" s="240" t="str">
        <f>IFERROR((TP_DATA[[#This Row],[D, bottom '[m']]]+#REF!)/(2*#REF!/1000),"")</f>
        <v/>
      </c>
      <c r="BK68" s="236"/>
      <c r="CC68" s="232"/>
      <c r="CD68" s="415"/>
      <c r="CE68" s="415"/>
      <c r="CF68" s="415"/>
      <c r="CG68" s="415"/>
      <c r="CH68" s="414"/>
      <c r="CI68" s="413"/>
      <c r="CJ68" s="413"/>
      <c r="CK68" s="413"/>
      <c r="CL68" s="413"/>
      <c r="CM68" s="413"/>
      <c r="CN68" s="413"/>
      <c r="CO68" s="438" t="str">
        <f>IFERROR((TOWER_DATA[[#This Row],[D, bottom '[m']]]+#REF!)/(2*#REF!/1000),"")</f>
        <v/>
      </c>
      <c r="CP68" s="413"/>
      <c r="CQ68" s="413"/>
      <c r="CR68" s="413"/>
      <c r="CS68" s="413"/>
      <c r="CT68" s="413"/>
      <c r="CU68" s="413"/>
      <c r="CV68" s="413"/>
      <c r="CW68" s="413"/>
      <c r="CX68" s="466"/>
      <c r="CY68" s="467"/>
      <c r="CZ68" s="467"/>
      <c r="DA68" s="466"/>
      <c r="DB68" s="466"/>
      <c r="DC68" s="466"/>
      <c r="DP68" s="231"/>
      <c r="DT68" s="238"/>
      <c r="DU68" s="238"/>
      <c r="DZ68" s="236"/>
      <c r="EP68" s="236"/>
    </row>
    <row r="69" spans="1:146" s="235" customFormat="1" ht="18" customHeight="1" outlineLevel="1">
      <c r="A69" s="233"/>
      <c r="B69" s="329"/>
      <c r="C69" s="329"/>
      <c r="D69" s="234"/>
      <c r="E69" s="238"/>
      <c r="F69" s="281"/>
      <c r="G69" s="237"/>
      <c r="H69" s="237"/>
      <c r="I69" s="237"/>
      <c r="J69" s="238"/>
      <c r="Q69" s="240" t="str">
        <f>IFERROR((MP_DATA[[#This Row],[D, bottom '[m']]]+#REF!)/(2*#REF!/1000),"")</f>
        <v/>
      </c>
      <c r="Y69" s="236"/>
      <c r="AQ69" s="232"/>
      <c r="AR69" s="237"/>
      <c r="AS69" s="237"/>
      <c r="AT69" s="237"/>
      <c r="AU69" s="237"/>
      <c r="AV69" s="238"/>
      <c r="BC69" s="240" t="str">
        <f>IFERROR((TP_DATA[[#This Row],[D, bottom '[m']]]+#REF!)/(2*#REF!/1000),"")</f>
        <v/>
      </c>
      <c r="BK69" s="236"/>
      <c r="CC69" s="232"/>
      <c r="CD69" s="415"/>
      <c r="CE69" s="415"/>
      <c r="CF69" s="415"/>
      <c r="CG69" s="415"/>
      <c r="CH69" s="414"/>
      <c r="CI69" s="413"/>
      <c r="CJ69" s="413"/>
      <c r="CK69" s="413"/>
      <c r="CL69" s="413"/>
      <c r="CM69" s="413"/>
      <c r="CN69" s="413"/>
      <c r="CO69" s="438" t="str">
        <f>IFERROR((TOWER_DATA[[#This Row],[D, bottom '[m']]]+#REF!)/(2*#REF!/1000),"")</f>
        <v/>
      </c>
      <c r="CP69" s="413"/>
      <c r="CQ69" s="413"/>
      <c r="CR69" s="413"/>
      <c r="CS69" s="413"/>
      <c r="CT69" s="413"/>
      <c r="CU69" s="413"/>
      <c r="CV69" s="413"/>
      <c r="CW69" s="413"/>
      <c r="CX69" s="466"/>
      <c r="CY69" s="467"/>
      <c r="CZ69" s="467"/>
      <c r="DA69" s="466"/>
      <c r="DB69" s="466"/>
      <c r="DC69" s="466"/>
      <c r="DP69" s="231"/>
      <c r="DT69" s="238"/>
      <c r="DU69" s="238"/>
      <c r="DZ69" s="236"/>
      <c r="EP69" s="236"/>
    </row>
    <row r="70" spans="1:146" s="235" customFormat="1" ht="18" customHeight="1" outlineLevel="1">
      <c r="A70" s="233"/>
      <c r="B70" s="329"/>
      <c r="C70" s="329"/>
      <c r="D70" s="234"/>
      <c r="E70" s="238"/>
      <c r="F70" s="281"/>
      <c r="G70" s="237"/>
      <c r="H70" s="237"/>
      <c r="I70" s="237"/>
      <c r="J70" s="238"/>
      <c r="Q70" s="240" t="str">
        <f>IFERROR((MP_DATA[[#This Row],[D, bottom '[m']]]+#REF!)/(2*#REF!/1000),"")</f>
        <v/>
      </c>
      <c r="Y70" s="236"/>
      <c r="AQ70" s="232"/>
      <c r="AR70" s="237"/>
      <c r="AS70" s="237"/>
      <c r="AT70" s="237"/>
      <c r="AU70" s="237"/>
      <c r="AV70" s="238"/>
      <c r="BC70" s="240" t="str">
        <f>IFERROR((TP_DATA[[#This Row],[D, bottom '[m']]]+#REF!)/(2*#REF!/1000),"")</f>
        <v/>
      </c>
      <c r="BK70" s="236"/>
      <c r="CC70" s="232"/>
      <c r="CD70" s="415"/>
      <c r="CE70" s="415"/>
      <c r="CF70" s="415"/>
      <c r="CG70" s="415"/>
      <c r="CH70" s="414"/>
      <c r="CI70" s="413"/>
      <c r="CJ70" s="413"/>
      <c r="CK70" s="413"/>
      <c r="CL70" s="413"/>
      <c r="CM70" s="413"/>
      <c r="CN70" s="413"/>
      <c r="CO70" s="438" t="str">
        <f>IFERROR((TOWER_DATA[[#This Row],[D, bottom '[m']]]+#REF!)/(2*#REF!/1000),"")</f>
        <v/>
      </c>
      <c r="CP70" s="413"/>
      <c r="CQ70" s="413"/>
      <c r="CR70" s="413"/>
      <c r="CS70" s="413"/>
      <c r="CT70" s="413"/>
      <c r="CU70" s="413"/>
      <c r="CV70" s="413"/>
      <c r="CW70" s="413"/>
      <c r="CX70" s="466"/>
      <c r="CY70" s="467"/>
      <c r="CZ70" s="467"/>
      <c r="DA70" s="466"/>
      <c r="DB70" s="466"/>
      <c r="DC70" s="466"/>
      <c r="DP70" s="231"/>
      <c r="DT70" s="238"/>
      <c r="DU70" s="238"/>
      <c r="DZ70" s="236"/>
      <c r="EP70" s="236"/>
    </row>
    <row r="71" spans="1:146" s="235" customFormat="1" ht="18" customHeight="1" outlineLevel="1">
      <c r="A71" s="233"/>
      <c r="B71" s="329"/>
      <c r="C71" s="329"/>
      <c r="D71" s="234"/>
      <c r="E71" s="238"/>
      <c r="F71" s="281"/>
      <c r="G71" s="237"/>
      <c r="H71" s="237"/>
      <c r="I71" s="237"/>
      <c r="J71" s="238"/>
      <c r="Q71" s="240" t="str">
        <f>IFERROR((MP_DATA[[#This Row],[D, bottom '[m']]]+#REF!)/(2*#REF!/1000),"")</f>
        <v/>
      </c>
      <c r="Y71" s="236"/>
      <c r="AQ71" s="232"/>
      <c r="AR71" s="237"/>
      <c r="AS71" s="237"/>
      <c r="AT71" s="237"/>
      <c r="AU71" s="237"/>
      <c r="AV71" s="238"/>
      <c r="BC71" s="240" t="str">
        <f>IFERROR((TP_DATA[[#This Row],[D, bottom '[m']]]+#REF!)/(2*#REF!/1000),"")</f>
        <v/>
      </c>
      <c r="BK71" s="236"/>
      <c r="CC71" s="232"/>
      <c r="CD71" s="415"/>
      <c r="CE71" s="415"/>
      <c r="CF71" s="415"/>
      <c r="CG71" s="415"/>
      <c r="CH71" s="414"/>
      <c r="CI71" s="413"/>
      <c r="CJ71" s="413"/>
      <c r="CK71" s="413"/>
      <c r="CL71" s="413"/>
      <c r="CM71" s="413"/>
      <c r="CN71" s="413"/>
      <c r="CO71" s="438" t="str">
        <f>IFERROR((TOWER_DATA[[#This Row],[D, bottom '[m']]]+#REF!)/(2*#REF!/1000),"")</f>
        <v/>
      </c>
      <c r="CP71" s="413"/>
      <c r="CQ71" s="413"/>
      <c r="CR71" s="413"/>
      <c r="CS71" s="413"/>
      <c r="CT71" s="413"/>
      <c r="CU71" s="413"/>
      <c r="CV71" s="413"/>
      <c r="CW71" s="413"/>
      <c r="CX71" s="466"/>
      <c r="CY71" s="467"/>
      <c r="CZ71" s="467"/>
      <c r="DA71" s="466"/>
      <c r="DB71" s="466"/>
      <c r="DC71" s="466"/>
      <c r="DP71" s="231"/>
      <c r="DT71" s="238"/>
      <c r="DU71" s="238"/>
      <c r="DZ71" s="236"/>
      <c r="EP71" s="236"/>
    </row>
    <row r="72" spans="1:146" s="235" customFormat="1" ht="18" customHeight="1" outlineLevel="1">
      <c r="A72" s="233"/>
      <c r="B72" s="329"/>
      <c r="C72" s="329"/>
      <c r="D72" s="234"/>
      <c r="E72" s="238"/>
      <c r="F72" s="281"/>
      <c r="G72" s="237"/>
      <c r="H72" s="237"/>
      <c r="I72" s="237"/>
      <c r="J72" s="238"/>
      <c r="Q72" s="240" t="str">
        <f>IFERROR((MP_DATA[[#This Row],[D, bottom '[m']]]+#REF!)/(2*#REF!/1000),"")</f>
        <v/>
      </c>
      <c r="Y72" s="236"/>
      <c r="AQ72" s="232"/>
      <c r="AR72" s="237"/>
      <c r="AS72" s="237"/>
      <c r="AT72" s="237"/>
      <c r="AU72" s="237"/>
      <c r="AV72" s="238"/>
      <c r="BC72" s="240" t="str">
        <f>IFERROR((TP_DATA[[#This Row],[D, bottom '[m']]]+#REF!)/(2*#REF!/1000),"")</f>
        <v/>
      </c>
      <c r="BK72" s="236"/>
      <c r="CC72" s="232"/>
      <c r="CD72" s="415"/>
      <c r="CE72" s="415"/>
      <c r="CF72" s="415"/>
      <c r="CG72" s="415"/>
      <c r="CH72" s="414"/>
      <c r="CI72" s="413"/>
      <c r="CJ72" s="413"/>
      <c r="CK72" s="413"/>
      <c r="CL72" s="413"/>
      <c r="CM72" s="413"/>
      <c r="CN72" s="413"/>
      <c r="CO72" s="438" t="str">
        <f>IFERROR((TOWER_DATA[[#This Row],[D, bottom '[m']]]+#REF!)/(2*#REF!/1000),"")</f>
        <v/>
      </c>
      <c r="CP72" s="413"/>
      <c r="CQ72" s="413"/>
      <c r="CR72" s="413"/>
      <c r="CS72" s="413"/>
      <c r="CT72" s="413"/>
      <c r="CU72" s="413"/>
      <c r="CV72" s="413"/>
      <c r="CW72" s="413"/>
      <c r="CX72" s="466"/>
      <c r="CY72" s="467"/>
      <c r="CZ72" s="467"/>
      <c r="DA72" s="466"/>
      <c r="DB72" s="466"/>
      <c r="DC72" s="466"/>
      <c r="DP72" s="231"/>
      <c r="DT72" s="238"/>
      <c r="DU72" s="238"/>
      <c r="DZ72" s="236"/>
      <c r="EP72" s="236"/>
    </row>
    <row r="73" spans="1:146" s="235" customFormat="1" ht="18" customHeight="1" outlineLevel="1">
      <c r="A73" s="233"/>
      <c r="B73" s="329"/>
      <c r="C73" s="329"/>
      <c r="D73" s="234"/>
      <c r="E73" s="238"/>
      <c r="F73" s="281"/>
      <c r="G73" s="237"/>
      <c r="H73" s="237"/>
      <c r="I73" s="237"/>
      <c r="J73" s="238"/>
      <c r="Q73" s="240" t="str">
        <f>IFERROR((MP_DATA[[#This Row],[D, bottom '[m']]]+#REF!)/(2*#REF!/1000),"")</f>
        <v/>
      </c>
      <c r="Y73" s="236"/>
      <c r="AQ73" s="232"/>
      <c r="AR73" s="237"/>
      <c r="AS73" s="237"/>
      <c r="AT73" s="237"/>
      <c r="AU73" s="237"/>
      <c r="AV73" s="238"/>
      <c r="BC73" s="240" t="str">
        <f>IFERROR((TP_DATA[[#This Row],[D, bottom '[m']]]+#REF!)/(2*#REF!/1000),"")</f>
        <v/>
      </c>
      <c r="BK73" s="236"/>
      <c r="CC73" s="232"/>
      <c r="CD73" s="415"/>
      <c r="CE73" s="415"/>
      <c r="CF73" s="415"/>
      <c r="CG73" s="415"/>
      <c r="CH73" s="414"/>
      <c r="CI73" s="413"/>
      <c r="CJ73" s="413"/>
      <c r="CK73" s="413"/>
      <c r="CL73" s="413"/>
      <c r="CM73" s="413"/>
      <c r="CN73" s="413"/>
      <c r="CO73" s="438" t="str">
        <f>IFERROR((TOWER_DATA[[#This Row],[D, bottom '[m']]]+#REF!)/(2*#REF!/1000),"")</f>
        <v/>
      </c>
      <c r="CP73" s="413"/>
      <c r="CQ73" s="413"/>
      <c r="CR73" s="413"/>
      <c r="CS73" s="413"/>
      <c r="CT73" s="413"/>
      <c r="CU73" s="413"/>
      <c r="CV73" s="413"/>
      <c r="CW73" s="413"/>
      <c r="CX73" s="466"/>
      <c r="CY73" s="467"/>
      <c r="CZ73" s="467"/>
      <c r="DA73" s="466"/>
      <c r="DB73" s="466"/>
      <c r="DC73" s="466"/>
      <c r="DP73" s="231"/>
      <c r="DT73" s="238"/>
      <c r="DU73" s="238"/>
      <c r="DZ73" s="236"/>
      <c r="EP73" s="236"/>
    </row>
    <row r="74" spans="1:146" s="235" customFormat="1" ht="18" customHeight="1" outlineLevel="1">
      <c r="A74" s="233"/>
      <c r="B74" s="329"/>
      <c r="C74" s="329"/>
      <c r="D74" s="234"/>
      <c r="E74" s="238"/>
      <c r="F74" s="281"/>
      <c r="G74" s="237"/>
      <c r="H74" s="237"/>
      <c r="I74" s="237"/>
      <c r="J74" s="238"/>
      <c r="Q74" s="240" t="str">
        <f>IFERROR((MP_DATA[[#This Row],[D, bottom '[m']]]+#REF!)/(2*#REF!/1000),"")</f>
        <v/>
      </c>
      <c r="Y74" s="236"/>
      <c r="AQ74" s="232"/>
      <c r="AR74" s="237"/>
      <c r="AS74" s="237"/>
      <c r="AT74" s="237"/>
      <c r="AU74" s="237"/>
      <c r="AV74" s="238"/>
      <c r="BC74" s="240" t="str">
        <f>IFERROR((TP_DATA[[#This Row],[D, bottom '[m']]]+#REF!)/(2*#REF!/1000),"")</f>
        <v/>
      </c>
      <c r="BK74" s="236"/>
      <c r="CC74" s="232"/>
      <c r="CD74" s="415"/>
      <c r="CE74" s="415"/>
      <c r="CF74" s="415"/>
      <c r="CG74" s="415"/>
      <c r="CH74" s="414"/>
      <c r="CI74" s="413"/>
      <c r="CJ74" s="413"/>
      <c r="CK74" s="413"/>
      <c r="CL74" s="413"/>
      <c r="CM74" s="413"/>
      <c r="CN74" s="413"/>
      <c r="CO74" s="438" t="str">
        <f>IFERROR((TOWER_DATA[[#This Row],[D, bottom '[m']]]+#REF!)/(2*#REF!/1000),"")</f>
        <v/>
      </c>
      <c r="CP74" s="413"/>
      <c r="CQ74" s="413"/>
      <c r="CR74" s="413"/>
      <c r="CS74" s="413"/>
      <c r="CT74" s="413"/>
      <c r="CU74" s="413"/>
      <c r="CV74" s="413"/>
      <c r="CW74" s="413"/>
      <c r="CX74" s="466"/>
      <c r="CY74" s="467"/>
      <c r="CZ74" s="467"/>
      <c r="DA74" s="466"/>
      <c r="DB74" s="466"/>
      <c r="DC74" s="466"/>
      <c r="DP74" s="231"/>
      <c r="DT74" s="238"/>
      <c r="DU74" s="238"/>
      <c r="DZ74" s="236"/>
      <c r="EP74" s="236"/>
    </row>
    <row r="75" spans="1:146" s="235" customFormat="1" ht="18" customHeight="1" outlineLevel="1">
      <c r="A75" s="233"/>
      <c r="B75" s="329"/>
      <c r="C75" s="329"/>
      <c r="D75" s="234"/>
      <c r="E75" s="238"/>
      <c r="F75" s="281"/>
      <c r="G75" s="237"/>
      <c r="H75" s="237"/>
      <c r="I75" s="237"/>
      <c r="J75" s="238"/>
      <c r="Q75" s="240" t="str">
        <f>IFERROR((MP_DATA[[#This Row],[D, bottom '[m']]]+#REF!)/(2*#REF!/1000),"")</f>
        <v/>
      </c>
      <c r="Y75" s="236"/>
      <c r="AQ75" s="232"/>
      <c r="AR75" s="237"/>
      <c r="AS75" s="237"/>
      <c r="AT75" s="237"/>
      <c r="AU75" s="237"/>
      <c r="AV75" s="238"/>
      <c r="BC75" s="240" t="str">
        <f>IFERROR((TP_DATA[[#This Row],[D, bottom '[m']]]+#REF!)/(2*#REF!/1000),"")</f>
        <v/>
      </c>
      <c r="BK75" s="236"/>
      <c r="CC75" s="232"/>
      <c r="CD75" s="415"/>
      <c r="CE75" s="415"/>
      <c r="CF75" s="415"/>
      <c r="CG75" s="415"/>
      <c r="CH75" s="414"/>
      <c r="CI75" s="413"/>
      <c r="CJ75" s="413"/>
      <c r="CK75" s="413"/>
      <c r="CL75" s="413"/>
      <c r="CM75" s="413"/>
      <c r="CN75" s="413"/>
      <c r="CO75" s="438" t="str">
        <f>IFERROR((TOWER_DATA[[#This Row],[D, bottom '[m']]]+#REF!)/(2*#REF!/1000),"")</f>
        <v/>
      </c>
      <c r="CP75" s="413"/>
      <c r="CQ75" s="413"/>
      <c r="CR75" s="413"/>
      <c r="CS75" s="413"/>
      <c r="CT75" s="413"/>
      <c r="CU75" s="413"/>
      <c r="CV75" s="413"/>
      <c r="CW75" s="413"/>
      <c r="CX75" s="466"/>
      <c r="CY75" s="467"/>
      <c r="CZ75" s="467"/>
      <c r="DA75" s="466"/>
      <c r="DB75" s="466"/>
      <c r="DC75" s="466"/>
      <c r="DP75" s="231"/>
      <c r="DT75" s="238"/>
      <c r="DU75" s="238"/>
      <c r="DZ75" s="236"/>
      <c r="EP75" s="236"/>
    </row>
    <row r="76" spans="1:146" s="235" customFormat="1" ht="18" customHeight="1" outlineLevel="1">
      <c r="A76" s="233"/>
      <c r="B76" s="329"/>
      <c r="C76" s="329"/>
      <c r="D76" s="234"/>
      <c r="E76" s="238"/>
      <c r="F76" s="281"/>
      <c r="G76" s="237"/>
      <c r="H76" s="237"/>
      <c r="I76" s="237"/>
      <c r="J76" s="238"/>
      <c r="Q76" s="240" t="str">
        <f>IFERROR((MP_DATA[[#This Row],[D, bottom '[m']]]+#REF!)/(2*#REF!/1000),"")</f>
        <v/>
      </c>
      <c r="Y76" s="236"/>
      <c r="AQ76" s="232"/>
      <c r="AR76" s="237"/>
      <c r="AS76" s="237"/>
      <c r="AT76" s="237"/>
      <c r="AU76" s="237"/>
      <c r="AV76" s="238"/>
      <c r="BC76" s="240" t="str">
        <f>IFERROR((TP_DATA[[#This Row],[D, bottom '[m']]]+#REF!)/(2*#REF!/1000),"")</f>
        <v/>
      </c>
      <c r="BK76" s="236"/>
      <c r="CC76" s="232"/>
      <c r="CD76" s="415"/>
      <c r="CE76" s="415"/>
      <c r="CF76" s="415"/>
      <c r="CG76" s="415"/>
      <c r="CH76" s="414"/>
      <c r="CI76" s="413"/>
      <c r="CJ76" s="413"/>
      <c r="CK76" s="413"/>
      <c r="CL76" s="413"/>
      <c r="CM76" s="413"/>
      <c r="CN76" s="413"/>
      <c r="CO76" s="438" t="str">
        <f>IFERROR((TOWER_DATA[[#This Row],[D, bottom '[m']]]+#REF!)/(2*#REF!/1000),"")</f>
        <v/>
      </c>
      <c r="CP76" s="413"/>
      <c r="CQ76" s="413"/>
      <c r="CR76" s="413"/>
      <c r="CS76" s="413"/>
      <c r="CT76" s="413"/>
      <c r="CU76" s="413"/>
      <c r="CV76" s="413"/>
      <c r="CW76" s="413"/>
      <c r="CX76" s="466"/>
      <c r="CY76" s="467"/>
      <c r="CZ76" s="467"/>
      <c r="DA76" s="466"/>
      <c r="DB76" s="466"/>
      <c r="DC76" s="466"/>
      <c r="DP76" s="231"/>
      <c r="DT76" s="238"/>
      <c r="DU76" s="238"/>
      <c r="DZ76" s="236"/>
      <c r="EP76" s="236"/>
    </row>
    <row r="77" spans="1:146" s="235" customFormat="1" ht="18" customHeight="1" outlineLevel="1">
      <c r="A77" s="233"/>
      <c r="B77" s="329"/>
      <c r="C77" s="329"/>
      <c r="D77" s="234"/>
      <c r="E77" s="238"/>
      <c r="F77" s="281"/>
      <c r="G77" s="237"/>
      <c r="H77" s="237"/>
      <c r="I77" s="237"/>
      <c r="J77" s="238"/>
      <c r="Q77" s="240" t="str">
        <f>IFERROR((MP_DATA[[#This Row],[D, bottom '[m']]]+#REF!)/(2*#REF!/1000),"")</f>
        <v/>
      </c>
      <c r="Y77" s="236"/>
      <c r="AQ77" s="232"/>
      <c r="AR77" s="237"/>
      <c r="AS77" s="237"/>
      <c r="AT77" s="237"/>
      <c r="AU77" s="237"/>
      <c r="AV77" s="238"/>
      <c r="BC77" s="240" t="str">
        <f>IFERROR((TP_DATA[[#This Row],[D, bottom '[m']]]+#REF!)/(2*#REF!/1000),"")</f>
        <v/>
      </c>
      <c r="BK77" s="236"/>
      <c r="CC77" s="232"/>
      <c r="CD77" s="415"/>
      <c r="CE77" s="415"/>
      <c r="CF77" s="415"/>
      <c r="CG77" s="415"/>
      <c r="CH77" s="414"/>
      <c r="CI77" s="413"/>
      <c r="CJ77" s="413"/>
      <c r="CK77" s="413"/>
      <c r="CL77" s="413"/>
      <c r="CM77" s="413"/>
      <c r="CN77" s="413"/>
      <c r="CO77" s="438" t="str">
        <f>IFERROR((TOWER_DATA[[#This Row],[D, bottom '[m']]]+#REF!)/(2*#REF!/1000),"")</f>
        <v/>
      </c>
      <c r="CP77" s="413"/>
      <c r="CQ77" s="413"/>
      <c r="CR77" s="413"/>
      <c r="CS77" s="413"/>
      <c r="CT77" s="413"/>
      <c r="CU77" s="413"/>
      <c r="CV77" s="413"/>
      <c r="CW77" s="413"/>
      <c r="CX77" s="466"/>
      <c r="CY77" s="467"/>
      <c r="CZ77" s="467"/>
      <c r="DA77" s="466"/>
      <c r="DB77" s="466"/>
      <c r="DC77" s="466"/>
      <c r="DP77" s="231"/>
      <c r="DT77" s="238"/>
      <c r="DU77" s="238"/>
      <c r="DZ77" s="236"/>
      <c r="EP77" s="236"/>
    </row>
    <row r="78" spans="1:146" s="235" customFormat="1" ht="18" customHeight="1" outlineLevel="1">
      <c r="A78" s="233"/>
      <c r="B78" s="329"/>
      <c r="C78" s="329"/>
      <c r="D78" s="234"/>
      <c r="E78" s="238"/>
      <c r="F78" s="281"/>
      <c r="G78" s="237"/>
      <c r="H78" s="237"/>
      <c r="I78" s="237"/>
      <c r="J78" s="238"/>
      <c r="Q78" s="240" t="str">
        <f>IFERROR((MP_DATA[[#This Row],[D, bottom '[m']]]+#REF!)/(2*#REF!/1000),"")</f>
        <v/>
      </c>
      <c r="Y78" s="236"/>
      <c r="AQ78" s="232"/>
      <c r="AR78" s="237"/>
      <c r="AS78" s="237"/>
      <c r="AT78" s="237"/>
      <c r="AU78" s="237"/>
      <c r="AV78" s="238"/>
      <c r="BC78" s="240" t="str">
        <f>IFERROR((TP_DATA[[#This Row],[D, bottom '[m']]]+#REF!)/(2*#REF!/1000),"")</f>
        <v/>
      </c>
      <c r="BK78" s="236"/>
      <c r="CC78" s="232"/>
      <c r="CD78" s="415"/>
      <c r="CE78" s="415"/>
      <c r="CF78" s="415"/>
      <c r="CG78" s="415"/>
      <c r="CH78" s="414"/>
      <c r="CI78" s="413"/>
      <c r="CJ78" s="413"/>
      <c r="CK78" s="413"/>
      <c r="CL78" s="413"/>
      <c r="CM78" s="413"/>
      <c r="CN78" s="413"/>
      <c r="CO78" s="438" t="str">
        <f>IFERROR((TOWER_DATA[[#This Row],[D, bottom '[m']]]+#REF!)/(2*#REF!/1000),"")</f>
        <v/>
      </c>
      <c r="CP78" s="413"/>
      <c r="CQ78" s="413"/>
      <c r="CR78" s="413"/>
      <c r="CS78" s="413"/>
      <c r="CT78" s="413"/>
      <c r="CU78" s="413"/>
      <c r="CV78" s="413"/>
      <c r="CW78" s="413"/>
      <c r="CX78" s="466"/>
      <c r="CY78" s="467"/>
      <c r="CZ78" s="467"/>
      <c r="DA78" s="466"/>
      <c r="DB78" s="466"/>
      <c r="DC78" s="466"/>
      <c r="DP78" s="231"/>
      <c r="DT78" s="238"/>
      <c r="DU78" s="238"/>
      <c r="DZ78" s="236"/>
      <c r="EP78" s="236"/>
    </row>
    <row r="79" spans="1:146" s="235" customFormat="1" ht="18" customHeight="1" outlineLevel="1">
      <c r="A79" s="233"/>
      <c r="B79" s="329"/>
      <c r="C79" s="329"/>
      <c r="D79" s="234"/>
      <c r="E79" s="238"/>
      <c r="F79" s="281"/>
      <c r="G79" s="237"/>
      <c r="H79" s="237"/>
      <c r="I79" s="237"/>
      <c r="J79" s="238"/>
      <c r="Q79" s="240" t="str">
        <f>IFERROR((MP_DATA[[#This Row],[D, bottom '[m']]]+#REF!)/(2*#REF!/1000),"")</f>
        <v/>
      </c>
      <c r="Y79" s="236"/>
      <c r="AQ79" s="232"/>
      <c r="AR79" s="237"/>
      <c r="AS79" s="237"/>
      <c r="AT79" s="237"/>
      <c r="AU79" s="237"/>
      <c r="AV79" s="238"/>
      <c r="BC79" s="240" t="str">
        <f>IFERROR((TP_DATA[[#This Row],[D, bottom '[m']]]+#REF!)/(2*#REF!/1000),"")</f>
        <v/>
      </c>
      <c r="BK79" s="236"/>
      <c r="CC79" s="232"/>
      <c r="CD79" s="415"/>
      <c r="CE79" s="415"/>
      <c r="CF79" s="415"/>
      <c r="CG79" s="415"/>
      <c r="CH79" s="414"/>
      <c r="CI79" s="413"/>
      <c r="CJ79" s="413"/>
      <c r="CK79" s="413"/>
      <c r="CL79" s="413"/>
      <c r="CM79" s="413"/>
      <c r="CN79" s="413"/>
      <c r="CO79" s="438" t="str">
        <f>IFERROR((TOWER_DATA[[#This Row],[D, bottom '[m']]]+#REF!)/(2*#REF!/1000),"")</f>
        <v/>
      </c>
      <c r="CP79" s="413"/>
      <c r="CQ79" s="413"/>
      <c r="CR79" s="413"/>
      <c r="CS79" s="413"/>
      <c r="CT79" s="413"/>
      <c r="CU79" s="413"/>
      <c r="CV79" s="413"/>
      <c r="CW79" s="413"/>
      <c r="CX79" s="466"/>
      <c r="CY79" s="467"/>
      <c r="CZ79" s="467"/>
      <c r="DA79" s="466"/>
      <c r="DB79" s="466"/>
      <c r="DC79" s="466"/>
      <c r="DP79" s="231"/>
      <c r="DT79" s="238"/>
      <c r="DU79" s="238"/>
      <c r="DZ79" s="236"/>
      <c r="EP79" s="236"/>
    </row>
    <row r="80" spans="1:146" s="235" customFormat="1" ht="18" customHeight="1" outlineLevel="1">
      <c r="A80" s="233"/>
      <c r="B80" s="329"/>
      <c r="C80" s="329"/>
      <c r="D80" s="234"/>
      <c r="E80" s="238"/>
      <c r="F80" s="281"/>
      <c r="G80" s="237"/>
      <c r="H80" s="237"/>
      <c r="I80" s="237"/>
      <c r="J80" s="238"/>
      <c r="Q80" s="240" t="str">
        <f>IFERROR((MP_DATA[[#This Row],[D, bottom '[m']]]+#REF!)/(2*#REF!/1000),"")</f>
        <v/>
      </c>
      <c r="Y80" s="236"/>
      <c r="AQ80" s="232"/>
      <c r="AR80" s="237"/>
      <c r="AS80" s="237"/>
      <c r="AT80" s="237"/>
      <c r="AU80" s="237"/>
      <c r="AV80" s="238"/>
      <c r="BC80" s="240" t="str">
        <f>IFERROR((TP_DATA[[#This Row],[D, bottom '[m']]]+#REF!)/(2*#REF!/1000),"")</f>
        <v/>
      </c>
      <c r="BK80" s="236"/>
      <c r="CC80" s="232"/>
      <c r="CD80" s="415"/>
      <c r="CE80" s="415"/>
      <c r="CF80" s="415"/>
      <c r="CG80" s="415"/>
      <c r="CH80" s="414"/>
      <c r="CI80" s="413"/>
      <c r="CJ80" s="413"/>
      <c r="CK80" s="413"/>
      <c r="CL80" s="413"/>
      <c r="CM80" s="413"/>
      <c r="CN80" s="413"/>
      <c r="CO80" s="438" t="str">
        <f>IFERROR((TOWER_DATA[[#This Row],[D, bottom '[m']]]+#REF!)/(2*#REF!/1000),"")</f>
        <v/>
      </c>
      <c r="CP80" s="413"/>
      <c r="CQ80" s="413"/>
      <c r="CR80" s="413"/>
      <c r="CS80" s="413"/>
      <c r="CT80" s="413"/>
      <c r="CU80" s="413"/>
      <c r="CV80" s="413"/>
      <c r="CW80" s="413"/>
      <c r="CX80" s="466"/>
      <c r="CY80" s="467"/>
      <c r="CZ80" s="467"/>
      <c r="DA80" s="466"/>
      <c r="DB80" s="466"/>
      <c r="DC80" s="466"/>
      <c r="DP80" s="231"/>
      <c r="DT80" s="238"/>
      <c r="DU80" s="238"/>
      <c r="DZ80" s="236"/>
      <c r="EP80" s="236"/>
    </row>
    <row r="81" spans="1:146" s="235" customFormat="1" ht="18" customHeight="1" outlineLevel="1">
      <c r="A81" s="233"/>
      <c r="B81" s="329"/>
      <c r="C81" s="329"/>
      <c r="D81" s="234"/>
      <c r="E81" s="238"/>
      <c r="F81" s="281"/>
      <c r="G81" s="237"/>
      <c r="H81" s="237"/>
      <c r="I81" s="237"/>
      <c r="J81" s="238"/>
      <c r="Q81" s="240" t="str">
        <f>IFERROR((MP_DATA[[#This Row],[D, bottom '[m']]]+#REF!)/(2*#REF!/1000),"")</f>
        <v/>
      </c>
      <c r="Y81" s="236"/>
      <c r="AQ81" s="232"/>
      <c r="AR81" s="237"/>
      <c r="AS81" s="237"/>
      <c r="AT81" s="237"/>
      <c r="AU81" s="237"/>
      <c r="AV81" s="238"/>
      <c r="BC81" s="240" t="str">
        <f>IFERROR((TP_DATA[[#This Row],[D, bottom '[m']]]+#REF!)/(2*#REF!/1000),"")</f>
        <v/>
      </c>
      <c r="BK81" s="236"/>
      <c r="CC81" s="232"/>
      <c r="CD81" s="415"/>
      <c r="CE81" s="415"/>
      <c r="CF81" s="415"/>
      <c r="CG81" s="415"/>
      <c r="CH81" s="414"/>
      <c r="CI81" s="413"/>
      <c r="CJ81" s="413"/>
      <c r="CK81" s="413"/>
      <c r="CL81" s="413"/>
      <c r="CM81" s="413"/>
      <c r="CN81" s="413"/>
      <c r="CO81" s="438" t="str">
        <f>IFERROR((TOWER_DATA[[#This Row],[D, bottom '[m']]]+#REF!)/(2*#REF!/1000),"")</f>
        <v/>
      </c>
      <c r="CP81" s="413"/>
      <c r="CQ81" s="413"/>
      <c r="CR81" s="413"/>
      <c r="CS81" s="413"/>
      <c r="CT81" s="413"/>
      <c r="CU81" s="413"/>
      <c r="CV81" s="413"/>
      <c r="CW81" s="413"/>
      <c r="CX81" s="466"/>
      <c r="CY81" s="467"/>
      <c r="CZ81" s="467"/>
      <c r="DA81" s="466"/>
      <c r="DB81" s="466"/>
      <c r="DC81" s="466"/>
      <c r="DP81" s="231"/>
      <c r="DT81" s="238"/>
      <c r="DU81" s="238"/>
      <c r="DZ81" s="236"/>
      <c r="EP81" s="236"/>
    </row>
    <row r="82" spans="1:146" s="235" customFormat="1" ht="18" customHeight="1" outlineLevel="1">
      <c r="A82" s="233"/>
      <c r="B82" s="329"/>
      <c r="C82" s="329"/>
      <c r="D82" s="234"/>
      <c r="E82" s="238"/>
      <c r="F82" s="281"/>
      <c r="G82" s="237"/>
      <c r="H82" s="237"/>
      <c r="I82" s="237"/>
      <c r="J82" s="238"/>
      <c r="K82" s="240" t="str">
        <f>IFERROR(MP_DATA[[#This Row],[Bottom '[m']]]-MP_DATA[[#This Row],[D, top '[m']]], "")</f>
        <v/>
      </c>
      <c r="L82" s="240"/>
      <c r="M82" s="240"/>
      <c r="N82" s="235" t="str">
        <f>IFERROR(-(MP_DATA[[#This Row],[D, bottom '[m']]]-MP_DATA[[#This Row],[D, top '[m']]])/(MP_DATA[[#This Row],[Bottom '[m']]]-MP_DATA[[#This Row],[Top '[m']]]),"")</f>
        <v/>
      </c>
      <c r="O82" s="240" t="str">
        <f>IF(7850/1000*(1/3)*PI()*ABS(F141-G141)*((H141/2)^2+(H141/2)*(I141/2)+(I141/2)^2-(H141/2-J141/1000)^2-(H141/2-J141/1000)*(I141/2-J141/1000)-(I141/2-J141/1000)^2)=0,"",7850/1000*(1/3)*PI()*ABS(F141-G141)*((H141/2)^2+(H141/2)*(I141/2)+(I141/2)^2-(H141/2-J141/1000)^2-(H141/2-J141/1000)*(I141/2-J141/1000)-(I141/2-J141/1000)^2))</f>
        <v/>
      </c>
      <c r="P82" s="240" t="str">
        <f>IFERROR((MP_DATA[[#This Row],[D, bottom '[m']]]+MP_DATA[[#This Row],[D, top '[m']]])/(2*MP_DATA[[#This Row],[t '[mm']]]/1000),"")</f>
        <v/>
      </c>
      <c r="Q82" s="240" t="str">
        <f>IFERROR((MP_DATA[[#This Row],[D, bottom '[m']]]+#REF!)/(2*#REF!/1000),"")</f>
        <v/>
      </c>
      <c r="Y82" s="236"/>
      <c r="AQ82" s="232"/>
      <c r="AR82" s="237"/>
      <c r="AS82" s="237"/>
      <c r="AT82" s="237"/>
      <c r="AU82" s="237"/>
      <c r="AV82" s="238"/>
      <c r="AW82" s="240" t="str">
        <f>IFERROR(TP_DATA[[#This Row],[Bottom '[m']]]-TP_DATA[[#This Row],[D, top '[m']]], "")</f>
        <v/>
      </c>
      <c r="AZ82" s="235" t="str">
        <f>IFERROR(-(TP_DATA[[#This Row],[D, bottom '[m']]]-TP_DATA[[#This Row],[D, top '[m']]])/(TP_DATA[[#This Row],[Bottom '[m']]]-TP_DATA[[#This Row],[Top '[m']]]),"")</f>
        <v/>
      </c>
      <c r="BA82" s="240" t="str">
        <f>IF(7850/1000*(1/3)*PI()*ABS(AR144-AS144)*((AT144/2)^2+(AT144/2)*(AU144/2)+(AU144/2)^2-(AT144/2-AV144/1000)^2-(AT144/2-AV144/1000)*(AU144/2-AV144/1000)-(AU144/2-AV144/1000)^2)=0,"",7850/1000*(1/3)*PI()*ABS(AR144-AS144)*((AT144/2)^2+(AT144/2)*(AU144/2)+(AU144/2)^2-(AT144/2-AV144/1000)^2-(AT144/2-AV144/1000)*(AU144/2-AV144/1000)-(AU144/2-AV144/1000)^2))</f>
        <v/>
      </c>
      <c r="BB82" s="240" t="str">
        <f>IFERROR((TP_DATA[[#This Row],[D, bottom '[m']]]+TP_DATA[[#This Row],[D, top '[m']]])/(2*TP_DATA[[#This Row],[t '[mm']]]/1000),"")</f>
        <v/>
      </c>
      <c r="BC82" s="240" t="str">
        <f>IFERROR((TP_DATA[[#This Row],[D, bottom '[m']]]+#REF!)/(2*#REF!/1000),"")</f>
        <v/>
      </c>
      <c r="BK82" s="236"/>
      <c r="CC82" s="232"/>
      <c r="CD82" s="415"/>
      <c r="CE82" s="415"/>
      <c r="CF82" s="415"/>
      <c r="CG82" s="415"/>
      <c r="CH82" s="414"/>
      <c r="CI82" s="438" t="str">
        <f>IFERROR(TOWER_DATA[[#This Row],[Bottom '[m']]]-TOWER_DATA[[#This Row],[D, top '[m']]], "")</f>
        <v/>
      </c>
      <c r="CJ82" s="438"/>
      <c r="CK82" s="438"/>
      <c r="CL82" s="413" t="str">
        <f>IFERROR(-(TOWER_DATA[[#This Row],[D, bottom '[m']]]-TOWER_DATA[[#This Row],[D, top '[m']]])/(TOWER_DATA[[#This Row],[Bottom '[m']]]-TOWER_DATA[[#This Row],[Top '[m']]]),"")</f>
        <v/>
      </c>
      <c r="CM82" s="438" t="str">
        <f t="shared" ref="CM82:CM84" si="0">IF(7850/1000*(1/3)*PI()*ABS(CD141-CE141)*((CF141/2)^2+(CF141/2)*(CG141/2)+(CG141/2)^2-(CF141/2-CH141/1000)^2-(CF141/2-CH141/1000)*(CG141/2-CH141/1000)-(CG141/2-CH141/1000)^2)=0,"",7850/1000*(1/3)*PI()*ABS(CD141-CE141)*((CF141/2)^2+(CF141/2)*(CG141/2)+(CG141/2)^2-(CF141/2-CH141/1000)^2-(CF141/2-CH141/1000)*(CG141/2-CH141/1000)-(CG141/2-CH141/1000)^2))</f>
        <v/>
      </c>
      <c r="CN82" s="438" t="str">
        <f>IFERROR((TOWER_DATA[[#This Row],[D, bottom '[m']]]+TOWER_DATA[[#This Row],[D, top '[m']]])/(2*TOWER_DATA[[#This Row],[t '[mm']]]/1000),"")</f>
        <v/>
      </c>
      <c r="CO82" s="438" t="str">
        <f>IFERROR((TOWER_DATA[[#This Row],[D, bottom '[m']]]+#REF!)/(2*#REF!/1000),"")</f>
        <v/>
      </c>
      <c r="CP82" s="413"/>
      <c r="CQ82" s="413"/>
      <c r="CR82" s="413"/>
      <c r="CS82" s="413"/>
      <c r="CT82" s="413"/>
      <c r="CU82" s="413"/>
      <c r="CV82" s="413"/>
      <c r="CW82" s="413"/>
      <c r="CX82" s="466"/>
      <c r="CY82" s="467"/>
      <c r="CZ82" s="467"/>
      <c r="DA82" s="466"/>
      <c r="DB82" s="466"/>
      <c r="DC82" s="466"/>
      <c r="DP82" s="231"/>
      <c r="DT82" s="238"/>
      <c r="DU82" s="238"/>
      <c r="DZ82" s="236"/>
      <c r="EP82" s="236"/>
    </row>
    <row r="83" spans="1:146" s="235" customFormat="1" ht="18" customHeight="1" outlineLevel="1">
      <c r="A83" s="233"/>
      <c r="B83" s="329"/>
      <c r="C83" s="329"/>
      <c r="D83" s="234"/>
      <c r="E83" s="238"/>
      <c r="F83" s="281"/>
      <c r="G83" s="237"/>
      <c r="H83" s="237"/>
      <c r="I83" s="237"/>
      <c r="J83" s="238"/>
      <c r="K83" s="240" t="str">
        <f>IFERROR(MP_DATA[[#This Row],[Bottom '[m']]]-MP_DATA[[#This Row],[D, top '[m']]], "")</f>
        <v/>
      </c>
      <c r="L83" s="240"/>
      <c r="M83" s="240"/>
      <c r="N83" s="235" t="str">
        <f>IFERROR(-(MP_DATA[[#This Row],[D, bottom '[m']]]-MP_DATA[[#This Row],[D, top '[m']]])/(MP_DATA[[#This Row],[Bottom '[m']]]-MP_DATA[[#This Row],[Top '[m']]]),"")</f>
        <v/>
      </c>
      <c r="O83" s="240" t="str">
        <f>IF(7850/1000*(1/3)*PI()*ABS(F142-G142)*((H142/2)^2+(H142/2)*(I142/2)+(I142/2)^2-(H142/2-J142/1000)^2-(H142/2-J142/1000)*(I142/2-J142/1000)-(I142/2-J142/1000)^2)=0,"",7850/1000*(1/3)*PI()*ABS(F142-G142)*((H142/2)^2+(H142/2)*(I142/2)+(I142/2)^2-(H142/2-J142/1000)^2-(H142/2-J142/1000)*(I142/2-J142/1000)-(I142/2-J142/1000)^2))</f>
        <v/>
      </c>
      <c r="P83" s="240" t="str">
        <f>IFERROR((MP_DATA[[#This Row],[D, bottom '[m']]]+MP_DATA[[#This Row],[D, top '[m']]])/(2*MP_DATA[[#This Row],[t '[mm']]]/1000),"")</f>
        <v/>
      </c>
      <c r="Q83" s="240" t="str">
        <f>IFERROR((MP_DATA[[#This Row],[D, bottom '[m']]]+#REF!)/(2*#REF!/1000),"")</f>
        <v/>
      </c>
      <c r="Y83" s="236"/>
      <c r="AQ83" s="232"/>
      <c r="AR83" s="237"/>
      <c r="AS83" s="237"/>
      <c r="AT83" s="237"/>
      <c r="AU83" s="237"/>
      <c r="AV83" s="238"/>
      <c r="AW83" s="240" t="str">
        <f>IFERROR(TP_DATA[[#This Row],[Bottom '[m']]]-TP_DATA[[#This Row],[D, top '[m']]], "")</f>
        <v/>
      </c>
      <c r="AZ83" s="235" t="str">
        <f>IFERROR(-(TP_DATA[[#This Row],[D, bottom '[m']]]-TP_DATA[[#This Row],[D, top '[m']]])/(TP_DATA[[#This Row],[Bottom '[m']]]-TP_DATA[[#This Row],[Top '[m']]]),"")</f>
        <v/>
      </c>
      <c r="BA83" s="240" t="str">
        <f>IF(7850/1000*(1/3)*PI()*ABS(AR145-AS145)*((AT145/2)^2+(AT145/2)*(AU145/2)+(AU145/2)^2-(AT145/2-AV145/1000)^2-(AT145/2-AV145/1000)*(AU145/2-AV145/1000)-(AU145/2-AV145/1000)^2)=0,"",7850/1000*(1/3)*PI()*ABS(AR145-AS145)*((AT145/2)^2+(AT145/2)*(AU145/2)+(AU145/2)^2-(AT145/2-AV145/1000)^2-(AT145/2-AV145/1000)*(AU145/2-AV145/1000)-(AU145/2-AV145/1000)^2))</f>
        <v/>
      </c>
      <c r="BB83" s="240" t="str">
        <f>IFERROR((TP_DATA[[#This Row],[D, bottom '[m']]]+TP_DATA[[#This Row],[D, top '[m']]])/(2*TP_DATA[[#This Row],[t '[mm']]]/1000),"")</f>
        <v/>
      </c>
      <c r="BC83" s="240" t="str">
        <f>IFERROR((TP_DATA[[#This Row],[D, bottom '[m']]]+#REF!)/(2*#REF!/1000),"")</f>
        <v/>
      </c>
      <c r="BK83" s="236"/>
      <c r="CC83" s="232"/>
      <c r="CD83" s="415"/>
      <c r="CE83" s="415"/>
      <c r="CF83" s="415"/>
      <c r="CG83" s="415"/>
      <c r="CH83" s="414"/>
      <c r="CI83" s="438" t="str">
        <f>IFERROR(TOWER_DATA[[#This Row],[Bottom '[m']]]-TOWER_DATA[[#This Row],[D, top '[m']]], "")</f>
        <v/>
      </c>
      <c r="CJ83" s="438"/>
      <c r="CK83" s="438"/>
      <c r="CL83" s="413" t="str">
        <f>IFERROR(-(TOWER_DATA[[#This Row],[D, bottom '[m']]]-TOWER_DATA[[#This Row],[D, top '[m']]])/(TOWER_DATA[[#This Row],[Bottom '[m']]]-TOWER_DATA[[#This Row],[Top '[m']]]),"")</f>
        <v/>
      </c>
      <c r="CM83" s="438" t="str">
        <f t="shared" si="0"/>
        <v/>
      </c>
      <c r="CN83" s="438" t="str">
        <f>IFERROR((TOWER_DATA[[#This Row],[D, bottom '[m']]]+TOWER_DATA[[#This Row],[D, top '[m']]])/(2*TOWER_DATA[[#This Row],[t '[mm']]]/1000),"")</f>
        <v/>
      </c>
      <c r="CO83" s="438" t="str">
        <f>IFERROR((TOWER_DATA[[#This Row],[D, bottom '[m']]]+#REF!)/(2*#REF!/1000),"")</f>
        <v/>
      </c>
      <c r="CP83" s="413"/>
      <c r="CQ83" s="413"/>
      <c r="CR83" s="413"/>
      <c r="CS83" s="413"/>
      <c r="CT83" s="413"/>
      <c r="CU83" s="413"/>
      <c r="CV83" s="413"/>
      <c r="CW83" s="413"/>
      <c r="CX83" s="466"/>
      <c r="CY83" s="467"/>
      <c r="CZ83" s="467"/>
      <c r="DA83" s="466"/>
      <c r="DB83" s="466"/>
      <c r="DC83" s="466"/>
      <c r="DP83" s="231"/>
      <c r="DT83" s="238"/>
      <c r="DU83" s="238"/>
      <c r="DZ83" s="236"/>
      <c r="EP83" s="236"/>
    </row>
    <row r="84" spans="1:146" s="235" customFormat="1" ht="18" customHeight="1" outlineLevel="1">
      <c r="A84" s="233"/>
      <c r="B84" s="329"/>
      <c r="C84" s="329"/>
      <c r="D84" s="234"/>
      <c r="E84" s="238"/>
      <c r="F84" s="281"/>
      <c r="G84" s="237"/>
      <c r="H84" s="237"/>
      <c r="I84" s="237"/>
      <c r="J84" s="238"/>
      <c r="K84" s="240" t="str">
        <f>IFERROR(MP_DATA[[#This Row],[Bottom '[m']]]-MP_DATA[[#This Row],[D, top '[m']]], "")</f>
        <v/>
      </c>
      <c r="L84" s="240"/>
      <c r="M84" s="240"/>
      <c r="N84" s="240" t="str">
        <f>IFERROR(-(MP_DATA[[#This Row],[D, bottom '[m']]]-MP_DATA[[#This Row],[D, top '[m']]])/(MP_DATA[[#This Row],[Bottom '[m']]]-MP_DATA[[#This Row],[Top '[m']]]),"")</f>
        <v/>
      </c>
      <c r="O84" s="240" t="str">
        <f>IF(7850/1000*(1/3)*PI()*ABS(F143-G143)*((H143/2)^2+(H143/2)*(I143/2)+(I143/2)^2-(H143/2-J143/1000)^2-(H143/2-J143/1000)*(I143/2-J143/1000)-(I143/2-J143/1000)^2)=0,"",7850/1000*(1/3)*PI()*ABS(F143-G143)*((H143/2)^2+(H143/2)*(I143/2)+(I143/2)^2-(H143/2-J143/1000)^2-(H143/2-J143/1000)*(I143/2-J143/1000)-(I143/2-J143/1000)^2))</f>
        <v/>
      </c>
      <c r="P84" s="240" t="str">
        <f>IFERROR((MP_DATA[[#This Row],[D, bottom '[m']]]+MP_DATA[[#This Row],[D, top '[m']]])/(2*MP_DATA[[#This Row],[t '[mm']]]/1000),"")</f>
        <v/>
      </c>
      <c r="Q84" s="240" t="str">
        <f>IFERROR((MP_DATA[[#This Row],[D, bottom '[m']]]+#REF!)/(2*#REF!/1000),"")</f>
        <v/>
      </c>
      <c r="Y84" s="236"/>
      <c r="AQ84" s="232"/>
      <c r="AR84" s="237"/>
      <c r="AS84" s="237"/>
      <c r="AT84" s="237"/>
      <c r="AU84" s="237"/>
      <c r="AV84" s="238"/>
      <c r="AW84" s="240" t="str">
        <f>IFERROR(TP_DATA[[#This Row],[Bottom '[m']]]-TP_DATA[[#This Row],[D, top '[m']]], "")</f>
        <v/>
      </c>
      <c r="AZ84" s="240" t="str">
        <f>IFERROR(-(TP_DATA[[#This Row],[D, bottom '[m']]]-TP_DATA[[#This Row],[D, top '[m']]])/(TP_DATA[[#This Row],[Bottom '[m']]]-TP_DATA[[#This Row],[Top '[m']]]),"")</f>
        <v/>
      </c>
      <c r="BA84" s="240" t="str">
        <f>IF(7850/1000*(1/3)*PI()*ABS(AR146-AS146)*((AT146/2)^2+(AT146/2)*(AU146/2)+(AU146/2)^2-(AT146/2-AV146/1000)^2-(AT146/2-AV146/1000)*(AU146/2-AV146/1000)-(AU146/2-AV146/1000)^2)=0,"",7850/1000*(1/3)*PI()*ABS(AR146-AS146)*((AT146/2)^2+(AT146/2)*(AU146/2)+(AU146/2)^2-(AT146/2-AV146/1000)^2-(AT146/2-AV146/1000)*(AU146/2-AV146/1000)-(AU146/2-AV146/1000)^2))</f>
        <v/>
      </c>
      <c r="BB84" s="240" t="str">
        <f>IFERROR((TP_DATA[[#This Row],[D, bottom '[m']]]+TP_DATA[[#This Row],[D, top '[m']]])/(2*TP_DATA[[#This Row],[t '[mm']]]/1000),"")</f>
        <v/>
      </c>
      <c r="BC84" s="240" t="str">
        <f>IFERROR((TP_DATA[[#This Row],[D, bottom '[m']]]+#REF!)/(2*#REF!/1000),"")</f>
        <v/>
      </c>
      <c r="BK84" s="236"/>
      <c r="CC84" s="232"/>
      <c r="CD84" s="415"/>
      <c r="CE84" s="415"/>
      <c r="CF84" s="415"/>
      <c r="CG84" s="415"/>
      <c r="CH84" s="414"/>
      <c r="CI84" s="438" t="str">
        <f>IFERROR(TOWER_DATA[[#This Row],[Bottom '[m']]]-TOWER_DATA[[#This Row],[D, top '[m']]], "")</f>
        <v/>
      </c>
      <c r="CJ84" s="438"/>
      <c r="CK84" s="438"/>
      <c r="CL84" s="438" t="str">
        <f>IFERROR(-(TOWER_DATA[[#This Row],[D, bottom '[m']]]-TOWER_DATA[[#This Row],[D, top '[m']]])/(TOWER_DATA[[#This Row],[Bottom '[m']]]-TOWER_DATA[[#This Row],[Top '[m']]]),"")</f>
        <v/>
      </c>
      <c r="CM84" s="438" t="str">
        <f t="shared" si="0"/>
        <v/>
      </c>
      <c r="CN84" s="438" t="str">
        <f>IFERROR((TOWER_DATA[[#This Row],[D, bottom '[m']]]+TOWER_DATA[[#This Row],[D, top '[m']]])/(2*TOWER_DATA[[#This Row],[t '[mm']]]/1000),"")</f>
        <v/>
      </c>
      <c r="CO84" s="438" t="str">
        <f>IFERROR((TOWER_DATA[[#This Row],[D, bottom '[m']]]+#REF!)/(2*#REF!/1000),"")</f>
        <v/>
      </c>
      <c r="CP84" s="413"/>
      <c r="CQ84" s="413"/>
      <c r="CR84" s="413"/>
      <c r="CS84" s="413"/>
      <c r="CT84" s="413"/>
      <c r="CU84" s="413"/>
      <c r="CV84" s="413"/>
      <c r="CW84" s="413"/>
      <c r="CY84" s="237"/>
      <c r="CZ84" s="237"/>
      <c r="DP84" s="231"/>
      <c r="DT84" s="238"/>
      <c r="DU84" s="238"/>
      <c r="DZ84" s="236"/>
      <c r="EP84" s="236"/>
    </row>
    <row r="85" spans="1:146" s="235" customFormat="1" ht="18" customHeight="1" outlineLevel="1">
      <c r="A85" s="233"/>
      <c r="B85" s="329"/>
      <c r="C85" s="329"/>
      <c r="D85" s="234"/>
      <c r="E85" s="238"/>
      <c r="F85" s="281"/>
      <c r="G85" s="237"/>
      <c r="H85" s="237"/>
      <c r="I85" s="237"/>
      <c r="J85" s="238"/>
      <c r="Q85" s="240" t="str">
        <f>IFERROR((MP_DATA[[#This Row],[D, bottom '[m']]]+#REF!)/(2*#REF!/1000),"")</f>
        <v/>
      </c>
      <c r="Y85" s="236"/>
      <c r="AQ85" s="232"/>
      <c r="AR85" s="237"/>
      <c r="AS85" s="237"/>
      <c r="AT85" s="237"/>
      <c r="AU85" s="237"/>
      <c r="AV85" s="238"/>
      <c r="BC85" s="240" t="str">
        <f>IFERROR((TP_DATA[[#This Row],[D, bottom '[m']]]+#REF!)/(2*#REF!/1000),"")</f>
        <v/>
      </c>
      <c r="BK85" s="236"/>
      <c r="CC85" s="232"/>
      <c r="CD85" s="415"/>
      <c r="CE85" s="415"/>
      <c r="CF85" s="415"/>
      <c r="CG85" s="415"/>
      <c r="CH85" s="414"/>
      <c r="CI85" s="413"/>
      <c r="CJ85" s="413"/>
      <c r="CK85" s="413"/>
      <c r="CL85" s="413"/>
      <c r="CM85" s="413"/>
      <c r="CN85" s="413"/>
      <c r="CO85" s="438" t="str">
        <f>IFERROR((TOWER_DATA[[#This Row],[D, bottom '[m']]]+#REF!)/(2*#REF!/1000),"")</f>
        <v/>
      </c>
      <c r="CP85" s="413"/>
      <c r="CQ85" s="413"/>
      <c r="CR85" s="413"/>
      <c r="CS85" s="413"/>
      <c r="CT85" s="413"/>
      <c r="CU85" s="413"/>
      <c r="CV85" s="413"/>
      <c r="CW85" s="413"/>
      <c r="CY85" s="237"/>
      <c r="CZ85" s="237"/>
      <c r="DP85" s="231"/>
      <c r="DT85" s="238"/>
      <c r="DU85" s="238"/>
      <c r="DZ85" s="236"/>
      <c r="EP85" s="236"/>
    </row>
    <row r="86" spans="1:146" s="235" customFormat="1" ht="18" customHeight="1" outlineLevel="1">
      <c r="A86" s="233"/>
      <c r="B86" s="329"/>
      <c r="C86" s="329"/>
      <c r="D86" s="234"/>
      <c r="E86" s="238"/>
      <c r="F86" s="281"/>
      <c r="G86" s="237"/>
      <c r="H86" s="237"/>
      <c r="I86" s="237"/>
      <c r="J86" s="238"/>
      <c r="Q86" s="240" t="str">
        <f>IFERROR((MP_DATA[[#This Row],[D, bottom '[m']]]+#REF!)/(2*#REF!/1000),"")</f>
        <v/>
      </c>
      <c r="Y86" s="236"/>
      <c r="AQ86" s="232"/>
      <c r="AR86" s="237"/>
      <c r="AS86" s="237"/>
      <c r="AT86" s="237"/>
      <c r="AU86" s="237"/>
      <c r="AV86" s="238"/>
      <c r="BC86" s="240" t="str">
        <f>IFERROR((TP_DATA[[#This Row],[D, bottom '[m']]]+#REF!)/(2*#REF!/1000),"")</f>
        <v/>
      </c>
      <c r="BK86" s="236"/>
      <c r="CC86" s="232"/>
      <c r="CD86" s="415"/>
      <c r="CE86" s="415"/>
      <c r="CF86" s="415"/>
      <c r="CG86" s="415"/>
      <c r="CH86" s="414"/>
      <c r="CI86" s="413"/>
      <c r="CJ86" s="413"/>
      <c r="CK86" s="413"/>
      <c r="CL86" s="413"/>
      <c r="CM86" s="413"/>
      <c r="CN86" s="413"/>
      <c r="CO86" s="438" t="str">
        <f>IFERROR((TOWER_DATA[[#This Row],[D, bottom '[m']]]+#REF!)/(2*#REF!/1000),"")</f>
        <v/>
      </c>
      <c r="CP86" s="413"/>
      <c r="CQ86" s="413"/>
      <c r="CR86" s="413"/>
      <c r="CS86" s="413"/>
      <c r="CT86" s="413"/>
      <c r="CU86" s="413"/>
      <c r="CV86" s="413"/>
      <c r="CW86" s="413"/>
      <c r="CY86" s="237"/>
      <c r="CZ86" s="237"/>
      <c r="DP86" s="231"/>
      <c r="DT86" s="238"/>
      <c r="DU86" s="238"/>
      <c r="DZ86" s="236"/>
      <c r="EP86" s="236"/>
    </row>
    <row r="87" spans="1:146" s="235" customFormat="1" ht="18" customHeight="1" outlineLevel="1">
      <c r="A87" s="233"/>
      <c r="B87" s="329"/>
      <c r="C87" s="329"/>
      <c r="D87" s="234"/>
      <c r="E87" s="238"/>
      <c r="F87" s="281"/>
      <c r="G87" s="237"/>
      <c r="H87" s="237"/>
      <c r="I87" s="237"/>
      <c r="J87" s="238"/>
      <c r="Q87" s="240" t="str">
        <f>IFERROR((MP_DATA[[#This Row],[D, bottom '[m']]]+#REF!)/(2*#REF!/1000),"")</f>
        <v/>
      </c>
      <c r="Y87" s="236"/>
      <c r="AQ87" s="232"/>
      <c r="AR87" s="237"/>
      <c r="AS87" s="237"/>
      <c r="AT87" s="237"/>
      <c r="AU87" s="237"/>
      <c r="AV87" s="238"/>
      <c r="BC87" s="240" t="str">
        <f>IFERROR((TP_DATA[[#This Row],[D, bottom '[m']]]+#REF!)/(2*#REF!/1000),"")</f>
        <v/>
      </c>
      <c r="BK87" s="236"/>
      <c r="CC87" s="232"/>
      <c r="CD87" s="415"/>
      <c r="CE87" s="415"/>
      <c r="CF87" s="415"/>
      <c r="CG87" s="415"/>
      <c r="CH87" s="414"/>
      <c r="CI87" s="413"/>
      <c r="CJ87" s="413"/>
      <c r="CK87" s="413"/>
      <c r="CL87" s="413"/>
      <c r="CM87" s="413"/>
      <c r="CN87" s="413"/>
      <c r="CO87" s="438" t="str">
        <f>IFERROR((TOWER_DATA[[#This Row],[D, bottom '[m']]]+#REF!)/(2*#REF!/1000),"")</f>
        <v/>
      </c>
      <c r="CP87" s="413"/>
      <c r="CQ87" s="413"/>
      <c r="CR87" s="413"/>
      <c r="CS87" s="413"/>
      <c r="CT87" s="413"/>
      <c r="CU87" s="413"/>
      <c r="CV87" s="413"/>
      <c r="CW87" s="413"/>
      <c r="CY87" s="237"/>
      <c r="CZ87" s="237"/>
      <c r="DP87" s="231"/>
      <c r="DT87" s="238"/>
      <c r="DU87" s="238"/>
      <c r="DZ87" s="236"/>
      <c r="EP87" s="236"/>
    </row>
    <row r="88" spans="1:146" s="235" customFormat="1" ht="18" customHeight="1" outlineLevel="1">
      <c r="A88" s="233"/>
      <c r="B88" s="329"/>
      <c r="C88" s="329"/>
      <c r="D88" s="234"/>
      <c r="E88" s="238"/>
      <c r="F88" s="281"/>
      <c r="G88" s="237"/>
      <c r="H88" s="237"/>
      <c r="I88" s="237"/>
      <c r="J88" s="238"/>
      <c r="Q88" s="240" t="str">
        <f>IFERROR((MP_DATA[[#This Row],[D, bottom '[m']]]+#REF!)/(2*#REF!/1000),"")</f>
        <v/>
      </c>
      <c r="Y88" s="236"/>
      <c r="AQ88" s="232"/>
      <c r="AR88" s="237"/>
      <c r="AS88" s="237"/>
      <c r="AT88" s="237"/>
      <c r="AU88" s="237"/>
      <c r="AV88" s="238"/>
      <c r="BC88" s="240" t="str">
        <f>IFERROR((TP_DATA[[#This Row],[D, bottom '[m']]]+#REF!)/(2*#REF!/1000),"")</f>
        <v/>
      </c>
      <c r="BK88" s="236"/>
      <c r="CC88" s="232"/>
      <c r="CD88" s="415"/>
      <c r="CE88" s="415"/>
      <c r="CF88" s="415"/>
      <c r="CG88" s="415"/>
      <c r="CH88" s="414"/>
      <c r="CI88" s="413"/>
      <c r="CJ88" s="413"/>
      <c r="CK88" s="413"/>
      <c r="CL88" s="413"/>
      <c r="CM88" s="413"/>
      <c r="CN88" s="413"/>
      <c r="CO88" s="438" t="str">
        <f>IFERROR((TOWER_DATA[[#This Row],[D, bottom '[m']]]+#REF!)/(2*#REF!/1000),"")</f>
        <v/>
      </c>
      <c r="CP88" s="413"/>
      <c r="CQ88" s="413"/>
      <c r="CR88" s="413"/>
      <c r="CS88" s="413"/>
      <c r="CT88" s="413"/>
      <c r="CU88" s="413"/>
      <c r="CV88" s="413"/>
      <c r="CW88" s="413"/>
      <c r="CY88" s="237"/>
      <c r="CZ88" s="237"/>
      <c r="DP88" s="231"/>
      <c r="DT88" s="238"/>
      <c r="DU88" s="238"/>
      <c r="DX88" s="235" t="str">
        <f>IF(7850/1000*(1/3)*PI()*ABS(DQ88-DS88)*((DT88/2)^2+(DT88/2)*(DU88/2)+(DU88/2)^2-(DT88/2-DW88/1000)^2-(DT88/2-DW88/1000)*(DU88/2-DW88/1000)-(DU88/2-DW88/1000)^2)=0,"",7850/1000*(1/3)*PI()*ABS(DQ88-DS88)*((DT88/2)^2+(DT88/2)*(DU88/2)+(DU88/2)^2-(DT88/2-DW88/1000)^2-(DT88/2-DW88/1000)*(DU88/2-DW88/1000)-(DU88/2-DW88/1000)^2))</f>
        <v/>
      </c>
      <c r="DZ88" s="236"/>
      <c r="EP88" s="236"/>
    </row>
    <row r="89" spans="1:146" s="235" customFormat="1" ht="18" customHeight="1" outlineLevel="1">
      <c r="A89" s="233"/>
      <c r="B89" s="329"/>
      <c r="C89" s="329"/>
      <c r="D89" s="234"/>
      <c r="E89" s="238"/>
      <c r="F89" s="281"/>
      <c r="G89" s="237"/>
      <c r="H89" s="237"/>
      <c r="I89" s="237"/>
      <c r="J89" s="238"/>
      <c r="Q89" s="240" t="str">
        <f>IFERROR((MP_DATA[[#This Row],[D, bottom '[m']]]+#REF!)/(2*#REF!/1000),"")</f>
        <v/>
      </c>
      <c r="Y89" s="236"/>
      <c r="AQ89" s="232"/>
      <c r="AR89" s="237"/>
      <c r="AS89" s="237"/>
      <c r="AT89" s="237"/>
      <c r="AU89" s="237"/>
      <c r="AV89" s="238"/>
      <c r="BC89" s="240" t="str">
        <f>IFERROR((TP_DATA[[#This Row],[D, bottom '[m']]]+#REF!)/(2*#REF!/1000),"")</f>
        <v/>
      </c>
      <c r="BK89" s="236"/>
      <c r="CC89" s="232"/>
      <c r="CD89" s="415"/>
      <c r="CE89" s="415"/>
      <c r="CF89" s="415"/>
      <c r="CG89" s="415"/>
      <c r="CH89" s="414"/>
      <c r="CI89" s="413"/>
      <c r="CJ89" s="413"/>
      <c r="CK89" s="413"/>
      <c r="CL89" s="413"/>
      <c r="CM89" s="413"/>
      <c r="CN89" s="413"/>
      <c r="CO89" s="438" t="str">
        <f>IFERROR((TOWER_DATA[[#This Row],[D, bottom '[m']]]+#REF!)/(2*#REF!/1000),"")</f>
        <v/>
      </c>
      <c r="CP89" s="413"/>
      <c r="CQ89" s="413"/>
      <c r="CR89" s="413"/>
      <c r="CS89" s="413"/>
      <c r="CT89" s="413"/>
      <c r="CU89" s="413"/>
      <c r="CV89" s="413"/>
      <c r="CW89" s="413"/>
      <c r="CY89" s="237"/>
      <c r="CZ89" s="237"/>
      <c r="DP89" s="231"/>
      <c r="DT89" s="238"/>
      <c r="DU89" s="238"/>
      <c r="DX89" s="235" t="str">
        <f>IF(7850/1000*(1/3)*PI()*ABS(DQ89-DS89)*((DT89/2)^2+(DT89/2)*(DU89/2)+(DU89/2)^2-(DT89/2-DW89/1000)^2-(DT89/2-DW89/1000)*(DU89/2-DW89/1000)-(DU89/2-DW89/1000)^2)=0,"",7850/1000*(1/3)*PI()*ABS(DQ89-DS89)*((DT89/2)^2+(DT89/2)*(DU89/2)+(DU89/2)^2-(DT89/2-DW89/1000)^2-(DT89/2-DW89/1000)*(DU89/2-DW89/1000)-(DU89/2-DW89/1000)^2))</f>
        <v/>
      </c>
      <c r="DZ89" s="236"/>
      <c r="EP89" s="236"/>
    </row>
    <row r="90" spans="1:146" s="235" customFormat="1" ht="18" customHeight="1" outlineLevel="1">
      <c r="A90" s="233"/>
      <c r="B90" s="329"/>
      <c r="C90" s="329"/>
      <c r="D90" s="234"/>
      <c r="E90" s="238"/>
      <c r="F90" s="281"/>
      <c r="G90" s="237"/>
      <c r="H90" s="237"/>
      <c r="I90" s="237"/>
      <c r="J90" s="238"/>
      <c r="Q90" s="240" t="str">
        <f>IFERROR((MP_DATA[[#This Row],[D, bottom '[m']]]+#REF!)/(2*#REF!/1000),"")</f>
        <v/>
      </c>
      <c r="Y90" s="236"/>
      <c r="AQ90" s="232"/>
      <c r="AR90" s="237"/>
      <c r="AS90" s="237"/>
      <c r="AT90" s="237"/>
      <c r="AU90" s="237"/>
      <c r="AV90" s="238"/>
      <c r="BC90" s="240" t="str">
        <f>IFERROR((TP_DATA[[#This Row],[D, bottom '[m']]]+#REF!)/(2*#REF!/1000),"")</f>
        <v/>
      </c>
      <c r="BK90" s="236"/>
      <c r="CC90" s="232"/>
      <c r="CD90" s="415"/>
      <c r="CE90" s="415"/>
      <c r="CF90" s="415"/>
      <c r="CG90" s="415"/>
      <c r="CH90" s="414"/>
      <c r="CI90" s="413"/>
      <c r="CJ90" s="413"/>
      <c r="CK90" s="413"/>
      <c r="CL90" s="413"/>
      <c r="CM90" s="413"/>
      <c r="CN90" s="413"/>
      <c r="CO90" s="438" t="str">
        <f>IFERROR((TOWER_DATA[[#This Row],[D, bottom '[m']]]+#REF!)/(2*#REF!/1000),"")</f>
        <v/>
      </c>
      <c r="CP90" s="413"/>
      <c r="CQ90" s="413"/>
      <c r="CR90" s="413"/>
      <c r="CS90" s="413"/>
      <c r="CT90" s="413"/>
      <c r="CU90" s="413"/>
      <c r="CV90" s="413"/>
      <c r="CW90" s="413"/>
      <c r="CY90" s="237"/>
      <c r="CZ90" s="237"/>
      <c r="DP90" s="231"/>
      <c r="DT90" s="238"/>
      <c r="DU90" s="238"/>
      <c r="DX90" s="235" t="str">
        <f>IF(7850/1000*(1/3)*PI()*ABS(DQ90-DS90)*((DT90/2)^2+(DT90/2)*(DU90/2)+(DU90/2)^2-(DT90/2-DW90/1000)^2-(DT90/2-DW90/1000)*(DU90/2-DW90/1000)-(DU90/2-DW90/1000)^2)=0,"",7850/1000*(1/3)*PI()*ABS(DQ90-DS90)*((DT90/2)^2+(DT90/2)*(DU90/2)+(DU90/2)^2-(DT90/2-DW90/1000)^2-(DT90/2-DW90/1000)*(DU90/2-DW90/1000)-(DU90/2-DW90/1000)^2))</f>
        <v/>
      </c>
      <c r="DZ90" s="236"/>
      <c r="EP90" s="236"/>
    </row>
    <row r="91" spans="1:146" s="235" customFormat="1" ht="18" customHeight="1" outlineLevel="1">
      <c r="A91" s="233"/>
      <c r="B91" s="329"/>
      <c r="C91" s="329"/>
      <c r="D91" s="234"/>
      <c r="E91" s="238"/>
      <c r="F91" s="281"/>
      <c r="G91" s="237"/>
      <c r="H91" s="237"/>
      <c r="I91" s="237"/>
      <c r="J91" s="238"/>
      <c r="Q91" s="240" t="str">
        <f>IFERROR((MP_DATA[[#This Row],[D, bottom '[m']]]+#REF!)/(2*#REF!/1000),"")</f>
        <v/>
      </c>
      <c r="Y91" s="236"/>
      <c r="AQ91" s="232"/>
      <c r="AR91" s="237"/>
      <c r="AS91" s="237"/>
      <c r="AT91" s="237"/>
      <c r="AU91" s="237"/>
      <c r="AV91" s="238"/>
      <c r="BC91" s="240" t="str">
        <f>IFERROR((TP_DATA[[#This Row],[D, bottom '[m']]]+#REF!)/(2*#REF!/1000),"")</f>
        <v/>
      </c>
      <c r="BK91" s="236"/>
      <c r="CC91" s="232"/>
      <c r="CD91" s="415"/>
      <c r="CE91" s="415"/>
      <c r="CF91" s="415"/>
      <c r="CG91" s="415"/>
      <c r="CH91" s="414"/>
      <c r="CI91" s="413"/>
      <c r="CJ91" s="413"/>
      <c r="CK91" s="413"/>
      <c r="CL91" s="413"/>
      <c r="CM91" s="413"/>
      <c r="CN91" s="413"/>
      <c r="CO91" s="438" t="str">
        <f>IFERROR((TOWER_DATA[[#This Row],[D, bottom '[m']]]+#REF!)/(2*#REF!/1000),"")</f>
        <v/>
      </c>
      <c r="CP91" s="413"/>
      <c r="CQ91" s="413"/>
      <c r="CR91" s="413"/>
      <c r="CS91" s="413"/>
      <c r="CT91" s="413"/>
      <c r="CU91" s="413"/>
      <c r="CV91" s="413"/>
      <c r="CW91" s="413"/>
      <c r="CY91" s="237"/>
      <c r="CZ91" s="237"/>
      <c r="DP91" s="231"/>
      <c r="DT91" s="238"/>
      <c r="DU91" s="238"/>
      <c r="DX91" s="235" t="str">
        <f t="shared" ref="DX91:DX110" si="1">IF(7850/1000*(1/3)*PI()*ABS(DQ91-DS91)*((DT91/2)^2+(DT91/2)*(DU91/2)+(DU91/2)^2-(DT91/2-DW91/1000)^2-(DT91/2-DW91/1000)*(DU91/2-DW91/1000)-(DU91/2-DW91/1000)^2)=0,"",7850/1000*(1/3)*PI()*ABS(DQ91-DS91)*((DT91/2)^2+(DT91/2)*(DU91/2)+(DU91/2)^2-(DT91/2-DW91/1000)^2-(DT91/2-DW91/1000)*(DU91/2-DW91/1000)-(DU91/2-DW91/1000)^2))</f>
        <v/>
      </c>
      <c r="DZ91" s="236"/>
      <c r="EP91" s="236"/>
    </row>
    <row r="92" spans="1:146" s="235" customFormat="1" ht="18" customHeight="1" outlineLevel="1">
      <c r="A92" s="233"/>
      <c r="B92" s="329"/>
      <c r="C92" s="329"/>
      <c r="D92" s="234"/>
      <c r="E92" s="238"/>
      <c r="F92" s="281"/>
      <c r="G92" s="237"/>
      <c r="H92" s="237"/>
      <c r="I92" s="237"/>
      <c r="J92" s="238"/>
      <c r="Q92" s="240" t="str">
        <f>IFERROR((MP_DATA[[#This Row],[D, bottom '[m']]]+#REF!)/(2*#REF!/1000),"")</f>
        <v/>
      </c>
      <c r="Y92" s="236"/>
      <c r="AQ92" s="232"/>
      <c r="AR92" s="237"/>
      <c r="AS92" s="237"/>
      <c r="AT92" s="237"/>
      <c r="AU92" s="237"/>
      <c r="AV92" s="238"/>
      <c r="BC92" s="240" t="str">
        <f>IFERROR((TP_DATA[[#This Row],[D, bottom '[m']]]+#REF!)/(2*#REF!/1000),"")</f>
        <v/>
      </c>
      <c r="BK92" s="236"/>
      <c r="CC92" s="232"/>
      <c r="CD92" s="415"/>
      <c r="CE92" s="415"/>
      <c r="CF92" s="415"/>
      <c r="CG92" s="415"/>
      <c r="CH92" s="414"/>
      <c r="CI92" s="413"/>
      <c r="CJ92" s="413"/>
      <c r="CK92" s="413"/>
      <c r="CL92" s="413"/>
      <c r="CM92" s="413"/>
      <c r="CN92" s="413"/>
      <c r="CO92" s="438" t="str">
        <f>IFERROR((TOWER_DATA[[#This Row],[D, bottom '[m']]]+#REF!)/(2*#REF!/1000),"")</f>
        <v/>
      </c>
      <c r="CP92" s="413"/>
      <c r="CQ92" s="413"/>
      <c r="CR92" s="413"/>
      <c r="CS92" s="413"/>
      <c r="CT92" s="413"/>
      <c r="CU92" s="413"/>
      <c r="CV92" s="413"/>
      <c r="CW92" s="413"/>
      <c r="CY92" s="237"/>
      <c r="CZ92" s="237"/>
      <c r="DP92" s="231"/>
      <c r="DT92" s="238"/>
      <c r="DU92" s="238"/>
      <c r="DX92" s="235" t="str">
        <f t="shared" si="1"/>
        <v/>
      </c>
      <c r="DZ92" s="236"/>
      <c r="EP92" s="236"/>
    </row>
    <row r="93" spans="1:146" s="235" customFormat="1" ht="18" customHeight="1" outlineLevel="1">
      <c r="A93" s="233"/>
      <c r="B93" s="329"/>
      <c r="C93" s="329"/>
      <c r="D93" s="234"/>
      <c r="E93" s="238"/>
      <c r="F93" s="281"/>
      <c r="G93" s="237"/>
      <c r="H93" s="237"/>
      <c r="I93" s="237"/>
      <c r="J93" s="238"/>
      <c r="Q93" s="240" t="str">
        <f>IFERROR((MP_DATA[[#This Row],[D, bottom '[m']]]+#REF!)/(2*#REF!/1000),"")</f>
        <v/>
      </c>
      <c r="Y93" s="236"/>
      <c r="AQ93" s="232"/>
      <c r="AR93" s="237"/>
      <c r="AS93" s="237"/>
      <c r="AT93" s="237"/>
      <c r="AU93" s="237"/>
      <c r="AV93" s="238"/>
      <c r="BC93" s="240" t="str">
        <f>IFERROR((TP_DATA[[#This Row],[D, bottom '[m']]]+#REF!)/(2*#REF!/1000),"")</f>
        <v/>
      </c>
      <c r="BK93" s="236"/>
      <c r="CC93" s="232"/>
      <c r="CD93" s="415"/>
      <c r="CE93" s="415"/>
      <c r="CF93" s="415"/>
      <c r="CG93" s="415"/>
      <c r="CH93" s="414"/>
      <c r="CI93" s="413"/>
      <c r="CJ93" s="413"/>
      <c r="CK93" s="413"/>
      <c r="CL93" s="413"/>
      <c r="CM93" s="413"/>
      <c r="CN93" s="413"/>
      <c r="CO93" s="438" t="str">
        <f>IFERROR((TOWER_DATA[[#This Row],[D, bottom '[m']]]+#REF!)/(2*#REF!/1000),"")</f>
        <v/>
      </c>
      <c r="CP93" s="413"/>
      <c r="CQ93" s="413"/>
      <c r="CR93" s="413"/>
      <c r="CS93" s="413"/>
      <c r="CT93" s="413"/>
      <c r="CU93" s="413"/>
      <c r="CV93" s="413"/>
      <c r="CW93" s="413"/>
      <c r="CY93" s="237"/>
      <c r="CZ93" s="237"/>
      <c r="DP93" s="231"/>
      <c r="DT93" s="238"/>
      <c r="DU93" s="238"/>
      <c r="DX93" s="235" t="str">
        <f t="shared" si="1"/>
        <v/>
      </c>
      <c r="DZ93" s="236"/>
      <c r="EP93" s="236"/>
    </row>
    <row r="94" spans="1:146" s="235" customFormat="1" ht="18" customHeight="1" outlineLevel="1">
      <c r="A94" s="233"/>
      <c r="B94" s="329"/>
      <c r="C94" s="329"/>
      <c r="D94" s="234"/>
      <c r="E94" s="238"/>
      <c r="F94" s="281"/>
      <c r="G94" s="237"/>
      <c r="H94" s="237"/>
      <c r="I94" s="237"/>
      <c r="J94" s="238"/>
      <c r="Q94" s="240" t="str">
        <f>IFERROR((MP_DATA[[#This Row],[D, bottom '[m']]]+#REF!)/(2*#REF!/1000),"")</f>
        <v/>
      </c>
      <c r="Y94" s="236"/>
      <c r="AQ94" s="232"/>
      <c r="AR94" s="237"/>
      <c r="AS94" s="237"/>
      <c r="AT94" s="237"/>
      <c r="AU94" s="237"/>
      <c r="AV94" s="238"/>
      <c r="BC94" s="240" t="str">
        <f>IFERROR((TP_DATA[[#This Row],[D, bottom '[m']]]+#REF!)/(2*#REF!/1000),"")</f>
        <v/>
      </c>
      <c r="BK94" s="236"/>
      <c r="CC94" s="232"/>
      <c r="CD94" s="415"/>
      <c r="CE94" s="415"/>
      <c r="CF94" s="415"/>
      <c r="CG94" s="415"/>
      <c r="CH94" s="414"/>
      <c r="CI94" s="413"/>
      <c r="CJ94" s="413"/>
      <c r="CK94" s="413"/>
      <c r="CL94" s="413"/>
      <c r="CM94" s="413"/>
      <c r="CN94" s="413"/>
      <c r="CO94" s="438" t="str">
        <f>IFERROR((TOWER_DATA[[#This Row],[D, bottom '[m']]]+#REF!)/(2*#REF!/1000),"")</f>
        <v/>
      </c>
      <c r="CP94" s="413"/>
      <c r="CQ94" s="413"/>
      <c r="CR94" s="413"/>
      <c r="CS94" s="413"/>
      <c r="CT94" s="413"/>
      <c r="CU94" s="413"/>
      <c r="CV94" s="413"/>
      <c r="CW94" s="413"/>
      <c r="CY94" s="237"/>
      <c r="CZ94" s="237"/>
      <c r="DP94" s="231"/>
      <c r="DT94" s="238"/>
      <c r="DU94" s="238"/>
      <c r="DX94" s="235" t="str">
        <f t="shared" si="1"/>
        <v/>
      </c>
      <c r="DZ94" s="236"/>
      <c r="EP94" s="236"/>
    </row>
    <row r="95" spans="1:146" s="235" customFormat="1" ht="18" customHeight="1" outlineLevel="1">
      <c r="A95" s="233"/>
      <c r="B95" s="329"/>
      <c r="C95" s="329"/>
      <c r="D95" s="234"/>
      <c r="E95" s="238"/>
      <c r="F95" s="281"/>
      <c r="G95" s="237"/>
      <c r="H95" s="237"/>
      <c r="I95" s="237"/>
      <c r="J95" s="238"/>
      <c r="Q95" s="240" t="str">
        <f>IFERROR((MP_DATA[[#This Row],[D, bottom '[m']]]+#REF!)/(2*#REF!/1000),"")</f>
        <v/>
      </c>
      <c r="Y95" s="236"/>
      <c r="AQ95" s="232"/>
      <c r="AR95" s="237"/>
      <c r="AS95" s="237"/>
      <c r="AT95" s="237"/>
      <c r="AU95" s="237"/>
      <c r="AV95" s="238"/>
      <c r="BC95" s="240" t="str">
        <f>IFERROR((TP_DATA[[#This Row],[D, bottom '[m']]]+#REF!)/(2*#REF!/1000),"")</f>
        <v/>
      </c>
      <c r="BK95" s="236"/>
      <c r="CC95" s="232"/>
      <c r="CD95" s="415"/>
      <c r="CE95" s="415"/>
      <c r="CF95" s="415"/>
      <c r="CG95" s="415"/>
      <c r="CH95" s="414"/>
      <c r="CI95" s="413"/>
      <c r="CJ95" s="413"/>
      <c r="CK95" s="413"/>
      <c r="CL95" s="413"/>
      <c r="CM95" s="413"/>
      <c r="CN95" s="413"/>
      <c r="CO95" s="438" t="str">
        <f>IFERROR((TOWER_DATA[[#This Row],[D, bottom '[m']]]+#REF!)/(2*#REF!/1000),"")</f>
        <v/>
      </c>
      <c r="CP95" s="413"/>
      <c r="CQ95" s="413"/>
      <c r="CR95" s="413"/>
      <c r="CS95" s="413"/>
      <c r="CT95" s="413"/>
      <c r="CU95" s="413"/>
      <c r="CV95" s="413"/>
      <c r="CW95" s="413"/>
      <c r="CY95" s="237"/>
      <c r="CZ95" s="237"/>
      <c r="DP95" s="231"/>
      <c r="DT95" s="238"/>
      <c r="DU95" s="238"/>
      <c r="DX95" s="235" t="str">
        <f t="shared" si="1"/>
        <v/>
      </c>
      <c r="DZ95" s="236"/>
      <c r="EP95" s="236"/>
    </row>
    <row r="96" spans="1:146" s="235" customFormat="1" ht="18" customHeight="1" outlineLevel="1">
      <c r="A96" s="233"/>
      <c r="B96" s="329"/>
      <c r="C96" s="329"/>
      <c r="D96" s="234"/>
      <c r="E96" s="238"/>
      <c r="F96" s="281"/>
      <c r="G96" s="237"/>
      <c r="H96" s="237"/>
      <c r="I96" s="237"/>
      <c r="J96" s="238"/>
      <c r="Q96" s="240" t="str">
        <f>IFERROR((MP_DATA[[#This Row],[D, bottom '[m']]]+#REF!)/(2*#REF!/1000),"")</f>
        <v/>
      </c>
      <c r="Y96" s="236"/>
      <c r="AQ96" s="232"/>
      <c r="AR96" s="237"/>
      <c r="AS96" s="237"/>
      <c r="AT96" s="237"/>
      <c r="AU96" s="237"/>
      <c r="AV96" s="238"/>
      <c r="BC96" s="240" t="str">
        <f>IFERROR((TP_DATA[[#This Row],[D, bottom '[m']]]+#REF!)/(2*#REF!/1000),"")</f>
        <v/>
      </c>
      <c r="BK96" s="236"/>
      <c r="CC96" s="232"/>
      <c r="CD96" s="415"/>
      <c r="CE96" s="415"/>
      <c r="CF96" s="415"/>
      <c r="CG96" s="415"/>
      <c r="CH96" s="414"/>
      <c r="CI96" s="413"/>
      <c r="CJ96" s="413"/>
      <c r="CK96" s="413"/>
      <c r="CL96" s="413"/>
      <c r="CM96" s="413"/>
      <c r="CN96" s="413"/>
      <c r="CO96" s="438" t="str">
        <f>IFERROR((TOWER_DATA[[#This Row],[D, bottom '[m']]]+#REF!)/(2*#REF!/1000),"")</f>
        <v/>
      </c>
      <c r="CP96" s="413"/>
      <c r="CQ96" s="413"/>
      <c r="CR96" s="413"/>
      <c r="CS96" s="413"/>
      <c r="CT96" s="413"/>
      <c r="CU96" s="413"/>
      <c r="CV96" s="413"/>
      <c r="CW96" s="413"/>
      <c r="CY96" s="237"/>
      <c r="CZ96" s="237"/>
      <c r="DP96" s="231"/>
      <c r="DT96" s="238"/>
      <c r="DU96" s="238"/>
      <c r="DX96" s="235" t="str">
        <f t="shared" si="1"/>
        <v/>
      </c>
      <c r="DZ96" s="236"/>
      <c r="EP96" s="236"/>
    </row>
    <row r="97" spans="1:146" s="235" customFormat="1" ht="18" customHeight="1" outlineLevel="1">
      <c r="A97" s="233"/>
      <c r="B97" s="329"/>
      <c r="C97" s="329"/>
      <c r="D97" s="234"/>
      <c r="E97" s="238"/>
      <c r="F97" s="281"/>
      <c r="G97" s="237"/>
      <c r="H97" s="237"/>
      <c r="I97" s="237"/>
      <c r="J97" s="238"/>
      <c r="Q97" s="240" t="str">
        <f>IFERROR((MP_DATA[[#This Row],[D, bottom '[m']]]+#REF!)/(2*#REF!/1000),"")</f>
        <v/>
      </c>
      <c r="Y97" s="236"/>
      <c r="AQ97" s="232"/>
      <c r="AR97" s="237"/>
      <c r="AS97" s="237"/>
      <c r="AT97" s="237"/>
      <c r="AU97" s="237"/>
      <c r="AV97" s="238"/>
      <c r="BC97" s="240" t="str">
        <f>IFERROR((TP_DATA[[#This Row],[D, bottom '[m']]]+#REF!)/(2*#REF!/1000),"")</f>
        <v/>
      </c>
      <c r="BK97" s="236"/>
      <c r="CC97" s="232"/>
      <c r="CD97" s="415"/>
      <c r="CE97" s="415"/>
      <c r="CF97" s="415"/>
      <c r="CG97" s="415"/>
      <c r="CH97" s="414"/>
      <c r="CI97" s="413"/>
      <c r="CJ97" s="413"/>
      <c r="CK97" s="413"/>
      <c r="CL97" s="413"/>
      <c r="CM97" s="413"/>
      <c r="CN97" s="413"/>
      <c r="CO97" s="438" t="str">
        <f>IFERROR((TOWER_DATA[[#This Row],[D, bottom '[m']]]+#REF!)/(2*#REF!/1000),"")</f>
        <v/>
      </c>
      <c r="CP97" s="413"/>
      <c r="CQ97" s="413"/>
      <c r="CR97" s="413"/>
      <c r="CS97" s="413"/>
      <c r="CT97" s="413"/>
      <c r="CU97" s="413"/>
      <c r="CV97" s="413"/>
      <c r="CW97" s="413"/>
      <c r="CY97" s="237"/>
      <c r="CZ97" s="237"/>
      <c r="DP97" s="231"/>
      <c r="DT97" s="238"/>
      <c r="DU97" s="238"/>
      <c r="DX97" s="235" t="str">
        <f t="shared" si="1"/>
        <v/>
      </c>
      <c r="DZ97" s="236"/>
      <c r="EP97" s="236"/>
    </row>
    <row r="98" spans="1:146" s="235" customFormat="1" ht="18" customHeight="1" outlineLevel="1">
      <c r="A98" s="233"/>
      <c r="B98" s="329"/>
      <c r="C98" s="329"/>
      <c r="D98" s="234"/>
      <c r="E98" s="238"/>
      <c r="F98" s="281"/>
      <c r="G98" s="237"/>
      <c r="H98" s="237"/>
      <c r="I98" s="237"/>
      <c r="J98" s="238"/>
      <c r="Q98" s="240" t="str">
        <f>IFERROR((MP_DATA[[#This Row],[D, bottom '[m']]]+#REF!)/(2*#REF!/1000),"")</f>
        <v/>
      </c>
      <c r="Y98" s="236"/>
      <c r="AQ98" s="232"/>
      <c r="AR98" s="237"/>
      <c r="AS98" s="237"/>
      <c r="AT98" s="237"/>
      <c r="AU98" s="237"/>
      <c r="AV98" s="238"/>
      <c r="BC98" s="240" t="str">
        <f>IFERROR((TP_DATA[[#This Row],[D, bottom '[m']]]+#REF!)/(2*#REF!/1000),"")</f>
        <v/>
      </c>
      <c r="BK98" s="236"/>
      <c r="CC98" s="232"/>
      <c r="CD98" s="415"/>
      <c r="CE98" s="415"/>
      <c r="CF98" s="415"/>
      <c r="CG98" s="415"/>
      <c r="CH98" s="414"/>
      <c r="CI98" s="413"/>
      <c r="CJ98" s="413"/>
      <c r="CK98" s="413"/>
      <c r="CL98" s="413"/>
      <c r="CM98" s="413"/>
      <c r="CN98" s="413"/>
      <c r="CO98" s="438" t="str">
        <f>IFERROR((TOWER_DATA[[#This Row],[D, bottom '[m']]]+#REF!)/(2*#REF!/1000),"")</f>
        <v/>
      </c>
      <c r="CP98" s="413"/>
      <c r="CQ98" s="413"/>
      <c r="CR98" s="413"/>
      <c r="CS98" s="413"/>
      <c r="CT98" s="413"/>
      <c r="CU98" s="413"/>
      <c r="CV98" s="413"/>
      <c r="CW98" s="413"/>
      <c r="CY98" s="237"/>
      <c r="CZ98" s="237"/>
      <c r="DP98" s="231"/>
      <c r="DT98" s="238"/>
      <c r="DU98" s="238"/>
      <c r="DX98" s="235" t="str">
        <f t="shared" si="1"/>
        <v/>
      </c>
      <c r="DZ98" s="236"/>
      <c r="EP98" s="236"/>
    </row>
    <row r="99" spans="1:146" s="235" customFormat="1" ht="18" customHeight="1" outlineLevel="1">
      <c r="A99" s="233"/>
      <c r="B99" s="329"/>
      <c r="C99" s="329"/>
      <c r="D99" s="234"/>
      <c r="E99" s="238"/>
      <c r="F99" s="281"/>
      <c r="G99" s="237"/>
      <c r="H99" s="237"/>
      <c r="I99" s="237"/>
      <c r="J99" s="238"/>
      <c r="O99" s="413"/>
      <c r="P99" s="413"/>
      <c r="Q99" s="438" t="str">
        <f>IFERROR((MP_DATA[[#This Row],[D, bottom '[m']]]+#REF!)/(2*#REF!/1000),"")</f>
        <v/>
      </c>
      <c r="R99" s="413"/>
      <c r="S99" s="413"/>
      <c r="T99" s="413"/>
      <c r="U99" s="413"/>
      <c r="V99" s="413"/>
      <c r="W99" s="413"/>
      <c r="X99" s="413"/>
      <c r="Y99" s="413"/>
      <c r="AQ99" s="232"/>
      <c r="AR99" s="237"/>
      <c r="AS99" s="237"/>
      <c r="AT99" s="237"/>
      <c r="AU99" s="237"/>
      <c r="AV99" s="238"/>
      <c r="BC99" s="240" t="str">
        <f>IFERROR((TP_DATA[[#This Row],[D, bottom '[m']]]+#REF!)/(2*#REF!/1000),"")</f>
        <v/>
      </c>
      <c r="BK99" s="236"/>
      <c r="CC99" s="232"/>
      <c r="CD99" s="415"/>
      <c r="CE99" s="415"/>
      <c r="CF99" s="415"/>
      <c r="CG99" s="415"/>
      <c r="CH99" s="414"/>
      <c r="CI99" s="413"/>
      <c r="CJ99" s="413"/>
      <c r="CK99" s="413"/>
      <c r="CL99" s="413"/>
      <c r="CM99" s="413"/>
      <c r="CN99" s="413"/>
      <c r="CO99" s="438" t="str">
        <f>IFERROR((TOWER_DATA[[#This Row],[D, bottom '[m']]]+#REF!)/(2*#REF!/1000),"")</f>
        <v/>
      </c>
      <c r="CP99" s="413"/>
      <c r="CQ99" s="413"/>
      <c r="CR99" s="413"/>
      <c r="CS99" s="413"/>
      <c r="CT99" s="413"/>
      <c r="CU99" s="413"/>
      <c r="CV99" s="413"/>
      <c r="CW99" s="413"/>
      <c r="CY99" s="237"/>
      <c r="CZ99" s="237"/>
      <c r="DP99" s="231"/>
      <c r="DT99" s="238"/>
      <c r="DU99" s="238"/>
      <c r="DX99" s="235" t="str">
        <f t="shared" si="1"/>
        <v/>
      </c>
      <c r="DZ99" s="236"/>
      <c r="EP99" s="236"/>
    </row>
    <row r="100" spans="1:146" s="235" customFormat="1" ht="18" customHeight="1" outlineLevel="1">
      <c r="A100" s="233"/>
      <c r="B100" s="329"/>
      <c r="C100" s="329"/>
      <c r="D100" s="234"/>
      <c r="E100" s="238"/>
      <c r="F100" s="281"/>
      <c r="G100" s="237"/>
      <c r="H100" s="237"/>
      <c r="I100" s="237"/>
      <c r="J100" s="238"/>
      <c r="O100" s="413"/>
      <c r="P100" s="413"/>
      <c r="Q100" s="438" t="str">
        <f>IFERROR((MP_DATA[[#This Row],[D, bottom '[m']]]+#REF!)/(2*#REF!/1000),"")</f>
        <v/>
      </c>
      <c r="R100" s="413"/>
      <c r="S100" s="413"/>
      <c r="T100" s="413"/>
      <c r="U100" s="413"/>
      <c r="V100" s="413"/>
      <c r="W100" s="413"/>
      <c r="X100" s="413"/>
      <c r="Y100" s="413"/>
      <c r="AQ100" s="232"/>
      <c r="AR100" s="237"/>
      <c r="AS100" s="237"/>
      <c r="AT100" s="237"/>
      <c r="AU100" s="237"/>
      <c r="AV100" s="238"/>
      <c r="BC100" s="240" t="str">
        <f>IFERROR((TP_DATA[[#This Row],[D, bottom '[m']]]+#REF!)/(2*#REF!/1000),"")</f>
        <v/>
      </c>
      <c r="BK100" s="236"/>
      <c r="CC100" s="232"/>
      <c r="CD100" s="415"/>
      <c r="CE100" s="415"/>
      <c r="CF100" s="415"/>
      <c r="CG100" s="415"/>
      <c r="CH100" s="414"/>
      <c r="CI100" s="413"/>
      <c r="CJ100" s="413"/>
      <c r="CK100" s="413"/>
      <c r="CL100" s="413"/>
      <c r="CM100" s="413"/>
      <c r="CN100" s="413"/>
      <c r="CO100" s="438" t="str">
        <f>IFERROR((TOWER_DATA[[#This Row],[D, bottom '[m']]]+#REF!)/(2*#REF!/1000),"")</f>
        <v/>
      </c>
      <c r="CP100" s="413"/>
      <c r="CQ100" s="413"/>
      <c r="CR100" s="413"/>
      <c r="CS100" s="413"/>
      <c r="CT100" s="413"/>
      <c r="CU100" s="413"/>
      <c r="CV100" s="413"/>
      <c r="CW100" s="413"/>
      <c r="CY100" s="237"/>
      <c r="CZ100" s="237"/>
      <c r="DP100" s="231"/>
      <c r="DT100" s="238"/>
      <c r="DU100" s="238"/>
      <c r="DX100" s="235" t="str">
        <f t="shared" si="1"/>
        <v/>
      </c>
      <c r="DZ100" s="236"/>
      <c r="EP100" s="236"/>
    </row>
    <row r="101" spans="1:146" s="235" customFormat="1" ht="18" customHeight="1" outlineLevel="1">
      <c r="A101" s="233"/>
      <c r="B101" s="329"/>
      <c r="C101" s="329"/>
      <c r="D101" s="234"/>
      <c r="E101" s="238"/>
      <c r="F101" s="281"/>
      <c r="G101" s="237"/>
      <c r="H101" s="237"/>
      <c r="I101" s="237"/>
      <c r="J101" s="238"/>
      <c r="O101" s="413"/>
      <c r="P101" s="413"/>
      <c r="Q101" s="438" t="str">
        <f>IFERROR((MP_DATA[[#This Row],[D, bottom '[m']]]+#REF!)/(2*#REF!/1000),"")</f>
        <v/>
      </c>
      <c r="R101" s="413"/>
      <c r="S101" s="413"/>
      <c r="T101" s="413"/>
      <c r="U101" s="413"/>
      <c r="V101" s="413"/>
      <c r="W101" s="413"/>
      <c r="X101" s="413"/>
      <c r="Y101" s="413"/>
      <c r="AQ101" s="232"/>
      <c r="AR101" s="237"/>
      <c r="AS101" s="237"/>
      <c r="AT101" s="237"/>
      <c r="AU101" s="237"/>
      <c r="AV101" s="238"/>
      <c r="BC101" s="240" t="str">
        <f>IFERROR((TP_DATA[[#This Row],[D, bottom '[m']]]+#REF!)/(2*#REF!/1000),"")</f>
        <v/>
      </c>
      <c r="BK101" s="236"/>
      <c r="CC101" s="232"/>
      <c r="CD101" s="415"/>
      <c r="CE101" s="415"/>
      <c r="CF101" s="415"/>
      <c r="CG101" s="415"/>
      <c r="CH101" s="414"/>
      <c r="CI101" s="413"/>
      <c r="CJ101" s="413"/>
      <c r="CK101" s="413"/>
      <c r="CL101" s="413"/>
      <c r="CM101" s="413"/>
      <c r="CN101" s="413"/>
      <c r="CO101" s="438" t="str">
        <f>IFERROR((TOWER_DATA[[#This Row],[D, bottom '[m']]]+#REF!)/(2*#REF!/1000),"")</f>
        <v/>
      </c>
      <c r="CP101" s="413"/>
      <c r="CQ101" s="413"/>
      <c r="CR101" s="413"/>
      <c r="CS101" s="413"/>
      <c r="CT101" s="413"/>
      <c r="CU101" s="413"/>
      <c r="CV101" s="413"/>
      <c r="CW101" s="413"/>
      <c r="CY101" s="237"/>
      <c r="CZ101" s="237"/>
      <c r="DP101" s="231"/>
      <c r="DT101" s="238"/>
      <c r="DU101" s="238"/>
      <c r="DX101" s="235" t="str">
        <f t="shared" si="1"/>
        <v/>
      </c>
      <c r="DZ101" s="236"/>
      <c r="EP101" s="236"/>
    </row>
    <row r="102" spans="1:146" s="235" customFormat="1" ht="18" customHeight="1" outlineLevel="1">
      <c r="A102" s="233"/>
      <c r="B102" s="329"/>
      <c r="C102" s="329"/>
      <c r="D102" s="234"/>
      <c r="E102" s="238"/>
      <c r="F102" s="281"/>
      <c r="G102" s="237"/>
      <c r="H102" s="237"/>
      <c r="I102" s="237"/>
      <c r="J102" s="238"/>
      <c r="O102" s="413"/>
      <c r="P102" s="413"/>
      <c r="Q102" s="438" t="str">
        <f>IFERROR((MP_DATA[[#This Row],[D, bottom '[m']]]+#REF!)/(2*#REF!/1000),"")</f>
        <v/>
      </c>
      <c r="R102" s="413"/>
      <c r="S102" s="413"/>
      <c r="T102" s="413"/>
      <c r="U102" s="413"/>
      <c r="V102" s="413"/>
      <c r="W102" s="413"/>
      <c r="X102" s="413"/>
      <c r="Y102" s="413"/>
      <c r="AQ102" s="232"/>
      <c r="AR102" s="237"/>
      <c r="AS102" s="237"/>
      <c r="AT102" s="237"/>
      <c r="AU102" s="237"/>
      <c r="AV102" s="238"/>
      <c r="BC102" s="240" t="str">
        <f>IFERROR((TP_DATA[[#This Row],[D, bottom '[m']]]+#REF!)/(2*#REF!/1000),"")</f>
        <v/>
      </c>
      <c r="BK102" s="236"/>
      <c r="CC102" s="232"/>
      <c r="CD102" s="415"/>
      <c r="CE102" s="415"/>
      <c r="CF102" s="415"/>
      <c r="CG102" s="415"/>
      <c r="CH102" s="414"/>
      <c r="CI102" s="413"/>
      <c r="CJ102" s="413"/>
      <c r="CK102" s="413"/>
      <c r="CL102" s="413"/>
      <c r="CM102" s="413"/>
      <c r="CN102" s="413"/>
      <c r="CO102" s="438" t="str">
        <f>IFERROR((TOWER_DATA[[#This Row],[D, bottom '[m']]]+#REF!)/(2*#REF!/1000),"")</f>
        <v/>
      </c>
      <c r="CP102" s="413"/>
      <c r="CQ102" s="413"/>
      <c r="CR102" s="413"/>
      <c r="CS102" s="413"/>
      <c r="CT102" s="413"/>
      <c r="CU102" s="413"/>
      <c r="CV102" s="413"/>
      <c r="CW102" s="413"/>
      <c r="CY102" s="237"/>
      <c r="CZ102" s="237"/>
      <c r="DP102" s="231"/>
      <c r="DT102" s="238"/>
      <c r="DU102" s="238"/>
      <c r="DX102" s="235" t="str">
        <f t="shared" si="1"/>
        <v/>
      </c>
      <c r="DZ102" s="236"/>
      <c r="EP102" s="236"/>
    </row>
    <row r="103" spans="1:146" s="235" customFormat="1" ht="18" customHeight="1" outlineLevel="1">
      <c r="A103" s="233"/>
      <c r="B103" s="329"/>
      <c r="C103" s="329"/>
      <c r="D103" s="234"/>
      <c r="E103" s="238"/>
      <c r="F103" s="281"/>
      <c r="G103" s="237"/>
      <c r="H103" s="237"/>
      <c r="I103" s="237"/>
      <c r="J103" s="238"/>
      <c r="O103" s="413"/>
      <c r="P103" s="413"/>
      <c r="Q103" s="438" t="str">
        <f>IFERROR((MP_DATA[[#This Row],[D, bottom '[m']]]+#REF!)/(2*#REF!/1000),"")</f>
        <v/>
      </c>
      <c r="R103" s="413"/>
      <c r="S103" s="413"/>
      <c r="T103" s="413"/>
      <c r="U103" s="413"/>
      <c r="V103" s="413"/>
      <c r="W103" s="413"/>
      <c r="X103" s="413"/>
      <c r="Y103" s="413"/>
      <c r="AQ103" s="232"/>
      <c r="AR103" s="237"/>
      <c r="AS103" s="237"/>
      <c r="AT103" s="237"/>
      <c r="AU103" s="237"/>
      <c r="AV103" s="238"/>
      <c r="BC103" s="240" t="str">
        <f>IFERROR((TP_DATA[[#This Row],[D, bottom '[m']]]+#REF!)/(2*#REF!/1000),"")</f>
        <v/>
      </c>
      <c r="BK103" s="236"/>
      <c r="CC103" s="232"/>
      <c r="CD103" s="415"/>
      <c r="CE103" s="415"/>
      <c r="CF103" s="415"/>
      <c r="CG103" s="415"/>
      <c r="CH103" s="414"/>
      <c r="CI103" s="413"/>
      <c r="CJ103" s="413"/>
      <c r="CK103" s="413"/>
      <c r="CL103" s="413"/>
      <c r="CM103" s="413"/>
      <c r="CN103" s="413"/>
      <c r="CO103" s="438" t="str">
        <f>IFERROR((TOWER_DATA[[#This Row],[D, bottom '[m']]]+#REF!)/(2*#REF!/1000),"")</f>
        <v/>
      </c>
      <c r="CP103" s="413"/>
      <c r="CQ103" s="413"/>
      <c r="CR103" s="413"/>
      <c r="CS103" s="413"/>
      <c r="CT103" s="413"/>
      <c r="CU103" s="413"/>
      <c r="CV103" s="413"/>
      <c r="CW103" s="413"/>
      <c r="CY103" s="237"/>
      <c r="CZ103" s="237"/>
      <c r="DP103" s="231"/>
      <c r="DT103" s="238"/>
      <c r="DU103" s="238"/>
      <c r="DX103" s="235" t="str">
        <f t="shared" si="1"/>
        <v/>
      </c>
      <c r="DZ103" s="236"/>
      <c r="EP103" s="236"/>
    </row>
    <row r="104" spans="1:146" s="235" customFormat="1" ht="18" customHeight="1" outlineLevel="1">
      <c r="A104" s="233"/>
      <c r="B104" s="329"/>
      <c r="C104" s="329"/>
      <c r="D104" s="234"/>
      <c r="E104" s="238"/>
      <c r="F104" s="237"/>
      <c r="G104" s="237"/>
      <c r="H104" s="237"/>
      <c r="I104" s="237"/>
      <c r="J104" s="238"/>
      <c r="O104" s="413"/>
      <c r="P104" s="413"/>
      <c r="Q104" s="438" t="str">
        <f>IFERROR((MP_DATA[[#This Row],[D, bottom '[m']]]+#REF!)/(2*#REF!/1000),"")</f>
        <v/>
      </c>
      <c r="R104" s="413"/>
      <c r="S104" s="413"/>
      <c r="T104" s="413"/>
      <c r="U104" s="413"/>
      <c r="V104" s="413"/>
      <c r="W104" s="413"/>
      <c r="X104" s="413"/>
      <c r="Y104" s="413"/>
      <c r="AQ104" s="232"/>
      <c r="AR104" s="237"/>
      <c r="AS104" s="237"/>
      <c r="AT104" s="237"/>
      <c r="AU104" s="237"/>
      <c r="AV104" s="238"/>
      <c r="BC104" s="240" t="str">
        <f>IFERROR((TP_DATA[[#This Row],[D, bottom '[m']]]+#REF!)/(2*#REF!/1000),"")</f>
        <v/>
      </c>
      <c r="BK104" s="236"/>
      <c r="CC104" s="232"/>
      <c r="CD104" s="415"/>
      <c r="CE104" s="415"/>
      <c r="CF104" s="415"/>
      <c r="CG104" s="415"/>
      <c r="CH104" s="414"/>
      <c r="CI104" s="413"/>
      <c r="CJ104" s="413"/>
      <c r="CK104" s="413"/>
      <c r="CL104" s="413"/>
      <c r="CM104" s="413"/>
      <c r="CN104" s="413"/>
      <c r="CO104" s="438" t="str">
        <f>IFERROR((TOWER_DATA[[#This Row],[D, bottom '[m']]]+#REF!)/(2*#REF!/1000),"")</f>
        <v/>
      </c>
      <c r="CP104" s="413"/>
      <c r="CQ104" s="413"/>
      <c r="CR104" s="413"/>
      <c r="CS104" s="413"/>
      <c r="CT104" s="413"/>
      <c r="CU104" s="413"/>
      <c r="CV104" s="413"/>
      <c r="CW104" s="413"/>
      <c r="CY104" s="237"/>
      <c r="CZ104" s="237"/>
      <c r="DP104" s="231"/>
      <c r="DT104" s="238"/>
      <c r="DU104" s="238"/>
      <c r="DX104" s="235" t="str">
        <f t="shared" si="1"/>
        <v/>
      </c>
      <c r="DZ104" s="236"/>
      <c r="EP104" s="236"/>
    </row>
    <row r="105" spans="1:146" s="235" customFormat="1" ht="18" customHeight="1" outlineLevel="1">
      <c r="A105" s="233"/>
      <c r="B105" s="329"/>
      <c r="C105" s="329"/>
      <c r="D105" s="234"/>
      <c r="E105" s="238"/>
      <c r="F105" s="237"/>
      <c r="G105" s="237"/>
      <c r="H105" s="237"/>
      <c r="I105" s="237"/>
      <c r="J105" s="238"/>
      <c r="O105" s="413"/>
      <c r="P105" s="413"/>
      <c r="Q105" s="438" t="str">
        <f>IFERROR((MP_DATA[[#This Row],[D, bottom '[m']]]+#REF!)/(2*#REF!/1000),"")</f>
        <v/>
      </c>
      <c r="R105" s="413"/>
      <c r="S105" s="413"/>
      <c r="T105" s="413"/>
      <c r="U105" s="413"/>
      <c r="V105" s="413"/>
      <c r="W105" s="413"/>
      <c r="X105" s="413"/>
      <c r="Y105" s="413"/>
      <c r="AQ105" s="232"/>
      <c r="AR105" s="237"/>
      <c r="AS105" s="237"/>
      <c r="AT105" s="237"/>
      <c r="AU105" s="237"/>
      <c r="AV105" s="238"/>
      <c r="BC105" s="240" t="str">
        <f>IFERROR((TP_DATA[[#This Row],[D, bottom '[m']]]+#REF!)/(2*#REF!/1000),"")</f>
        <v/>
      </c>
      <c r="BK105" s="236"/>
      <c r="CC105" s="232"/>
      <c r="CD105" s="415"/>
      <c r="CE105" s="415"/>
      <c r="CF105" s="415"/>
      <c r="CG105" s="415"/>
      <c r="CH105" s="414"/>
      <c r="CI105" s="413"/>
      <c r="CJ105" s="413"/>
      <c r="CK105" s="413"/>
      <c r="CL105" s="413"/>
      <c r="CM105" s="413"/>
      <c r="CN105" s="413"/>
      <c r="CO105" s="438" t="str">
        <f>IFERROR((TOWER_DATA[[#This Row],[D, bottom '[m']]]+#REF!)/(2*#REF!/1000),"")</f>
        <v/>
      </c>
      <c r="CP105" s="413"/>
      <c r="CQ105" s="413"/>
      <c r="CR105" s="413"/>
      <c r="CS105" s="413"/>
      <c r="CT105" s="413"/>
      <c r="CU105" s="413"/>
      <c r="CV105" s="413"/>
      <c r="CW105" s="413"/>
      <c r="CY105" s="237"/>
      <c r="CZ105" s="237"/>
      <c r="DP105" s="231"/>
      <c r="DT105" s="238"/>
      <c r="DU105" s="238"/>
      <c r="DX105" s="235" t="str">
        <f t="shared" si="1"/>
        <v/>
      </c>
      <c r="DZ105" s="236"/>
      <c r="EP105" s="236"/>
    </row>
    <row r="106" spans="1:146" s="235" customFormat="1" ht="18" customHeight="1" outlineLevel="1">
      <c r="A106" s="233"/>
      <c r="B106" s="329"/>
      <c r="C106" s="329"/>
      <c r="D106" s="234"/>
      <c r="E106" s="238"/>
      <c r="F106" s="237"/>
      <c r="G106" s="237"/>
      <c r="H106" s="237"/>
      <c r="I106" s="237"/>
      <c r="J106" s="238"/>
      <c r="O106" s="413"/>
      <c r="P106" s="413"/>
      <c r="Q106" s="438" t="str">
        <f>IFERROR((MP_DATA[[#This Row],[D, bottom '[m']]]+#REF!)/(2*#REF!/1000),"")</f>
        <v/>
      </c>
      <c r="R106" s="413"/>
      <c r="S106" s="413"/>
      <c r="T106" s="413"/>
      <c r="U106" s="413"/>
      <c r="V106" s="413"/>
      <c r="W106" s="413"/>
      <c r="X106" s="413"/>
      <c r="Y106" s="413"/>
      <c r="AQ106" s="232"/>
      <c r="AR106" s="237"/>
      <c r="AS106" s="237"/>
      <c r="AT106" s="237"/>
      <c r="AU106" s="237"/>
      <c r="AV106" s="238"/>
      <c r="BC106" s="240" t="str">
        <f>IFERROR((TP_DATA[[#This Row],[D, bottom '[m']]]+#REF!)/(2*#REF!/1000),"")</f>
        <v/>
      </c>
      <c r="BK106" s="236"/>
      <c r="CC106" s="232"/>
      <c r="CD106" s="415"/>
      <c r="CE106" s="415"/>
      <c r="CF106" s="415"/>
      <c r="CG106" s="415"/>
      <c r="CH106" s="414"/>
      <c r="CI106" s="413"/>
      <c r="CJ106" s="413"/>
      <c r="CK106" s="413"/>
      <c r="CL106" s="413"/>
      <c r="CM106" s="413"/>
      <c r="CN106" s="413"/>
      <c r="CO106" s="438" t="str">
        <f>IFERROR((TOWER_DATA[[#This Row],[D, bottom '[m']]]+#REF!)/(2*#REF!/1000),"")</f>
        <v/>
      </c>
      <c r="CP106" s="413"/>
      <c r="CQ106" s="413"/>
      <c r="CR106" s="413"/>
      <c r="CS106" s="413"/>
      <c r="CT106" s="413"/>
      <c r="CU106" s="413"/>
      <c r="CV106" s="413"/>
      <c r="CW106" s="413"/>
      <c r="CY106" s="237"/>
      <c r="CZ106" s="237"/>
      <c r="DP106" s="231"/>
      <c r="DT106" s="238"/>
      <c r="DU106" s="238"/>
      <c r="DX106" s="235" t="str">
        <f t="shared" si="1"/>
        <v/>
      </c>
      <c r="DZ106" s="236"/>
      <c r="EP106" s="236"/>
    </row>
    <row r="107" spans="1:146" s="235" customFormat="1" ht="18" customHeight="1" outlineLevel="1">
      <c r="A107" s="233"/>
      <c r="B107" s="329"/>
      <c r="C107" s="329"/>
      <c r="D107" s="234"/>
      <c r="E107" s="238"/>
      <c r="F107" s="237"/>
      <c r="G107" s="237"/>
      <c r="H107" s="237"/>
      <c r="I107" s="237"/>
      <c r="J107" s="238"/>
      <c r="O107" s="413"/>
      <c r="P107" s="413"/>
      <c r="Q107" s="413" t="str">
        <f>IFERROR((MP_DATA[[#This Row],[D, bottom '[m']]]+#REF!)/(2*#REF!/1000),"")</f>
        <v/>
      </c>
      <c r="R107" s="413"/>
      <c r="S107" s="413"/>
      <c r="T107" s="413"/>
      <c r="U107" s="413"/>
      <c r="V107" s="413"/>
      <c r="W107" s="413"/>
      <c r="X107" s="413"/>
      <c r="Y107" s="413"/>
      <c r="AQ107" s="232"/>
      <c r="AR107" s="237"/>
      <c r="AS107" s="237"/>
      <c r="AT107" s="237"/>
      <c r="AU107" s="237"/>
      <c r="AV107" s="238"/>
      <c r="BC107" s="235" t="str">
        <f>IFERROR((TP_DATA[[#This Row],[D, bottom '[m']]]+#REF!)/(2*#REF!/1000),"")</f>
        <v/>
      </c>
      <c r="BK107" s="236"/>
      <c r="CC107" s="232"/>
      <c r="CD107" s="415"/>
      <c r="CE107" s="415"/>
      <c r="CF107" s="415"/>
      <c r="CG107" s="415"/>
      <c r="CH107" s="414"/>
      <c r="CI107" s="413"/>
      <c r="CJ107" s="413"/>
      <c r="CK107" s="413"/>
      <c r="CL107" s="413"/>
      <c r="CM107" s="413"/>
      <c r="CN107" s="413"/>
      <c r="CO107" s="413" t="str">
        <f>IFERROR((TOWER_DATA[[#This Row],[D, bottom '[m']]]+#REF!)/(2*#REF!/1000),"")</f>
        <v/>
      </c>
      <c r="CP107" s="413"/>
      <c r="CQ107" s="413"/>
      <c r="CR107" s="413"/>
      <c r="CS107" s="413"/>
      <c r="CT107" s="413"/>
      <c r="CU107" s="413"/>
      <c r="CV107" s="413"/>
      <c r="CW107" s="413"/>
      <c r="CY107" s="237"/>
      <c r="CZ107" s="237"/>
      <c r="DP107" s="231"/>
      <c r="DT107" s="238"/>
      <c r="DU107" s="238"/>
      <c r="DX107" s="235" t="str">
        <f t="shared" si="1"/>
        <v/>
      </c>
      <c r="DZ107" s="236"/>
      <c r="EP107" s="236"/>
    </row>
    <row r="108" spans="1:146" s="235" customFormat="1" ht="18" customHeight="1" outlineLevel="1">
      <c r="A108" s="233"/>
      <c r="B108" s="329"/>
      <c r="C108" s="329"/>
      <c r="D108" s="234"/>
      <c r="E108" s="238"/>
      <c r="F108" s="237"/>
      <c r="G108" s="237"/>
      <c r="H108" s="237"/>
      <c r="I108" s="237"/>
      <c r="J108" s="238"/>
      <c r="O108" s="413"/>
      <c r="P108" s="458" t="str">
        <f>IFERROR((MP_DATA[[#This Row],[D, bottom '[m']]]+MP_DATA[[#This Row],[D, top '[m']]])/(2*MP_DATA[[#This Row],[t '[mm']]]/1000),"")</f>
        <v/>
      </c>
      <c r="Q108" s="412" t="str">
        <f>IFERROR((MP_DATA[[#This Row],[D, bottom '[m']]]+#REF!)/(2*#REF!/1000),"")</f>
        <v/>
      </c>
      <c r="R108" s="412"/>
      <c r="S108" s="412"/>
      <c r="T108" s="412"/>
      <c r="U108" s="412"/>
      <c r="V108" s="412"/>
      <c r="W108" s="412"/>
      <c r="X108" s="412"/>
      <c r="Y108" s="413"/>
      <c r="AQ108" s="232"/>
      <c r="AR108" s="237"/>
      <c r="AS108" s="237"/>
      <c r="AT108" s="237"/>
      <c r="AU108" s="237"/>
      <c r="AV108" s="238"/>
      <c r="BC108" s="235" t="str">
        <f>IFERROR((TP_DATA[[#This Row],[D, bottom '[m']]]+#REF!)/(2*#REF!/1000),"")</f>
        <v/>
      </c>
      <c r="BK108" s="236"/>
      <c r="CC108" s="49" t="s">
        <v>1</v>
      </c>
      <c r="CD108" s="49" t="s">
        <v>69</v>
      </c>
      <c r="CE108" s="49" t="s">
        <v>68</v>
      </c>
      <c r="CF108" s="49" t="s">
        <v>59</v>
      </c>
      <c r="CG108" s="49" t="s">
        <v>60</v>
      </c>
      <c r="CH108" s="49" t="s">
        <v>61</v>
      </c>
      <c r="CI108" s="176" t="s">
        <v>144</v>
      </c>
      <c r="CJ108" s="176" t="s">
        <v>133</v>
      </c>
      <c r="CK108" s="176" t="s">
        <v>64</v>
      </c>
      <c r="CL108" s="176" t="s">
        <v>134</v>
      </c>
      <c r="CM108" s="412"/>
      <c r="CN108" s="443"/>
      <c r="CO108" s="404"/>
      <c r="CP108" s="404"/>
      <c r="CQ108" s="404"/>
      <c r="CR108" s="404"/>
      <c r="CS108" s="404"/>
      <c r="CT108" s="404"/>
      <c r="CU108" s="404"/>
      <c r="CV108" s="404"/>
      <c r="CW108" s="412"/>
      <c r="CY108" s="237"/>
      <c r="CZ108" s="237"/>
      <c r="DP108" s="231"/>
      <c r="DT108" s="238"/>
      <c r="DU108" s="238"/>
      <c r="DX108" s="235" t="str">
        <f t="shared" si="1"/>
        <v/>
      </c>
      <c r="DZ108" s="236"/>
      <c r="EP108" s="236"/>
    </row>
    <row r="109" spans="1:146" s="235" customFormat="1" ht="18" customHeight="1" outlineLevel="1">
      <c r="A109" s="233"/>
      <c r="B109" s="329"/>
      <c r="C109" s="329"/>
      <c r="D109" s="234"/>
      <c r="E109" s="238"/>
      <c r="F109" s="237"/>
      <c r="G109" s="237"/>
      <c r="H109" s="237"/>
      <c r="I109" s="237"/>
      <c r="J109" s="238"/>
      <c r="K109" s="240" t="str">
        <f>IFERROR(MP_DATA[[#This Row],[Bottom '[m']]]-MP_DATA[[#This Row],[D, top '[m']]], "")</f>
        <v/>
      </c>
      <c r="L109" s="240"/>
      <c r="M109" s="240"/>
      <c r="N109" s="235" t="str">
        <f>IFERROR(-(MP_DATA[[#This Row],[D, bottom '[m']]]-MP_DATA[[#This Row],[D, top '[m']]])/(MP_DATA[[#This Row],[Bottom '[m']]]-MP_DATA[[#This Row],[Top '[m']]]),"")</f>
        <v/>
      </c>
      <c r="O109" s="438" t="str">
        <f>IF(7850/1000*(1/3)*PI()*ABS(F168-G168)*((H168/2)^2+(H168/2)*(I168/2)+(I168/2)^2-(H168/2-J168/1000)^2-(H168/2-J168/1000)*(I168/2-J168/1000)-(I168/2-J168/1000)^2)=0,"",7850/1000*(1/3)*PI()*ABS(F168-G168)*((H168/2)^2+(H168/2)*(I168/2)+(I168/2)^2-(H168/2-J168/1000)^2-(H168/2-J168/1000)*(I168/2-J168/1000)-(I168/2-J168/1000)^2))</f>
        <v/>
      </c>
      <c r="P109" s="412"/>
      <c r="Q109" s="412"/>
      <c r="R109" s="412"/>
      <c r="S109" s="412"/>
      <c r="T109" s="412"/>
      <c r="U109" s="412"/>
      <c r="V109" s="412"/>
      <c r="W109" s="412"/>
      <c r="X109" s="412"/>
      <c r="Y109" s="413"/>
      <c r="AQ109" s="232"/>
      <c r="AR109" s="237"/>
      <c r="AS109" s="237"/>
      <c r="AT109" s="237"/>
      <c r="AU109" s="237"/>
      <c r="AV109" s="238"/>
      <c r="AW109" s="240" t="str">
        <f>IFERROR(TP_DATA[[#This Row],[Bottom '[m']]]-TP_DATA[[#This Row],[D, top '[m']]], "")</f>
        <v/>
      </c>
      <c r="AZ109" s="235" t="str">
        <f>IFERROR(-(TP_DATA[[#This Row],[D, bottom '[m']]]-TP_DATA[[#This Row],[D, top '[m']]])/(TP_DATA[[#This Row],[Bottom '[m']]]-TP_DATA[[#This Row],[Top '[m']]]),"")</f>
        <v/>
      </c>
      <c r="BA109" s="240" t="str">
        <f>IF(7850/1000*(1/3)*PI()*ABS(AR171-AS171)*((AT171/2)^2+(AT171/2)*(AU171/2)+(AU171/2)^2-(AT171/2-AV171/1000)^2-(AT171/2-AV171/1000)*(AU171/2-AV171/1000)-(AU171/2-AV171/1000)^2)=0,"",7850/1000*(1/3)*PI()*ABS(AR171-AS171)*((AT171/2)^2+(AT171/2)*(AU171/2)+(AU171/2)^2-(AT171/2-AV171/1000)^2-(AT171/2-AV171/1000)*(AU171/2-AV171/1000)-(AU171/2-AV171/1000)^2))</f>
        <v/>
      </c>
      <c r="BB109" s="240" t="str">
        <f>IFERROR((TP_DATA[[#This Row],[D, bottom '[m']]]+TP_DATA[[#This Row],[D, top '[m']]])/(2*TP_DATA[[#This Row],[t '[mm']]]/1000),"")</f>
        <v/>
      </c>
      <c r="BC109" s="235" t="str">
        <f>IFERROR((TP_DATA[[#This Row],[D, bottom '[m']]]+#REF!)/(2*#REF!/1000),"")</f>
        <v/>
      </c>
      <c r="BK109" s="236"/>
      <c r="CC109" s="232"/>
      <c r="CD109" s="415"/>
      <c r="CE109" s="415"/>
      <c r="CF109" s="415"/>
      <c r="CG109" s="415"/>
      <c r="CH109" s="414"/>
      <c r="CI109" s="438" t="str">
        <f>IFERROR(TOWER_DATA[[#This Row],[Bottom '[m']]]-TOWER_DATA[[#This Row],[D, top '[m']]], "")</f>
        <v/>
      </c>
      <c r="CJ109" s="438"/>
      <c r="CK109" s="438"/>
      <c r="CL109" s="413" t="str">
        <f>IFERROR(-(TOWER_DATA[[#This Row],[D, bottom '[m']]]-TOWER_DATA[[#This Row],[D, top '[m']]])/(TOWER_DATA[[#This Row],[Bottom '[m']]]-TOWER_DATA[[#This Row],[Top '[m']]]),"")</f>
        <v/>
      </c>
      <c r="CM109" s="438" t="str">
        <f t="shared" ref="CM109" si="2">IF(7850/1000*(1/3)*PI()*ABS(CD168-CE168)*((CF168/2)^2+(CF168/2)*(CG168/2)+(CG168/2)^2-(CF168/2-CH168/1000)^2-(CF168/2-CH168/1000)*(CG168/2-CH168/1000)-(CG168/2-CH168/1000)^2)=0,"",7850/1000*(1/3)*PI()*ABS(CD168-CE168)*((CF168/2)^2+(CF168/2)*(CG168/2)+(CG168/2)^2-(CF168/2-CH168/1000)^2-(CF168/2-CH168/1000)*(CG168/2-CH168/1000)-(CG168/2-CH168/1000)^2))</f>
        <v/>
      </c>
      <c r="CN109" s="438" t="str">
        <f>IFERROR((TOWER_DATA[[#This Row],[D, bottom '[m']]]+TOWER_DATA[[#This Row],[D, top '[m']]])/(2*TOWER_DATA[[#This Row],[t '[mm']]]/1000),"")</f>
        <v/>
      </c>
      <c r="CO109" s="413" t="str">
        <f>IFERROR((TOWER_DATA[[#This Row],[D, bottom '[m']]]+#REF!)/(2*#REF!/1000),"")</f>
        <v/>
      </c>
      <c r="CP109" s="413"/>
      <c r="CQ109" s="413"/>
      <c r="CR109" s="413"/>
      <c r="CS109" s="413"/>
      <c r="CT109" s="413"/>
      <c r="CU109" s="413"/>
      <c r="CV109" s="413"/>
      <c r="CW109" s="413"/>
      <c r="DP109" s="231"/>
      <c r="DT109" s="238"/>
      <c r="DU109" s="238"/>
      <c r="DX109" s="235" t="str">
        <f t="shared" si="1"/>
        <v/>
      </c>
      <c r="DZ109" s="236"/>
      <c r="EP109" s="236"/>
    </row>
    <row r="110" spans="1:146" ht="18" customHeight="1">
      <c r="K110" s="70" t="str">
        <f>IFERROR(MP_DATA[[#This Row],[Bottom '[m']]]-MP_DATA[[#This Row],[D, top '[m']]], "")</f>
        <v/>
      </c>
      <c r="L110" s="70"/>
      <c r="M110" s="70"/>
      <c r="N110" s="70" t="str">
        <f>IFERROR(-(MP_DATA[[#This Row],[D, bottom '[m']]]-MP_DATA[[#This Row],[D, top '[m']]])/(MP_DATA[[#This Row],[Bottom '[m']]]-MP_DATA[[#This Row],[Top '[m']]]),"")</f>
        <v/>
      </c>
      <c r="O110" s="458" t="str">
        <f>IF(7850/1000*(1/3)*PI()*ABS(F169-G169)*((H169/2)^2+(H169/2)*(I169/2)+(I169/2)^2-(H169/2-J169/1000)^2-(H169/2-J169/1000)*(I169/2-J169/1000)-(I169/2-J169/1000)^2)=0,"",7850/1000*(1/3)*PI()*ABS(F169-G169)*((H169/2)^2+(H169/2)*(I169/2)+(I169/2)^2-(H169/2-J169/1000)^2-(H169/2-J169/1000)*(I169/2-J169/1000)-(I169/2-J169/1000)^2))</f>
        <v/>
      </c>
      <c r="Y110" s="412"/>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70" t="str">
        <f>IFERROR((TP_DATA[[#This Row],[D, bottom '[m']]]+TP_DATA[[#This Row],[D, top '[m']]])/(2*TP_DATA[[#This Row],[t '[mm']]]/1000),"")</f>
        <v/>
      </c>
      <c r="BC110" t="str">
        <f>IFERROR((TP_DATA[[#This Row],[D, bottom '[m']]]+#REF!)/(2*#REF!/1000),"")</f>
        <v/>
      </c>
      <c r="BJ110"/>
      <c r="CI110" s="440" t="str">
        <f>IFERROR(TOWER_DATA[[#This Row],[Bottom '[m']]]-TOWER_DATA[[#This Row],[D, top '[m']]], "")</f>
        <v/>
      </c>
      <c r="CJ110" s="440"/>
      <c r="CK110" s="440"/>
      <c r="CL110" s="440" t="str">
        <f>IFERROR(-(TOWER_DATA[[#This Row],[D, bottom '[m']]]-TOWER_DATA[[#This Row],[D, top '[m']]])/(TOWER_DATA[[#This Row],[Bottom '[m']]]-TOWER_DATA[[#This Row],[Top '[m']]]),"")</f>
        <v/>
      </c>
      <c r="CM110" s="440"/>
      <c r="CN110" s="440" t="str">
        <f>IFERROR((TOWER_DATA[[#This Row],[D, bottom '[m']]]+TOWER_DATA[[#This Row],[D, top '[m']]])/(2*TOWER_DATA[[#This Row],[t '[mm']]]/1000),"")</f>
        <v/>
      </c>
      <c r="CO110" s="412" t="str">
        <f>IFERROR((TOWER_DATA[[#This Row],[D, bottom '[m']]]+#REF!)/(2*#REF!/1000),"")</f>
        <v/>
      </c>
      <c r="DX110" t="str">
        <f t="shared" si="1"/>
        <v/>
      </c>
    </row>
    <row r="111" spans="1:146" ht="18" customHeight="1">
      <c r="E111" s="85" t="s">
        <v>220</v>
      </c>
      <c r="F111"/>
      <c r="G111"/>
      <c r="H111"/>
      <c r="I111"/>
      <c r="J111"/>
      <c r="K111" s="69" t="s">
        <v>137</v>
      </c>
      <c r="L111" s="69"/>
      <c r="M111" s="69"/>
      <c r="O111" s="412"/>
      <c r="P111" s="442" t="s">
        <v>195</v>
      </c>
      <c r="Q111" s="412"/>
      <c r="R111" s="412"/>
      <c r="S111" s="412"/>
      <c r="T111" s="412"/>
      <c r="U111" s="412"/>
      <c r="V111" s="412"/>
      <c r="W111" s="412"/>
      <c r="X111" s="412"/>
      <c r="Y111" s="412"/>
      <c r="AQ111" s="229" t="s">
        <v>143</v>
      </c>
      <c r="AR111"/>
      <c r="AS111"/>
      <c r="AT111"/>
      <c r="AU111"/>
      <c r="AV111"/>
      <c r="AW111" s="69" t="s">
        <v>137</v>
      </c>
      <c r="AZ111"/>
      <c r="BA111" t="str">
        <f>IFERROR((TP_DATA[[#This Row],[D, bottom '[m']]]+#REF!)/(2*#REF!/1000),"")</f>
        <v/>
      </c>
      <c r="BB111" s="85" t="s">
        <v>196</v>
      </c>
      <c r="BJ111"/>
      <c r="CC111" s="83" t="s">
        <v>143</v>
      </c>
      <c r="CD111" s="412"/>
      <c r="CE111" s="412"/>
      <c r="CF111" s="412"/>
      <c r="CG111" s="412"/>
      <c r="CH111" s="412"/>
      <c r="CI111" s="441" t="s">
        <v>137</v>
      </c>
      <c r="CJ111" s="441"/>
      <c r="CK111" s="441"/>
      <c r="CN111" s="442" t="s">
        <v>197</v>
      </c>
      <c r="CV111" s="55"/>
      <c r="DP111" s="149" t="s">
        <v>55</v>
      </c>
      <c r="DQ111" s="148" t="s">
        <v>98</v>
      </c>
      <c r="DR111" s="148" t="s">
        <v>99</v>
      </c>
      <c r="DS111" s="155" t="s">
        <v>110</v>
      </c>
      <c r="DT111" s="155" t="s">
        <v>115</v>
      </c>
      <c r="DU111" s="148" t="s">
        <v>116</v>
      </c>
      <c r="DV111" s="148" t="s">
        <v>120</v>
      </c>
      <c r="DW111" s="148" t="s">
        <v>121</v>
      </c>
      <c r="DX111" s="148" t="s">
        <v>19</v>
      </c>
    </row>
    <row r="112" spans="1:146" ht="18" customHeight="1">
      <c r="E112" s="49" t="s">
        <v>1</v>
      </c>
      <c r="F112" s="49" t="s">
        <v>69</v>
      </c>
      <c r="G112" s="49" t="s">
        <v>68</v>
      </c>
      <c r="H112" s="49" t="s">
        <v>59</v>
      </c>
      <c r="I112" s="49" t="s">
        <v>60</v>
      </c>
      <c r="J112" s="49" t="s">
        <v>61</v>
      </c>
      <c r="K112" s="176" t="s">
        <v>144</v>
      </c>
      <c r="L112" s="176" t="s">
        <v>133</v>
      </c>
      <c r="M112" s="176" t="s">
        <v>64</v>
      </c>
      <c r="N112" s="176" t="s">
        <v>134</v>
      </c>
      <c r="O112" s="412"/>
      <c r="P112" s="443" t="s">
        <v>132</v>
      </c>
      <c r="Q112" s="404" t="s">
        <v>69</v>
      </c>
      <c r="R112" s="404" t="s">
        <v>68</v>
      </c>
      <c r="S112" s="404" t="s">
        <v>66</v>
      </c>
      <c r="T112" s="404" t="s">
        <v>124</v>
      </c>
      <c r="U112" s="404" t="s">
        <v>125</v>
      </c>
      <c r="V112" s="404" t="s">
        <v>126</v>
      </c>
      <c r="W112" s="404" t="s">
        <v>128</v>
      </c>
      <c r="X112" s="404" t="s">
        <v>127</v>
      </c>
      <c r="Y112" s="412"/>
      <c r="AP112" s="49"/>
      <c r="AQ112" s="77" t="s">
        <v>1</v>
      </c>
      <c r="AR112" s="49" t="s">
        <v>69</v>
      </c>
      <c r="AS112" s="49" t="s">
        <v>68</v>
      </c>
      <c r="AT112" s="49" t="s">
        <v>59</v>
      </c>
      <c r="AU112" s="49" t="s">
        <v>60</v>
      </c>
      <c r="AV112" s="49" t="s">
        <v>61</v>
      </c>
      <c r="AW112" s="93" t="s">
        <v>144</v>
      </c>
      <c r="AX112" s="176" t="s">
        <v>133</v>
      </c>
      <c r="AY112" s="176" t="s">
        <v>64</v>
      </c>
      <c r="AZ112" s="179" t="s">
        <v>134</v>
      </c>
      <c r="BA112" t="str">
        <f>IFERROR((TP_DATA[[#This Row],[D, bottom '[m']]]+#REF!)/(2*#REF!/1000),"")</f>
        <v/>
      </c>
      <c r="BB112" s="86" t="s">
        <v>132</v>
      </c>
      <c r="BC112" s="49" t="s">
        <v>69</v>
      </c>
      <c r="BD112" s="49" t="s">
        <v>68</v>
      </c>
      <c r="BE112" s="49" t="s">
        <v>66</v>
      </c>
      <c r="BF112" s="49" t="s">
        <v>124</v>
      </c>
      <c r="BG112" s="49" t="s">
        <v>125</v>
      </c>
      <c r="BH112" s="49" t="s">
        <v>126</v>
      </c>
      <c r="BI112" s="49" t="s">
        <v>128</v>
      </c>
      <c r="BJ112" s="49" t="s">
        <v>127</v>
      </c>
      <c r="CB112" s="49"/>
      <c r="CC112" s="77" t="s">
        <v>1</v>
      </c>
      <c r="CD112" s="404" t="s">
        <v>69</v>
      </c>
      <c r="CE112" s="404" t="s">
        <v>68</v>
      </c>
      <c r="CF112" s="404" t="s">
        <v>59</v>
      </c>
      <c r="CG112" s="404" t="s">
        <v>60</v>
      </c>
      <c r="CH112" s="404" t="s">
        <v>61</v>
      </c>
      <c r="CI112" s="93" t="s">
        <v>144</v>
      </c>
      <c r="CJ112" s="176" t="s">
        <v>133</v>
      </c>
      <c r="CK112" s="176" t="s">
        <v>64</v>
      </c>
      <c r="CL112" s="179" t="s">
        <v>134</v>
      </c>
      <c r="CN112" s="443" t="s">
        <v>132</v>
      </c>
      <c r="CO112" s="404" t="s">
        <v>69</v>
      </c>
      <c r="CP112" s="404" t="s">
        <v>68</v>
      </c>
      <c r="CQ112" s="404" t="s">
        <v>66</v>
      </c>
      <c r="CR112" s="404" t="s">
        <v>124</v>
      </c>
      <c r="CS112" s="404" t="s">
        <v>125</v>
      </c>
      <c r="CT112" s="404" t="s">
        <v>126</v>
      </c>
      <c r="CU112" s="404" t="s">
        <v>128</v>
      </c>
      <c r="CV112" s="87" t="s">
        <v>127</v>
      </c>
      <c r="DP112" s="462" t="s">
        <v>349</v>
      </c>
      <c r="DQ112" s="463">
        <v>15.5</v>
      </c>
      <c r="DR112" s="463">
        <v>236</v>
      </c>
      <c r="DS112" s="401">
        <v>818495</v>
      </c>
      <c r="DT112" s="401">
        <v>175850000</v>
      </c>
      <c r="DU112" s="401">
        <v>315280000</v>
      </c>
      <c r="DV112" s="398">
        <v>5.17</v>
      </c>
      <c r="DW112" s="398">
        <v>4.6100000000000003</v>
      </c>
      <c r="DX112" s="464" t="s">
        <v>350</v>
      </c>
      <c r="DY112" s="51"/>
    </row>
    <row r="113" spans="1:129" ht="18" customHeight="1" thickBot="1">
      <c r="A113" s="203"/>
      <c r="B113" s="82"/>
      <c r="C113" s="82"/>
      <c r="D113" s="215"/>
      <c r="E113" s="272"/>
      <c r="F113" s="90"/>
      <c r="G113" s="90"/>
      <c r="H113" s="90"/>
      <c r="I113" s="90"/>
      <c r="J113" s="91"/>
      <c r="K113" s="51">
        <f>IFERROR(MP_DATA[[#This Row],[Top '[m']]]-MP_DATA[[#This Row],[Bottom '[m']]], "")</f>
        <v>0</v>
      </c>
      <c r="L113" s="172" t="str">
        <f>IFERROR(-(MP_DATA[[#This Row],[D, bottom '[m']]]-MP_DATA[[#This Row],[D, top '[m']]])/(MP_DATA[[#This Row],[Bottom '[m']]]-MP_DATA[[#This Row],[Top '[m']]]),"")</f>
        <v/>
      </c>
      <c r="M113" s="122" t="str">
        <f t="shared" ref="M113:M176" si="3">IF(7850/1000*(1/3)*PI()*ABS(F113-G113)*((H113/2)^2+(H113/2)*(I113/2)+(I113/2)^2-(H113/2-J113/1000)^2-(H113/2-J113/1000)*(I113/2-J113/1000)-(I113/2-J113/1000)^2)=0,"",7850/1000*(1/3)*PI()*ABS(F113-G113)*((H113/2)^2+(H113/2)*(I113/2)+(I113/2)^2-(H113/2-J113/1000)^2-(H113/2-J113/1000)*(I113/2-J113/1000)-(I113/2-J113/1000)^2))</f>
        <v/>
      </c>
      <c r="N113" s="435" t="str">
        <f>IFERROR((MP_DATA[[#This Row],[D, bottom '[m']]]+MP_DATA[[#This Row],[D, top '[m']]])/(2*MP_DATA[[#This Row],[t '[mm']]]/1000),"")</f>
        <v/>
      </c>
      <c r="O113" s="412"/>
      <c r="P113" s="453"/>
      <c r="Q113" s="447"/>
      <c r="R113" s="447"/>
      <c r="S113" s="435"/>
      <c r="T113" s="404"/>
      <c r="U113" s="404"/>
      <c r="V113" s="404"/>
      <c r="W113" s="404"/>
      <c r="X113" s="404"/>
      <c r="Y113" s="412"/>
      <c r="AP113" s="49"/>
      <c r="AQ113" s="89"/>
      <c r="AR113" s="90"/>
      <c r="AS113" s="90"/>
      <c r="AT113" s="90"/>
      <c r="AU113" s="90"/>
      <c r="AV113" s="91"/>
      <c r="AW113" s="194">
        <f>IFERROR(TP_DATA[[#This Row],[Top '[m']]]-TP_DATA[[#This Row],[Bottom '[m']]], "")</f>
        <v>0</v>
      </c>
      <c r="AX113" s="181" t="str">
        <f>IFERROR(-(TP_DATA[[#This Row],[D, bottom '[m']]]-TP_DATA[[#This Row],[D, top '[m']]])/(TP_DATA[[#This Row],[Bottom '[m']]]-TP_DATA[[#This Row],[Top '[m']]]),"")</f>
        <v/>
      </c>
      <c r="AY113" s="122" t="str">
        <f>IF(7850/1000*(1/3)*PI()*ABS(AR113-AS113)*((AT113/2)^2+(AT113/2)*(AU113/2)+(AU113/2)^2-(AT113/2-AV113/1000)^2-(AT113/2-AV113/1000)*(AU113/2-AV113/1000)-(AU113/2-AV113/1000)^2)=0,"",7850/1000*(1/3)*PI()*ABS(AR113-AS113)*((AT113/2)^2+(AT113/2)*(AU113/2)+(AU113/2)^2-(AT113/2-AV113/1000)^2-(AT113/2-AV113/1000)*(AU113/2-AV113/1000)-(AU113/2-AV113/1000)^2))</f>
        <v/>
      </c>
      <c r="AZ113" s="183" t="str">
        <f>IFERROR((TP_DATA[[#This Row],[D, bottom '[m']]]+TP_DATA[[#This Row],[D, top '[m']]])/(2*TP_DATA[[#This Row],[t '[mm']]]/1000),"")</f>
        <v/>
      </c>
      <c r="BB113" s="53"/>
      <c r="BC113" s="51"/>
      <c r="BD113" s="51"/>
      <c r="BE113" s="50"/>
      <c r="BF113" s="49"/>
      <c r="BG113" s="49"/>
      <c r="BH113" s="49"/>
      <c r="BI113" s="49"/>
      <c r="BJ113" s="49"/>
      <c r="CB113" s="49"/>
      <c r="CC113" s="89"/>
      <c r="CD113" s="444"/>
      <c r="CE113" s="444"/>
      <c r="CF113" s="444"/>
      <c r="CG113" s="444"/>
      <c r="CH113" s="445"/>
      <c r="CI113" s="180">
        <f>IFERROR(TOWER_DATA[[#This Row],[Top '[m']]]-TOWER_DATA[[#This Row],[Bottom '[m']]], "")</f>
        <v>0</v>
      </c>
      <c r="CJ113" s="181" t="str">
        <f>IFERROR(-(TOWER_DATA[[#This Row],[D, bottom '[m']]]-TOWER_DATA[[#This Row],[D, top '[m']]])/(TOWER_DATA[[#This Row],[Bottom '[m']]]-TOWER_DATA[[#This Row],[Top '[m']]]),"")</f>
        <v/>
      </c>
      <c r="CK113" s="182" t="str">
        <f>IF(7850/1000*(1/3)*PI()*ABS(CD113-CE113)*((CF113/2)^2+(CF113/2)*(CG113/2)+(CG113/2)^2-(CF113/2-CH113/1000)^2-(CF113/2-CH113/1000)*(CG113/2-CH113/1000)-(CG113/2-CH113/1000)^2)=0,"",7850/1000*(1/3)*PI()*ABS(CD113-CE113)*((CF113/2)^2+(CF113/2)*(CG113/2)+(CG113/2)^2-(CF113/2-CH113/1000)^2-(CF113/2-CH113/1000)*(CG113/2-CH113/1000)-(CG113/2-CH113/1000)^2))</f>
        <v/>
      </c>
      <c r="CL113" s="183" t="str">
        <f>IFERROR((TOWER_DATA[[#This Row],[D, bottom '[m']]]+TOWER_DATA[[#This Row],[D, top '[m']]])/(2*TOWER_DATA[[#This Row],[t '[mm']]]/1000),"")</f>
        <v/>
      </c>
      <c r="CN113" s="407" t="s">
        <v>402</v>
      </c>
      <c r="CO113" s="407">
        <v>161.34</v>
      </c>
      <c r="CP113" s="407">
        <v>161.34</v>
      </c>
      <c r="CQ113" s="407">
        <v>6061</v>
      </c>
      <c r="CR113" s="407"/>
      <c r="CS113" s="407"/>
      <c r="CT113" s="407"/>
      <c r="CU113" s="407"/>
      <c r="CV113" s="468"/>
      <c r="DP113" s="462" t="s">
        <v>351</v>
      </c>
      <c r="DQ113" s="463">
        <v>15</v>
      </c>
      <c r="DR113" s="463">
        <v>236</v>
      </c>
      <c r="DS113" s="401">
        <v>828950</v>
      </c>
      <c r="DT113" s="401">
        <v>205000000</v>
      </c>
      <c r="DU113" s="401">
        <v>369000000</v>
      </c>
      <c r="DV113" s="398">
        <v>4.2</v>
      </c>
      <c r="DW113" s="398">
        <v>3.26</v>
      </c>
      <c r="DX113" s="464" t="s">
        <v>352</v>
      </c>
      <c r="DY113" s="51"/>
    </row>
    <row r="114" spans="1:129" ht="18" customHeight="1">
      <c r="A114" s="57"/>
      <c r="E114" s="272"/>
      <c r="F114" s="90"/>
      <c r="G114" s="90"/>
      <c r="H114" s="90"/>
      <c r="I114" s="90"/>
      <c r="J114" s="91"/>
      <c r="K114" s="51" t="str">
        <f>IFERROR(MP_DATA[[#This Row],[Top '[m']]]-MP_DATA[[#This Row],[Bottom '[m']]], "")</f>
        <v/>
      </c>
      <c r="L114" s="172" t="str">
        <f>IFERROR(-(MP_DATA[[#This Row],[D, bottom '[m']]]-MP_DATA[[#This Row],[D, top '[m']]])/(MP_DATA[[#This Row],[Bottom '[m']]]-MP_DATA[[#This Row],[Top '[m']]]),"")</f>
        <v/>
      </c>
      <c r="M114" s="122" t="str">
        <f t="shared" si="3"/>
        <v/>
      </c>
      <c r="N114" s="435" t="str">
        <f>IFERROR((MP_DATA[[#This Row],[D, bottom '[m']]]+MP_DATA[[#This Row],[D, top '[m']]])/(2*MP_DATA[[#This Row],[t '[mm']]]/1000),"")</f>
        <v/>
      </c>
      <c r="O114" s="412"/>
      <c r="P114" s="453"/>
      <c r="Q114" s="447"/>
      <c r="R114" s="447"/>
      <c r="S114" s="435"/>
      <c r="T114" s="404"/>
      <c r="U114" s="404"/>
      <c r="V114" s="404"/>
      <c r="W114" s="404"/>
      <c r="X114" s="404"/>
      <c r="Y114" s="412"/>
      <c r="AP114" s="49"/>
      <c r="AQ114" s="89"/>
      <c r="AR114" s="90"/>
      <c r="AS114" s="90"/>
      <c r="AT114" s="90"/>
      <c r="AU114" s="90"/>
      <c r="AV114" s="91"/>
      <c r="AW114" s="51" t="str">
        <f>IFERROR(TP_DATA[[#This Row],[Top '[m']]]-TP_DATA[[#This Row],[Bottom '[m']]], "")</f>
        <v/>
      </c>
      <c r="AX114" s="172" t="str">
        <f>IFERROR(-(TP_DATA[[#This Row],[D, bottom '[m']]]-TP_DATA[[#This Row],[D, top '[m']]])/(TP_DATA[[#This Row],[Bottom '[m']]]-TP_DATA[[#This Row],[Top '[m']]]),"")</f>
        <v/>
      </c>
      <c r="AY114" s="122" t="str">
        <f t="shared" ref="AY114:AY136" si="4">IF(7850/1000*(1/3)*PI()*ABS(AR114-AS114)*((AT114/2)^2+(AT114/2)*(AU114/2)+(AU114/2)^2-(AT114/2-AV114/1000)^2-(AT114/2-AV114/1000)*(AU114/2-AV114/1000)-(AU114/2-AV114/1000)^2)=0,"",7850/1000*(1/3)*PI()*ABS(AR114-AS114)*((AT114/2)^2+(AT114/2)*(AU114/2)+(AU114/2)^2-(AT114/2-AV114/1000)^2-(AT114/2-AV114/1000)*(AU114/2-AV114/1000)-(AU114/2-AV114/1000)^2))</f>
        <v/>
      </c>
      <c r="AZ114" s="185" t="str">
        <f>IFERROR((TP_DATA[[#This Row],[D, bottom '[m']]]+TP_DATA[[#This Row],[D, top '[m']]])/(2*TP_DATA[[#This Row],[t '[mm']]]/1000),"")</f>
        <v/>
      </c>
      <c r="BB114" s="53"/>
      <c r="BC114" s="51"/>
      <c r="BD114" s="51"/>
      <c r="BE114" s="50"/>
      <c r="BF114" s="49"/>
      <c r="BG114" s="49"/>
      <c r="BH114" s="49"/>
      <c r="BI114" s="49"/>
      <c r="BJ114" s="49"/>
      <c r="CB114" s="49"/>
      <c r="CC114" s="89"/>
      <c r="CD114" s="444"/>
      <c r="CE114" s="444"/>
      <c r="CF114" s="444"/>
      <c r="CG114" s="444"/>
      <c r="CH114" s="445"/>
      <c r="CI114" s="184" t="str">
        <f>IFERROR(TOWER_DATA[[#This Row],[Top '[m']]]-TOWER_DATA[[#This Row],[Bottom '[m']]], "")</f>
        <v/>
      </c>
      <c r="CJ114" s="446" t="str">
        <f>IFERROR(-(TOWER_DATA[[#This Row],[D, bottom '[m']]]-TOWER_DATA[[#This Row],[D, top '[m']]])/(TOWER_DATA[[#This Row],[Bottom '[m']]]-TOWER_DATA[[#This Row],[Top '[m']]]),"")</f>
        <v/>
      </c>
      <c r="CK114" s="447" t="str">
        <f>IF(7850/1000*(1/3)*PI()*ABS(CD114-CE114)*((CF114/2)^2+(CF114/2)*(CG114/2)+(CG114/2)^2-(CF114/2-CH114/1000)^2-(CF114/2-CH114/1000)*(CG114/2-CH114/1000)-(CG114/2-CH114/1000)^2)=0,"",7850/1000*(1/3)*PI()*ABS(CD114-CE114)*((CF114/2)^2+(CF114/2)*(CG114/2)+(CG114/2)^2-(CF114/2-CH114/1000)^2-(CF114/2-CH114/1000)*(CG114/2-CH114/1000)-(CG114/2-CH114/1000)^2))</f>
        <v/>
      </c>
      <c r="CL114" s="185" t="str">
        <f>IFERROR((TOWER_DATA[[#This Row],[D, bottom '[m']]]+TOWER_DATA[[#This Row],[D, top '[m']]])/(2*TOWER_DATA[[#This Row],[t '[mm']]]/1000),"")</f>
        <v/>
      </c>
      <c r="CN114" s="469" t="s">
        <v>403</v>
      </c>
      <c r="CO114" s="469">
        <v>160.22999999999999</v>
      </c>
      <c r="CP114" s="469">
        <v>160.22999999999999</v>
      </c>
      <c r="CQ114" s="469">
        <v>1428</v>
      </c>
      <c r="CR114" s="469"/>
      <c r="CS114" s="469"/>
      <c r="CT114" s="469"/>
      <c r="CU114" s="469"/>
      <c r="CV114" s="470"/>
      <c r="DP114" s="462" t="s">
        <v>353</v>
      </c>
      <c r="DQ114" s="463">
        <v>21.5</v>
      </c>
      <c r="DR114" s="463">
        <v>276</v>
      </c>
      <c r="DS114" s="401">
        <v>1394251</v>
      </c>
      <c r="DT114" s="401">
        <v>382420000</v>
      </c>
      <c r="DU114" s="401">
        <v>639730000</v>
      </c>
      <c r="DV114" s="398">
        <v>6.46</v>
      </c>
      <c r="DW114" s="398">
        <v>5.74</v>
      </c>
      <c r="DX114" s="464" t="s">
        <v>354</v>
      </c>
      <c r="DY114" s="51"/>
    </row>
    <row r="115" spans="1:129" ht="18" customHeight="1">
      <c r="A115" s="218" t="s">
        <v>182</v>
      </c>
      <c r="E115" s="272"/>
      <c r="F115" s="90"/>
      <c r="G115" s="90"/>
      <c r="H115" s="90"/>
      <c r="I115" s="90"/>
      <c r="J115" s="91"/>
      <c r="K115" s="51" t="str">
        <f>IFERROR(MP_DATA[[#This Row],[Top '[m']]]-MP_DATA[[#This Row],[Bottom '[m']]], "")</f>
        <v/>
      </c>
      <c r="L115" s="172" t="str">
        <f>IFERROR(-(MP_DATA[[#This Row],[D, bottom '[m']]]-MP_DATA[[#This Row],[D, top '[m']]])/(MP_DATA[[#This Row],[Bottom '[m']]]-MP_DATA[[#This Row],[Top '[m']]]),"")</f>
        <v/>
      </c>
      <c r="M115" s="122" t="str">
        <f t="shared" si="3"/>
        <v/>
      </c>
      <c r="N115" s="435" t="str">
        <f>IFERROR((MP_DATA[[#This Row],[D, bottom '[m']]]+MP_DATA[[#This Row],[D, top '[m']]])/(2*MP_DATA[[#This Row],[t '[mm']]]/1000),"")</f>
        <v/>
      </c>
      <c r="O115" s="412"/>
      <c r="P115" s="412"/>
      <c r="Q115" s="412"/>
      <c r="R115" s="453"/>
      <c r="S115" s="447"/>
      <c r="T115" s="447"/>
      <c r="U115" s="435"/>
      <c r="V115" s="404"/>
      <c r="W115" s="404"/>
      <c r="X115" s="404"/>
      <c r="Y115" s="412"/>
      <c r="AP115" s="49"/>
      <c r="AQ115" s="89"/>
      <c r="AR115" s="90"/>
      <c r="AS115" s="90"/>
      <c r="AT115" s="90"/>
      <c r="AU115" s="90"/>
      <c r="AV115" s="91"/>
      <c r="AW115" s="51" t="str">
        <f>IFERROR(TP_DATA[[#This Row],[Top '[m']]]-TP_DATA[[#This Row],[Bottom '[m']]], "")</f>
        <v/>
      </c>
      <c r="AX115" s="172" t="str">
        <f>IFERROR(-(TP_DATA[[#This Row],[D, bottom '[m']]]-TP_DATA[[#This Row],[D, top '[m']]])/(TP_DATA[[#This Row],[Bottom '[m']]]-TP_DATA[[#This Row],[Top '[m']]]),"")</f>
        <v/>
      </c>
      <c r="AY115" s="122" t="str">
        <f t="shared" si="4"/>
        <v/>
      </c>
      <c r="AZ115" s="185" t="str">
        <f>IFERROR((TP_DATA[[#This Row],[D, bottom '[m']]]+TP_DATA[[#This Row],[D, top '[m']]])/(2*TP_DATA[[#This Row],[t '[mm']]]/1000),"")</f>
        <v/>
      </c>
      <c r="BB115" s="53"/>
      <c r="BC115" s="51"/>
      <c r="BD115" s="51"/>
      <c r="BE115" s="50"/>
      <c r="BF115" s="49"/>
      <c r="BG115" s="49"/>
      <c r="BH115" s="49"/>
      <c r="BI115" s="49"/>
      <c r="BJ115" s="49"/>
      <c r="CB115" s="49"/>
      <c r="CC115" s="89"/>
      <c r="CD115" s="444"/>
      <c r="CE115" s="444"/>
      <c r="CF115" s="444"/>
      <c r="CG115" s="444"/>
      <c r="CH115" s="445"/>
      <c r="CI115" s="184" t="str">
        <f>IFERROR(TOWER_DATA[[#This Row],[Top '[m']]]-TOWER_DATA[[#This Row],[Bottom '[m']]], "")</f>
        <v/>
      </c>
      <c r="CJ115" s="446" t="str">
        <f>IFERROR(-(TOWER_DATA[[#This Row],[D, bottom '[m']]]-TOWER_DATA[[#This Row],[D, top '[m']]])/(TOWER_DATA[[#This Row],[Bottom '[m']]]-TOWER_DATA[[#This Row],[Top '[m']]]),"")</f>
        <v/>
      </c>
      <c r="CK115" s="447" t="str">
        <f>IF(7850/1000*(1/3)*PI()*ABS(CD115-CE115)*((CF115/2)^2+(CF115/2)*(CG115/2)+(CG115/2)^2-(CF115/2-CH115/1000)^2-(CF115/2-CH115/1000)*(CG115/2-CH115/1000)-(CG115/2-CH115/1000)^2)=0,"",7850/1000*(1/3)*PI()*ABS(CD115-CE115)*((CF115/2)^2+(CF115/2)*(CG115/2)+(CG115/2)^2-(CF115/2-CH115/1000)^2-(CF115/2-CH115/1000)*(CG115/2-CH115/1000)-(CG115/2-CH115/1000)^2))</f>
        <v/>
      </c>
      <c r="CL115" s="185" t="str">
        <f>IFERROR((TOWER_DATA[[#This Row],[D, bottom '[m']]]+TOWER_DATA[[#This Row],[D, top '[m']]])/(2*TOWER_DATA[[#This Row],[t '[mm']]]/1000),"")</f>
        <v/>
      </c>
      <c r="CN115" s="469" t="s">
        <v>404</v>
      </c>
      <c r="CO115" s="469">
        <v>159.51</v>
      </c>
      <c r="CP115" s="469">
        <v>159.51</v>
      </c>
      <c r="CQ115" s="469">
        <v>12008</v>
      </c>
      <c r="CR115" s="469"/>
      <c r="CS115" s="469"/>
      <c r="CT115" s="469"/>
      <c r="CU115" s="469"/>
      <c r="CV115" s="470"/>
      <c r="DP115" s="462" t="s">
        <v>371</v>
      </c>
      <c r="DQ115" s="463">
        <v>15.5</v>
      </c>
      <c r="DR115" s="463">
        <v>236</v>
      </c>
      <c r="DS115" s="401">
        <v>819000</v>
      </c>
      <c r="DT115" s="401">
        <v>179900000</v>
      </c>
      <c r="DU115" s="401">
        <v>323200000</v>
      </c>
      <c r="DV115" s="398">
        <v>5.17</v>
      </c>
      <c r="DW115" s="398">
        <v>4.62</v>
      </c>
      <c r="DX115" s="464" t="s">
        <v>372</v>
      </c>
      <c r="DY115" s="51"/>
    </row>
    <row r="116" spans="1:129" ht="18" customHeight="1">
      <c r="A116" s="214" t="s">
        <v>171</v>
      </c>
      <c r="E116" s="272"/>
      <c r="F116" s="90"/>
      <c r="G116" s="90"/>
      <c r="H116" s="90"/>
      <c r="I116" s="90"/>
      <c r="J116" s="91"/>
      <c r="K116" s="51" t="str">
        <f>IFERROR(MP_DATA[[#This Row],[Top '[m']]]-MP_DATA[[#This Row],[Bottom '[m']]], "")</f>
        <v/>
      </c>
      <c r="L116" s="172" t="str">
        <f>IFERROR(-(MP_DATA[[#This Row],[D, bottom '[m']]]-MP_DATA[[#This Row],[D, top '[m']]])/(MP_DATA[[#This Row],[Bottom '[m']]]-MP_DATA[[#This Row],[Top '[m']]]),"")</f>
        <v/>
      </c>
      <c r="M116" s="122" t="str">
        <f t="shared" si="3"/>
        <v/>
      </c>
      <c r="N116" s="435" t="str">
        <f>IFERROR((MP_DATA[[#This Row],[D, bottom '[m']]]+MP_DATA[[#This Row],[D, top '[m']]])/(2*MP_DATA[[#This Row],[t '[mm']]]/1000),"")</f>
        <v/>
      </c>
      <c r="O116" s="412"/>
      <c r="P116" s="412"/>
      <c r="Q116" s="412"/>
      <c r="R116" s="453"/>
      <c r="S116" s="447"/>
      <c r="T116" s="447"/>
      <c r="U116" s="435"/>
      <c r="V116" s="404"/>
      <c r="W116" s="404"/>
      <c r="X116" s="404"/>
      <c r="Y116" s="404"/>
      <c r="AP116" s="49"/>
      <c r="AQ116" s="89"/>
      <c r="AR116" s="90"/>
      <c r="AS116" s="90"/>
      <c r="AT116" s="90"/>
      <c r="AU116" s="90"/>
      <c r="AV116" s="91"/>
      <c r="AW116" s="51" t="str">
        <f>IFERROR(TP_DATA[[#This Row],[Top '[m']]]-TP_DATA[[#This Row],[Bottom '[m']]], "")</f>
        <v/>
      </c>
      <c r="AX116" s="172" t="str">
        <f>IFERROR(-(TP_DATA[[#This Row],[D, bottom '[m']]]-TP_DATA[[#This Row],[D, top '[m']]])/(TP_DATA[[#This Row],[Bottom '[m']]]-TP_DATA[[#This Row],[Top '[m']]]),"")</f>
        <v/>
      </c>
      <c r="AY116" s="122" t="str">
        <f t="shared" si="4"/>
        <v/>
      </c>
      <c r="AZ116" s="185" t="str">
        <f>IFERROR((TP_DATA[[#This Row],[D, bottom '[m']]]+TP_DATA[[#This Row],[D, top '[m']]])/(2*TP_DATA[[#This Row],[t '[mm']]]/1000),"")</f>
        <v/>
      </c>
      <c r="BB116" s="53"/>
      <c r="BC116" s="51"/>
      <c r="BD116" s="51"/>
      <c r="BE116" s="50"/>
      <c r="BF116" s="49"/>
      <c r="BG116" s="49"/>
      <c r="BH116" s="49"/>
      <c r="BI116" s="49"/>
      <c r="BJ116" s="49"/>
      <c r="CB116" s="49"/>
      <c r="CC116" s="89"/>
      <c r="CD116" s="444"/>
      <c r="CE116" s="444"/>
      <c r="CF116" s="444"/>
      <c r="CG116" s="444"/>
      <c r="CH116" s="445"/>
      <c r="CI116" s="184" t="str">
        <f>IFERROR(TOWER_DATA[[#This Row],[Top '[m']]]-TOWER_DATA[[#This Row],[Bottom '[m']]], "")</f>
        <v/>
      </c>
      <c r="CJ116" s="446" t="str">
        <f>IFERROR(-(TOWER_DATA[[#This Row],[D, bottom '[m']]]-TOWER_DATA[[#This Row],[D, top '[m']]])/(TOWER_DATA[[#This Row],[Bottom '[m']]]-TOWER_DATA[[#This Row],[Top '[m']]]),"")</f>
        <v/>
      </c>
      <c r="CK116" s="447" t="str">
        <f>IF(7850/1000*(1/3)*PI()*ABS(CD116-CE116)*((CF116/2)^2+(CF116/2)*(CG116/2)+(CG116/2)^2-(CF116/2-CH116/1000)^2-(CF116/2-CH116/1000)*(CG116/2-CH116/1000)-(CG116/2-CH116/1000)^2)=0,"",7850/1000*(1/3)*PI()*ABS(CD116-CE116)*((CF116/2)^2+(CF116/2)*(CG116/2)+(CG116/2)^2-(CF116/2-CH116/1000)^2-(CF116/2-CH116/1000)*(CG116/2-CH116/1000)-(CG116/2-CH116/1000)^2))</f>
        <v/>
      </c>
      <c r="CL116" s="185" t="str">
        <f>IFERROR((TOWER_DATA[[#This Row],[D, bottom '[m']]]+TOWER_DATA[[#This Row],[D, top '[m']]])/(2*TOWER_DATA[[#This Row],[t '[mm']]]/1000),"")</f>
        <v/>
      </c>
      <c r="CN116" s="469" t="s">
        <v>405</v>
      </c>
      <c r="CO116" s="469">
        <v>159.16</v>
      </c>
      <c r="CP116" s="469">
        <v>159.16</v>
      </c>
      <c r="CQ116" s="469">
        <v>17996</v>
      </c>
      <c r="CR116" s="469"/>
      <c r="CS116" s="469"/>
      <c r="CT116" s="469"/>
      <c r="CU116" s="469"/>
      <c r="CV116" s="470"/>
      <c r="DP116" s="247"/>
      <c r="DQ116" s="122"/>
      <c r="DR116" s="122"/>
      <c r="DS116" s="50"/>
      <c r="DT116" s="50"/>
      <c r="DU116" s="50"/>
      <c r="DV116" s="51"/>
      <c r="DW116" s="51"/>
      <c r="DX116" s="177"/>
      <c r="DY116" s="51"/>
    </row>
    <row r="117" spans="1:129" ht="18" customHeight="1">
      <c r="E117" s="272"/>
      <c r="F117" s="90"/>
      <c r="G117" s="90"/>
      <c r="H117" s="90"/>
      <c r="I117" s="90"/>
      <c r="J117" s="91"/>
      <c r="K117" s="51" t="str">
        <f>IFERROR(MP_DATA[[#This Row],[Top '[m']]]-MP_DATA[[#This Row],[Bottom '[m']]], "")</f>
        <v/>
      </c>
      <c r="L117" s="172" t="str">
        <f>IFERROR(-(MP_DATA[[#This Row],[D, bottom '[m']]]-MP_DATA[[#This Row],[D, top '[m']]])/(MP_DATA[[#This Row],[Bottom '[m']]]-MP_DATA[[#This Row],[Top '[m']]]),"")</f>
        <v/>
      </c>
      <c r="M117" s="122" t="str">
        <f t="shared" si="3"/>
        <v/>
      </c>
      <c r="N117" s="435" t="str">
        <f>IFERROR((MP_DATA[[#This Row],[D, bottom '[m']]]+MP_DATA[[#This Row],[D, top '[m']]])/(2*MP_DATA[[#This Row],[t '[mm']]]/1000),"")</f>
        <v/>
      </c>
      <c r="O117" s="412"/>
      <c r="Y117" s="404"/>
      <c r="AP117" s="49"/>
      <c r="AQ117" s="89"/>
      <c r="AR117" s="90"/>
      <c r="AS117" s="90"/>
      <c r="AT117" s="90"/>
      <c r="AU117" s="90"/>
      <c r="AV117" s="91"/>
      <c r="AW117" s="184" t="str">
        <f>IFERROR(TP_DATA[[#This Row],[Top '[m']]]-TP_DATA[[#This Row],[Bottom '[m']]], "")</f>
        <v/>
      </c>
      <c r="AX117" s="172"/>
      <c r="AY117" s="122" t="str">
        <f t="shared" si="4"/>
        <v/>
      </c>
      <c r="AZ117" s="185"/>
      <c r="BB117" s="53"/>
      <c r="BC117" s="51"/>
      <c r="BD117" s="51"/>
      <c r="BE117" s="50"/>
      <c r="BF117" s="49"/>
      <c r="BG117" s="49"/>
      <c r="BH117" s="49"/>
      <c r="BI117" s="49"/>
      <c r="BJ117" s="49"/>
      <c r="CB117" s="49"/>
      <c r="CC117" s="89"/>
      <c r="CD117" s="444"/>
      <c r="CE117" s="444"/>
      <c r="CF117" s="444"/>
      <c r="CG117" s="444"/>
      <c r="CH117" s="445"/>
      <c r="CI117" s="184" t="str">
        <f>IFERROR(TOWER_DATA[[#This Row],[Top '[m']]]-TOWER_DATA[[#This Row],[Bottom '[m']]], "")</f>
        <v/>
      </c>
      <c r="CJ117" s="446" t="str">
        <f>IFERROR(-(TOWER_DATA[[#This Row],[D, bottom '[m']]]-TOWER_DATA[[#This Row],[D, top '[m']]])/(TOWER_DATA[[#This Row],[Bottom '[m']]]-TOWER_DATA[[#This Row],[Top '[m']]]),"")</f>
        <v/>
      </c>
      <c r="CK117" s="447" t="str">
        <f>IF(7850/1000*(1/3)*PI()*ABS(CD117-CE117)*((CF117/2)^2+(CF117/2)*(CG117/2)+(CG117/2)^2-(CF117/2-CH117/1000)^2-(CF117/2-CH117/1000)*(CG117/2-CH117/1000)-(CG117/2-CH117/1000)^2)=0,"",7850/1000*(1/3)*PI()*ABS(CD117-CE117)*((CF117/2)^2+(CF117/2)*(CG117/2)+(CG117/2)^2-(CF117/2-CH117/1000)^2-(CF117/2-CH117/1000)*(CG117/2-CH117/1000)-(CG117/2-CH117/1000)^2))</f>
        <v/>
      </c>
      <c r="CL117" s="185" t="str">
        <f>IFERROR((TOWER_DATA[[#This Row],[D, bottom '[m']]]+TOWER_DATA[[#This Row],[D, top '[m']]])/(2*TOWER_DATA[[#This Row],[t '[mm']]]/1000),"")</f>
        <v/>
      </c>
      <c r="CN117" s="469" t="s">
        <v>404</v>
      </c>
      <c r="CO117" s="469">
        <v>155.87</v>
      </c>
      <c r="CP117" s="469">
        <v>155.87</v>
      </c>
      <c r="CQ117" s="469">
        <v>12209</v>
      </c>
      <c r="CR117" s="469"/>
      <c r="CS117" s="469"/>
      <c r="CT117" s="469"/>
      <c r="CU117" s="469"/>
      <c r="CV117" s="470"/>
      <c r="DP117" s="95"/>
      <c r="DQ117" s="122"/>
      <c r="DR117" s="122"/>
      <c r="DS117" s="50"/>
      <c r="DT117" s="50"/>
      <c r="DU117" s="50"/>
      <c r="DV117" s="51"/>
      <c r="DW117" s="51"/>
      <c r="DX117" s="53"/>
      <c r="DY117" s="51"/>
    </row>
    <row r="118" spans="1:129" ht="18" customHeight="1">
      <c r="E118" s="272"/>
      <c r="F118" s="90"/>
      <c r="G118" s="90"/>
      <c r="H118" s="90"/>
      <c r="I118" s="90"/>
      <c r="J118" s="91"/>
      <c r="K118" s="51" t="str">
        <f>IFERROR(MP_DATA[[#This Row],[Top '[m']]]-MP_DATA[[#This Row],[Bottom '[m']]], "")</f>
        <v/>
      </c>
      <c r="L118" s="172" t="str">
        <f>IFERROR(-(MP_DATA[[#This Row],[D, bottom '[m']]]-MP_DATA[[#This Row],[D, top '[m']]])/(MP_DATA[[#This Row],[Bottom '[m']]]-MP_DATA[[#This Row],[Top '[m']]]),"")</f>
        <v/>
      </c>
      <c r="M118" s="122" t="str">
        <f t="shared" si="3"/>
        <v/>
      </c>
      <c r="N118" s="435" t="str">
        <f>IFERROR((MP_DATA[[#This Row],[D, bottom '[m']]]+MP_DATA[[#This Row],[D, top '[m']]])/(2*MP_DATA[[#This Row],[t '[mm']]]/1000),"")</f>
        <v/>
      </c>
      <c r="O118" s="412"/>
      <c r="Y118" s="404"/>
      <c r="AP118" s="49"/>
      <c r="AQ118" s="89"/>
      <c r="AR118" s="90"/>
      <c r="AS118" s="90"/>
      <c r="AT118" s="90"/>
      <c r="AU118" s="90"/>
      <c r="AV118" s="91"/>
      <c r="AW118" s="184" t="str">
        <f>IFERROR(TP_DATA[[#This Row],[Top '[m']]]-TP_DATA[[#This Row],[Bottom '[m']]], "")</f>
        <v/>
      </c>
      <c r="AX118" s="172"/>
      <c r="AY118" s="122" t="str">
        <f t="shared" si="4"/>
        <v/>
      </c>
      <c r="AZ118" s="185"/>
      <c r="BB118" s="53"/>
      <c r="BC118" s="51"/>
      <c r="BD118" s="51"/>
      <c r="BE118" s="50"/>
      <c r="BF118" s="49"/>
      <c r="BG118" s="49"/>
      <c r="BH118" s="49"/>
      <c r="BI118" s="49"/>
      <c r="BJ118" s="49"/>
      <c r="CB118" s="49"/>
      <c r="CC118" s="89"/>
      <c r="CD118" s="444"/>
      <c r="CE118" s="444"/>
      <c r="CF118" s="444"/>
      <c r="CG118" s="444"/>
      <c r="CH118" s="445"/>
      <c r="CI118" s="184" t="str">
        <f>IFERROR(TOWER_DATA[[#This Row],[Top '[m']]]-TOWER_DATA[[#This Row],[Bottom '[m']]], "")</f>
        <v/>
      </c>
      <c r="CJ118" s="446" t="str">
        <f>IFERROR(-(TOWER_DATA[[#This Row],[D, bottom '[m']]]-TOWER_DATA[[#This Row],[D, top '[m']]])/(TOWER_DATA[[#This Row],[Bottom '[m']]]-TOWER_DATA[[#This Row],[Top '[m']]]),"")</f>
        <v/>
      </c>
      <c r="CK118" s="447" t="str">
        <f>IF(7850/1000*(1/3)*PI()*ABS(CD118-CE118)*((CF118/2)^2+(CF118/2)*(CG118/2)+(CG118/2)^2-(CF118/2-CH118/1000)^2-(CF118/2-CH118/1000)*(CG118/2-CH118/1000)-(CG118/2-CH118/1000)^2)=0,"",7850/1000*(1/3)*PI()*ABS(CD118-CE118)*((CF118/2)^2+(CF118/2)*(CG118/2)+(CG118/2)^2-(CF118/2-CH118/1000)^2-(CF118/2-CH118/1000)*(CG118/2-CH118/1000)-(CG118/2-CH118/1000)^2))</f>
        <v/>
      </c>
      <c r="CL118" s="185" t="str">
        <f>IFERROR((TOWER_DATA[[#This Row],[D, bottom '[m']]]+TOWER_DATA[[#This Row],[D, top '[m']]])/(2*TOWER_DATA[[#This Row],[t '[mm']]]/1000),"")</f>
        <v/>
      </c>
      <c r="CN118" s="469" t="s">
        <v>405</v>
      </c>
      <c r="CO118" s="469">
        <v>155.52000000000001</v>
      </c>
      <c r="CP118" s="469">
        <v>155.52000000000001</v>
      </c>
      <c r="CQ118" s="469">
        <v>17996</v>
      </c>
      <c r="CR118" s="469"/>
      <c r="CS118" s="469"/>
      <c r="CT118" s="469"/>
      <c r="CU118" s="469"/>
      <c r="CV118" s="470"/>
      <c r="DP118" s="95"/>
      <c r="DQ118" s="122"/>
      <c r="DR118" s="122"/>
      <c r="DS118" s="50"/>
      <c r="DT118" s="50"/>
      <c r="DU118" s="50"/>
      <c r="DV118" s="51"/>
      <c r="DW118" s="51"/>
      <c r="DX118" s="53"/>
      <c r="DY118" s="49"/>
    </row>
    <row r="119" spans="1:129" ht="18" customHeight="1">
      <c r="E119" s="272"/>
      <c r="F119" s="90"/>
      <c r="G119" s="90"/>
      <c r="H119" s="90"/>
      <c r="I119" s="90"/>
      <c r="J119" s="91"/>
      <c r="K119" s="51" t="str">
        <f>IFERROR(MP_DATA[[#This Row],[Top '[m']]]-MP_DATA[[#This Row],[Bottom '[m']]], "")</f>
        <v/>
      </c>
      <c r="L119" s="172" t="str">
        <f>IFERROR(-(MP_DATA[[#This Row],[D, bottom '[m']]]-MP_DATA[[#This Row],[D, top '[m']]])/(MP_DATA[[#This Row],[Bottom '[m']]]-MP_DATA[[#This Row],[Top '[m']]]),"")</f>
        <v/>
      </c>
      <c r="M119" s="122" t="str">
        <f t="shared" si="3"/>
        <v/>
      </c>
      <c r="N119" s="435" t="str">
        <f>IFERROR((MP_DATA[[#This Row],[D, bottom '[m']]]+MP_DATA[[#This Row],[D, top '[m']]])/(2*MP_DATA[[#This Row],[t '[mm']]]/1000),"")</f>
        <v/>
      </c>
      <c r="O119" s="412"/>
      <c r="P119" s="412"/>
      <c r="Q119" s="412"/>
      <c r="R119" s="453"/>
      <c r="S119" s="447"/>
      <c r="T119" s="447"/>
      <c r="U119" s="435"/>
      <c r="V119" s="404"/>
      <c r="W119" s="404"/>
      <c r="X119" s="404"/>
      <c r="Y119" s="404"/>
      <c r="AQ119" s="89"/>
      <c r="AR119" s="90"/>
      <c r="AS119" s="90"/>
      <c r="AU119" s="90"/>
      <c r="AV119" s="91"/>
      <c r="AW119" s="184" t="str">
        <f>IFERROR(TP_DATA[[#This Row],[Top '[m']]]-TP_DATA[[#This Row],[Bottom '[m']]], "")</f>
        <v/>
      </c>
      <c r="AX119" s="172"/>
      <c r="AY119" s="122" t="str">
        <f t="shared" si="4"/>
        <v/>
      </c>
      <c r="AZ119" s="185"/>
      <c r="BA119" s="51"/>
      <c r="BB119" s="51"/>
      <c r="BC119" s="51"/>
      <c r="BD119" s="51"/>
      <c r="BE119" s="51"/>
      <c r="BF119" s="51"/>
      <c r="BG119" s="51"/>
      <c r="BH119" s="51"/>
      <c r="BI119" s="49"/>
      <c r="BJ119" s="49"/>
      <c r="CC119" s="89"/>
      <c r="CD119" s="444"/>
      <c r="CE119" s="444"/>
      <c r="CF119" s="444"/>
      <c r="CG119" s="444"/>
      <c r="CH119" s="445"/>
      <c r="CI119" s="184" t="str">
        <f>IFERROR(TOWER_DATA[[#This Row],[Top '[m']]]-TOWER_DATA[[#This Row],[Bottom '[m']]], "")</f>
        <v/>
      </c>
      <c r="CJ119" s="446" t="str">
        <f>IFERROR(-(TOWER_DATA[[#This Row],[D, bottom '[m']]]-TOWER_DATA[[#This Row],[D, top '[m']]])/(TOWER_DATA[[#This Row],[Bottom '[m']]]-TOWER_DATA[[#This Row],[Top '[m']]]),"")</f>
        <v/>
      </c>
      <c r="CK119" s="447" t="str">
        <f>IF(7850/1000*(1/3)*PI()*ABS(CD119-CE119)*((CF119/2)^2+(CF119/2)*(CG119/2)+(CG119/2)^2-(CF119/2-CH119/1000)^2-(CF119/2-CH119/1000)*(CG119/2-CH119/1000)-(CG119/2-CH119/1000)^2)=0,"",7850/1000*(1/3)*PI()*ABS(CD119-CE119)*((CF119/2)^2+(CF119/2)*(CG119/2)+(CG119/2)^2-(CF119/2-CH119/1000)^2-(CF119/2-CH119/1000)*(CG119/2-CH119/1000)-(CG119/2-CH119/1000)^2))</f>
        <v/>
      </c>
      <c r="CL119" s="185" t="str">
        <f>IFERROR((TOWER_DATA[[#This Row],[D, bottom '[m']]]+TOWER_DATA[[#This Row],[D, top '[m']]])/(2*TOWER_DATA[[#This Row],[t '[mm']]]/1000),"")</f>
        <v/>
      </c>
      <c r="CN119" s="469" t="s">
        <v>406</v>
      </c>
      <c r="CO119" s="469">
        <v>153.22</v>
      </c>
      <c r="CP119" s="469">
        <v>153.22</v>
      </c>
      <c r="CQ119" s="469">
        <v>1440</v>
      </c>
      <c r="CR119" s="469"/>
      <c r="CS119" s="469"/>
      <c r="CT119" s="469"/>
      <c r="CU119" s="469"/>
      <c r="CV119" s="470"/>
      <c r="DP119" s="95"/>
      <c r="DQ119" s="122"/>
      <c r="DR119" s="122"/>
      <c r="DS119" s="50"/>
      <c r="DT119" s="50"/>
      <c r="DU119" s="50"/>
      <c r="DV119" s="51"/>
      <c r="DW119" s="51"/>
      <c r="DX119" s="53"/>
      <c r="DY119" s="49"/>
    </row>
    <row r="120" spans="1:129" ht="18" customHeight="1">
      <c r="E120" s="272"/>
      <c r="F120" s="90"/>
      <c r="G120" s="90"/>
      <c r="H120" s="90"/>
      <c r="I120" s="90"/>
      <c r="J120" s="91"/>
      <c r="K120" s="51" t="str">
        <f>IFERROR(MP_DATA[[#This Row],[Top '[m']]]-MP_DATA[[#This Row],[Bottom '[m']]], "")</f>
        <v/>
      </c>
      <c r="L120" s="172" t="str">
        <f>IFERROR(-(MP_DATA[[#This Row],[D, bottom '[m']]]-MP_DATA[[#This Row],[D, top '[m']]])/(MP_DATA[[#This Row],[Bottom '[m']]]-MP_DATA[[#This Row],[Top '[m']]]),"")</f>
        <v/>
      </c>
      <c r="M120" s="122" t="str">
        <f t="shared" si="3"/>
        <v/>
      </c>
      <c r="N120" s="435" t="str">
        <f>IFERROR((MP_DATA[[#This Row],[D, bottom '[m']]]+MP_DATA[[#This Row],[D, top '[m']]])/(2*MP_DATA[[#This Row],[t '[mm']]]/1000),"")</f>
        <v/>
      </c>
      <c r="O120" s="412"/>
      <c r="P120" s="412"/>
      <c r="Q120" s="412"/>
      <c r="R120" s="453"/>
      <c r="S120" s="447"/>
      <c r="T120" s="447"/>
      <c r="U120" s="435"/>
      <c r="V120" s="404"/>
      <c r="W120" s="404"/>
      <c r="X120" s="404"/>
      <c r="Y120" s="404"/>
      <c r="AQ120" s="89"/>
      <c r="AR120" s="90"/>
      <c r="AS120" s="90"/>
      <c r="AT120" s="90"/>
      <c r="AU120" s="90"/>
      <c r="AV120" s="91"/>
      <c r="AW120" s="184" t="str">
        <f>IFERROR(TP_DATA[[#This Row],[Top '[m']]]-TP_DATA[[#This Row],[Bottom '[m']]], "")</f>
        <v/>
      </c>
      <c r="AX120" s="172"/>
      <c r="AY120" s="122" t="str">
        <f t="shared" si="4"/>
        <v/>
      </c>
      <c r="AZ120" s="185"/>
      <c r="BA120" s="51"/>
      <c r="BB120" s="51"/>
      <c r="BC120" s="51"/>
      <c r="BD120" s="51"/>
      <c r="BE120" s="51"/>
      <c r="BF120" s="51"/>
      <c r="BG120" s="51"/>
      <c r="BH120" s="51"/>
      <c r="BI120" s="49"/>
      <c r="BJ120" s="49"/>
      <c r="CC120" s="89"/>
      <c r="CD120" s="444"/>
      <c r="CE120" s="444"/>
      <c r="CF120" s="444"/>
      <c r="CG120" s="444"/>
      <c r="CH120" s="445"/>
      <c r="CI120" s="184" t="str">
        <f>IFERROR(TOWER_DATA[[#This Row],[Top '[m']]]-TOWER_DATA[[#This Row],[Bottom '[m']]], "")</f>
        <v/>
      </c>
      <c r="CJ120" s="446" t="str">
        <f>IFERROR(-(TOWER_DATA[[#This Row],[D, bottom '[m']]]-TOWER_DATA[[#This Row],[D, top '[m']]])/(TOWER_DATA[[#This Row],[Bottom '[m']]]-TOWER_DATA[[#This Row],[Top '[m']]]),"")</f>
        <v/>
      </c>
      <c r="CK120" s="447" t="str">
        <f>IF(7850/1000*(1/3)*PI()*ABS(CD120-CE120)*((CF120/2)^2+(CF120/2)*(CG120/2)+(CG120/2)^2-(CF120/2-CH120/1000)^2-(CF120/2-CH120/1000)*(CG120/2-CH120/1000)-(CG120/2-CH120/1000)^2)=0,"",7850/1000*(1/3)*PI()*ABS(CD120-CE120)*((CF120/2)^2+(CF120/2)*(CG120/2)+(CG120/2)^2-(CF120/2-CH120/1000)^2-(CF120/2-CH120/1000)*(CG120/2-CH120/1000)-(CG120/2-CH120/1000)^2))</f>
        <v/>
      </c>
      <c r="CL120" s="185" t="str">
        <f>IFERROR((TOWER_DATA[[#This Row],[D, bottom '[m']]]+TOWER_DATA[[#This Row],[D, top '[m']]])/(2*TOWER_DATA[[#This Row],[t '[mm']]]/1000),"")</f>
        <v/>
      </c>
      <c r="CN120" s="469" t="s">
        <v>407</v>
      </c>
      <c r="CO120" s="469">
        <v>152.37</v>
      </c>
      <c r="CP120" s="469">
        <v>152.37</v>
      </c>
      <c r="CQ120" s="469">
        <v>2836</v>
      </c>
      <c r="CR120" s="469"/>
      <c r="CS120" s="469"/>
      <c r="CT120" s="469"/>
      <c r="CU120" s="469"/>
      <c r="CV120" s="470"/>
      <c r="DP120" s="95"/>
      <c r="DQ120" s="122"/>
      <c r="DR120" s="122"/>
      <c r="DS120" s="50"/>
      <c r="DT120" s="50"/>
      <c r="DU120" s="50"/>
      <c r="DV120" s="51"/>
      <c r="DW120" s="51"/>
      <c r="DX120" s="53"/>
      <c r="DY120" s="49"/>
    </row>
    <row r="121" spans="1:129" ht="18" customHeight="1">
      <c r="E121" s="272"/>
      <c r="F121" s="90"/>
      <c r="G121" s="90"/>
      <c r="H121" s="90"/>
      <c r="I121" s="90"/>
      <c r="J121" s="91"/>
      <c r="K121" s="51" t="str">
        <f>IFERROR(MP_DATA[[#This Row],[Top '[m']]]-MP_DATA[[#This Row],[Bottom '[m']]], "")</f>
        <v/>
      </c>
      <c r="L121" s="172" t="str">
        <f>IFERROR(-(MP_DATA[[#This Row],[D, bottom '[m']]]-MP_DATA[[#This Row],[D, top '[m']]])/(MP_DATA[[#This Row],[Bottom '[m']]]-MP_DATA[[#This Row],[Top '[m']]]),"")</f>
        <v/>
      </c>
      <c r="M121" s="122" t="str">
        <f t="shared" si="3"/>
        <v/>
      </c>
      <c r="N121" s="435" t="str">
        <f>IFERROR((MP_DATA[[#This Row],[D, bottom '[m']]]+MP_DATA[[#This Row],[D, top '[m']]])/(2*MP_DATA[[#This Row],[t '[mm']]]/1000),"")</f>
        <v/>
      </c>
      <c r="O121" s="412"/>
      <c r="P121" s="412"/>
      <c r="Q121" s="412"/>
      <c r="R121" s="453"/>
      <c r="S121" s="447"/>
      <c r="T121" s="447"/>
      <c r="U121" s="435"/>
      <c r="V121" s="404"/>
      <c r="W121" s="404"/>
      <c r="X121" s="404"/>
      <c r="Y121" s="404"/>
      <c r="AQ121" s="89"/>
      <c r="AR121" s="90"/>
      <c r="AS121" s="90"/>
      <c r="AT121" s="90"/>
      <c r="AU121" s="90"/>
      <c r="AV121" s="91"/>
      <c r="AW121" s="184" t="str">
        <f>IFERROR(TP_DATA[[#This Row],[Top '[m']]]-TP_DATA[[#This Row],[Bottom '[m']]], "")</f>
        <v/>
      </c>
      <c r="AX121" s="172"/>
      <c r="AY121" s="122" t="str">
        <f t="shared" si="4"/>
        <v/>
      </c>
      <c r="AZ121" s="185"/>
      <c r="BA121" s="51"/>
      <c r="BB121" s="51"/>
      <c r="BC121" s="51"/>
      <c r="BD121" s="51"/>
      <c r="BE121" s="51"/>
      <c r="BF121" s="51"/>
      <c r="BG121" s="51"/>
      <c r="BH121" s="51"/>
      <c r="BI121" s="49"/>
      <c r="BJ121" s="49"/>
      <c r="CC121" s="89"/>
      <c r="CD121" s="444"/>
      <c r="CE121" s="444"/>
      <c r="CF121" s="444"/>
      <c r="CG121" s="444"/>
      <c r="CH121" s="445"/>
      <c r="CI121" s="184" t="str">
        <f>IFERROR(TOWER_DATA[[#This Row],[Top '[m']]]-TOWER_DATA[[#This Row],[Bottom '[m']]], "")</f>
        <v/>
      </c>
      <c r="CJ121" s="446" t="str">
        <f>IFERROR(-(TOWER_DATA[[#This Row],[D, bottom '[m']]]-TOWER_DATA[[#This Row],[D, top '[m']]])/(TOWER_DATA[[#This Row],[Bottom '[m']]]-TOWER_DATA[[#This Row],[Top '[m']]]),"")</f>
        <v/>
      </c>
      <c r="CK121" s="447" t="str">
        <f>IF(7850/1000*(1/3)*PI()*ABS(CD121-CE121)*((CF121/2)^2+(CF121/2)*(CG121/2)+(CG121/2)^2-(CF121/2-CH121/1000)^2-(CF121/2-CH121/1000)*(CG121/2-CH121/1000)-(CG121/2-CH121/1000)^2)=0,"",7850/1000*(1/3)*PI()*ABS(CD121-CE121)*((CF121/2)^2+(CF121/2)*(CG121/2)+(CG121/2)^2-(CF121/2-CH121/1000)^2-(CF121/2-CH121/1000)*(CG121/2-CH121/1000)-(CG121/2-CH121/1000)^2))</f>
        <v/>
      </c>
      <c r="CL121" s="185" t="str">
        <f>IFERROR((TOWER_DATA[[#This Row],[D, bottom '[m']]]+TOWER_DATA[[#This Row],[D, top '[m']]])/(2*TOWER_DATA[[#This Row],[t '[mm']]]/1000),"")</f>
        <v/>
      </c>
      <c r="CN121" s="469" t="s">
        <v>408</v>
      </c>
      <c r="CO121" s="469">
        <v>152.37</v>
      </c>
      <c r="CP121" s="469">
        <v>152.37</v>
      </c>
      <c r="CQ121" s="469">
        <v>773</v>
      </c>
      <c r="CR121" s="469"/>
      <c r="CS121" s="469"/>
      <c r="CT121" s="469"/>
      <c r="CU121" s="469"/>
      <c r="CV121" s="470"/>
      <c r="DP121" s="95"/>
      <c r="DQ121" s="122"/>
      <c r="DR121" s="122"/>
      <c r="DS121" s="50"/>
      <c r="DT121" s="50"/>
      <c r="DU121" s="50"/>
      <c r="DV121" s="51"/>
      <c r="DW121" s="51"/>
      <c r="DX121" s="53"/>
      <c r="DY121" s="49"/>
    </row>
    <row r="122" spans="1:129" ht="18" customHeight="1">
      <c r="E122" s="272"/>
      <c r="F122" s="90"/>
      <c r="G122" s="90"/>
      <c r="H122" s="90"/>
      <c r="I122" s="90"/>
      <c r="J122" s="91"/>
      <c r="K122" s="51" t="str">
        <f>IFERROR(MP_DATA[[#This Row],[Top '[m']]]-MP_DATA[[#This Row],[Bottom '[m']]], "")</f>
        <v/>
      </c>
      <c r="L122" s="172" t="str">
        <f>IFERROR(-(MP_DATA[[#This Row],[D, bottom '[m']]]-MP_DATA[[#This Row],[D, top '[m']]])/(MP_DATA[[#This Row],[Bottom '[m']]]-MP_DATA[[#This Row],[Top '[m']]]),"")</f>
        <v/>
      </c>
      <c r="M122" s="122" t="str">
        <f t="shared" si="3"/>
        <v/>
      </c>
      <c r="N122" s="435" t="str">
        <f>IFERROR((MP_DATA[[#This Row],[D, bottom '[m']]]+MP_DATA[[#This Row],[D, top '[m']]])/(2*MP_DATA[[#This Row],[t '[mm']]]/1000),"")</f>
        <v/>
      </c>
      <c r="O122" s="412"/>
      <c r="P122" s="412"/>
      <c r="Q122" s="412"/>
      <c r="R122" s="453"/>
      <c r="S122" s="459"/>
      <c r="T122" s="459"/>
      <c r="U122" s="460"/>
      <c r="V122" s="427"/>
      <c r="W122" s="427"/>
      <c r="X122" s="427"/>
      <c r="Y122" s="427"/>
      <c r="AQ122" s="89"/>
      <c r="AR122" s="90"/>
      <c r="AS122" s="90"/>
      <c r="AT122" s="90"/>
      <c r="AU122" s="90"/>
      <c r="AV122" s="91"/>
      <c r="AW122" s="184" t="str">
        <f>IFERROR(TP_DATA[[#This Row],[Top '[m']]]-TP_DATA[[#This Row],[Bottom '[m']]], "")</f>
        <v/>
      </c>
      <c r="AX122" s="172" t="str">
        <f>IFERROR(-(TP_DATA[[#This Row],[D, bottom '[m']]]-TP_DATA[[#This Row],[D, top '[m']]])/(TP_DATA[[#This Row],[Bottom '[m']]]-TP_DATA[[#This Row],[Top '[m']]]),"")</f>
        <v/>
      </c>
      <c r="AY122" s="122" t="str">
        <f t="shared" si="4"/>
        <v/>
      </c>
      <c r="AZ122" s="185" t="str">
        <f>IFERROR((TP_DATA[[#This Row],[D, bottom '[m']]]+TP_DATA[[#This Row],[D, top '[m']]])/(2*TP_DATA[[#This Row],[t '[mm']]]/1000),"")</f>
        <v/>
      </c>
      <c r="BA122" s="51"/>
      <c r="BB122" s="51"/>
      <c r="BC122" s="51"/>
      <c r="BD122" s="51"/>
      <c r="BE122" s="51"/>
      <c r="BF122" s="51"/>
      <c r="BG122" s="51"/>
      <c r="BH122" s="51"/>
      <c r="BI122" s="49"/>
      <c r="BJ122" s="49"/>
      <c r="CC122" s="89"/>
      <c r="CD122" s="444"/>
      <c r="CE122" s="444"/>
      <c r="CF122" s="444"/>
      <c r="CG122" s="444"/>
      <c r="CH122" s="445"/>
      <c r="CI122" s="184" t="str">
        <f>IFERROR(TOWER_DATA[[#This Row],[Top '[m']]]-TOWER_DATA[[#This Row],[Bottom '[m']]], "")</f>
        <v/>
      </c>
      <c r="CJ122" s="446" t="str">
        <f>IFERROR(-(TOWER_DATA[[#This Row],[D, bottom '[m']]]-TOWER_DATA[[#This Row],[D, top '[m']]])/(TOWER_DATA[[#This Row],[Bottom '[m']]]-TOWER_DATA[[#This Row],[Top '[m']]]),"")</f>
        <v/>
      </c>
      <c r="CK122" s="447" t="str">
        <f>IF(7850/1000*(1/3)*PI()*ABS(CD122-CE122)*((CF122/2)^2+(CF122/2)*(CG122/2)+(CG122/2)^2-(CF122/2-CH122/1000)^2-(CF122/2-CH122/1000)*(CG122/2-CH122/1000)-(CG122/2-CH122/1000)^2)=0,"",7850/1000*(1/3)*PI()*ABS(CD122-CE122)*((CF122/2)^2+(CF122/2)*(CG122/2)+(CG122/2)^2-(CF122/2-CH122/1000)^2-(CF122/2-CH122/1000)*(CG122/2-CH122/1000)-(CG122/2-CH122/1000)^2))</f>
        <v/>
      </c>
      <c r="CL122" s="185" t="str">
        <f>IFERROR((TOWER_DATA[[#This Row],[D, bottom '[m']]]+TOWER_DATA[[#This Row],[D, top '[m']]])/(2*TOWER_DATA[[#This Row],[t '[mm']]]/1000),"")</f>
        <v/>
      </c>
      <c r="CN122" s="469" t="s">
        <v>409</v>
      </c>
      <c r="CO122" s="469">
        <v>152.37</v>
      </c>
      <c r="CP122" s="469">
        <v>152.37</v>
      </c>
      <c r="CQ122" s="469">
        <v>2104</v>
      </c>
      <c r="CR122" s="469"/>
      <c r="CS122" s="469"/>
      <c r="CT122" s="469"/>
      <c r="CU122" s="469"/>
      <c r="CV122" s="470"/>
      <c r="DP122" s="222"/>
      <c r="DQ122" s="219"/>
      <c r="DR122" s="219"/>
      <c r="DS122" s="220"/>
      <c r="DT122" s="220"/>
      <c r="DU122" s="220"/>
      <c r="DV122" s="221"/>
      <c r="DW122" s="221"/>
      <c r="DX122" s="245"/>
      <c r="DY122" s="49"/>
    </row>
    <row r="123" spans="1:129" ht="18" customHeight="1">
      <c r="E123" s="272"/>
      <c r="F123" s="90"/>
      <c r="G123" s="90"/>
      <c r="H123" s="90"/>
      <c r="I123" s="90"/>
      <c r="J123" s="91"/>
      <c r="K123" s="51" t="str">
        <f>IFERROR(MP_DATA[[#This Row],[Top '[m']]]-MP_DATA[[#This Row],[Bottom '[m']]], "")</f>
        <v/>
      </c>
      <c r="L123" s="172" t="str">
        <f>IFERROR(-(MP_DATA[[#This Row],[D, bottom '[m']]]-MP_DATA[[#This Row],[D, top '[m']]])/(MP_DATA[[#This Row],[Bottom '[m']]]-MP_DATA[[#This Row],[Top '[m']]]),"")</f>
        <v/>
      </c>
      <c r="M123" s="122" t="str">
        <f t="shared" si="3"/>
        <v/>
      </c>
      <c r="N123" s="435" t="str">
        <f>IFERROR((MP_DATA[[#This Row],[D, bottom '[m']]]+MP_DATA[[#This Row],[D, top '[m']]])/(2*MP_DATA[[#This Row],[t '[mm']]]/1000),"")</f>
        <v/>
      </c>
      <c r="O123" s="412"/>
      <c r="P123" s="412"/>
      <c r="Q123" s="412"/>
      <c r="R123" s="453"/>
      <c r="S123" s="459"/>
      <c r="T123" s="459"/>
      <c r="U123" s="460"/>
      <c r="V123" s="427"/>
      <c r="W123" s="427"/>
      <c r="X123" s="427"/>
      <c r="Y123" s="427"/>
      <c r="AQ123" s="89"/>
      <c r="AR123" s="90"/>
      <c r="AS123" s="90"/>
      <c r="AT123" s="90"/>
      <c r="AU123" s="90"/>
      <c r="AV123" s="91"/>
      <c r="AW123" s="184" t="str">
        <f>IFERROR(TP_DATA[[#This Row],[Top '[m']]]-TP_DATA[[#This Row],[Bottom '[m']]], "")</f>
        <v/>
      </c>
      <c r="AX123" s="172" t="str">
        <f>IFERROR(-(TP_DATA[[#This Row],[D, bottom '[m']]]-TP_DATA[[#This Row],[D, top '[m']]])/(TP_DATA[[#This Row],[Bottom '[m']]]-TP_DATA[[#This Row],[Top '[m']]]),"")</f>
        <v/>
      </c>
      <c r="AY123" s="122" t="str">
        <f t="shared" si="4"/>
        <v/>
      </c>
      <c r="AZ123" s="185" t="str">
        <f>IFERROR((TP_DATA[[#This Row],[D, bottom '[m']]]+TP_DATA[[#This Row],[D, top '[m']]])/(2*TP_DATA[[#This Row],[t '[mm']]]/1000),"")</f>
        <v/>
      </c>
      <c r="BA123" s="51"/>
      <c r="BB123" s="51"/>
      <c r="BC123" s="51"/>
      <c r="BD123" s="51"/>
      <c r="BE123" s="51"/>
      <c r="BF123" s="51"/>
      <c r="BG123" s="51"/>
      <c r="BH123" s="51"/>
      <c r="BI123" s="49"/>
      <c r="BJ123" s="49"/>
      <c r="CC123" s="89"/>
      <c r="CD123" s="444"/>
      <c r="CE123" s="444"/>
      <c r="CF123" s="444"/>
      <c r="CG123" s="444"/>
      <c r="CH123" s="445"/>
      <c r="CI123" s="184" t="str">
        <f>IFERROR(TOWER_DATA[[#This Row],[Top '[m']]]-TOWER_DATA[[#This Row],[Bottom '[m']]], "")</f>
        <v/>
      </c>
      <c r="CJ123" s="446" t="str">
        <f>IFERROR(-(TOWER_DATA[[#This Row],[D, bottom '[m']]]-TOWER_DATA[[#This Row],[D, top '[m']]])/(TOWER_DATA[[#This Row],[Bottom '[m']]]-TOWER_DATA[[#This Row],[Top '[m']]]),"")</f>
        <v/>
      </c>
      <c r="CK123" s="447" t="str">
        <f>IF(7850/1000*(1/3)*PI()*ABS(CD123-CE123)*((CF123/2)^2+(CF123/2)*(CG123/2)+(CG123/2)^2-(CF123/2-CH123/1000)^2-(CF123/2-CH123/1000)*(CG123/2-CH123/1000)-(CG123/2-CH123/1000)^2)=0,"",7850/1000*(1/3)*PI()*ABS(CD123-CE123)*((CF123/2)^2+(CF123/2)*(CG123/2)+(CG123/2)^2-(CF123/2-CH123/1000)^2-(CF123/2-CH123/1000)*(CG123/2-CH123/1000)-(CG123/2-CH123/1000)^2))</f>
        <v/>
      </c>
      <c r="CL123" s="185" t="str">
        <f>IFERROR((TOWER_DATA[[#This Row],[D, bottom '[m']]]+TOWER_DATA[[#This Row],[D, top '[m']]])/(2*TOWER_DATA[[#This Row],[t '[mm']]]/1000),"")</f>
        <v/>
      </c>
      <c r="CN123" s="469" t="s">
        <v>410</v>
      </c>
      <c r="CO123" s="469">
        <v>152.22999999999999</v>
      </c>
      <c r="CP123" s="469">
        <v>152.22999999999999</v>
      </c>
      <c r="CQ123" s="469">
        <v>910</v>
      </c>
      <c r="CR123" s="469"/>
      <c r="CS123" s="469"/>
      <c r="CT123" s="469"/>
      <c r="CU123" s="469"/>
      <c r="CV123" s="470"/>
      <c r="DP123" s="222"/>
      <c r="DQ123" s="219"/>
      <c r="DR123" s="219"/>
      <c r="DS123" s="220"/>
      <c r="DT123" s="220"/>
      <c r="DU123" s="220"/>
      <c r="DV123" s="221"/>
      <c r="DW123" s="221"/>
      <c r="DX123" s="341"/>
      <c r="DY123" s="49"/>
    </row>
    <row r="124" spans="1:129" ht="18" customHeight="1">
      <c r="E124" s="272"/>
      <c r="F124" s="90"/>
      <c r="G124" s="90"/>
      <c r="H124" s="90"/>
      <c r="I124" s="90"/>
      <c r="J124" s="91"/>
      <c r="K124" s="51" t="str">
        <f>IFERROR(MP_DATA[[#This Row],[Top '[m']]]-MP_DATA[[#This Row],[Bottom '[m']]], "")</f>
        <v/>
      </c>
      <c r="L124" s="172" t="str">
        <f>IFERROR(-(MP_DATA[[#This Row],[D, bottom '[m']]]-MP_DATA[[#This Row],[D, top '[m']]])/(MP_DATA[[#This Row],[Bottom '[m']]]-MP_DATA[[#This Row],[Top '[m']]]),"")</f>
        <v/>
      </c>
      <c r="M124" s="122" t="str">
        <f t="shared" si="3"/>
        <v/>
      </c>
      <c r="N124" s="435" t="str">
        <f>IFERROR((MP_DATA[[#This Row],[D, bottom '[m']]]+MP_DATA[[#This Row],[D, top '[m']]])/(2*MP_DATA[[#This Row],[t '[mm']]]/1000),"")</f>
        <v/>
      </c>
      <c r="O124" s="412"/>
      <c r="P124" s="412"/>
      <c r="Q124" s="412"/>
      <c r="R124" s="454"/>
      <c r="S124" s="459"/>
      <c r="T124" s="459"/>
      <c r="U124" s="460"/>
      <c r="V124" s="427"/>
      <c r="W124" s="427"/>
      <c r="X124" s="427"/>
      <c r="Y124" s="427"/>
      <c r="AQ124" s="89"/>
      <c r="AR124" s="90"/>
      <c r="AS124" s="90"/>
      <c r="AT124" s="90"/>
      <c r="AU124" s="90"/>
      <c r="AV124" s="91"/>
      <c r="AW124" s="184" t="str">
        <f>IFERROR(TP_DATA[[#This Row],[Top '[m']]]-TP_DATA[[#This Row],[Bottom '[m']]], "")</f>
        <v/>
      </c>
      <c r="AX124" s="172" t="str">
        <f>IFERROR(-(TP_DATA[[#This Row],[D, bottom '[m']]]-TP_DATA[[#This Row],[D, top '[m']]])/(TP_DATA[[#This Row],[Bottom '[m']]]-TP_DATA[[#This Row],[Top '[m']]]),"")</f>
        <v/>
      </c>
      <c r="AY124" s="122" t="str">
        <f t="shared" si="4"/>
        <v/>
      </c>
      <c r="AZ124" s="185" t="str">
        <f>IFERROR((TP_DATA[[#This Row],[D, bottom '[m']]]+TP_DATA[[#This Row],[D, top '[m']]])/(2*TP_DATA[[#This Row],[t '[mm']]]/1000),"")</f>
        <v/>
      </c>
      <c r="BA124" s="51"/>
      <c r="BB124" s="51"/>
      <c r="BC124" s="51"/>
      <c r="BD124" s="51"/>
      <c r="BE124" s="51"/>
      <c r="BF124" s="51"/>
      <c r="BG124" s="51"/>
      <c r="BH124" s="51"/>
      <c r="BI124" s="49"/>
      <c r="BJ124" s="49"/>
      <c r="CC124" s="89"/>
      <c r="CD124" s="444"/>
      <c r="CE124" s="444"/>
      <c r="CF124" s="444"/>
      <c r="CG124" s="444"/>
      <c r="CH124" s="445"/>
      <c r="CI124" s="184" t="str">
        <f>IFERROR(TOWER_DATA[[#This Row],[Top '[m']]]-TOWER_DATA[[#This Row],[Bottom '[m']]], "")</f>
        <v/>
      </c>
      <c r="CJ124" s="446" t="str">
        <f>IFERROR(-(TOWER_DATA[[#This Row],[D, bottom '[m']]]-TOWER_DATA[[#This Row],[D, top '[m']]])/(TOWER_DATA[[#This Row],[Bottom '[m']]]-TOWER_DATA[[#This Row],[Top '[m']]]),"")</f>
        <v/>
      </c>
      <c r="CK124" s="447" t="str">
        <f>IF(7850/1000*(1/3)*PI()*ABS(CD124-CE124)*((CF124/2)^2+(CF124/2)*(CG124/2)+(CG124/2)^2-(CF124/2-CH124/1000)^2-(CF124/2-CH124/1000)*(CG124/2-CH124/1000)-(CG124/2-CH124/1000)^2)=0,"",7850/1000*(1/3)*PI()*ABS(CD124-CE124)*((CF124/2)^2+(CF124/2)*(CG124/2)+(CG124/2)^2-(CF124/2-CH124/1000)^2-(CF124/2-CH124/1000)*(CG124/2-CH124/1000)-(CG124/2-CH124/1000)^2))</f>
        <v/>
      </c>
      <c r="CL124" s="185" t="str">
        <f>IFERROR((TOWER_DATA[[#This Row],[D, bottom '[m']]]+TOWER_DATA[[#This Row],[D, top '[m']]])/(2*TOWER_DATA[[#This Row],[t '[mm']]]/1000),"")</f>
        <v/>
      </c>
      <c r="CN124" s="469" t="s">
        <v>411</v>
      </c>
      <c r="CO124" s="469">
        <v>151.08000000000001</v>
      </c>
      <c r="CP124" s="469">
        <v>151.08000000000001</v>
      </c>
      <c r="CQ124" s="469">
        <v>5000</v>
      </c>
      <c r="CR124" s="469"/>
      <c r="CS124" s="469"/>
      <c r="CT124" s="469"/>
      <c r="CU124" s="469"/>
      <c r="CV124" s="470"/>
      <c r="DP124" s="222"/>
      <c r="DQ124" s="219"/>
      <c r="DR124" s="219"/>
      <c r="DS124" s="220"/>
      <c r="DT124" s="220"/>
      <c r="DU124" s="220"/>
      <c r="DV124" s="221"/>
      <c r="DW124" s="221"/>
      <c r="DX124" s="341"/>
      <c r="DY124" s="52"/>
    </row>
    <row r="125" spans="1:129" ht="18" customHeight="1">
      <c r="E125" s="272"/>
      <c r="F125" s="90"/>
      <c r="G125" s="90"/>
      <c r="H125" s="90"/>
      <c r="I125" s="90"/>
      <c r="J125" s="91"/>
      <c r="K125" s="51" t="str">
        <f>IFERROR(MP_DATA[[#This Row],[Top '[m']]]-MP_DATA[[#This Row],[Bottom '[m']]], "")</f>
        <v/>
      </c>
      <c r="L125" s="172" t="str">
        <f>IFERROR(-(MP_DATA[[#This Row],[D, bottom '[m']]]-MP_DATA[[#This Row],[D, top '[m']]])/(MP_DATA[[#This Row],[Bottom '[m']]]-MP_DATA[[#This Row],[Top '[m']]]),"")</f>
        <v/>
      </c>
      <c r="M125" s="122" t="str">
        <f t="shared" si="3"/>
        <v/>
      </c>
      <c r="N125" s="435" t="str">
        <f>IFERROR((MP_DATA[[#This Row],[D, bottom '[m']]]+MP_DATA[[#This Row],[D, top '[m']]])/(2*MP_DATA[[#This Row],[t '[mm']]]/1000),"")</f>
        <v/>
      </c>
      <c r="O125" s="412"/>
      <c r="P125" s="412"/>
      <c r="Q125" s="412"/>
      <c r="R125" s="454"/>
      <c r="S125" s="459"/>
      <c r="T125" s="459"/>
      <c r="U125" s="460"/>
      <c r="V125" s="427"/>
      <c r="W125" s="427"/>
      <c r="X125" s="427"/>
      <c r="Y125" s="427"/>
      <c r="AQ125" s="89"/>
      <c r="AR125" s="90"/>
      <c r="AS125" s="90"/>
      <c r="AT125" s="90"/>
      <c r="AU125" s="90"/>
      <c r="AV125" s="91"/>
      <c r="AW125" s="184" t="str">
        <f>IFERROR(TP_DATA[[#This Row],[Top '[m']]]-TP_DATA[[#This Row],[Bottom '[m']]], "")</f>
        <v/>
      </c>
      <c r="AX125" s="172" t="str">
        <f>IFERROR(-(TP_DATA[[#This Row],[D, bottom '[m']]]-TP_DATA[[#This Row],[D, top '[m']]])/(TP_DATA[[#This Row],[Bottom '[m']]]-TP_DATA[[#This Row],[Top '[m']]]),"")</f>
        <v/>
      </c>
      <c r="AY125" s="122" t="str">
        <f t="shared" si="4"/>
        <v/>
      </c>
      <c r="AZ125" s="185" t="str">
        <f>IFERROR((TP_DATA[[#This Row],[D, bottom '[m']]]+TP_DATA[[#This Row],[D, top '[m']]])/(2*TP_DATA[[#This Row],[t '[mm']]]/1000),"")</f>
        <v/>
      </c>
      <c r="BA125" s="51"/>
      <c r="BB125" s="51"/>
      <c r="BC125" s="51"/>
      <c r="BD125" s="51"/>
      <c r="BE125" s="51"/>
      <c r="BF125" s="51"/>
      <c r="BG125" s="51"/>
      <c r="BH125" s="51"/>
      <c r="BI125" s="49"/>
      <c r="BJ125" s="49"/>
      <c r="CC125" s="89"/>
      <c r="CD125" s="444"/>
      <c r="CE125" s="444"/>
      <c r="CF125" s="444"/>
      <c r="CG125" s="444"/>
      <c r="CH125" s="445"/>
      <c r="CI125" s="184" t="str">
        <f>IFERROR(TOWER_DATA[[#This Row],[Top '[m']]]-TOWER_DATA[[#This Row],[Bottom '[m']]], "")</f>
        <v/>
      </c>
      <c r="CJ125" s="446" t="str">
        <f>IFERROR(-(TOWER_DATA[[#This Row],[D, bottom '[m']]]-TOWER_DATA[[#This Row],[D, top '[m']]])/(TOWER_DATA[[#This Row],[Bottom '[m']]]-TOWER_DATA[[#This Row],[Top '[m']]]),"")</f>
        <v/>
      </c>
      <c r="CK125" s="447" t="str">
        <f>IF(7850/1000*(1/3)*PI()*ABS(CD125-CE125)*((CF125/2)^2+(CF125/2)*(CG125/2)+(CG125/2)^2-(CF125/2-CH125/1000)^2-(CF125/2-CH125/1000)*(CG125/2-CH125/1000)-(CG125/2-CH125/1000)^2)=0,"",7850/1000*(1/3)*PI()*ABS(CD125-CE125)*((CF125/2)^2+(CF125/2)*(CG125/2)+(CG125/2)^2-(CF125/2-CH125/1000)^2-(CF125/2-CH125/1000)*(CG125/2-CH125/1000)-(CG125/2-CH125/1000)^2))</f>
        <v/>
      </c>
      <c r="CL125" s="185" t="str">
        <f>IFERROR((TOWER_DATA[[#This Row],[D, bottom '[m']]]+TOWER_DATA[[#This Row],[D, top '[m']]])/(2*TOWER_DATA[[#This Row],[t '[mm']]]/1000),"")</f>
        <v/>
      </c>
      <c r="CN125" s="469" t="s">
        <v>412</v>
      </c>
      <c r="CO125" s="469">
        <v>148.27000000000001</v>
      </c>
      <c r="CP125" s="469">
        <v>148.27000000000001</v>
      </c>
      <c r="CQ125" s="469">
        <v>455</v>
      </c>
      <c r="CR125" s="469"/>
      <c r="CS125" s="469"/>
      <c r="CT125" s="469"/>
      <c r="CU125" s="469"/>
      <c r="CV125" s="470"/>
      <c r="DP125" s="222"/>
      <c r="DQ125" s="219"/>
      <c r="DR125" s="219"/>
      <c r="DS125" s="220"/>
      <c r="DT125" s="220"/>
      <c r="DU125" s="220"/>
      <c r="DV125" s="221"/>
      <c r="DW125" s="221"/>
      <c r="DX125" s="341"/>
      <c r="DY125" s="52"/>
    </row>
    <row r="126" spans="1:129" ht="18" customHeight="1">
      <c r="E126" s="272"/>
      <c r="F126" s="90"/>
      <c r="G126" s="90"/>
      <c r="H126" s="90"/>
      <c r="I126" s="90"/>
      <c r="J126" s="91"/>
      <c r="K126" s="51" t="str">
        <f>IFERROR(MP_DATA[[#This Row],[Top '[m']]]-MP_DATA[[#This Row],[Bottom '[m']]], "")</f>
        <v/>
      </c>
      <c r="L126" s="172" t="str">
        <f>IFERROR(-(MP_DATA[[#This Row],[D, bottom '[m']]]-MP_DATA[[#This Row],[D, top '[m']]])/(MP_DATA[[#This Row],[Bottom '[m']]]-MP_DATA[[#This Row],[Top '[m']]]),"")</f>
        <v/>
      </c>
      <c r="M126" s="122" t="str">
        <f t="shared" si="3"/>
        <v/>
      </c>
      <c r="N126" s="435" t="str">
        <f>IFERROR((MP_DATA[[#This Row],[D, bottom '[m']]]+MP_DATA[[#This Row],[D, top '[m']]])/(2*MP_DATA[[#This Row],[t '[mm']]]/1000),"")</f>
        <v/>
      </c>
      <c r="O126" s="412"/>
      <c r="P126" s="412"/>
      <c r="Q126" s="412"/>
      <c r="R126" s="454"/>
      <c r="S126" s="459"/>
      <c r="T126" s="459"/>
      <c r="U126" s="460"/>
      <c r="V126" s="427"/>
      <c r="W126" s="427"/>
      <c r="X126" s="427"/>
      <c r="Y126" s="427"/>
      <c r="AQ126" s="89"/>
      <c r="AR126" s="90"/>
      <c r="AS126" s="90"/>
      <c r="AT126" s="90"/>
      <c r="AU126" s="90"/>
      <c r="AV126" s="91"/>
      <c r="AW126" s="184" t="str">
        <f>IFERROR(TP_DATA[[#This Row],[Top '[m']]]-TP_DATA[[#This Row],[Bottom '[m']]], "")</f>
        <v/>
      </c>
      <c r="AX126" s="172" t="str">
        <f>IFERROR(-(TP_DATA[[#This Row],[D, bottom '[m']]]-TP_DATA[[#This Row],[D, top '[m']]])/(TP_DATA[[#This Row],[Bottom '[m']]]-TP_DATA[[#This Row],[Top '[m']]]),"")</f>
        <v/>
      </c>
      <c r="AY126" s="122" t="str">
        <f t="shared" si="4"/>
        <v/>
      </c>
      <c r="AZ126" s="185" t="str">
        <f>IFERROR((TP_DATA[[#This Row],[D, bottom '[m']]]+TP_DATA[[#This Row],[D, top '[m']]])/(2*TP_DATA[[#This Row],[t '[mm']]]/1000),"")</f>
        <v/>
      </c>
      <c r="BB126" s="53"/>
      <c r="BC126" s="51"/>
      <c r="BD126" s="51"/>
      <c r="BE126" s="50"/>
      <c r="BF126" s="49"/>
      <c r="BG126" s="49"/>
      <c r="BH126" s="49"/>
      <c r="BI126" s="49"/>
      <c r="BJ126" s="49"/>
      <c r="CC126" s="89"/>
      <c r="CD126" s="444"/>
      <c r="CE126" s="444"/>
      <c r="CF126" s="444"/>
      <c r="CG126" s="444"/>
      <c r="CH126" s="445"/>
      <c r="CI126" s="184" t="str">
        <f>IFERROR(TOWER_DATA[[#This Row],[Top '[m']]]-TOWER_DATA[[#This Row],[Bottom '[m']]], "")</f>
        <v/>
      </c>
      <c r="CJ126" s="446" t="str">
        <f>IFERROR(-(TOWER_DATA[[#This Row],[D, bottom '[m']]]-TOWER_DATA[[#This Row],[D, top '[m']]])/(TOWER_DATA[[#This Row],[Bottom '[m']]]-TOWER_DATA[[#This Row],[Top '[m']]]),"")</f>
        <v/>
      </c>
      <c r="CK126" s="447" t="str">
        <f>IF(7850/1000*(1/3)*PI()*ABS(CD126-CE126)*((CF126/2)^2+(CF126/2)*(CG126/2)+(CG126/2)^2-(CF126/2-CH126/1000)^2-(CF126/2-CH126/1000)*(CG126/2-CH126/1000)-(CG126/2-CH126/1000)^2)=0,"",7850/1000*(1/3)*PI()*ABS(CD126-CE126)*((CF126/2)^2+(CF126/2)*(CG126/2)+(CG126/2)^2-(CF126/2-CH126/1000)^2-(CF126/2-CH126/1000)*(CG126/2-CH126/1000)-(CG126/2-CH126/1000)^2))</f>
        <v/>
      </c>
      <c r="CL126" s="185" t="str">
        <f>IFERROR((TOWER_DATA[[#This Row],[D, bottom '[m']]]+TOWER_DATA[[#This Row],[D, top '[m']]])/(2*TOWER_DATA[[#This Row],[t '[mm']]]/1000),"")</f>
        <v/>
      </c>
      <c r="CN126" s="469" t="s">
        <v>413</v>
      </c>
      <c r="CO126" s="469">
        <v>146.19</v>
      </c>
      <c r="CP126" s="469">
        <v>146.19</v>
      </c>
      <c r="CQ126" s="469">
        <v>7201</v>
      </c>
      <c r="CR126" s="469"/>
      <c r="CS126" s="469"/>
      <c r="CT126" s="469"/>
      <c r="CU126" s="469"/>
      <c r="CV126" s="470"/>
      <c r="DP126" s="247"/>
      <c r="DQ126" s="122"/>
      <c r="DR126" s="122"/>
      <c r="DS126" s="50"/>
      <c r="DT126" s="50"/>
      <c r="DU126" s="50"/>
      <c r="DV126" s="51"/>
      <c r="DW126" s="51"/>
      <c r="DX126" s="177"/>
      <c r="DY126" s="70"/>
    </row>
    <row r="127" spans="1:129" ht="18" customHeight="1">
      <c r="E127" s="272"/>
      <c r="F127" s="90"/>
      <c r="G127" s="90"/>
      <c r="H127" s="90"/>
      <c r="I127" s="90"/>
      <c r="J127" s="91"/>
      <c r="K127" s="51" t="str">
        <f>IFERROR(MP_DATA[[#This Row],[Top '[m']]]-MP_DATA[[#This Row],[Bottom '[m']]], "")</f>
        <v/>
      </c>
      <c r="L127" s="172" t="str">
        <f>IFERROR(-(MP_DATA[[#This Row],[D, bottom '[m']]]-MP_DATA[[#This Row],[D, top '[m']]])/(MP_DATA[[#This Row],[Bottom '[m']]]-MP_DATA[[#This Row],[Top '[m']]]),"")</f>
        <v/>
      </c>
      <c r="M127" s="122" t="str">
        <f t="shared" si="3"/>
        <v/>
      </c>
      <c r="N127" s="435" t="str">
        <f>IFERROR((MP_DATA[[#This Row],[D, bottom '[m']]]+MP_DATA[[#This Row],[D, top '[m']]])/(2*MP_DATA[[#This Row],[t '[mm']]]/1000),"")</f>
        <v/>
      </c>
      <c r="O127" s="412"/>
      <c r="P127" s="412"/>
      <c r="Q127" s="412"/>
      <c r="R127" s="454"/>
      <c r="S127" s="459"/>
      <c r="T127" s="459"/>
      <c r="U127" s="460"/>
      <c r="V127" s="427"/>
      <c r="W127" s="427"/>
      <c r="X127" s="427"/>
      <c r="Y127" s="427"/>
      <c r="AQ127" s="89"/>
      <c r="AR127" s="90"/>
      <c r="AS127" s="90"/>
      <c r="AT127" s="90"/>
      <c r="AU127" s="90"/>
      <c r="AV127" s="91"/>
      <c r="AW127" s="184" t="str">
        <f>IFERROR(TP_DATA[[#This Row],[Top '[m']]]-TP_DATA[[#This Row],[Bottom '[m']]], "")</f>
        <v/>
      </c>
      <c r="AX127" s="172" t="str">
        <f>IFERROR(-(TP_DATA[[#This Row],[D, bottom '[m']]]-TP_DATA[[#This Row],[D, top '[m']]])/(TP_DATA[[#This Row],[Bottom '[m']]]-TP_DATA[[#This Row],[Top '[m']]]),"")</f>
        <v/>
      </c>
      <c r="AY127" s="122" t="str">
        <f t="shared" si="4"/>
        <v/>
      </c>
      <c r="AZ127" s="185" t="str">
        <f>IFERROR((TP_DATA[[#This Row],[D, bottom '[m']]]+TP_DATA[[#This Row],[D, top '[m']]])/(2*TP_DATA[[#This Row],[t '[mm']]]/1000),"")</f>
        <v/>
      </c>
      <c r="BB127" s="53"/>
      <c r="BC127" s="51"/>
      <c r="BD127" s="51"/>
      <c r="BE127" s="50"/>
      <c r="BF127" s="49"/>
      <c r="BG127" s="49"/>
      <c r="BH127" s="49"/>
      <c r="BI127" s="49"/>
      <c r="BJ127" s="49"/>
      <c r="CC127" s="89"/>
      <c r="CD127" s="444"/>
      <c r="CE127" s="444"/>
      <c r="CF127" s="444"/>
      <c r="CG127" s="444"/>
      <c r="CH127" s="445"/>
      <c r="CI127" s="184" t="str">
        <f>IFERROR(TOWER_DATA[[#This Row],[Top '[m']]]-TOWER_DATA[[#This Row],[Bottom '[m']]], "")</f>
        <v/>
      </c>
      <c r="CJ127" s="446" t="str">
        <f>IFERROR(-(TOWER_DATA[[#This Row],[D, bottom '[m']]]-TOWER_DATA[[#This Row],[D, top '[m']]])/(TOWER_DATA[[#This Row],[Bottom '[m']]]-TOWER_DATA[[#This Row],[Top '[m']]]),"")</f>
        <v/>
      </c>
      <c r="CK127" s="447" t="str">
        <f>IF(7850/1000*(1/3)*PI()*ABS(CD127-CE127)*((CF127/2)^2+(CF127/2)*(CG127/2)+(CG127/2)^2-(CF127/2-CH127/1000)^2-(CF127/2-CH127/1000)*(CG127/2-CH127/1000)-(CG127/2-CH127/1000)^2)=0,"",7850/1000*(1/3)*PI()*ABS(CD127-CE127)*((CF127/2)^2+(CF127/2)*(CG127/2)+(CG127/2)^2-(CF127/2-CH127/1000)^2-(CF127/2-CH127/1000)*(CG127/2-CH127/1000)-(CG127/2-CH127/1000)^2))</f>
        <v/>
      </c>
      <c r="CL127" s="185" t="str">
        <f>IFERROR((TOWER_DATA[[#This Row],[D, bottom '[m']]]+TOWER_DATA[[#This Row],[D, top '[m']]])/(2*TOWER_DATA[[#This Row],[t '[mm']]]/1000),"")</f>
        <v/>
      </c>
      <c r="CN127" s="469" t="s">
        <v>414</v>
      </c>
      <c r="CO127" s="469">
        <v>143.34</v>
      </c>
      <c r="CP127" s="469">
        <v>143.34</v>
      </c>
      <c r="CQ127" s="469">
        <v>4525</v>
      </c>
      <c r="CR127" s="469"/>
      <c r="CS127" s="469"/>
      <c r="CT127" s="469"/>
      <c r="CU127" s="469"/>
      <c r="CV127" s="470"/>
      <c r="DP127" s="222"/>
      <c r="DQ127" s="219"/>
      <c r="DR127" s="219"/>
      <c r="DS127" s="220"/>
      <c r="DT127" s="220"/>
      <c r="DU127" s="220"/>
      <c r="DV127" s="221"/>
      <c r="DW127" s="221"/>
      <c r="DX127" s="341"/>
      <c r="DY127" s="70"/>
    </row>
    <row r="128" spans="1:129" ht="18" customHeight="1">
      <c r="E128" s="272"/>
      <c r="F128" s="90"/>
      <c r="G128" s="90"/>
      <c r="H128" s="90"/>
      <c r="I128" s="90"/>
      <c r="J128" s="91"/>
      <c r="K128" s="51" t="str">
        <f>IFERROR(MP_DATA[[#This Row],[Top '[m']]]-MP_DATA[[#This Row],[Bottom '[m']]], "")</f>
        <v/>
      </c>
      <c r="L128" s="172" t="str">
        <f>IFERROR(-(MP_DATA[[#This Row],[D, bottom '[m']]]-MP_DATA[[#This Row],[D, top '[m']]])/(MP_DATA[[#This Row],[Bottom '[m']]]-MP_DATA[[#This Row],[Top '[m']]]),"")</f>
        <v/>
      </c>
      <c r="M128" s="122" t="str">
        <f t="shared" si="3"/>
        <v/>
      </c>
      <c r="N128" s="435" t="str">
        <f>IFERROR((MP_DATA[[#This Row],[D, bottom '[m']]]+MP_DATA[[#This Row],[D, top '[m']]])/(2*MP_DATA[[#This Row],[t '[mm']]]/1000),"")</f>
        <v/>
      </c>
      <c r="O128" s="412"/>
      <c r="P128" s="412"/>
      <c r="Q128" s="412"/>
      <c r="R128" s="412"/>
      <c r="S128" s="461"/>
      <c r="T128" s="461"/>
      <c r="U128" s="457"/>
      <c r="V128" s="412"/>
      <c r="W128" s="412"/>
      <c r="X128" s="412"/>
      <c r="Y128" s="412"/>
      <c r="AQ128" s="89"/>
      <c r="AR128" s="90"/>
      <c r="AS128" s="90"/>
      <c r="AT128" s="90"/>
      <c r="AU128" s="90"/>
      <c r="AV128" s="91"/>
      <c r="AW128" s="184" t="str">
        <f>IFERROR(TP_DATA[[#This Row],[Top '[m']]]-TP_DATA[[#This Row],[Bottom '[m']]], "")</f>
        <v/>
      </c>
      <c r="AX128" s="172" t="str">
        <f>IFERROR(-(TP_DATA[[#This Row],[D, bottom '[m']]]-TP_DATA[[#This Row],[D, top '[m']]])/(TP_DATA[[#This Row],[Bottom '[m']]]-TP_DATA[[#This Row],[Top '[m']]]),"")</f>
        <v/>
      </c>
      <c r="AY128" s="122" t="str">
        <f t="shared" si="4"/>
        <v/>
      </c>
      <c r="AZ128" s="185" t="str">
        <f>IFERROR((TP_DATA[[#This Row],[D, bottom '[m']]]+TP_DATA[[#This Row],[D, top '[m']]])/(2*TP_DATA[[#This Row],[t '[mm']]]/1000),"")</f>
        <v/>
      </c>
      <c r="BB128" s="53"/>
      <c r="BC128" s="51"/>
      <c r="BD128" s="51"/>
      <c r="BE128" s="50"/>
      <c r="BF128" s="49"/>
      <c r="BG128" s="49"/>
      <c r="BH128" s="49"/>
      <c r="BI128" s="49"/>
      <c r="BJ128" s="49"/>
      <c r="CC128" s="89"/>
      <c r="CD128" s="444"/>
      <c r="CE128" s="444"/>
      <c r="CF128" s="444"/>
      <c r="CG128" s="444"/>
      <c r="CH128" s="445"/>
      <c r="CI128" s="184" t="str">
        <f>IFERROR(TOWER_DATA[[#This Row],[Top '[m']]]-TOWER_DATA[[#This Row],[Bottom '[m']]], "")</f>
        <v/>
      </c>
      <c r="CJ128" s="446" t="str">
        <f>IFERROR(-(TOWER_DATA[[#This Row],[D, bottom '[m']]]-TOWER_DATA[[#This Row],[D, top '[m']]])/(TOWER_DATA[[#This Row],[Bottom '[m']]]-TOWER_DATA[[#This Row],[Top '[m']]]),"")</f>
        <v/>
      </c>
      <c r="CK128" s="447" t="str">
        <f>IF(7850/1000*(1/3)*PI()*ABS(CD128-CE128)*((CF128/2)^2+(CF128/2)*(CG128/2)+(CG128/2)^2-(CF128/2-CH128/1000)^2-(CF128/2-CH128/1000)*(CG128/2-CH128/1000)-(CG128/2-CH128/1000)^2)=0,"",7850/1000*(1/3)*PI()*ABS(CD128-CE128)*((CF128/2)^2+(CF128/2)*(CG128/2)+(CG128/2)^2-(CF128/2-CH128/1000)^2-(CF128/2-CH128/1000)*(CG128/2-CH128/1000)-(CG128/2-CH128/1000)^2))</f>
        <v/>
      </c>
      <c r="CL128" s="185" t="str">
        <f>IFERROR((TOWER_DATA[[#This Row],[D, bottom '[m']]]+TOWER_DATA[[#This Row],[D, top '[m']]])/(2*TOWER_DATA[[#This Row],[t '[mm']]]/1000),"")</f>
        <v/>
      </c>
      <c r="CN128" s="469" t="s">
        <v>415</v>
      </c>
      <c r="CO128" s="469">
        <v>143.19999999999999</v>
      </c>
      <c r="CP128" s="469">
        <v>143.19999999999999</v>
      </c>
      <c r="CQ128" s="469">
        <v>4525</v>
      </c>
      <c r="CR128" s="469"/>
      <c r="CS128" s="469"/>
      <c r="CT128" s="469"/>
      <c r="CU128" s="469"/>
      <c r="CV128" s="470"/>
      <c r="DP128" s="222"/>
      <c r="DQ128" s="219"/>
      <c r="DR128" s="219"/>
      <c r="DS128" s="220"/>
      <c r="DT128" s="220"/>
      <c r="DU128" s="220"/>
      <c r="DV128" s="221"/>
      <c r="DW128" s="221"/>
      <c r="DX128" s="341"/>
      <c r="DY128" s="70"/>
    </row>
    <row r="129" spans="5:129" ht="18" customHeight="1">
      <c r="E129" s="272"/>
      <c r="F129" s="90"/>
      <c r="G129" s="90"/>
      <c r="H129" s="90"/>
      <c r="I129" s="90"/>
      <c r="J129" s="91"/>
      <c r="K129" s="51" t="str">
        <f>IFERROR(MP_DATA[[#This Row],[Top '[m']]]-MP_DATA[[#This Row],[Bottom '[m']]], "")</f>
        <v/>
      </c>
      <c r="L129" s="172" t="str">
        <f>IFERROR(-(MP_DATA[[#This Row],[D, bottom '[m']]]-MP_DATA[[#This Row],[D, top '[m']]])/(MP_DATA[[#This Row],[Bottom '[m']]]-MP_DATA[[#This Row],[Top '[m']]]),"")</f>
        <v/>
      </c>
      <c r="M129" s="122" t="str">
        <f t="shared" si="3"/>
        <v/>
      </c>
      <c r="N129" s="435" t="str">
        <f>IFERROR((MP_DATA[[#This Row],[D, bottom '[m']]]+MP_DATA[[#This Row],[D, top '[m']]])/(2*MP_DATA[[#This Row],[t '[mm']]]/1000),"")</f>
        <v/>
      </c>
      <c r="O129" s="412"/>
      <c r="P129" s="412"/>
      <c r="Q129" s="412"/>
      <c r="R129" s="412"/>
      <c r="S129" s="461"/>
      <c r="T129" s="461"/>
      <c r="U129" s="457"/>
      <c r="V129" s="412"/>
      <c r="W129" s="412"/>
      <c r="X129" s="412"/>
      <c r="Y129" s="412"/>
      <c r="AQ129" s="89"/>
      <c r="AR129" s="90"/>
      <c r="AS129" s="90"/>
      <c r="AT129" s="90"/>
      <c r="AU129" s="90"/>
      <c r="AV129" s="91"/>
      <c r="AW129" s="184" t="str">
        <f>IFERROR(TP_DATA[[#This Row],[Top '[m']]]-TP_DATA[[#This Row],[Bottom '[m']]], "")</f>
        <v/>
      </c>
      <c r="AX129" s="172" t="str">
        <f>IFERROR(-(TP_DATA[[#This Row],[D, bottom '[m']]]-TP_DATA[[#This Row],[D, top '[m']]])/(TP_DATA[[#This Row],[Bottom '[m']]]-TP_DATA[[#This Row],[Top '[m']]]),"")</f>
        <v/>
      </c>
      <c r="AY129" s="122" t="str">
        <f t="shared" si="4"/>
        <v/>
      </c>
      <c r="AZ129" s="185" t="str">
        <f>IFERROR((TP_DATA[[#This Row],[D, bottom '[m']]]+TP_DATA[[#This Row],[D, top '[m']]])/(2*TP_DATA[[#This Row],[t '[mm']]]/1000),"")</f>
        <v/>
      </c>
      <c r="BB129" s="53"/>
      <c r="BC129" s="51"/>
      <c r="BD129" s="51"/>
      <c r="BE129" s="50"/>
      <c r="BF129" s="49"/>
      <c r="BG129" s="49"/>
      <c r="BH129" s="49"/>
      <c r="BI129" s="49"/>
      <c r="BJ129" s="49"/>
      <c r="CC129" s="89"/>
      <c r="CD129" s="444"/>
      <c r="CE129" s="444"/>
      <c r="CF129" s="444"/>
      <c r="CG129" s="444"/>
      <c r="CH129" s="445"/>
      <c r="CI129" s="184" t="str">
        <f>IFERROR(TOWER_DATA[[#This Row],[Top '[m']]]-TOWER_DATA[[#This Row],[Bottom '[m']]], "")</f>
        <v/>
      </c>
      <c r="CJ129" s="446" t="str">
        <f>IFERROR(-(TOWER_DATA[[#This Row],[D, bottom '[m']]]-TOWER_DATA[[#This Row],[D, top '[m']]])/(TOWER_DATA[[#This Row],[Bottom '[m']]]-TOWER_DATA[[#This Row],[Top '[m']]]),"")</f>
        <v/>
      </c>
      <c r="CK129" s="447" t="str">
        <f>IF(7850/1000*(1/3)*PI()*ABS(CD129-CE129)*((CF129/2)^2+(CF129/2)*(CG129/2)+(CG129/2)^2-(CF129/2-CH129/1000)^2-(CF129/2-CH129/1000)*(CG129/2-CH129/1000)-(CG129/2-CH129/1000)^2)=0,"",7850/1000*(1/3)*PI()*ABS(CD129-CE129)*((CF129/2)^2+(CF129/2)*(CG129/2)+(CG129/2)^2-(CF129/2-CH129/1000)^2-(CF129/2-CH129/1000)*(CG129/2-CH129/1000)-(CG129/2-CH129/1000)^2))</f>
        <v/>
      </c>
      <c r="CL129" s="185" t="str">
        <f>IFERROR((TOWER_DATA[[#This Row],[D, bottom '[m']]]+TOWER_DATA[[#This Row],[D, top '[m']]])/(2*TOWER_DATA[[#This Row],[t '[mm']]]/1000),"")</f>
        <v/>
      </c>
      <c r="CN129" s="469" t="s">
        <v>416</v>
      </c>
      <c r="CO129" s="469">
        <v>141.87</v>
      </c>
      <c r="CP129" s="469">
        <v>141.87</v>
      </c>
      <c r="CQ129" s="469">
        <v>5941</v>
      </c>
      <c r="CR129" s="469"/>
      <c r="CS129" s="469"/>
      <c r="CT129" s="469"/>
      <c r="CU129" s="469"/>
      <c r="CV129" s="470"/>
      <c r="DP129" s="222"/>
      <c r="DQ129" s="219"/>
      <c r="DR129" s="219"/>
      <c r="DS129" s="220"/>
      <c r="DT129" s="220"/>
      <c r="DU129" s="220"/>
      <c r="DV129" s="221"/>
      <c r="DW129" s="221"/>
      <c r="DX129" s="341"/>
      <c r="DY129" s="70"/>
    </row>
    <row r="130" spans="5:129" ht="18" customHeight="1">
      <c r="E130" s="272"/>
      <c r="F130" s="90"/>
      <c r="G130" s="90"/>
      <c r="H130" s="90"/>
      <c r="I130" s="90"/>
      <c r="J130" s="91"/>
      <c r="K130" s="51" t="str">
        <f>IFERROR(MP_DATA[[#This Row],[Top '[m']]]-MP_DATA[[#This Row],[Bottom '[m']]], "")</f>
        <v/>
      </c>
      <c r="L130" s="172" t="str">
        <f>IFERROR(-(MP_DATA[[#This Row],[D, bottom '[m']]]-MP_DATA[[#This Row],[D, top '[m']]])/(MP_DATA[[#This Row],[Bottom '[m']]]-MP_DATA[[#This Row],[Top '[m']]]),"")</f>
        <v/>
      </c>
      <c r="M130" s="122" t="str">
        <f t="shared" si="3"/>
        <v/>
      </c>
      <c r="N130" s="435" t="str">
        <f>IFERROR((MP_DATA[[#This Row],[D, bottom '[m']]]+MP_DATA[[#This Row],[D, top '[m']]])/(2*MP_DATA[[#This Row],[t '[mm']]]/1000),"")</f>
        <v/>
      </c>
      <c r="O130" s="412"/>
      <c r="P130" s="412"/>
      <c r="Q130" s="412"/>
      <c r="R130" s="412"/>
      <c r="S130" s="461"/>
      <c r="T130" s="461"/>
      <c r="U130" s="457"/>
      <c r="V130" s="412"/>
      <c r="W130" s="412"/>
      <c r="X130" s="412"/>
      <c r="Y130" s="412"/>
      <c r="AQ130" s="89"/>
      <c r="AR130" s="90"/>
      <c r="AS130" s="90"/>
      <c r="AT130" s="90"/>
      <c r="AU130" s="90"/>
      <c r="AV130" s="91"/>
      <c r="AW130" s="184" t="str">
        <f>IFERROR(TP_DATA[[#This Row],[Top '[m']]]-TP_DATA[[#This Row],[Bottom '[m']]], "")</f>
        <v/>
      </c>
      <c r="AX130" s="172" t="str">
        <f>IFERROR(-(TP_DATA[[#This Row],[D, bottom '[m']]]-TP_DATA[[#This Row],[D, top '[m']]])/(TP_DATA[[#This Row],[Bottom '[m']]]-TP_DATA[[#This Row],[Top '[m']]]),"")</f>
        <v/>
      </c>
      <c r="AY130" s="122" t="str">
        <f t="shared" si="4"/>
        <v/>
      </c>
      <c r="AZ130" s="185" t="str">
        <f>IFERROR((TP_DATA[[#This Row],[D, bottom '[m']]]+TP_DATA[[#This Row],[D, top '[m']]])/(2*TP_DATA[[#This Row],[t '[mm']]]/1000),"")</f>
        <v/>
      </c>
      <c r="BB130" s="53"/>
      <c r="BC130" s="51"/>
      <c r="BD130" s="51"/>
      <c r="BE130" s="50"/>
      <c r="BF130" s="49"/>
      <c r="BG130" s="49"/>
      <c r="BH130" s="49"/>
      <c r="BI130" s="49"/>
      <c r="BJ130" s="49"/>
      <c r="CC130" s="89"/>
      <c r="CD130" s="444"/>
      <c r="CE130" s="444"/>
      <c r="CF130" s="444"/>
      <c r="CG130" s="444"/>
      <c r="CH130" s="445"/>
      <c r="CI130" s="184" t="str">
        <f>IFERROR(TOWER_DATA[[#This Row],[Top '[m']]]-TOWER_DATA[[#This Row],[Bottom '[m']]], "")</f>
        <v/>
      </c>
      <c r="CJ130" s="446" t="str">
        <f>IFERROR(-(TOWER_DATA[[#This Row],[D, bottom '[m']]]-TOWER_DATA[[#This Row],[D, top '[m']]])/(TOWER_DATA[[#This Row],[Bottom '[m']]]-TOWER_DATA[[#This Row],[Top '[m']]]),"")</f>
        <v/>
      </c>
      <c r="CK130" s="447" t="str">
        <f>IF(7850/1000*(1/3)*PI()*ABS(CD130-CE130)*((CF130/2)^2+(CF130/2)*(CG130/2)+(CG130/2)^2-(CF130/2-CH130/1000)^2-(CF130/2-CH130/1000)*(CG130/2-CH130/1000)-(CG130/2-CH130/1000)^2)=0,"",7850/1000*(1/3)*PI()*ABS(CD130-CE130)*((CF130/2)^2+(CF130/2)*(CG130/2)+(CG130/2)^2-(CF130/2-CH130/1000)^2-(CF130/2-CH130/1000)*(CG130/2-CH130/1000)-(CG130/2-CH130/1000)^2))</f>
        <v/>
      </c>
      <c r="CL130" s="185" t="str">
        <f>IFERROR((TOWER_DATA[[#This Row],[D, bottom '[m']]]+TOWER_DATA[[#This Row],[D, top '[m']]])/(2*TOWER_DATA[[#This Row],[t '[mm']]]/1000),"")</f>
        <v/>
      </c>
      <c r="CN130" s="469" t="s">
        <v>417</v>
      </c>
      <c r="CO130" s="469">
        <v>129.27000000000001</v>
      </c>
      <c r="CP130" s="469">
        <v>129.27000000000001</v>
      </c>
      <c r="CQ130" s="469">
        <v>1327</v>
      </c>
      <c r="CR130" s="469"/>
      <c r="CS130" s="469"/>
      <c r="CT130" s="469"/>
      <c r="CU130" s="469"/>
      <c r="CV130" s="470"/>
      <c r="DQ130" s="166"/>
      <c r="DR130" s="166"/>
      <c r="DS130" s="150"/>
      <c r="DV130" s="94"/>
      <c r="DW130" s="94"/>
      <c r="DX130" s="342" t="str">
        <f t="shared" ref="DX130:DX135" si="5">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272"/>
      <c r="F131" s="90"/>
      <c r="G131" s="90"/>
      <c r="H131" s="90"/>
      <c r="I131" s="90"/>
      <c r="J131" s="91"/>
      <c r="K131" s="51" t="str">
        <f>IFERROR(MP_DATA[[#This Row],[Top '[m']]]-MP_DATA[[#This Row],[Bottom '[m']]], "")</f>
        <v/>
      </c>
      <c r="L131" s="172" t="str">
        <f>IFERROR(-(MP_DATA[[#This Row],[D, bottom '[m']]]-MP_DATA[[#This Row],[D, top '[m']]])/(MP_DATA[[#This Row],[Bottom '[m']]]-MP_DATA[[#This Row],[Top '[m']]]),"")</f>
        <v/>
      </c>
      <c r="M131" s="122" t="str">
        <f t="shared" si="3"/>
        <v/>
      </c>
      <c r="N131" s="435" t="str">
        <f>IFERROR((MP_DATA[[#This Row],[D, bottom '[m']]]+MP_DATA[[#This Row],[D, top '[m']]])/(2*MP_DATA[[#This Row],[t '[mm']]]/1000),"")</f>
        <v/>
      </c>
      <c r="O131" s="412"/>
      <c r="P131" s="412"/>
      <c r="Q131" s="412"/>
      <c r="R131" s="412"/>
      <c r="S131" s="461"/>
      <c r="T131" s="461"/>
      <c r="U131" s="457"/>
      <c r="V131" s="412"/>
      <c r="W131" s="412"/>
      <c r="X131" s="412"/>
      <c r="Y131" s="412"/>
      <c r="AQ131" s="89"/>
      <c r="AR131" s="90"/>
      <c r="AS131" s="90"/>
      <c r="AT131" s="90"/>
      <c r="AU131" s="90"/>
      <c r="AV131" s="91"/>
      <c r="AW131" s="184" t="str">
        <f>IFERROR(TP_DATA[[#This Row],[Top '[m']]]-TP_DATA[[#This Row],[Bottom '[m']]], "")</f>
        <v/>
      </c>
      <c r="AX131" s="172" t="str">
        <f>IFERROR(-(TP_DATA[[#This Row],[D, bottom '[m']]]-TP_DATA[[#This Row],[D, top '[m']]])/(TP_DATA[[#This Row],[Bottom '[m']]]-TP_DATA[[#This Row],[Top '[m']]]),"")</f>
        <v/>
      </c>
      <c r="AY131" s="122" t="str">
        <f t="shared" si="4"/>
        <v/>
      </c>
      <c r="AZ131" s="185" t="str">
        <f>IFERROR((TP_DATA[[#This Row],[D, bottom '[m']]]+TP_DATA[[#This Row],[D, top '[m']]])/(2*TP_DATA[[#This Row],[t '[mm']]]/1000),"")</f>
        <v/>
      </c>
      <c r="BC131" s="94"/>
      <c r="BD131" s="94"/>
      <c r="BE131" s="150"/>
      <c r="BJ131"/>
      <c r="CC131" s="89"/>
      <c r="CD131" s="444"/>
      <c r="CE131" s="444"/>
      <c r="CF131" s="444"/>
      <c r="CG131" s="444"/>
      <c r="CH131" s="445"/>
      <c r="CI131" s="184" t="str">
        <f>IFERROR(TOWER_DATA[[#This Row],[Top '[m']]]-TOWER_DATA[[#This Row],[Bottom '[m']]], "")</f>
        <v/>
      </c>
      <c r="CJ131" s="446" t="str">
        <f>IFERROR(-(TOWER_DATA[[#This Row],[D, bottom '[m']]]-TOWER_DATA[[#This Row],[D, top '[m']]])/(TOWER_DATA[[#This Row],[Bottom '[m']]]-TOWER_DATA[[#This Row],[Top '[m']]]),"")</f>
        <v/>
      </c>
      <c r="CK131" s="447" t="str">
        <f>IF(7850/1000*(1/3)*PI()*ABS(CD131-CE131)*((CF131/2)^2+(CF131/2)*(CG131/2)+(CG131/2)^2-(CF131/2-CH131/1000)^2-(CF131/2-CH131/1000)*(CG131/2-CH131/1000)-(CG131/2-CH131/1000)^2)=0,"",7850/1000*(1/3)*PI()*ABS(CD131-CE131)*((CF131/2)^2+(CF131/2)*(CG131/2)+(CG131/2)^2-(CF131/2-CH131/1000)^2-(CF131/2-CH131/1000)*(CG131/2-CH131/1000)-(CG131/2-CH131/1000)^2))</f>
        <v/>
      </c>
      <c r="CL131" s="185" t="str">
        <f>IFERROR((TOWER_DATA[[#This Row],[D, bottom '[m']]]+TOWER_DATA[[#This Row],[D, top '[m']]])/(2*TOWER_DATA[[#This Row],[t '[mm']]]/1000),"")</f>
        <v/>
      </c>
      <c r="CN131" s="469" t="s">
        <v>418</v>
      </c>
      <c r="CO131" s="469">
        <v>129.27000000000001</v>
      </c>
      <c r="CP131" s="469">
        <v>129.27000000000001</v>
      </c>
      <c r="CQ131" s="469">
        <v>1008</v>
      </c>
      <c r="CR131" s="469"/>
      <c r="CS131" s="469"/>
      <c r="CT131" s="469"/>
      <c r="CU131" s="469"/>
      <c r="CV131" s="470"/>
      <c r="DQ131" s="166"/>
      <c r="DR131" s="166"/>
      <c r="DS131" s="150"/>
      <c r="DV131" s="94"/>
      <c r="DW131" s="94"/>
      <c r="DX131" s="342" t="str">
        <f t="shared" si="5"/>
        <v/>
      </c>
      <c r="DY131" s="70"/>
    </row>
    <row r="132" spans="5:129" ht="18" customHeight="1">
      <c r="E132" s="272"/>
      <c r="F132" s="90"/>
      <c r="G132" s="90"/>
      <c r="H132" s="90"/>
      <c r="I132" s="90"/>
      <c r="J132" s="91"/>
      <c r="K132" s="51" t="str">
        <f>IFERROR(MP_DATA[[#This Row],[Top '[m']]]-MP_DATA[[#This Row],[Bottom '[m']]], "")</f>
        <v/>
      </c>
      <c r="L132" s="172" t="str">
        <f>IFERROR(-(MP_DATA[[#This Row],[D, bottom '[m']]]-MP_DATA[[#This Row],[D, top '[m']]])/(MP_DATA[[#This Row],[Bottom '[m']]]-MP_DATA[[#This Row],[Top '[m']]]),"")</f>
        <v/>
      </c>
      <c r="M132" s="122" t="str">
        <f t="shared" si="3"/>
        <v/>
      </c>
      <c r="N132" s="435" t="str">
        <f>IFERROR((MP_DATA[[#This Row],[D, bottom '[m']]]+MP_DATA[[#This Row],[D, top '[m']]])/(2*MP_DATA[[#This Row],[t '[mm']]]/1000),"")</f>
        <v/>
      </c>
      <c r="O132" s="412"/>
      <c r="P132" s="412"/>
      <c r="Q132" s="412"/>
      <c r="R132" s="412"/>
      <c r="S132" s="461"/>
      <c r="T132" s="461"/>
      <c r="U132" s="457"/>
      <c r="V132" s="412"/>
      <c r="W132" s="412"/>
      <c r="X132" s="412"/>
      <c r="Y132" s="412"/>
      <c r="AQ132" s="89"/>
      <c r="AR132" s="90"/>
      <c r="AS132" s="90"/>
      <c r="AT132" s="90"/>
      <c r="AU132" s="90"/>
      <c r="AV132" s="91"/>
      <c r="AW132" s="184" t="str">
        <f>IFERROR(TP_DATA[[#This Row],[Top '[m']]]-TP_DATA[[#This Row],[Bottom '[m']]], "")</f>
        <v/>
      </c>
      <c r="AX132" s="172" t="str">
        <f>IFERROR(-(TP_DATA[[#This Row],[D, bottom '[m']]]-TP_DATA[[#This Row],[D, top '[m']]])/(TP_DATA[[#This Row],[Bottom '[m']]]-TP_DATA[[#This Row],[Top '[m']]]),"")</f>
        <v/>
      </c>
      <c r="AY132" s="122" t="str">
        <f t="shared" si="4"/>
        <v/>
      </c>
      <c r="AZ132" s="185" t="str">
        <f>IFERROR((TP_DATA[[#This Row],[D, bottom '[m']]]+TP_DATA[[#This Row],[D, top '[m']]])/(2*TP_DATA[[#This Row],[t '[mm']]]/1000),"")</f>
        <v/>
      </c>
      <c r="BC132" s="94"/>
      <c r="BD132" s="94"/>
      <c r="BE132" s="150"/>
      <c r="BJ132"/>
      <c r="CC132" s="89"/>
      <c r="CD132" s="444"/>
      <c r="CE132" s="444"/>
      <c r="CF132" s="444"/>
      <c r="CG132" s="444"/>
      <c r="CH132" s="445"/>
      <c r="CI132" s="184" t="str">
        <f>IFERROR(TOWER_DATA[[#This Row],[Top '[m']]]-TOWER_DATA[[#This Row],[Bottom '[m']]], "")</f>
        <v/>
      </c>
      <c r="CJ132" s="446" t="str">
        <f>IFERROR(-(TOWER_DATA[[#This Row],[D, bottom '[m']]]-TOWER_DATA[[#This Row],[D, top '[m']]])/(TOWER_DATA[[#This Row],[Bottom '[m']]]-TOWER_DATA[[#This Row],[Top '[m']]]),"")</f>
        <v/>
      </c>
      <c r="CK132" s="447" t="str">
        <f>IF(7850/1000*(1/3)*PI()*ABS(CD132-CE132)*((CF132/2)^2+(CF132/2)*(CG132/2)+(CG132/2)^2-(CF132/2-CH132/1000)^2-(CF132/2-CH132/1000)*(CG132/2-CH132/1000)-(CG132/2-CH132/1000)^2)=0,"",7850/1000*(1/3)*PI()*ABS(CD132-CE132)*((CF132/2)^2+(CF132/2)*(CG132/2)+(CG132/2)^2-(CF132/2-CH132/1000)^2-(CF132/2-CH132/1000)*(CG132/2-CH132/1000)-(CG132/2-CH132/1000)^2))</f>
        <v/>
      </c>
      <c r="CL132" s="185" t="str">
        <f>IFERROR((TOWER_DATA[[#This Row],[D, bottom '[m']]]+TOWER_DATA[[#This Row],[D, top '[m']]])/(2*TOWER_DATA[[#This Row],[t '[mm']]]/1000),"")</f>
        <v/>
      </c>
      <c r="CN132" s="469" t="s">
        <v>419</v>
      </c>
      <c r="CO132" s="469">
        <v>129.27000000000001</v>
      </c>
      <c r="CP132" s="469">
        <v>129.27000000000001</v>
      </c>
      <c r="CQ132" s="469">
        <v>6854</v>
      </c>
      <c r="CR132" s="469"/>
      <c r="CS132" s="469"/>
      <c r="CT132" s="469"/>
      <c r="CU132" s="469"/>
      <c r="CV132" s="470"/>
      <c r="DQ132" s="166"/>
      <c r="DR132" s="166"/>
      <c r="DS132" s="150"/>
      <c r="DV132" s="94"/>
      <c r="DW132" s="94"/>
      <c r="DX132" s="342" t="str">
        <f t="shared" si="5"/>
        <v/>
      </c>
      <c r="DY132" s="70"/>
    </row>
    <row r="133" spans="5:129" ht="18" customHeight="1">
      <c r="E133" s="272"/>
      <c r="F133" s="90"/>
      <c r="G133" s="90"/>
      <c r="H133" s="90"/>
      <c r="I133" s="90"/>
      <c r="J133" s="91"/>
      <c r="K133" s="51" t="str">
        <f>IFERROR(MP_DATA[[#This Row],[Top '[m']]]-MP_DATA[[#This Row],[Bottom '[m']]], "")</f>
        <v/>
      </c>
      <c r="L133" s="172" t="str">
        <f>IFERROR(-(MP_DATA[[#This Row],[D, bottom '[m']]]-MP_DATA[[#This Row],[D, top '[m']]])/(MP_DATA[[#This Row],[Bottom '[m']]]-MP_DATA[[#This Row],[Top '[m']]]),"")</f>
        <v/>
      </c>
      <c r="M133" s="122" t="str">
        <f t="shared" si="3"/>
        <v/>
      </c>
      <c r="N133" s="435" t="str">
        <f>IFERROR((MP_DATA[[#This Row],[D, bottom '[m']]]+MP_DATA[[#This Row],[D, top '[m']]])/(2*MP_DATA[[#This Row],[t '[mm']]]/1000),"")</f>
        <v/>
      </c>
      <c r="O133" s="412"/>
      <c r="P133" s="412"/>
      <c r="Q133" s="412"/>
      <c r="R133" s="412"/>
      <c r="S133" s="461"/>
      <c r="T133" s="461"/>
      <c r="U133" s="457"/>
      <c r="V133" s="412"/>
      <c r="W133" s="412"/>
      <c r="X133" s="412"/>
      <c r="Y133" s="412"/>
      <c r="AQ133" s="89"/>
      <c r="AR133" s="90"/>
      <c r="AS133" s="90"/>
      <c r="AT133" s="90"/>
      <c r="AU133" s="90"/>
      <c r="AV133" s="91"/>
      <c r="AW133" s="184" t="str">
        <f>IFERROR(TP_DATA[[#This Row],[Top '[m']]]-TP_DATA[[#This Row],[Bottom '[m']]], "")</f>
        <v/>
      </c>
      <c r="AX133" s="172" t="str">
        <f>IFERROR(-(TP_DATA[[#This Row],[D, bottom '[m']]]-TP_DATA[[#This Row],[D, top '[m']]])/(TP_DATA[[#This Row],[Bottom '[m']]]-TP_DATA[[#This Row],[Top '[m']]]),"")</f>
        <v/>
      </c>
      <c r="AY133" s="122" t="str">
        <f t="shared" si="4"/>
        <v/>
      </c>
      <c r="AZ133" s="185" t="str">
        <f>IFERROR((TP_DATA[[#This Row],[D, bottom '[m']]]+TP_DATA[[#This Row],[D, top '[m']]])/(2*TP_DATA[[#This Row],[t '[mm']]]/1000),"")</f>
        <v/>
      </c>
      <c r="BC133" s="94"/>
      <c r="BD133" s="94"/>
      <c r="BE133" s="150"/>
      <c r="BJ133"/>
      <c r="CC133" s="89"/>
      <c r="CD133" s="444"/>
      <c r="CE133" s="444"/>
      <c r="CF133" s="444"/>
      <c r="CG133" s="444"/>
      <c r="CH133" s="445"/>
      <c r="CI133" s="184" t="str">
        <f>IFERROR(TOWER_DATA[[#This Row],[Top '[m']]]-TOWER_DATA[[#This Row],[Bottom '[m']]], "")</f>
        <v/>
      </c>
      <c r="CJ133" s="446" t="str">
        <f>IFERROR(-(TOWER_DATA[[#This Row],[D, bottom '[m']]]-TOWER_DATA[[#This Row],[D, top '[m']]])/(TOWER_DATA[[#This Row],[Bottom '[m']]]-TOWER_DATA[[#This Row],[Top '[m']]]),"")</f>
        <v/>
      </c>
      <c r="CK133" s="447" t="str">
        <f>IF(7850/1000*(1/3)*PI()*ABS(CD133-CE133)*((CF133/2)^2+(CF133/2)*(CG133/2)+(CG133/2)^2-(CF133/2-CH133/1000)^2-(CF133/2-CH133/1000)*(CG133/2-CH133/1000)-(CG133/2-CH133/1000)^2)=0,"",7850/1000*(1/3)*PI()*ABS(CD133-CE133)*((CF133/2)^2+(CF133/2)*(CG133/2)+(CG133/2)^2-(CF133/2-CH133/1000)^2-(CF133/2-CH133/1000)*(CG133/2-CH133/1000)-(CG133/2-CH133/1000)^2))</f>
        <v/>
      </c>
      <c r="CL133" s="185" t="str">
        <f>IFERROR((TOWER_DATA[[#This Row],[D, bottom '[m']]]+TOWER_DATA[[#This Row],[D, top '[m']]])/(2*TOWER_DATA[[#This Row],[t '[mm']]]/1000),"")</f>
        <v/>
      </c>
      <c r="CN133" s="469" t="s">
        <v>420</v>
      </c>
      <c r="CO133" s="469">
        <v>115.34</v>
      </c>
      <c r="CP133" s="469">
        <v>115.34</v>
      </c>
      <c r="CQ133" s="469">
        <v>6660</v>
      </c>
      <c r="CR133" s="469"/>
      <c r="CS133" s="469"/>
      <c r="CT133" s="469"/>
      <c r="CU133" s="469"/>
      <c r="CV133" s="470"/>
      <c r="DQ133" s="166"/>
      <c r="DR133" s="166"/>
      <c r="DS133" s="150"/>
      <c r="DV133" s="94"/>
      <c r="DW133" s="94"/>
      <c r="DX133" s="342" t="str">
        <f t="shared" si="5"/>
        <v/>
      </c>
      <c r="DY133" s="70"/>
    </row>
    <row r="134" spans="5:129" ht="18" customHeight="1">
      <c r="E134" s="272"/>
      <c r="F134" s="90"/>
      <c r="G134" s="90"/>
      <c r="H134" s="90"/>
      <c r="I134" s="90"/>
      <c r="J134" s="91"/>
      <c r="K134" s="51" t="str">
        <f>IFERROR(MP_DATA[[#This Row],[Top '[m']]]-MP_DATA[[#This Row],[Bottom '[m']]], "")</f>
        <v/>
      </c>
      <c r="L134" s="172" t="str">
        <f>IFERROR(-(MP_DATA[[#This Row],[D, bottom '[m']]]-MP_DATA[[#This Row],[D, top '[m']]])/(MP_DATA[[#This Row],[Bottom '[m']]]-MP_DATA[[#This Row],[Top '[m']]]),"")</f>
        <v/>
      </c>
      <c r="M134" s="122" t="str">
        <f t="shared" si="3"/>
        <v/>
      </c>
      <c r="N134" s="435" t="str">
        <f>IFERROR((MP_DATA[[#This Row],[D, bottom '[m']]]+MP_DATA[[#This Row],[D, top '[m']]])/(2*MP_DATA[[#This Row],[t '[mm']]]/1000),"")</f>
        <v/>
      </c>
      <c r="O134" s="412"/>
      <c r="P134" s="412"/>
      <c r="Q134" s="412"/>
      <c r="R134" s="412"/>
      <c r="S134" s="461"/>
      <c r="T134" s="461"/>
      <c r="U134" s="457"/>
      <c r="V134" s="412"/>
      <c r="W134" s="412"/>
      <c r="X134" s="412"/>
      <c r="Y134" s="412"/>
      <c r="AQ134" s="89"/>
      <c r="AR134" s="90"/>
      <c r="AS134" s="90"/>
      <c r="AT134" s="90"/>
      <c r="AU134" s="90"/>
      <c r="AV134" s="91"/>
      <c r="AW134" s="184" t="str">
        <f>IFERROR(TP_DATA[[#This Row],[Top '[m']]]-TP_DATA[[#This Row],[Bottom '[m']]], "")</f>
        <v/>
      </c>
      <c r="AX134" s="172" t="str">
        <f>IFERROR(-(TP_DATA[[#This Row],[D, bottom '[m']]]-TP_DATA[[#This Row],[D, top '[m']]])/(TP_DATA[[#This Row],[Bottom '[m']]]-TP_DATA[[#This Row],[Top '[m']]]),"")</f>
        <v/>
      </c>
      <c r="AY134" s="122" t="str">
        <f t="shared" si="4"/>
        <v/>
      </c>
      <c r="AZ134" s="185" t="str">
        <f>IFERROR((TP_DATA[[#This Row],[D, bottom '[m']]]+TP_DATA[[#This Row],[D, top '[m']]])/(2*TP_DATA[[#This Row],[t '[mm']]]/1000),"")</f>
        <v/>
      </c>
      <c r="BC134" s="94"/>
      <c r="BD134" s="94"/>
      <c r="BE134" s="150"/>
      <c r="BJ134"/>
      <c r="CC134" s="89"/>
      <c r="CD134" s="444"/>
      <c r="CE134" s="444"/>
      <c r="CF134" s="444"/>
      <c r="CG134" s="444"/>
      <c r="CH134" s="445"/>
      <c r="CI134" s="184" t="str">
        <f>IFERROR(TOWER_DATA[[#This Row],[Top '[m']]]-TOWER_DATA[[#This Row],[Bottom '[m']]], "")</f>
        <v/>
      </c>
      <c r="CJ134" s="446" t="str">
        <f>IFERROR(-(TOWER_DATA[[#This Row],[D, bottom '[m']]]-TOWER_DATA[[#This Row],[D, top '[m']]])/(TOWER_DATA[[#This Row],[Bottom '[m']]]-TOWER_DATA[[#This Row],[Top '[m']]]),"")</f>
        <v/>
      </c>
      <c r="CK134" s="447" t="str">
        <f>IF(7850/1000*(1/3)*PI()*ABS(CD134-CE134)*((CF134/2)^2+(CF134/2)*(CG134/2)+(CG134/2)^2-(CF134/2-CH134/1000)^2-(CF134/2-CH134/1000)*(CG134/2-CH134/1000)-(CG134/2-CH134/1000)^2)=0,"",7850/1000*(1/3)*PI()*ABS(CD134-CE134)*((CF134/2)^2+(CF134/2)*(CG134/2)+(CG134/2)^2-(CF134/2-CH134/1000)^2-(CF134/2-CH134/1000)*(CG134/2-CH134/1000)-(CG134/2-CH134/1000)^2))</f>
        <v/>
      </c>
      <c r="CL134" s="185" t="str">
        <f>IFERROR((TOWER_DATA[[#This Row],[D, bottom '[m']]]+TOWER_DATA[[#This Row],[D, top '[m']]])/(2*TOWER_DATA[[#This Row],[t '[mm']]]/1000),"")</f>
        <v/>
      </c>
      <c r="CN134" s="469" t="s">
        <v>421</v>
      </c>
      <c r="CO134" s="469">
        <v>115.2</v>
      </c>
      <c r="CP134" s="469">
        <v>115.2</v>
      </c>
      <c r="CQ134" s="469">
        <v>6660</v>
      </c>
      <c r="CR134" s="469"/>
      <c r="CS134" s="469"/>
      <c r="CT134" s="469"/>
      <c r="CU134" s="469"/>
      <c r="CV134" s="470"/>
      <c r="DQ134" s="166"/>
      <c r="DR134" s="166"/>
      <c r="DS134" s="150"/>
      <c r="DV134" s="94"/>
      <c r="DW134" s="94"/>
      <c r="DX134" s="342" t="str">
        <f t="shared" si="5"/>
        <v/>
      </c>
      <c r="DY134" s="70"/>
    </row>
    <row r="135" spans="5:129" ht="18" customHeight="1">
      <c r="E135" s="272"/>
      <c r="F135" s="90"/>
      <c r="G135" s="90"/>
      <c r="H135" s="90"/>
      <c r="I135" s="90"/>
      <c r="J135" s="91"/>
      <c r="K135" s="51" t="str">
        <f>IFERROR(MP_DATA[[#This Row],[Top '[m']]]-MP_DATA[[#This Row],[Bottom '[m']]], "")</f>
        <v/>
      </c>
      <c r="L135" s="172" t="str">
        <f>IFERROR(-(MP_DATA[[#This Row],[D, bottom '[m']]]-MP_DATA[[#This Row],[D, top '[m']]])/(MP_DATA[[#This Row],[Bottom '[m']]]-MP_DATA[[#This Row],[Top '[m']]]),"")</f>
        <v/>
      </c>
      <c r="M135" s="122" t="str">
        <f t="shared" si="3"/>
        <v/>
      </c>
      <c r="N135" s="435" t="str">
        <f>IFERROR((MP_DATA[[#This Row],[D, bottom '[m']]]+MP_DATA[[#This Row],[D, top '[m']]])/(2*MP_DATA[[#This Row],[t '[mm']]]/1000),"")</f>
        <v/>
      </c>
      <c r="O135" s="412"/>
      <c r="P135" s="412"/>
      <c r="Q135" s="412"/>
      <c r="R135" s="412"/>
      <c r="S135" s="461"/>
      <c r="T135" s="461"/>
      <c r="U135" s="457"/>
      <c r="V135" s="412"/>
      <c r="W135" s="412"/>
      <c r="X135" s="412"/>
      <c r="Y135" s="412"/>
      <c r="AQ135" s="89"/>
      <c r="AR135" s="90"/>
      <c r="AS135" s="90"/>
      <c r="AT135" s="90"/>
      <c r="AU135" s="90"/>
      <c r="AV135" s="91"/>
      <c r="AW135" s="184" t="str">
        <f>IFERROR(TP_DATA[[#This Row],[Top '[m']]]-TP_DATA[[#This Row],[Bottom '[m']]], "")</f>
        <v/>
      </c>
      <c r="AX135" s="172" t="str">
        <f>IFERROR(-(TP_DATA[[#This Row],[D, bottom '[m']]]-TP_DATA[[#This Row],[D, top '[m']]])/(TP_DATA[[#This Row],[Bottom '[m']]]-TP_DATA[[#This Row],[Top '[m']]]),"")</f>
        <v/>
      </c>
      <c r="AY135" s="122" t="str">
        <f t="shared" si="4"/>
        <v/>
      </c>
      <c r="AZ135" s="185" t="str">
        <f>IFERROR((TP_DATA[[#This Row],[D, bottom '[m']]]+TP_DATA[[#This Row],[D, top '[m']]])/(2*TP_DATA[[#This Row],[t '[mm']]]/1000),"")</f>
        <v/>
      </c>
      <c r="BC135" s="94"/>
      <c r="BD135" s="94"/>
      <c r="BE135" s="150"/>
      <c r="BJ135"/>
      <c r="CC135" s="89"/>
      <c r="CD135" s="444"/>
      <c r="CE135" s="444"/>
      <c r="CF135" s="444"/>
      <c r="CG135" s="444"/>
      <c r="CH135" s="445"/>
      <c r="CI135" s="184" t="str">
        <f>IFERROR(TOWER_DATA[[#This Row],[Top '[m']]]-TOWER_DATA[[#This Row],[Bottom '[m']]], "")</f>
        <v/>
      </c>
      <c r="CJ135" s="446" t="str">
        <f>IFERROR(-(TOWER_DATA[[#This Row],[D, bottom '[m']]]-TOWER_DATA[[#This Row],[D, top '[m']]])/(TOWER_DATA[[#This Row],[Bottom '[m']]]-TOWER_DATA[[#This Row],[Top '[m']]]),"")</f>
        <v/>
      </c>
      <c r="CK135" s="447" t="str">
        <f>IF(7850/1000*(1/3)*PI()*ABS(CD135-CE135)*((CF135/2)^2+(CF135/2)*(CG135/2)+(CG135/2)^2-(CF135/2-CH135/1000)^2-(CF135/2-CH135/1000)*(CG135/2-CH135/1000)-(CG135/2-CH135/1000)^2)=0,"",7850/1000*(1/3)*PI()*ABS(CD135-CE135)*((CF135/2)^2+(CF135/2)*(CG135/2)+(CG135/2)^2-(CF135/2-CH135/1000)^2-(CF135/2-CH135/1000)*(CG135/2-CH135/1000)-(CG135/2-CH135/1000)^2))</f>
        <v/>
      </c>
      <c r="CL135" s="185" t="str">
        <f>IFERROR((TOWER_DATA[[#This Row],[D, bottom '[m']]]+TOWER_DATA[[#This Row],[D, top '[m']]])/(2*TOWER_DATA[[#This Row],[t '[mm']]]/1000),"")</f>
        <v/>
      </c>
      <c r="CN135" s="469" t="s">
        <v>422</v>
      </c>
      <c r="CO135" s="469">
        <v>113.87</v>
      </c>
      <c r="CP135" s="469">
        <v>113.87</v>
      </c>
      <c r="CQ135" s="469">
        <v>9000</v>
      </c>
      <c r="CR135" s="469"/>
      <c r="CS135" s="469"/>
      <c r="CT135" s="469"/>
      <c r="CU135" s="469"/>
      <c r="CV135" s="470"/>
      <c r="DQ135" s="166"/>
      <c r="DR135" s="166"/>
      <c r="DS135" s="150"/>
      <c r="DV135" s="94"/>
      <c r="DW135" s="94"/>
      <c r="DX135" s="342" t="str">
        <f t="shared" si="5"/>
        <v/>
      </c>
    </row>
    <row r="136" spans="5:129" ht="18" customHeight="1">
      <c r="E136" s="272"/>
      <c r="F136" s="90"/>
      <c r="G136" s="90"/>
      <c r="H136" s="90"/>
      <c r="I136" s="90"/>
      <c r="J136" s="91"/>
      <c r="K136" s="184" t="str">
        <f>IFERROR(MP_DATA[[#This Row],[Top '[m']]]-MP_DATA[[#This Row],[Bottom '[m']]], "")</f>
        <v/>
      </c>
      <c r="L136" s="172" t="str">
        <f>IFERROR(-(MP_DATA[[#This Row],[D, bottom '[m']]]-MP_DATA[[#This Row],[D, top '[m']]])/(MP_DATA[[#This Row],[Bottom '[m']]]-MP_DATA[[#This Row],[Top '[m']]]),"")</f>
        <v/>
      </c>
      <c r="M136" s="122" t="str">
        <f t="shared" si="3"/>
        <v/>
      </c>
      <c r="N136" s="435" t="str">
        <f>IFERROR((MP_DATA[[#This Row],[D, bottom '[m']]]+MP_DATA[[#This Row],[D, top '[m']]])/(2*MP_DATA[[#This Row],[t '[mm']]]/1000),"")</f>
        <v/>
      </c>
      <c r="O136" s="412"/>
      <c r="P136" s="412"/>
      <c r="Q136" s="412"/>
      <c r="R136" s="412"/>
      <c r="S136" s="461"/>
      <c r="T136" s="461"/>
      <c r="U136" s="457"/>
      <c r="V136" s="412"/>
      <c r="W136" s="412"/>
      <c r="X136" s="412"/>
      <c r="Y136" s="412"/>
      <c r="AQ136" s="89"/>
      <c r="AR136" s="90"/>
      <c r="AS136" s="90"/>
      <c r="AT136" s="90"/>
      <c r="AU136" s="90"/>
      <c r="AV136" s="91"/>
      <c r="AW136" s="184" t="str">
        <f>IFERROR(TP_DATA[[#This Row],[Top '[m']]]-TP_DATA[[#This Row],[Bottom '[m']]], "")</f>
        <v/>
      </c>
      <c r="AX136" s="165" t="str">
        <f>IFERROR(-(TP_DATA[[#This Row],[D, bottom '[m']]]-TP_DATA[[#This Row],[D, top '[m']]])/(TP_DATA[[#This Row],[Bottom '[m']]]-TP_DATA[[#This Row],[Top '[m']]]),"")</f>
        <v/>
      </c>
      <c r="AY136" s="182" t="str">
        <f t="shared" si="4"/>
        <v/>
      </c>
      <c r="AZ136" s="189" t="str">
        <f>IFERROR((TP_DATA[[#This Row],[D, bottom '[m']]]+TP_DATA[[#This Row],[D, top '[m']]])/(2*TP_DATA[[#This Row],[t '[mm']]]/1000),"")</f>
        <v/>
      </c>
      <c r="BC136" s="94"/>
      <c r="BD136" s="94"/>
      <c r="BE136" s="150"/>
      <c r="BJ136"/>
      <c r="CC136" s="89"/>
      <c r="CD136" s="444"/>
      <c r="CE136" s="444"/>
      <c r="CF136" s="444"/>
      <c r="CG136" s="444"/>
      <c r="CH136" s="445"/>
      <c r="CI136" s="184" t="str">
        <f>IFERROR(TOWER_DATA[[#This Row],[Top '[m']]]-TOWER_DATA[[#This Row],[Bottom '[m']]], "")</f>
        <v/>
      </c>
      <c r="CJ136" s="446" t="str">
        <f>IFERROR(-(TOWER_DATA[[#This Row],[D, bottom '[m']]]-TOWER_DATA[[#This Row],[D, top '[m']]])/(TOWER_DATA[[#This Row],[Bottom '[m']]]-TOWER_DATA[[#This Row],[Top '[m']]]),"")</f>
        <v/>
      </c>
      <c r="CK136" s="447" t="str">
        <f>IF(7850/1000*(1/3)*PI()*ABS(CD136-CE136)*((CF136/2)^2+(CF136/2)*(CG136/2)+(CG136/2)^2-(CF136/2-CH136/1000)^2-(CF136/2-CH136/1000)*(CG136/2-CH136/1000)-(CG136/2-CH136/1000)^2)=0,"",7850/1000*(1/3)*PI()*ABS(CD136-CE136)*((CF136/2)^2+(CF136/2)*(CG136/2)+(CG136/2)^2-(CF136/2-CH136/1000)^2-(CF136/2-CH136/1000)*(CG136/2-CH136/1000)-(CG136/2-CH136/1000)^2))</f>
        <v/>
      </c>
      <c r="CL136" s="185" t="str">
        <f>IFERROR((TOWER_DATA[[#This Row],[D, bottom '[m']]]+TOWER_DATA[[#This Row],[D, top '[m']]])/(2*TOWER_DATA[[#This Row],[t '[mm']]]/1000),"")</f>
        <v/>
      </c>
      <c r="CN136" s="469" t="s">
        <v>423</v>
      </c>
      <c r="CO136" s="469">
        <v>99.31</v>
      </c>
      <c r="CP136" s="469">
        <v>99.31</v>
      </c>
      <c r="CQ136" s="469">
        <v>1669</v>
      </c>
      <c r="CR136" s="469"/>
      <c r="CS136" s="469"/>
      <c r="CT136" s="469"/>
      <c r="CU136" s="469"/>
      <c r="CV136" s="470"/>
      <c r="DQ136" s="166"/>
      <c r="DR136" s="166"/>
      <c r="DS136" s="150"/>
      <c r="DV136" s="94"/>
      <c r="DW136" s="94"/>
      <c r="DX136" s="53"/>
    </row>
    <row r="137" spans="5:129" ht="18" customHeight="1">
      <c r="E137" s="272"/>
      <c r="F137" s="90"/>
      <c r="G137" s="90"/>
      <c r="H137" s="90"/>
      <c r="I137" s="90"/>
      <c r="J137" s="91"/>
      <c r="K137" s="184" t="str">
        <f>IFERROR(MP_DATA[[#This Row],[Top '[m']]]-MP_DATA[[#This Row],[Bottom '[m']]], "")</f>
        <v/>
      </c>
      <c r="L137" s="172" t="str">
        <f>IFERROR(-(MP_DATA[[#This Row],[D, bottom '[m']]]-MP_DATA[[#This Row],[D, top '[m']]])/(MP_DATA[[#This Row],[Bottom '[m']]]-MP_DATA[[#This Row],[Top '[m']]]),"")</f>
        <v/>
      </c>
      <c r="M137" s="122" t="str">
        <f t="shared" si="3"/>
        <v/>
      </c>
      <c r="N137" s="435" t="str">
        <f>IFERROR((MP_DATA[[#This Row],[D, bottom '[m']]]+MP_DATA[[#This Row],[D, top '[m']]])/(2*MP_DATA[[#This Row],[t '[mm']]]/1000),"")</f>
        <v/>
      </c>
      <c r="O137" s="412"/>
      <c r="P137" s="412"/>
      <c r="Q137" s="412"/>
      <c r="R137" s="412"/>
      <c r="S137" s="461"/>
      <c r="T137" s="461"/>
      <c r="U137" s="457"/>
      <c r="V137" s="412"/>
      <c r="W137" s="412"/>
      <c r="X137" s="412"/>
      <c r="Y137" s="412"/>
      <c r="AQ137" s="89"/>
      <c r="AR137" s="90"/>
      <c r="AS137" s="90"/>
      <c r="AT137" s="90"/>
      <c r="AU137" s="90"/>
      <c r="AV137" s="91"/>
      <c r="AW137" s="184" t="str">
        <f>IFERROR(TP_DATA[[#This Row],[Top '[m']]]-TP_DATA[[#This Row],[Bottom '[m']]], "")</f>
        <v/>
      </c>
      <c r="AX137" s="165" t="str">
        <f>IFERROR(-(TP_DATA[[#This Row],[D, bottom '[m']]]-TP_DATA[[#This Row],[D, top '[m']]])/(TP_DATA[[#This Row],[Bottom '[m']]]-TP_DATA[[#This Row],[Top '[m']]]),"")</f>
        <v/>
      </c>
      <c r="AY137" s="122" t="str">
        <f t="shared" ref="AY137:AY138" si="6">IF(7850/1000*(1/3)*PI()*ABS(AR140-AS140)*((AT140/2)^2+(AT140/2)*(AU140/2)+(AU140/2)^2-(AT140/2-AV140/1000)^2-(AT140/2-AV140/1000)*(AU140/2-AV140/1000)-(AU140/2-AV140/1000)^2)=0,"",7850/1000*(1/3)*PI()*ABS(AR140-AS140)*((AT140/2)^2+(AT140/2)*(AU140/2)+(AU140/2)^2-(AT140/2-AV140/1000)^2-(AT140/2-AV140/1000)*(AU140/2-AV140/1000)-(AU140/2-AV140/1000)^2))</f>
        <v/>
      </c>
      <c r="AZ137" s="189" t="str">
        <f>IFERROR((TP_DATA[[#This Row],[D, bottom '[m']]]+TP_DATA[[#This Row],[D, top '[m']]])/(2*TP_DATA[[#This Row],[t '[mm']]]/1000),"")</f>
        <v/>
      </c>
      <c r="BC137" s="94"/>
      <c r="BD137" s="94"/>
      <c r="BE137" s="150"/>
      <c r="BJ137"/>
      <c r="CC137" s="89"/>
      <c r="CD137" s="444"/>
      <c r="CE137" s="444"/>
      <c r="CF137" s="444"/>
      <c r="CG137" s="444"/>
      <c r="CH137" s="445"/>
      <c r="CI137" s="184" t="str">
        <f>IFERROR(TOWER_DATA[[#This Row],[Top '[m']]]-TOWER_DATA[[#This Row],[Bottom '[m']]], "")</f>
        <v/>
      </c>
      <c r="CJ137" s="446" t="str">
        <f>IFERROR(-(TOWER_DATA[[#This Row],[D, bottom '[m']]]-TOWER_DATA[[#This Row],[D, top '[m']]])/(TOWER_DATA[[#This Row],[Bottom '[m']]]-TOWER_DATA[[#This Row],[Top '[m']]]),"")</f>
        <v/>
      </c>
      <c r="CK137" s="447" t="str">
        <f>IF(7850/1000*(1/3)*PI()*ABS(CD137-CE137)*((CF137/2)^2+(CF137/2)*(CG137/2)+(CG137/2)^2-(CF137/2-CH137/1000)^2-(CF137/2-CH137/1000)*(CG137/2-CH137/1000)-(CG137/2-CH137/1000)^2)=0,"",7850/1000*(1/3)*PI()*ABS(CD137-CE137)*((CF137/2)^2+(CF137/2)*(CG137/2)+(CG137/2)^2-(CF137/2-CH137/1000)^2-(CF137/2-CH137/1000)*(CG137/2-CH137/1000)-(CG137/2-CH137/1000)^2))</f>
        <v/>
      </c>
      <c r="CL137" s="185" t="str">
        <f>IFERROR((TOWER_DATA[[#This Row],[D, bottom '[m']]]+TOWER_DATA[[#This Row],[D, top '[m']]])/(2*TOWER_DATA[[#This Row],[t '[mm']]]/1000),"")</f>
        <v/>
      </c>
      <c r="CN137" s="469" t="s">
        <v>424</v>
      </c>
      <c r="CO137" s="469">
        <v>99.31</v>
      </c>
      <c r="CP137" s="469">
        <v>99.31</v>
      </c>
      <c r="CQ137" s="469">
        <v>1149</v>
      </c>
      <c r="CR137" s="469"/>
      <c r="CS137" s="469"/>
      <c r="CT137" s="469"/>
      <c r="CU137" s="469"/>
      <c r="CV137" s="470"/>
      <c r="DQ137" s="166"/>
      <c r="DR137" s="166"/>
      <c r="DS137" s="150"/>
      <c r="DV137" s="94"/>
      <c r="DW137" s="94"/>
      <c r="DX137" s="53"/>
    </row>
    <row r="138" spans="5:129" ht="18" customHeight="1">
      <c r="E138" s="272"/>
      <c r="F138" s="90"/>
      <c r="G138" s="90"/>
      <c r="H138" s="90"/>
      <c r="I138" s="90"/>
      <c r="J138" s="91"/>
      <c r="K138" s="184" t="str">
        <f>IFERROR(MP_DATA[[#This Row],[Top '[m']]]-MP_DATA[[#This Row],[Bottom '[m']]], "")</f>
        <v/>
      </c>
      <c r="L138" s="172" t="str">
        <f>IFERROR(-(MP_DATA[[#This Row],[D, bottom '[m']]]-MP_DATA[[#This Row],[D, top '[m']]])/(MP_DATA[[#This Row],[Bottom '[m']]]-MP_DATA[[#This Row],[Top '[m']]]),"")</f>
        <v/>
      </c>
      <c r="M138" s="122" t="str">
        <f t="shared" si="3"/>
        <v/>
      </c>
      <c r="N138" s="435" t="str">
        <f>IFERROR((MP_DATA[[#This Row],[D, bottom '[m']]]+MP_DATA[[#This Row],[D, top '[m']]])/(2*MP_DATA[[#This Row],[t '[mm']]]/1000),"")</f>
        <v/>
      </c>
      <c r="O138" s="412"/>
      <c r="P138" s="412"/>
      <c r="Q138" s="412"/>
      <c r="R138" s="412"/>
      <c r="S138" s="461"/>
      <c r="T138" s="461"/>
      <c r="U138" s="457"/>
      <c r="V138" s="412"/>
      <c r="W138" s="412"/>
      <c r="X138" s="412"/>
      <c r="Y138" s="412"/>
      <c r="AQ138" s="89"/>
      <c r="AR138" s="90"/>
      <c r="AS138" s="90"/>
      <c r="AT138" s="90"/>
      <c r="AU138" s="90"/>
      <c r="AV138" s="91"/>
      <c r="AW138" s="184" t="str">
        <f>IFERROR(TP_DATA[[#This Row],[Top '[m']]]-TP_DATA[[#This Row],[Bottom '[m']]], "")</f>
        <v/>
      </c>
      <c r="AX138" s="165"/>
      <c r="AY138" s="122" t="str">
        <f t="shared" si="6"/>
        <v/>
      </c>
      <c r="AZ138" s="189" t="str">
        <f>IFERROR((TP_DATA[[#This Row],[D, bottom '[m']]]+TP_DATA[[#This Row],[D, top '[m']]])/(2*TP_DATA[[#This Row],[t '[mm']]]/1000),"")</f>
        <v/>
      </c>
      <c r="BC138" s="94"/>
      <c r="BD138" s="94"/>
      <c r="BE138" s="150"/>
      <c r="BJ138"/>
      <c r="CC138" s="89"/>
      <c r="CD138" s="444"/>
      <c r="CE138" s="444"/>
      <c r="CF138" s="444"/>
      <c r="CG138" s="444"/>
      <c r="CH138" s="445"/>
      <c r="CI138" s="184" t="str">
        <f>IFERROR(TOWER_DATA[[#This Row],[Top '[m']]]-TOWER_DATA[[#This Row],[Bottom '[m']]], "")</f>
        <v/>
      </c>
      <c r="CJ138" s="446" t="str">
        <f>IFERROR(-(TOWER_DATA[[#This Row],[D, bottom '[m']]]-TOWER_DATA[[#This Row],[D, top '[m']]])/(TOWER_DATA[[#This Row],[Bottom '[m']]]-TOWER_DATA[[#This Row],[Top '[m']]]),"")</f>
        <v/>
      </c>
      <c r="CK138" s="447" t="str">
        <f>IF(7850/1000*(1/3)*PI()*ABS(CD138-CE138)*((CF138/2)^2+(CF138/2)*(CG138/2)+(CG138/2)^2-(CF138/2-CH138/1000)^2-(CF138/2-CH138/1000)*(CG138/2-CH138/1000)-(CG138/2-CH138/1000)^2)=0,"",7850/1000*(1/3)*PI()*ABS(CD138-CE138)*((CF138/2)^2+(CF138/2)*(CG138/2)+(CG138/2)^2-(CF138/2-CH138/1000)^2-(CF138/2-CH138/1000)*(CG138/2-CH138/1000)-(CG138/2-CH138/1000)^2))</f>
        <v/>
      </c>
      <c r="CL138" s="185" t="str">
        <f>IFERROR((TOWER_DATA[[#This Row],[D, bottom '[m']]]+TOWER_DATA[[#This Row],[D, top '[m']]])/(2*TOWER_DATA[[#This Row],[t '[mm']]]/1000),"")</f>
        <v/>
      </c>
      <c r="CN138" s="469" t="s">
        <v>425</v>
      </c>
      <c r="CO138" s="469">
        <v>99.31</v>
      </c>
      <c r="CP138" s="469">
        <v>99.31</v>
      </c>
      <c r="CQ138" s="469">
        <v>7814</v>
      </c>
      <c r="CR138" s="469"/>
      <c r="CS138" s="469"/>
      <c r="CT138" s="469"/>
      <c r="CU138" s="469"/>
      <c r="CV138" s="470"/>
      <c r="DQ138" s="166"/>
      <c r="DR138" s="166"/>
      <c r="DS138" s="150"/>
      <c r="DV138" s="94"/>
      <c r="DW138" s="94"/>
      <c r="DX138" s="53"/>
    </row>
    <row r="139" spans="5:129" ht="18" customHeight="1">
      <c r="E139" s="272"/>
      <c r="F139" s="90"/>
      <c r="G139" s="90"/>
      <c r="H139" s="90"/>
      <c r="I139" s="90"/>
      <c r="J139" s="91"/>
      <c r="K139" s="184" t="str">
        <f>IFERROR(MP_DATA[[#This Row],[Top '[m']]]-MP_DATA[[#This Row],[Bottom '[m']]], "")</f>
        <v/>
      </c>
      <c r="L139" s="172" t="str">
        <f>IFERROR(-(MP_DATA[[#This Row],[D, bottom '[m']]]-MP_DATA[[#This Row],[D, top '[m']]])/(MP_DATA[[#This Row],[Bottom '[m']]]-MP_DATA[[#This Row],[Top '[m']]]),"")</f>
        <v/>
      </c>
      <c r="M139" s="122" t="str">
        <f t="shared" si="3"/>
        <v/>
      </c>
      <c r="N139" s="435" t="str">
        <f>IFERROR((MP_DATA[[#This Row],[D, bottom '[m']]]+MP_DATA[[#This Row],[D, top '[m']]])/(2*MP_DATA[[#This Row],[t '[mm']]]/1000),"")</f>
        <v/>
      </c>
      <c r="O139" s="412"/>
      <c r="P139" s="412"/>
      <c r="Q139" s="412"/>
      <c r="R139" s="412"/>
      <c r="S139" s="461"/>
      <c r="T139" s="461"/>
      <c r="U139" s="457"/>
      <c r="V139" s="412"/>
      <c r="W139" s="412"/>
      <c r="X139" s="412"/>
      <c r="Y139" s="412"/>
      <c r="AQ139" s="80"/>
      <c r="AW139" s="184" t="str">
        <f>IFERROR(TP_DATA[[#This Row],[Top '[m']]]-TP_DATA[[#This Row],[Bottom '[m']]], "")</f>
        <v/>
      </c>
      <c r="AX139" s="165"/>
      <c r="AY139" s="166"/>
      <c r="AZ139" s="189"/>
      <c r="BC139" s="94"/>
      <c r="BD139" s="94"/>
      <c r="BE139" s="150"/>
      <c r="BJ139"/>
      <c r="CC139" s="89"/>
      <c r="CD139" s="444"/>
      <c r="CE139" s="444"/>
      <c r="CF139" s="444"/>
      <c r="CG139" s="444"/>
      <c r="CH139" s="445"/>
      <c r="CI139" s="184" t="str">
        <f>IFERROR(TOWER_DATA[[#This Row],[Top '[m']]]-TOWER_DATA[[#This Row],[Bottom '[m']]], "")</f>
        <v/>
      </c>
      <c r="CJ139" s="446" t="str">
        <f>IFERROR(-(TOWER_DATA[[#This Row],[D, bottom '[m']]]-TOWER_DATA[[#This Row],[D, top '[m']]])/(TOWER_DATA[[#This Row],[Bottom '[m']]]-TOWER_DATA[[#This Row],[Top '[m']]]),"")</f>
        <v/>
      </c>
      <c r="CK139" s="447" t="str">
        <f>IF(7850/1000*(1/3)*PI()*ABS(CD139-CE139)*((CF139/2)^2+(CF139/2)*(CG139/2)+(CG139/2)^2-(CF139/2-CH139/1000)^2-(CF139/2-CH139/1000)*(CG139/2-CH139/1000)-(CG139/2-CH139/1000)^2)=0,"",7850/1000*(1/3)*PI()*ABS(CD139-CE139)*((CF139/2)^2+(CF139/2)*(CG139/2)+(CG139/2)^2-(CF139/2-CH139/1000)^2-(CF139/2-CH139/1000)*(CG139/2-CH139/1000)-(CG139/2-CH139/1000)^2))</f>
        <v/>
      </c>
      <c r="CL139" s="185" t="str">
        <f>IFERROR((TOWER_DATA[[#This Row],[D, bottom '[m']]]+TOWER_DATA[[#This Row],[D, top '[m']]])/(2*TOWER_DATA[[#This Row],[t '[mm']]]/1000),"")</f>
        <v/>
      </c>
      <c r="CN139" s="469" t="s">
        <v>426</v>
      </c>
      <c r="CO139" s="469">
        <v>83.45</v>
      </c>
      <c r="CP139" s="469">
        <v>83.45</v>
      </c>
      <c r="CQ139" s="469">
        <v>11206</v>
      </c>
      <c r="CR139" s="469"/>
      <c r="CS139" s="469"/>
      <c r="CT139" s="469"/>
      <c r="CU139" s="469"/>
      <c r="CV139" s="470"/>
      <c r="DQ139" s="166"/>
      <c r="DR139" s="166"/>
      <c r="DS139" s="150"/>
      <c r="DV139" s="94"/>
      <c r="DW139" s="94"/>
      <c r="DX139" s="53"/>
    </row>
    <row r="140" spans="5:129" ht="18" customHeight="1">
      <c r="E140" s="272"/>
      <c r="F140" s="90"/>
      <c r="G140" s="90"/>
      <c r="H140" s="90"/>
      <c r="I140" s="90"/>
      <c r="J140" s="91"/>
      <c r="K140" s="184" t="str">
        <f>IFERROR(MP_DATA[[#This Row],[Top '[m']]]-MP_DATA[[#This Row],[Bottom '[m']]], "")</f>
        <v/>
      </c>
      <c r="L140" s="172" t="str">
        <f>IFERROR(-(MP_DATA[[#This Row],[D, bottom '[m']]]-MP_DATA[[#This Row],[D, top '[m']]])/(MP_DATA[[#This Row],[Bottom '[m']]]-MP_DATA[[#This Row],[Top '[m']]]),"")</f>
        <v/>
      </c>
      <c r="M140" s="122" t="str">
        <f t="shared" si="3"/>
        <v/>
      </c>
      <c r="N140" s="435" t="str">
        <f>IFERROR((MP_DATA[[#This Row],[D, bottom '[m']]]+MP_DATA[[#This Row],[D, top '[m']]])/(2*MP_DATA[[#This Row],[t '[mm']]]/1000),"")</f>
        <v/>
      </c>
      <c r="O140" s="412"/>
      <c r="P140" s="412"/>
      <c r="Q140" s="412"/>
      <c r="R140" s="412"/>
      <c r="S140" s="461"/>
      <c r="T140" s="461"/>
      <c r="U140" s="457"/>
      <c r="V140" s="412"/>
      <c r="W140" s="412"/>
      <c r="X140" s="412"/>
      <c r="Y140" s="412"/>
      <c r="AQ140" s="80"/>
      <c r="AW140" s="184" t="str">
        <f>IFERROR(TP_DATA[[#This Row],[Top '[m']]]-TP_DATA[[#This Row],[Bottom '[m']]], "")</f>
        <v/>
      </c>
      <c r="AX140" s="165"/>
      <c r="AY140" s="166"/>
      <c r="AZ140" s="189"/>
      <c r="BC140" s="94"/>
      <c r="BD140" s="94"/>
      <c r="BE140" s="150"/>
      <c r="BJ140"/>
      <c r="CC140" s="89"/>
      <c r="CD140" s="444"/>
      <c r="CE140" s="444"/>
      <c r="CF140" s="444"/>
      <c r="CG140" s="444"/>
      <c r="CH140" s="445"/>
      <c r="CI140" s="184" t="str">
        <f>IFERROR(TOWER_DATA[[#This Row],[Top '[m']]]-TOWER_DATA[[#This Row],[Bottom '[m']]], "")</f>
        <v/>
      </c>
      <c r="CJ140" s="446" t="str">
        <f>IFERROR(-(TOWER_DATA[[#This Row],[D, bottom '[m']]]-TOWER_DATA[[#This Row],[D, top '[m']]])/(TOWER_DATA[[#This Row],[Bottom '[m']]]-TOWER_DATA[[#This Row],[Top '[m']]]),"")</f>
        <v/>
      </c>
      <c r="CK140" s="447" t="str">
        <f>IF(7850/1000*(1/3)*PI()*ABS(CD140-CE140)*((CF140/2)^2+(CF140/2)*(CG140/2)+(CG140/2)^2-(CF140/2-CH140/1000)^2-(CF140/2-CH140/1000)*(CG140/2-CH140/1000)-(CG140/2-CH140/1000)^2)=0,"",7850/1000*(1/3)*PI()*ABS(CD140-CE140)*((CF140/2)^2+(CF140/2)*(CG140/2)+(CG140/2)^2-(CF140/2-CH140/1000)^2-(CF140/2-CH140/1000)*(CG140/2-CH140/1000)-(CG140/2-CH140/1000)^2))</f>
        <v/>
      </c>
      <c r="CL140" s="185" t="str">
        <f>IFERROR((TOWER_DATA[[#This Row],[D, bottom '[m']]]+TOWER_DATA[[#This Row],[D, top '[m']]])/(2*TOWER_DATA[[#This Row],[t '[mm']]]/1000),"")</f>
        <v/>
      </c>
      <c r="CN140" s="469" t="s">
        <v>427</v>
      </c>
      <c r="CO140" s="469">
        <v>83.25</v>
      </c>
      <c r="CP140" s="469">
        <v>83.25</v>
      </c>
      <c r="CQ140" s="469">
        <v>11206</v>
      </c>
      <c r="CR140" s="469"/>
      <c r="CS140" s="469"/>
      <c r="CT140" s="469"/>
      <c r="CU140" s="469"/>
      <c r="CV140" s="470"/>
      <c r="DQ140" s="166"/>
      <c r="DR140" s="166"/>
      <c r="DS140" s="150"/>
      <c r="DV140" s="94"/>
      <c r="DW140" s="94"/>
      <c r="DX140" s="53"/>
    </row>
    <row r="141" spans="5:129" ht="18" customHeight="1">
      <c r="E141" s="272"/>
      <c r="F141" s="90"/>
      <c r="G141" s="90"/>
      <c r="H141" s="90"/>
      <c r="I141" s="90"/>
      <c r="J141" s="91"/>
      <c r="K141" s="184" t="str">
        <f>IFERROR(MP_DATA[[#This Row],[Top '[m']]]-MP_DATA[[#This Row],[Bottom '[m']]], "")</f>
        <v/>
      </c>
      <c r="L141" s="172" t="str">
        <f>IFERROR(-(MP_DATA[[#This Row],[D, bottom '[m']]]-MP_DATA[[#This Row],[D, top '[m']]])/(MP_DATA[[#This Row],[Bottom '[m']]]-MP_DATA[[#This Row],[Top '[m']]]),"")</f>
        <v/>
      </c>
      <c r="M141" s="122" t="str">
        <f t="shared" si="3"/>
        <v/>
      </c>
      <c r="N141" s="435" t="str">
        <f>IFERROR((MP_DATA[[#This Row],[D, bottom '[m']]]+MP_DATA[[#This Row],[D, top '[m']]])/(2*MP_DATA[[#This Row],[t '[mm']]]/1000),"")</f>
        <v/>
      </c>
      <c r="O141" s="412"/>
      <c r="P141" s="412"/>
      <c r="Q141" s="412"/>
      <c r="R141" s="412"/>
      <c r="S141" s="461"/>
      <c r="T141" s="461"/>
      <c r="U141" s="457"/>
      <c r="V141" s="412"/>
      <c r="W141" s="412"/>
      <c r="X141" s="412"/>
      <c r="Y141" s="412"/>
      <c r="AQ141" s="80"/>
      <c r="AW141" s="184" t="str">
        <f>IFERROR(TP_DATA[[#This Row],[Top '[m']]]-TP_DATA[[#This Row],[Bottom '[m']]], "")</f>
        <v/>
      </c>
      <c r="AX141" s="165"/>
      <c r="AY141" s="166"/>
      <c r="AZ141" s="189"/>
      <c r="BC141" s="94"/>
      <c r="BD141" s="94"/>
      <c r="BE141" s="150"/>
      <c r="BJ141"/>
      <c r="CC141" s="89"/>
      <c r="CD141" s="444"/>
      <c r="CE141" s="444"/>
      <c r="CF141" s="444"/>
      <c r="CG141" s="444"/>
      <c r="CH141" s="445"/>
      <c r="CI141" s="184" t="str">
        <f>IFERROR(TOWER_DATA[[#This Row],[Top '[m']]]-TOWER_DATA[[#This Row],[Bottom '[m']]], "")</f>
        <v/>
      </c>
      <c r="CJ141" s="446" t="str">
        <f>IFERROR(-(TOWER_DATA[[#This Row],[D, bottom '[m']]]-TOWER_DATA[[#This Row],[D, top '[m']]])/(TOWER_DATA[[#This Row],[Bottom '[m']]]-TOWER_DATA[[#This Row],[Top '[m']]]),"")</f>
        <v/>
      </c>
      <c r="CK141" s="447" t="str">
        <f>IF(7850/1000*(1/3)*PI()*ABS(CD141-CE141)*((CF141/2)^2+(CF141/2)*(CG141/2)+(CG141/2)^2-(CF141/2-CH141/1000)^2-(CF141/2-CH141/1000)*(CG141/2-CH141/1000)-(CG141/2-CH141/1000)^2)=0,"",7850/1000*(1/3)*PI()*ABS(CD141-CE141)*((CF141/2)^2+(CF141/2)*(CG141/2)+(CG141/2)^2-(CF141/2-CH141/1000)^2-(CF141/2-CH141/1000)*(CG141/2-CH141/1000)-(CG141/2-CH141/1000)^2))</f>
        <v/>
      </c>
      <c r="CL141" s="185" t="str">
        <f>IFERROR((TOWER_DATA[[#This Row],[D, bottom '[m']]]+TOWER_DATA[[#This Row],[D, top '[m']]])/(2*TOWER_DATA[[#This Row],[t '[mm']]]/1000),"")</f>
        <v/>
      </c>
      <c r="CN141" s="469" t="s">
        <v>428</v>
      </c>
      <c r="CO141" s="469">
        <v>81.95</v>
      </c>
      <c r="CP141" s="469">
        <v>81.95</v>
      </c>
      <c r="CQ141" s="469">
        <v>9000</v>
      </c>
      <c r="CR141" s="469"/>
      <c r="CS141" s="469"/>
      <c r="CT141" s="469"/>
      <c r="CU141" s="469"/>
      <c r="CV141" s="470"/>
      <c r="DQ141" s="166"/>
      <c r="DR141" s="166"/>
      <c r="DS141" s="150"/>
      <c r="DV141" s="94"/>
      <c r="DW141" s="94"/>
      <c r="DX141" s="53"/>
    </row>
    <row r="142" spans="5:129" ht="18" customHeight="1">
      <c r="E142" s="272"/>
      <c r="F142" s="90"/>
      <c r="G142" s="90"/>
      <c r="H142" s="90"/>
      <c r="I142" s="90"/>
      <c r="J142" s="91"/>
      <c r="K142" s="184" t="str">
        <f>IFERROR(MP_DATA[[#This Row],[Top '[m']]]-MP_DATA[[#This Row],[Bottom '[m']]], "")</f>
        <v/>
      </c>
      <c r="L142" s="172" t="str">
        <f>IFERROR(-(MP_DATA[[#This Row],[D, bottom '[m']]]-MP_DATA[[#This Row],[D, top '[m']]])/(MP_DATA[[#This Row],[Bottom '[m']]]-MP_DATA[[#This Row],[Top '[m']]]),"")</f>
        <v/>
      </c>
      <c r="M142" s="122" t="str">
        <f t="shared" si="3"/>
        <v/>
      </c>
      <c r="N142" s="435" t="str">
        <f>IFERROR((MP_DATA[[#This Row],[D, bottom '[m']]]+MP_DATA[[#This Row],[D, top '[m']]])/(2*MP_DATA[[#This Row],[t '[mm']]]/1000),"")</f>
        <v/>
      </c>
      <c r="O142" s="412"/>
      <c r="P142" s="412"/>
      <c r="Q142" s="412"/>
      <c r="R142" s="412"/>
      <c r="S142" s="461"/>
      <c r="T142" s="461"/>
      <c r="U142" s="457"/>
      <c r="V142" s="412"/>
      <c r="W142" s="412"/>
      <c r="X142" s="412"/>
      <c r="Y142" s="412"/>
      <c r="AQ142" s="80"/>
      <c r="AW142" s="184" t="str">
        <f>IFERROR(TP_DATA[[#This Row],[Top '[m']]]-TP_DATA[[#This Row],[Bottom '[m']]], "")</f>
        <v/>
      </c>
      <c r="AX142" s="165"/>
      <c r="AY142" s="166"/>
      <c r="AZ142" s="189"/>
      <c r="BC142" s="94"/>
      <c r="BD142" s="94"/>
      <c r="BE142" s="150"/>
      <c r="BJ142"/>
      <c r="CC142" s="89"/>
      <c r="CD142" s="444"/>
      <c r="CE142" s="444"/>
      <c r="CF142" s="444"/>
      <c r="CG142" s="444"/>
      <c r="CH142" s="445"/>
      <c r="CI142" s="184" t="str">
        <f>IFERROR(TOWER_DATA[[#This Row],[Top '[m']]]-TOWER_DATA[[#This Row],[Bottom '[m']]], "")</f>
        <v/>
      </c>
      <c r="CJ142" s="446" t="str">
        <f>IFERROR(-(TOWER_DATA[[#This Row],[D, bottom '[m']]]-TOWER_DATA[[#This Row],[D, top '[m']]])/(TOWER_DATA[[#This Row],[Bottom '[m']]]-TOWER_DATA[[#This Row],[Top '[m']]]),"")</f>
        <v/>
      </c>
      <c r="CK142" s="447" t="str">
        <f>IF(7850/1000*(1/3)*PI()*ABS(CD142-CE142)*((CF142/2)^2+(CF142/2)*(CG142/2)+(CG142/2)^2-(CF142/2-CH142/1000)^2-(CF142/2-CH142/1000)*(CG142/2-CH142/1000)-(CG142/2-CH142/1000)^2)=0,"",7850/1000*(1/3)*PI()*ABS(CD142-CE142)*((CF142/2)^2+(CF142/2)*(CG142/2)+(CG142/2)^2-(CF142/2-CH142/1000)^2-(CF142/2-CH142/1000)*(CG142/2-CH142/1000)-(CG142/2-CH142/1000)^2))</f>
        <v/>
      </c>
      <c r="CL142" s="185" t="str">
        <f>IFERROR((TOWER_DATA[[#This Row],[D, bottom '[m']]]+TOWER_DATA[[#This Row],[D, top '[m']]])/(2*TOWER_DATA[[#This Row],[t '[mm']]]/1000),"")</f>
        <v/>
      </c>
      <c r="CN142" s="469" t="s">
        <v>429</v>
      </c>
      <c r="CO142" s="469">
        <v>69.349999999999994</v>
      </c>
      <c r="CP142" s="469">
        <v>69.349999999999994</v>
      </c>
      <c r="CQ142" s="469">
        <v>1464</v>
      </c>
      <c r="CR142" s="469"/>
      <c r="CS142" s="469"/>
      <c r="CT142" s="469"/>
      <c r="CU142" s="469"/>
      <c r="CV142" s="470"/>
      <c r="DQ142" s="166"/>
      <c r="DR142" s="166"/>
      <c r="DS142" s="150"/>
      <c r="DV142" s="94"/>
      <c r="DW142" s="94"/>
      <c r="DX142" s="53"/>
    </row>
    <row r="143" spans="5:129" ht="18" customHeight="1">
      <c r="E143" s="272"/>
      <c r="F143" s="90"/>
      <c r="G143" s="90"/>
      <c r="H143" s="90"/>
      <c r="I143" s="90"/>
      <c r="J143" s="91"/>
      <c r="K143" s="184" t="str">
        <f>IFERROR(MP_DATA[[#This Row],[Top '[m']]]-MP_DATA[[#This Row],[Bottom '[m']]], "")</f>
        <v/>
      </c>
      <c r="L143" s="172" t="str">
        <f>IFERROR(-(MP_DATA[[#This Row],[D, bottom '[m']]]-MP_DATA[[#This Row],[D, top '[m']]])/(MP_DATA[[#This Row],[Bottom '[m']]]-MP_DATA[[#This Row],[Top '[m']]]),"")</f>
        <v/>
      </c>
      <c r="M143" s="122" t="str">
        <f t="shared" si="3"/>
        <v/>
      </c>
      <c r="N143" s="435" t="str">
        <f>IFERROR((MP_DATA[[#This Row],[D, bottom '[m']]]+MP_DATA[[#This Row],[D, top '[m']]])/(2*MP_DATA[[#This Row],[t '[mm']]]/1000),"")</f>
        <v/>
      </c>
      <c r="O143" s="412"/>
      <c r="P143" s="412"/>
      <c r="Q143" s="412"/>
      <c r="R143" s="412"/>
      <c r="S143" s="461"/>
      <c r="T143" s="461"/>
      <c r="U143" s="457"/>
      <c r="V143" s="412"/>
      <c r="W143" s="412"/>
      <c r="X143" s="412"/>
      <c r="Y143" s="412"/>
      <c r="AQ143" s="80"/>
      <c r="AW143" s="184" t="str">
        <f>IFERROR(TP_DATA[[#This Row],[Top '[m']]]-TP_DATA[[#This Row],[Bottom '[m']]], "")</f>
        <v/>
      </c>
      <c r="AX143" s="165"/>
      <c r="AY143" s="166"/>
      <c r="AZ143" s="189"/>
      <c r="BC143" s="94"/>
      <c r="BD143" s="94"/>
      <c r="BE143" s="150"/>
      <c r="BJ143"/>
      <c r="CC143" s="89"/>
      <c r="CD143" s="444"/>
      <c r="CE143" s="444"/>
      <c r="CF143" s="444"/>
      <c r="CG143" s="444"/>
      <c r="CH143" s="445"/>
      <c r="CI143" s="184" t="str">
        <f>IFERROR(TOWER_DATA[[#This Row],[Top '[m']]]-TOWER_DATA[[#This Row],[Bottom '[m']]], "")</f>
        <v/>
      </c>
      <c r="CJ143" s="446" t="str">
        <f>IFERROR(-(TOWER_DATA[[#This Row],[D, bottom '[m']]]-TOWER_DATA[[#This Row],[D, top '[m']]])/(TOWER_DATA[[#This Row],[Bottom '[m']]]-TOWER_DATA[[#This Row],[Top '[m']]]),"")</f>
        <v/>
      </c>
      <c r="CK143" s="447" t="str">
        <f>IF(7850/1000*(1/3)*PI()*ABS(CD143-CE143)*((CF143/2)^2+(CF143/2)*(CG143/2)+(CG143/2)^2-(CF143/2-CH143/1000)^2-(CF143/2-CH143/1000)*(CG143/2-CH143/1000)-(CG143/2-CH143/1000)^2)=0,"",7850/1000*(1/3)*PI()*ABS(CD143-CE143)*((CF143/2)^2+(CF143/2)*(CG143/2)+(CG143/2)^2-(CF143/2-CH143/1000)^2-(CF143/2-CH143/1000)*(CG143/2-CH143/1000)-(CG143/2-CH143/1000)^2))</f>
        <v/>
      </c>
      <c r="CL143" s="185" t="str">
        <f>IFERROR((TOWER_DATA[[#This Row],[D, bottom '[m']]]+TOWER_DATA[[#This Row],[D, top '[m']]])/(2*TOWER_DATA[[#This Row],[t '[mm']]]/1000),"")</f>
        <v/>
      </c>
      <c r="CN143" s="469" t="s">
        <v>430</v>
      </c>
      <c r="CO143" s="469">
        <v>69.349999999999994</v>
      </c>
      <c r="CP143" s="469">
        <v>69.349999999999994</v>
      </c>
      <c r="CQ143" s="469">
        <v>1008</v>
      </c>
      <c r="CR143" s="469"/>
      <c r="CS143" s="469"/>
      <c r="CT143" s="469"/>
      <c r="CU143" s="469"/>
      <c r="CV143" s="470"/>
      <c r="DQ143" s="166"/>
      <c r="DR143" s="166"/>
      <c r="DS143" s="150"/>
      <c r="DV143" s="94"/>
      <c r="DW143" s="94"/>
      <c r="DX143" s="53"/>
    </row>
    <row r="144" spans="5:129" ht="18" customHeight="1">
      <c r="E144" s="272"/>
      <c r="F144" s="90"/>
      <c r="G144" s="90"/>
      <c r="H144" s="90"/>
      <c r="I144" s="90"/>
      <c r="J144" s="91"/>
      <c r="K144" s="184" t="str">
        <f>IFERROR(MP_DATA[[#This Row],[Top '[m']]]-MP_DATA[[#This Row],[Bottom '[m']]], "")</f>
        <v/>
      </c>
      <c r="L144" s="172" t="str">
        <f>IFERROR(-(MP_DATA[[#This Row],[D, bottom '[m']]]-MP_DATA[[#This Row],[D, top '[m']]])/(MP_DATA[[#This Row],[Bottom '[m']]]-MP_DATA[[#This Row],[Top '[m']]]),"")</f>
        <v/>
      </c>
      <c r="M144" s="122" t="str">
        <f t="shared" si="3"/>
        <v/>
      </c>
      <c r="N144" s="435" t="str">
        <f>IFERROR((MP_DATA[[#This Row],[D, bottom '[m']]]+MP_DATA[[#This Row],[D, top '[m']]])/(2*MP_DATA[[#This Row],[t '[mm']]]/1000),"")</f>
        <v/>
      </c>
      <c r="O144" s="412"/>
      <c r="P144" s="412"/>
      <c r="Q144" s="412"/>
      <c r="R144" s="412"/>
      <c r="S144" s="461"/>
      <c r="T144" s="461"/>
      <c r="U144" s="457"/>
      <c r="V144" s="412"/>
      <c r="W144" s="412"/>
      <c r="X144" s="412"/>
      <c r="Y144" s="412"/>
      <c r="AQ144" s="80"/>
      <c r="AW144" s="184" t="str">
        <f>IFERROR(TP_DATA[[#This Row],[Top '[m']]]-TP_DATA[[#This Row],[Bottom '[m']]], "")</f>
        <v/>
      </c>
      <c r="AX144" s="165"/>
      <c r="AY144" s="166"/>
      <c r="AZ144" s="189"/>
      <c r="BC144" s="94"/>
      <c r="BD144" s="94"/>
      <c r="BE144" s="150"/>
      <c r="BJ144"/>
      <c r="CC144" s="89"/>
      <c r="CD144" s="444"/>
      <c r="CE144" s="444"/>
      <c r="CF144" s="444"/>
      <c r="CG144" s="444"/>
      <c r="CH144" s="445"/>
      <c r="CI144" s="184" t="str">
        <f>IFERROR(TOWER_DATA[[#This Row],[Top '[m']]]-TOWER_DATA[[#This Row],[Bottom '[m']]], "")</f>
        <v/>
      </c>
      <c r="CJ144" s="446" t="str">
        <f>IFERROR(-(TOWER_DATA[[#This Row],[D, bottom '[m']]]-TOWER_DATA[[#This Row],[D, top '[m']]])/(TOWER_DATA[[#This Row],[Bottom '[m']]]-TOWER_DATA[[#This Row],[Top '[m']]]),"")</f>
        <v/>
      </c>
      <c r="CK144" s="447" t="str">
        <f>IF(7850/1000*(1/3)*PI()*ABS(CD144-CE144)*((CF144/2)^2+(CF144/2)*(CG144/2)+(CG144/2)^2-(CF144/2-CH144/1000)^2-(CF144/2-CH144/1000)*(CG144/2-CH144/1000)-(CG144/2-CH144/1000)^2)=0,"",7850/1000*(1/3)*PI()*ABS(CD144-CE144)*((CF144/2)^2+(CF144/2)*(CG144/2)+(CG144/2)^2-(CF144/2-CH144/1000)^2-(CF144/2-CH144/1000)*(CG144/2-CH144/1000)-(CG144/2-CH144/1000)^2))</f>
        <v/>
      </c>
      <c r="CL144" s="185" t="str">
        <f>IFERROR((TOWER_DATA[[#This Row],[D, bottom '[m']]]+TOWER_DATA[[#This Row],[D, top '[m']]])/(2*TOWER_DATA[[#This Row],[t '[mm']]]/1000),"")</f>
        <v/>
      </c>
      <c r="CN144" s="469" t="s">
        <v>431</v>
      </c>
      <c r="CO144" s="469">
        <v>69.349999999999994</v>
      </c>
      <c r="CP144" s="469">
        <v>69.349999999999994</v>
      </c>
      <c r="CQ144" s="469">
        <v>6854</v>
      </c>
      <c r="CR144" s="469"/>
      <c r="CS144" s="469"/>
      <c r="CT144" s="469"/>
      <c r="CU144" s="469"/>
      <c r="CV144" s="470"/>
      <c r="DQ144" s="166"/>
      <c r="DR144" s="166"/>
      <c r="DS144" s="150"/>
      <c r="DV144" s="94"/>
      <c r="DW144" s="94"/>
      <c r="DX144" s="53"/>
    </row>
    <row r="145" spans="5:128" ht="18" customHeight="1">
      <c r="E145" s="272"/>
      <c r="F145" s="90"/>
      <c r="G145" s="90"/>
      <c r="H145" s="90"/>
      <c r="I145" s="90"/>
      <c r="J145" s="91"/>
      <c r="K145" s="184" t="str">
        <f>IFERROR(MP_DATA[[#This Row],[Top '[m']]]-MP_DATA[[#This Row],[Bottom '[m']]], "")</f>
        <v/>
      </c>
      <c r="L145" s="172" t="str">
        <f>IFERROR(-(MP_DATA[[#This Row],[D, bottom '[m']]]-MP_DATA[[#This Row],[D, top '[m']]])/(MP_DATA[[#This Row],[Bottom '[m']]]-MP_DATA[[#This Row],[Top '[m']]]),"")</f>
        <v/>
      </c>
      <c r="M145" s="122" t="str">
        <f t="shared" si="3"/>
        <v/>
      </c>
      <c r="N145" s="435" t="str">
        <f>IFERROR((MP_DATA[[#This Row],[D, bottom '[m']]]+MP_DATA[[#This Row],[D, top '[m']]])/(2*MP_DATA[[#This Row],[t '[mm']]]/1000),"")</f>
        <v/>
      </c>
      <c r="O145" s="412"/>
      <c r="P145" s="412"/>
      <c r="Q145" s="412"/>
      <c r="R145" s="412"/>
      <c r="S145" s="461"/>
      <c r="T145" s="461"/>
      <c r="U145" s="457"/>
      <c r="V145" s="412"/>
      <c r="W145" s="412"/>
      <c r="X145" s="412"/>
      <c r="Y145" s="412"/>
      <c r="AQ145" s="80"/>
      <c r="AW145" s="184" t="str">
        <f>IFERROR(TP_DATA[[#This Row],[Top '[m']]]-TP_DATA[[#This Row],[Bottom '[m']]], "")</f>
        <v/>
      </c>
      <c r="AX145" s="165"/>
      <c r="AY145" s="166"/>
      <c r="AZ145" s="189"/>
      <c r="BC145" s="94"/>
      <c r="BD145" s="94"/>
      <c r="BE145" s="150"/>
      <c r="BJ145"/>
      <c r="CC145" s="89"/>
      <c r="CD145" s="444"/>
      <c r="CE145" s="444"/>
      <c r="CF145" s="444"/>
      <c r="CG145" s="444"/>
      <c r="CH145" s="445"/>
      <c r="CI145" s="184" t="str">
        <f>IFERROR(TOWER_DATA[[#This Row],[Top '[m']]]-TOWER_DATA[[#This Row],[Bottom '[m']]], "")</f>
        <v/>
      </c>
      <c r="CJ145" s="446" t="str">
        <f>IFERROR(-(TOWER_DATA[[#This Row],[D, bottom '[m']]]-TOWER_DATA[[#This Row],[D, top '[m']]])/(TOWER_DATA[[#This Row],[Bottom '[m']]]-TOWER_DATA[[#This Row],[Top '[m']]]),"")</f>
        <v/>
      </c>
      <c r="CK145" s="447" t="str">
        <f>IF(7850/1000*(1/3)*PI()*ABS(CD145-CE145)*((CF145/2)^2+(CF145/2)*(CG145/2)+(CG145/2)^2-(CF145/2-CH145/1000)^2-(CF145/2-CH145/1000)*(CG145/2-CH145/1000)-(CG145/2-CH145/1000)^2)=0,"",7850/1000*(1/3)*PI()*ABS(CD145-CE145)*((CF145/2)^2+(CF145/2)*(CG145/2)+(CG145/2)^2-(CF145/2-CH145/1000)^2-(CF145/2-CH145/1000)*(CG145/2-CH145/1000)-(CG145/2-CH145/1000)^2))</f>
        <v/>
      </c>
      <c r="CL145" s="185" t="str">
        <f>IFERROR((TOWER_DATA[[#This Row],[D, bottom '[m']]]+TOWER_DATA[[#This Row],[D, top '[m']]])/(2*TOWER_DATA[[#This Row],[t '[mm']]]/1000),"")</f>
        <v/>
      </c>
      <c r="CN145" s="469" t="s">
        <v>432</v>
      </c>
      <c r="CO145" s="469">
        <v>55.49</v>
      </c>
      <c r="CP145" s="469">
        <v>55.49</v>
      </c>
      <c r="CQ145" s="469">
        <v>19789</v>
      </c>
      <c r="CR145" s="469"/>
      <c r="CS145" s="469"/>
      <c r="CT145" s="469"/>
      <c r="CU145" s="469"/>
      <c r="CV145" s="470"/>
      <c r="DQ145" s="166"/>
      <c r="DR145" s="166"/>
      <c r="DS145" s="150"/>
      <c r="DV145" s="94"/>
      <c r="DW145" s="94"/>
      <c r="DX145" s="53"/>
    </row>
    <row r="146" spans="5:128" ht="18" customHeight="1">
      <c r="E146" s="272"/>
      <c r="F146" s="90"/>
      <c r="G146" s="90"/>
      <c r="H146" s="90"/>
      <c r="I146" s="90"/>
      <c r="J146" s="91"/>
      <c r="K146" s="184" t="str">
        <f>IFERROR(MP_DATA[[#This Row],[Top '[m']]]-MP_DATA[[#This Row],[Bottom '[m']]], "")</f>
        <v/>
      </c>
      <c r="L146" s="172" t="str">
        <f>IFERROR(-(MP_DATA[[#This Row],[D, bottom '[m']]]-MP_DATA[[#This Row],[D, top '[m']]])/(MP_DATA[[#This Row],[Bottom '[m']]]-MP_DATA[[#This Row],[Top '[m']]]),"")</f>
        <v/>
      </c>
      <c r="M146" s="122" t="str">
        <f t="shared" si="3"/>
        <v/>
      </c>
      <c r="N146" s="435" t="str">
        <f>IFERROR((MP_DATA[[#This Row],[D, bottom '[m']]]+MP_DATA[[#This Row],[D, top '[m']]])/(2*MP_DATA[[#This Row],[t '[mm']]]/1000),"")</f>
        <v/>
      </c>
      <c r="O146" s="412"/>
      <c r="P146" s="412"/>
      <c r="Q146" s="412"/>
      <c r="R146" s="412"/>
      <c r="S146" s="461"/>
      <c r="T146" s="461"/>
      <c r="U146" s="457"/>
      <c r="V146" s="412"/>
      <c r="W146" s="412"/>
      <c r="X146" s="412"/>
      <c r="Y146" s="412"/>
      <c r="AQ146" s="80"/>
      <c r="AW146" s="184" t="str">
        <f>IFERROR(TP_DATA[[#This Row],[Top '[m']]]-TP_DATA[[#This Row],[Bottom '[m']]], "")</f>
        <v/>
      </c>
      <c r="AX146" s="165"/>
      <c r="AY146" s="166"/>
      <c r="AZ146" s="189"/>
      <c r="BC146" s="94"/>
      <c r="BD146" s="94"/>
      <c r="BE146" s="150"/>
      <c r="BJ146"/>
      <c r="CC146" s="89"/>
      <c r="CD146" s="444"/>
      <c r="CE146" s="444"/>
      <c r="CF146" s="444"/>
      <c r="CG146" s="444"/>
      <c r="CH146" s="445"/>
      <c r="CI146" s="184" t="str">
        <f>IFERROR(TOWER_DATA[[#This Row],[Top '[m']]]-TOWER_DATA[[#This Row],[Bottom '[m']]], "")</f>
        <v/>
      </c>
      <c r="CJ146" s="446" t="str">
        <f>IFERROR(-(TOWER_DATA[[#This Row],[D, bottom '[m']]]-TOWER_DATA[[#This Row],[D, top '[m']]])/(TOWER_DATA[[#This Row],[Bottom '[m']]]-TOWER_DATA[[#This Row],[Top '[m']]]),"")</f>
        <v/>
      </c>
      <c r="CK146" s="447" t="str">
        <f>IF(7850/1000*(1/3)*PI()*ABS(CD146-CE146)*((CF146/2)^2+(CF146/2)*(CG146/2)+(CG146/2)^2-(CF146/2-CH146/1000)^2-(CF146/2-CH146/1000)*(CG146/2-CH146/1000)-(CG146/2-CH146/1000)^2)=0,"",7850/1000*(1/3)*PI()*ABS(CD146-CE146)*((CF146/2)^2+(CF146/2)*(CG146/2)+(CG146/2)^2-(CF146/2-CH146/1000)^2-(CF146/2-CH146/1000)*(CG146/2-CH146/1000)-(CG146/2-CH146/1000)^2))</f>
        <v/>
      </c>
      <c r="CL146" s="185" t="str">
        <f>IFERROR((TOWER_DATA[[#This Row],[D, bottom '[m']]]+TOWER_DATA[[#This Row],[D, top '[m']]])/(2*TOWER_DATA[[#This Row],[t '[mm']]]/1000),"")</f>
        <v/>
      </c>
      <c r="CN146" s="469" t="s">
        <v>433</v>
      </c>
      <c r="CO146" s="469">
        <v>55.21</v>
      </c>
      <c r="CP146" s="469">
        <v>55.21</v>
      </c>
      <c r="CQ146" s="469">
        <v>19789</v>
      </c>
      <c r="CR146" s="469"/>
      <c r="CS146" s="469"/>
      <c r="CT146" s="469"/>
      <c r="CU146" s="469"/>
      <c r="CV146" s="470"/>
      <c r="DQ146" s="166"/>
      <c r="DR146" s="166"/>
      <c r="DS146" s="150"/>
      <c r="DV146" s="94"/>
      <c r="DW146" s="94"/>
      <c r="DX146" s="53"/>
    </row>
    <row r="147" spans="5:128" ht="18" customHeight="1">
      <c r="E147" s="272"/>
      <c r="F147" s="90"/>
      <c r="G147" s="90"/>
      <c r="H147" s="90"/>
      <c r="I147" s="90"/>
      <c r="J147" s="91"/>
      <c r="K147" s="184" t="str">
        <f>IFERROR(MP_DATA[[#This Row],[Top '[m']]]-MP_DATA[[#This Row],[Bottom '[m']]], "")</f>
        <v/>
      </c>
      <c r="L147" s="172" t="str">
        <f>IFERROR(-(MP_DATA[[#This Row],[D, bottom '[m']]]-MP_DATA[[#This Row],[D, top '[m']]])/(MP_DATA[[#This Row],[Bottom '[m']]]-MP_DATA[[#This Row],[Top '[m']]]),"")</f>
        <v/>
      </c>
      <c r="M147" s="122" t="str">
        <f t="shared" si="3"/>
        <v/>
      </c>
      <c r="N147" s="435" t="str">
        <f>IFERROR((MP_DATA[[#This Row],[D, bottom '[m']]]+MP_DATA[[#This Row],[D, top '[m']]])/(2*MP_DATA[[#This Row],[t '[mm']]]/1000),"")</f>
        <v/>
      </c>
      <c r="O147" s="412"/>
      <c r="P147" s="412"/>
      <c r="Q147" s="412"/>
      <c r="R147" s="412"/>
      <c r="S147" s="461"/>
      <c r="T147" s="461"/>
      <c r="U147" s="457"/>
      <c r="V147" s="412"/>
      <c r="W147" s="412"/>
      <c r="X147" s="412"/>
      <c r="Y147" s="412"/>
      <c r="AQ147" s="80"/>
      <c r="AW147" s="184" t="str">
        <f>IFERROR(TP_DATA[[#This Row],[Top '[m']]]-TP_DATA[[#This Row],[Bottom '[m']]], "")</f>
        <v/>
      </c>
      <c r="AX147" s="165"/>
      <c r="AY147" s="166"/>
      <c r="AZ147" s="189"/>
      <c r="BC147" s="94"/>
      <c r="BD147" s="94"/>
      <c r="BE147" s="150"/>
      <c r="BJ147"/>
      <c r="CC147" s="89"/>
      <c r="CD147" s="444"/>
      <c r="CE147" s="444"/>
      <c r="CF147" s="444"/>
      <c r="CG147" s="444"/>
      <c r="CH147" s="445"/>
      <c r="CI147" s="184" t="str">
        <f>IFERROR(TOWER_DATA[[#This Row],[Top '[m']]]-TOWER_DATA[[#This Row],[Bottom '[m']]], "")</f>
        <v/>
      </c>
      <c r="CJ147" s="446" t="str">
        <f>IFERROR(-(TOWER_DATA[[#This Row],[D, bottom '[m']]]-TOWER_DATA[[#This Row],[D, top '[m']]])/(TOWER_DATA[[#This Row],[Bottom '[m']]]-TOWER_DATA[[#This Row],[Top '[m']]]),"")</f>
        <v/>
      </c>
      <c r="CK147" s="447" t="str">
        <f>IF(7850/1000*(1/3)*PI()*ABS(CD147-CE147)*((CF147/2)^2+(CF147/2)*(CG147/2)+(CG147/2)^2-(CF147/2-CH147/1000)^2-(CF147/2-CH147/1000)*(CG147/2-CH147/1000)-(CG147/2-CH147/1000)^2)=0,"",7850/1000*(1/3)*PI()*ABS(CD147-CE147)*((CF147/2)^2+(CF147/2)*(CG147/2)+(CG147/2)^2-(CF147/2-CH147/1000)^2-(CF147/2-CH147/1000)*(CG147/2-CH147/1000)-(CG147/2-CH147/1000)^2))</f>
        <v/>
      </c>
      <c r="CL147" s="185" t="str">
        <f>IFERROR((TOWER_DATA[[#This Row],[D, bottom '[m']]]+TOWER_DATA[[#This Row],[D, top '[m']]])/(2*TOWER_DATA[[#This Row],[t '[mm']]]/1000),"")</f>
        <v/>
      </c>
      <c r="CN147" s="469" t="s">
        <v>434</v>
      </c>
      <c r="CO147" s="469">
        <v>53.95</v>
      </c>
      <c r="CP147" s="469">
        <v>53.95</v>
      </c>
      <c r="CQ147" s="469">
        <v>9000</v>
      </c>
      <c r="CR147" s="469"/>
      <c r="CS147" s="469"/>
      <c r="CT147" s="469"/>
      <c r="CU147" s="469"/>
      <c r="CV147" s="470"/>
      <c r="DQ147" s="166"/>
      <c r="DR147" s="166"/>
      <c r="DS147" s="150"/>
      <c r="DV147" s="94"/>
      <c r="DW147" s="94"/>
      <c r="DX147" s="53"/>
    </row>
    <row r="148" spans="5:128" ht="18" customHeight="1">
      <c r="E148" s="272"/>
      <c r="F148" s="90"/>
      <c r="G148" s="90"/>
      <c r="H148" s="90"/>
      <c r="I148" s="90"/>
      <c r="J148" s="91"/>
      <c r="K148" s="184" t="str">
        <f>IFERROR(MP_DATA[[#This Row],[Top '[m']]]-MP_DATA[[#This Row],[Bottom '[m']]], "")</f>
        <v/>
      </c>
      <c r="L148" s="172" t="str">
        <f>IFERROR(-(MP_DATA[[#This Row],[D, bottom '[m']]]-MP_DATA[[#This Row],[D, top '[m']]])/(MP_DATA[[#This Row],[Bottom '[m']]]-MP_DATA[[#This Row],[Top '[m']]]),"")</f>
        <v/>
      </c>
      <c r="M148" s="122" t="str">
        <f t="shared" si="3"/>
        <v/>
      </c>
      <c r="N148" s="435" t="str">
        <f>IFERROR((MP_DATA[[#This Row],[D, bottom '[m']]]+MP_DATA[[#This Row],[D, top '[m']]])/(2*MP_DATA[[#This Row],[t '[mm']]]/1000),"")</f>
        <v/>
      </c>
      <c r="O148" s="412"/>
      <c r="P148" s="412"/>
      <c r="Q148" s="412"/>
      <c r="R148" s="412"/>
      <c r="S148" s="461"/>
      <c r="T148" s="461"/>
      <c r="U148" s="457"/>
      <c r="V148" s="412"/>
      <c r="W148" s="412"/>
      <c r="X148" s="412"/>
      <c r="Y148" s="412"/>
      <c r="AQ148" s="80"/>
      <c r="AW148" s="184" t="str">
        <f>IFERROR(TP_DATA[[#This Row],[Top '[m']]]-TP_DATA[[#This Row],[Bottom '[m']]], "")</f>
        <v/>
      </c>
      <c r="AX148" s="165"/>
      <c r="AY148" s="166"/>
      <c r="AZ148" s="189"/>
      <c r="BC148" s="94"/>
      <c r="BD148" s="94"/>
      <c r="BE148" s="150"/>
      <c r="BJ148"/>
      <c r="CC148" s="89"/>
      <c r="CD148" s="444"/>
      <c r="CE148" s="444"/>
      <c r="CF148" s="444"/>
      <c r="CG148" s="444"/>
      <c r="CH148" s="445"/>
      <c r="CI148" s="184" t="str">
        <f>IFERROR(TOWER_DATA[[#This Row],[Top '[m']]]-TOWER_DATA[[#This Row],[Bottom '[m']]], "")</f>
        <v/>
      </c>
      <c r="CJ148" s="446" t="str">
        <f>IFERROR(-(TOWER_DATA[[#This Row],[D, bottom '[m']]]-TOWER_DATA[[#This Row],[D, top '[m']]])/(TOWER_DATA[[#This Row],[Bottom '[m']]]-TOWER_DATA[[#This Row],[Top '[m']]]),"")</f>
        <v/>
      </c>
      <c r="CK148" s="447" t="str">
        <f>IF(7850/1000*(1/3)*PI()*ABS(CD148-CE148)*((CF148/2)^2+(CF148/2)*(CG148/2)+(CG148/2)^2-(CF148/2-CH148/1000)^2-(CF148/2-CH148/1000)*(CG148/2-CH148/1000)-(CG148/2-CH148/1000)^2)=0,"",7850/1000*(1/3)*PI()*ABS(CD148-CE148)*((CF148/2)^2+(CF148/2)*(CG148/2)+(CG148/2)^2-(CF148/2-CH148/1000)^2-(CF148/2-CH148/1000)*(CG148/2-CH148/1000)-(CG148/2-CH148/1000)^2))</f>
        <v/>
      </c>
      <c r="CL148" s="185" t="str">
        <f>IFERROR((TOWER_DATA[[#This Row],[D, bottom '[m']]]+TOWER_DATA[[#This Row],[D, top '[m']]])/(2*TOWER_DATA[[#This Row],[t '[mm']]]/1000),"")</f>
        <v/>
      </c>
      <c r="CN148" s="469" t="s">
        <v>435</v>
      </c>
      <c r="CO148" s="469">
        <v>45.97</v>
      </c>
      <c r="CP148" s="469">
        <v>45.97</v>
      </c>
      <c r="CQ148" s="469">
        <v>981</v>
      </c>
      <c r="CR148" s="469"/>
      <c r="CS148" s="469"/>
      <c r="CT148" s="469"/>
      <c r="CU148" s="469"/>
      <c r="CV148" s="470"/>
      <c r="DQ148" s="166"/>
      <c r="DR148" s="166"/>
      <c r="DS148" s="150"/>
      <c r="DV148" s="94"/>
      <c r="DW148" s="94"/>
      <c r="DX148" s="53"/>
    </row>
    <row r="149" spans="5:128" ht="18" customHeight="1">
      <c r="E149" s="272"/>
      <c r="F149" s="90"/>
      <c r="G149" s="90"/>
      <c r="H149" s="90"/>
      <c r="I149" s="90"/>
      <c r="J149" s="91"/>
      <c r="K149" s="184" t="str">
        <f>IFERROR(MP_DATA[[#This Row],[Top '[m']]]-MP_DATA[[#This Row],[Bottom '[m']]], "")</f>
        <v/>
      </c>
      <c r="L149" s="172" t="str">
        <f>IFERROR(-(MP_DATA[[#This Row],[D, bottom '[m']]]-MP_DATA[[#This Row],[D, top '[m']]])/(MP_DATA[[#This Row],[Bottom '[m']]]-MP_DATA[[#This Row],[Top '[m']]]),"")</f>
        <v/>
      </c>
      <c r="M149" s="122" t="str">
        <f t="shared" si="3"/>
        <v/>
      </c>
      <c r="N149" s="435" t="str">
        <f>IFERROR((MP_DATA[[#This Row],[D, bottom '[m']]]+MP_DATA[[#This Row],[D, top '[m']]])/(2*MP_DATA[[#This Row],[t '[mm']]]/1000),"")</f>
        <v/>
      </c>
      <c r="O149" s="412"/>
      <c r="P149" s="412"/>
      <c r="Q149" s="412"/>
      <c r="R149" s="412"/>
      <c r="S149" s="461"/>
      <c r="T149" s="461"/>
      <c r="U149" s="457"/>
      <c r="V149" s="412"/>
      <c r="W149" s="412"/>
      <c r="X149" s="412"/>
      <c r="Y149" s="412"/>
      <c r="AQ149" s="80"/>
      <c r="AW149" s="184" t="str">
        <f>IFERROR(TP_DATA[[#This Row],[Top '[m']]]-TP_DATA[[#This Row],[Bottom '[m']]], "")</f>
        <v/>
      </c>
      <c r="AX149" s="165"/>
      <c r="AY149" s="166"/>
      <c r="AZ149" s="189"/>
      <c r="BC149" s="94"/>
      <c r="BD149" s="94"/>
      <c r="BE149" s="150"/>
      <c r="BJ149"/>
      <c r="CC149" s="89"/>
      <c r="CD149" s="444"/>
      <c r="CE149" s="444"/>
      <c r="CF149" s="444"/>
      <c r="CG149" s="444"/>
      <c r="CH149" s="445"/>
      <c r="CI149" s="184" t="str">
        <f>IFERROR(TOWER_DATA[[#This Row],[Top '[m']]]-TOWER_DATA[[#This Row],[Bottom '[m']]], "")</f>
        <v/>
      </c>
      <c r="CJ149" s="446" t="str">
        <f>IFERROR(-(TOWER_DATA[[#This Row],[D, bottom '[m']]]-TOWER_DATA[[#This Row],[D, top '[m']]])/(TOWER_DATA[[#This Row],[Bottom '[m']]]-TOWER_DATA[[#This Row],[Top '[m']]]),"")</f>
        <v/>
      </c>
      <c r="CK149" s="447" t="str">
        <f>IF(7850/1000*(1/3)*PI()*ABS(CD149-CE149)*((CF149/2)^2+(CF149/2)*(CG149/2)+(CG149/2)^2-(CF149/2-CH149/1000)^2-(CF149/2-CH149/1000)*(CG149/2-CH149/1000)-(CG149/2-CH149/1000)^2)=0,"",7850/1000*(1/3)*PI()*ABS(CD149-CE149)*((CF149/2)^2+(CF149/2)*(CG149/2)+(CG149/2)^2-(CF149/2-CH149/1000)^2-(CF149/2-CH149/1000)*(CG149/2-CH149/1000)-(CG149/2-CH149/1000)^2))</f>
        <v/>
      </c>
      <c r="CL149" s="185" t="str">
        <f>IFERROR((TOWER_DATA[[#This Row],[D, bottom '[m']]]+TOWER_DATA[[#This Row],[D, top '[m']]])/(2*TOWER_DATA[[#This Row],[t '[mm']]]/1000),"")</f>
        <v/>
      </c>
      <c r="CN149" s="469" t="s">
        <v>436</v>
      </c>
      <c r="CO149" s="469">
        <v>45.97</v>
      </c>
      <c r="CP149" s="469">
        <v>45.97</v>
      </c>
      <c r="CQ149" s="469">
        <v>675</v>
      </c>
      <c r="CR149" s="469"/>
      <c r="CS149" s="469"/>
      <c r="CT149" s="469"/>
      <c r="CU149" s="469"/>
      <c r="CV149" s="470"/>
      <c r="DQ149" s="166"/>
      <c r="DR149" s="166"/>
      <c r="DS149" s="150"/>
      <c r="DV149" s="94"/>
      <c r="DW149" s="94"/>
      <c r="DX149" s="53"/>
    </row>
    <row r="150" spans="5:128" ht="18" customHeight="1">
      <c r="E150" s="272"/>
      <c r="F150" s="90"/>
      <c r="G150" s="90"/>
      <c r="H150" s="90"/>
      <c r="I150" s="90"/>
      <c r="J150" s="91"/>
      <c r="K150" s="184" t="str">
        <f>IFERROR(MP_DATA[[#This Row],[Top '[m']]]-MP_DATA[[#This Row],[Bottom '[m']]], "")</f>
        <v/>
      </c>
      <c r="L150" s="172" t="str">
        <f>IFERROR(-(MP_DATA[[#This Row],[D, bottom '[m']]]-MP_DATA[[#This Row],[D, top '[m']]])/(MP_DATA[[#This Row],[Bottom '[m']]]-MP_DATA[[#This Row],[Top '[m']]]),"")</f>
        <v/>
      </c>
      <c r="M150" s="122" t="str">
        <f t="shared" si="3"/>
        <v/>
      </c>
      <c r="N150" s="435" t="str">
        <f>IFERROR((MP_DATA[[#This Row],[D, bottom '[m']]]+MP_DATA[[#This Row],[D, top '[m']]])/(2*MP_DATA[[#This Row],[t '[mm']]]/1000),"")</f>
        <v/>
      </c>
      <c r="O150" s="412"/>
      <c r="P150" s="412"/>
      <c r="Q150" s="412"/>
      <c r="R150" s="412"/>
      <c r="S150" s="461"/>
      <c r="T150" s="461"/>
      <c r="U150" s="457"/>
      <c r="V150" s="412"/>
      <c r="W150" s="412"/>
      <c r="X150" s="412"/>
      <c r="Y150" s="412"/>
      <c r="AQ150" s="80"/>
      <c r="AW150" s="184" t="str">
        <f>IFERROR(TP_DATA[[#This Row],[Top '[m']]]-TP_DATA[[#This Row],[Bottom '[m']]], "")</f>
        <v/>
      </c>
      <c r="AX150" s="165"/>
      <c r="AY150" s="166"/>
      <c r="AZ150" s="189"/>
      <c r="BC150" s="94"/>
      <c r="BD150" s="94"/>
      <c r="BE150" s="150"/>
      <c r="BJ150"/>
      <c r="CC150" s="89"/>
      <c r="CD150" s="444"/>
      <c r="CE150" s="444"/>
      <c r="CF150" s="444"/>
      <c r="CG150" s="444"/>
      <c r="CH150" s="445"/>
      <c r="CI150" s="184" t="str">
        <f>IFERROR(TOWER_DATA[[#This Row],[Top '[m']]]-TOWER_DATA[[#This Row],[Bottom '[m']]], "")</f>
        <v/>
      </c>
      <c r="CJ150" s="446" t="str">
        <f>IFERROR(-(TOWER_DATA[[#This Row],[D, bottom '[m']]]-TOWER_DATA[[#This Row],[D, top '[m']]])/(TOWER_DATA[[#This Row],[Bottom '[m']]]-TOWER_DATA[[#This Row],[Top '[m']]]),"")</f>
        <v/>
      </c>
      <c r="CK150" s="447" t="str">
        <f>IF(7850/1000*(1/3)*PI()*ABS(CD150-CE150)*((CF150/2)^2+(CF150/2)*(CG150/2)+(CG150/2)^2-(CF150/2-CH150/1000)^2-(CF150/2-CH150/1000)*(CG150/2-CH150/1000)-(CG150/2-CH150/1000)^2)=0,"",7850/1000*(1/3)*PI()*ABS(CD150-CE150)*((CF150/2)^2+(CF150/2)*(CG150/2)+(CG150/2)^2-(CF150/2-CH150/1000)^2-(CF150/2-CH150/1000)*(CG150/2-CH150/1000)-(CG150/2-CH150/1000)^2))</f>
        <v/>
      </c>
      <c r="CL150" s="185" t="str">
        <f>IFERROR((TOWER_DATA[[#This Row],[D, bottom '[m']]]+TOWER_DATA[[#This Row],[D, top '[m']]])/(2*TOWER_DATA[[#This Row],[t '[mm']]]/1000),"")</f>
        <v/>
      </c>
      <c r="CN150" s="469" t="s">
        <v>437</v>
      </c>
      <c r="CO150" s="469">
        <v>45.97</v>
      </c>
      <c r="CP150" s="469">
        <v>45.97</v>
      </c>
      <c r="CQ150" s="469">
        <v>4592</v>
      </c>
      <c r="CR150" s="469"/>
      <c r="CS150" s="469"/>
      <c r="CT150" s="469"/>
      <c r="CU150" s="469"/>
      <c r="CV150" s="470"/>
      <c r="DQ150" s="166"/>
      <c r="DR150" s="166"/>
      <c r="DS150" s="150"/>
      <c r="DV150" s="94"/>
      <c r="DW150" s="94"/>
      <c r="DX150" s="53"/>
    </row>
    <row r="151" spans="5:128" ht="18" customHeight="1">
      <c r="E151" s="272"/>
      <c r="F151" s="90"/>
      <c r="G151" s="90"/>
      <c r="H151" s="90"/>
      <c r="I151" s="90"/>
      <c r="J151" s="91"/>
      <c r="K151" s="184" t="str">
        <f>IFERROR(MP_DATA[[#This Row],[Top '[m']]]-MP_DATA[[#This Row],[Bottom '[m']]], "")</f>
        <v/>
      </c>
      <c r="L151" s="172" t="str">
        <f>IFERROR(-(MP_DATA[[#This Row],[D, bottom '[m']]]-MP_DATA[[#This Row],[D, top '[m']]])/(MP_DATA[[#This Row],[Bottom '[m']]]-MP_DATA[[#This Row],[Top '[m']]]),"")</f>
        <v/>
      </c>
      <c r="M151" s="122" t="str">
        <f t="shared" si="3"/>
        <v/>
      </c>
      <c r="N151" s="435" t="str">
        <f>IFERROR((MP_DATA[[#This Row],[D, bottom '[m']]]+MP_DATA[[#This Row],[D, top '[m']]])/(2*MP_DATA[[#This Row],[t '[mm']]]/1000),"")</f>
        <v/>
      </c>
      <c r="O151" s="412"/>
      <c r="P151" s="412"/>
      <c r="Q151" s="412"/>
      <c r="R151" s="412"/>
      <c r="S151" s="461"/>
      <c r="T151" s="461"/>
      <c r="U151" s="457"/>
      <c r="V151" s="412"/>
      <c r="W151" s="412"/>
      <c r="X151" s="412"/>
      <c r="Y151" s="412"/>
      <c r="AQ151" s="80"/>
      <c r="AW151" s="184" t="str">
        <f>IFERROR(TP_DATA[[#This Row],[Top '[m']]]-TP_DATA[[#This Row],[Bottom '[m']]], "")</f>
        <v/>
      </c>
      <c r="AX151" s="165"/>
      <c r="AY151" s="166"/>
      <c r="AZ151" s="189"/>
      <c r="BC151" s="94"/>
      <c r="BD151" s="94"/>
      <c r="BE151" s="150"/>
      <c r="BJ151"/>
      <c r="CC151" s="89"/>
      <c r="CD151" s="444"/>
      <c r="CE151" s="444"/>
      <c r="CF151" s="444"/>
      <c r="CG151" s="444"/>
      <c r="CH151" s="445"/>
      <c r="CI151" s="184" t="str">
        <f>IFERROR(TOWER_DATA[[#This Row],[Top '[m']]]-TOWER_DATA[[#This Row],[Bottom '[m']]], "")</f>
        <v/>
      </c>
      <c r="CJ151" s="446" t="str">
        <f>IFERROR(-(TOWER_DATA[[#This Row],[D, bottom '[m']]]-TOWER_DATA[[#This Row],[D, top '[m']]])/(TOWER_DATA[[#This Row],[Bottom '[m']]]-TOWER_DATA[[#This Row],[Top '[m']]]),"")</f>
        <v/>
      </c>
      <c r="CK151" s="447" t="str">
        <f>IF(7850/1000*(1/3)*PI()*ABS(CD151-CE151)*((CF151/2)^2+(CF151/2)*(CG151/2)+(CG151/2)^2-(CF151/2-CH151/1000)^2-(CF151/2-CH151/1000)*(CG151/2-CH151/1000)-(CG151/2-CH151/1000)^2)=0,"",7850/1000*(1/3)*PI()*ABS(CD151-CE151)*((CF151/2)^2+(CF151/2)*(CG151/2)+(CG151/2)^2-(CF151/2-CH151/1000)^2-(CF151/2-CH151/1000)*(CG151/2-CH151/1000)-(CG151/2-CH151/1000)^2))</f>
        <v/>
      </c>
      <c r="CL151" s="185" t="str">
        <f>IFERROR((TOWER_DATA[[#This Row],[D, bottom '[m']]]+TOWER_DATA[[#This Row],[D, top '[m']]])/(2*TOWER_DATA[[#This Row],[t '[mm']]]/1000),"")</f>
        <v/>
      </c>
      <c r="CN151" s="469" t="s">
        <v>438</v>
      </c>
      <c r="CO151" s="469">
        <v>36.69</v>
      </c>
      <c r="CP151" s="469">
        <v>36.69</v>
      </c>
      <c r="CQ151" s="469">
        <v>33576</v>
      </c>
      <c r="CR151" s="469"/>
      <c r="CS151" s="469"/>
      <c r="CT151" s="469"/>
      <c r="CU151" s="469"/>
      <c r="CV151" s="470"/>
      <c r="DQ151" s="166"/>
      <c r="DR151" s="166"/>
      <c r="DS151" s="150"/>
      <c r="DV151" s="94"/>
      <c r="DW151" s="94"/>
      <c r="DX151" s="53"/>
    </row>
    <row r="152" spans="5:128" ht="18" customHeight="1">
      <c r="E152" s="272"/>
      <c r="F152" s="90"/>
      <c r="G152" s="90"/>
      <c r="H152" s="90"/>
      <c r="I152" s="90"/>
      <c r="J152" s="91"/>
      <c r="K152" s="184" t="str">
        <f>IFERROR(MP_DATA[[#This Row],[Top '[m']]]-MP_DATA[[#This Row],[Bottom '[m']]], "")</f>
        <v/>
      </c>
      <c r="L152" s="172" t="str">
        <f>IFERROR(-(MP_DATA[[#This Row],[D, bottom '[m']]]-MP_DATA[[#This Row],[D, top '[m']]])/(MP_DATA[[#This Row],[Bottom '[m']]]-MP_DATA[[#This Row],[Top '[m']]]),"")</f>
        <v/>
      </c>
      <c r="M152" s="122" t="str">
        <f t="shared" si="3"/>
        <v/>
      </c>
      <c r="N152" s="435" t="str">
        <f>IFERROR((MP_DATA[[#This Row],[D, bottom '[m']]]+MP_DATA[[#This Row],[D, top '[m']]])/(2*MP_DATA[[#This Row],[t '[mm']]]/1000),"")</f>
        <v/>
      </c>
      <c r="O152" s="412"/>
      <c r="P152" s="412"/>
      <c r="Q152" s="412"/>
      <c r="R152" s="412"/>
      <c r="S152" s="461"/>
      <c r="T152" s="461"/>
      <c r="U152" s="457"/>
      <c r="V152" s="412"/>
      <c r="W152" s="412"/>
      <c r="X152" s="412"/>
      <c r="Y152" s="412"/>
      <c r="AQ152" s="80"/>
      <c r="AW152" s="184" t="str">
        <f>IFERROR(TP_DATA[[#This Row],[Top '[m']]]-TP_DATA[[#This Row],[Bottom '[m']]], "")</f>
        <v/>
      </c>
      <c r="AX152" s="165"/>
      <c r="AY152" s="166"/>
      <c r="AZ152" s="189"/>
      <c r="BC152" s="94"/>
      <c r="BD152" s="94"/>
      <c r="BE152" s="150"/>
      <c r="BJ152"/>
      <c r="CC152" s="89"/>
      <c r="CD152" s="444"/>
      <c r="CE152" s="444"/>
      <c r="CF152" s="444"/>
      <c r="CG152" s="444"/>
      <c r="CH152" s="445"/>
      <c r="CI152" s="184" t="str">
        <f>IFERROR(TOWER_DATA[[#This Row],[Top '[m']]]-TOWER_DATA[[#This Row],[Bottom '[m']]], "")</f>
        <v/>
      </c>
      <c r="CJ152" s="446" t="str">
        <f>IFERROR(-(TOWER_DATA[[#This Row],[D, bottom '[m']]]-TOWER_DATA[[#This Row],[D, top '[m']]])/(TOWER_DATA[[#This Row],[Bottom '[m']]]-TOWER_DATA[[#This Row],[Top '[m']]]),"")</f>
        <v/>
      </c>
      <c r="CK152" s="447" t="str">
        <f>IF(7850/1000*(1/3)*PI()*ABS(CD152-CE152)*((CF152/2)^2+(CF152/2)*(CG152/2)+(CG152/2)^2-(CF152/2-CH152/1000)^2-(CF152/2-CH152/1000)*(CG152/2-CH152/1000)-(CG152/2-CH152/1000)^2)=0,"",7850/1000*(1/3)*PI()*ABS(CD152-CE152)*((CF152/2)^2+(CF152/2)*(CG152/2)+(CG152/2)^2-(CF152/2-CH152/1000)^2-(CF152/2-CH152/1000)*(CG152/2-CH152/1000)-(CG152/2-CH152/1000)^2))</f>
        <v/>
      </c>
      <c r="CL152" s="185" t="str">
        <f>IFERROR((TOWER_DATA[[#This Row],[D, bottom '[m']]]+TOWER_DATA[[#This Row],[D, top '[m']]])/(2*TOWER_DATA[[#This Row],[t '[mm']]]/1000),"")</f>
        <v/>
      </c>
      <c r="CN152" s="469" t="s">
        <v>439</v>
      </c>
      <c r="CO152" s="469">
        <v>36.28</v>
      </c>
      <c r="CP152" s="469">
        <v>36.28</v>
      </c>
      <c r="CQ152" s="469">
        <v>24324</v>
      </c>
      <c r="CR152" s="469"/>
      <c r="CS152" s="469"/>
      <c r="CT152" s="469"/>
      <c r="CU152" s="469"/>
      <c r="CV152" s="470"/>
      <c r="DQ152" s="166"/>
      <c r="DR152" s="166"/>
      <c r="DS152" s="150"/>
      <c r="DV152" s="94"/>
      <c r="DW152" s="94"/>
      <c r="DX152" s="53"/>
    </row>
    <row r="153" spans="5:128" ht="18" customHeight="1">
      <c r="E153" s="272"/>
      <c r="F153" s="90"/>
      <c r="G153" s="90"/>
      <c r="H153" s="90"/>
      <c r="I153" s="90"/>
      <c r="J153" s="91"/>
      <c r="K153" s="184" t="str">
        <f>IFERROR(MP_DATA[[#This Row],[Top '[m']]]-MP_DATA[[#This Row],[Bottom '[m']]], "")</f>
        <v/>
      </c>
      <c r="L153" s="172" t="str">
        <f>IFERROR(-(MP_DATA[[#This Row],[D, bottom '[m']]]-MP_DATA[[#This Row],[D, top '[m']]])/(MP_DATA[[#This Row],[Bottom '[m']]]-MP_DATA[[#This Row],[Top '[m']]]),"")</f>
        <v/>
      </c>
      <c r="M153" s="122" t="str">
        <f t="shared" si="3"/>
        <v/>
      </c>
      <c r="N153" s="435" t="str">
        <f>IFERROR((MP_DATA[[#This Row],[D, bottom '[m']]]+MP_DATA[[#This Row],[D, top '[m']]])/(2*MP_DATA[[#This Row],[t '[mm']]]/1000),"")</f>
        <v/>
      </c>
      <c r="O153" s="412"/>
      <c r="P153" s="412"/>
      <c r="Q153" s="412"/>
      <c r="R153" s="412"/>
      <c r="S153" s="461"/>
      <c r="T153" s="461"/>
      <c r="U153" s="457"/>
      <c r="V153" s="412"/>
      <c r="W153" s="412"/>
      <c r="X153" s="412"/>
      <c r="Y153" s="412"/>
      <c r="AQ153" s="80"/>
      <c r="AW153" s="184" t="str">
        <f>IFERROR(TP_DATA[[#This Row],[Top '[m']]]-TP_DATA[[#This Row],[Bottom '[m']]], "")</f>
        <v/>
      </c>
      <c r="AX153" s="165"/>
      <c r="AY153" s="166"/>
      <c r="AZ153" s="189"/>
      <c r="BC153" s="94"/>
      <c r="BD153" s="94"/>
      <c r="BE153" s="150"/>
      <c r="BJ153"/>
      <c r="CC153" s="89"/>
      <c r="CD153" s="444"/>
      <c r="CE153" s="444"/>
      <c r="CF153" s="444"/>
      <c r="CG153" s="444"/>
      <c r="CH153" s="445"/>
      <c r="CI153" s="184" t="str">
        <f>IFERROR(TOWER_DATA[[#This Row],[Top '[m']]]-TOWER_DATA[[#This Row],[Bottom '[m']]], "")</f>
        <v/>
      </c>
      <c r="CJ153" s="446" t="str">
        <f>IFERROR(-(TOWER_DATA[[#This Row],[D, bottom '[m']]]-TOWER_DATA[[#This Row],[D, top '[m']]])/(TOWER_DATA[[#This Row],[Bottom '[m']]]-TOWER_DATA[[#This Row],[Top '[m']]]),"")</f>
        <v/>
      </c>
      <c r="CK153" s="447" t="str">
        <f>IF(7850/1000*(1/3)*PI()*ABS(CD153-CE153)*((CF153/2)^2+(CF153/2)*(CG153/2)+(CG153/2)^2-(CF153/2-CH153/1000)^2-(CF153/2-CH153/1000)*(CG153/2-CH153/1000)-(CG153/2-CH153/1000)^2)=0,"",7850/1000*(1/3)*PI()*ABS(CD153-CE153)*((CF153/2)^2+(CF153/2)*(CG153/2)+(CG153/2)^2-(CF153/2-CH153/1000)^2-(CF153/2-CH153/1000)*(CG153/2-CH153/1000)-(CG153/2-CH153/1000)^2))</f>
        <v/>
      </c>
      <c r="CL153" s="185" t="str">
        <f>IFERROR((TOWER_DATA[[#This Row],[D, bottom '[m']]]+TOWER_DATA[[#This Row],[D, top '[m']]])/(2*TOWER_DATA[[#This Row],[t '[mm']]]/1000),"")</f>
        <v/>
      </c>
      <c r="CN153" s="469" t="s">
        <v>440</v>
      </c>
      <c r="CO153" s="469">
        <v>35.35</v>
      </c>
      <c r="CP153" s="469">
        <v>35.35</v>
      </c>
      <c r="CQ153" s="469">
        <v>9000</v>
      </c>
      <c r="CR153" s="469"/>
      <c r="CS153" s="469"/>
      <c r="CT153" s="469"/>
      <c r="CU153" s="469"/>
      <c r="CV153" s="470"/>
      <c r="DQ153" s="166"/>
      <c r="DR153" s="166"/>
      <c r="DS153" s="150"/>
      <c r="DV153" s="94"/>
      <c r="DW153" s="94"/>
      <c r="DX153" s="53"/>
    </row>
    <row r="154" spans="5:128" ht="18" customHeight="1">
      <c r="E154" s="272"/>
      <c r="F154" s="90"/>
      <c r="G154" s="90"/>
      <c r="H154" s="90"/>
      <c r="I154" s="90"/>
      <c r="J154" s="91"/>
      <c r="K154" s="184" t="str">
        <f>IFERROR(MP_DATA[[#This Row],[Top '[m']]]-MP_DATA[[#This Row],[Bottom '[m']]], "")</f>
        <v/>
      </c>
      <c r="L154" s="172" t="str">
        <f>IFERROR(-(MP_DATA[[#This Row],[D, bottom '[m']]]-MP_DATA[[#This Row],[D, top '[m']]])/(MP_DATA[[#This Row],[Bottom '[m']]]-MP_DATA[[#This Row],[Top '[m']]]),"")</f>
        <v/>
      </c>
      <c r="M154" s="122" t="str">
        <f t="shared" si="3"/>
        <v/>
      </c>
      <c r="N154" s="435" t="str">
        <f>IFERROR((MP_DATA[[#This Row],[D, bottom '[m']]]+MP_DATA[[#This Row],[D, top '[m']]])/(2*MP_DATA[[#This Row],[t '[mm']]]/1000),"")</f>
        <v/>
      </c>
      <c r="O154" s="412"/>
      <c r="P154" s="412"/>
      <c r="Q154" s="412"/>
      <c r="R154" s="412"/>
      <c r="S154" s="461"/>
      <c r="T154" s="461"/>
      <c r="U154" s="457"/>
      <c r="V154" s="412"/>
      <c r="W154" s="412"/>
      <c r="X154" s="412"/>
      <c r="Y154" s="412"/>
      <c r="AQ154" s="80"/>
      <c r="AW154" s="184" t="str">
        <f>IFERROR(TP_DATA[[#This Row],[Top '[m']]]-TP_DATA[[#This Row],[Bottom '[m']]], "")</f>
        <v/>
      </c>
      <c r="AX154" s="165"/>
      <c r="AY154" s="166"/>
      <c r="AZ154" s="189"/>
      <c r="BC154" s="94"/>
      <c r="BD154" s="94"/>
      <c r="BE154" s="150"/>
      <c r="BJ154"/>
      <c r="CC154" s="89"/>
      <c r="CD154" s="444"/>
      <c r="CE154" s="444"/>
      <c r="CF154" s="444"/>
      <c r="CG154" s="444"/>
      <c r="CH154" s="445"/>
      <c r="CI154" s="184" t="str">
        <f>IFERROR(TOWER_DATA[[#This Row],[Top '[m']]]-TOWER_DATA[[#This Row],[Bottom '[m']]], "")</f>
        <v/>
      </c>
      <c r="CJ154" s="446" t="str">
        <f>IFERROR(-(TOWER_DATA[[#This Row],[D, bottom '[m']]]-TOWER_DATA[[#This Row],[D, top '[m']]])/(TOWER_DATA[[#This Row],[Bottom '[m']]]-TOWER_DATA[[#This Row],[Top '[m']]]),"")</f>
        <v/>
      </c>
      <c r="CK154" s="447" t="str">
        <f>IF(7850/1000*(1/3)*PI()*ABS(CD154-CE154)*((CF154/2)^2+(CF154/2)*(CG154/2)+(CG154/2)^2-(CF154/2-CH154/1000)^2-(CF154/2-CH154/1000)*(CG154/2-CH154/1000)-(CG154/2-CH154/1000)^2)=0,"",7850/1000*(1/3)*PI()*ABS(CD154-CE154)*((CF154/2)^2+(CF154/2)*(CG154/2)+(CG154/2)^2-(CF154/2-CH154/1000)^2-(CF154/2-CH154/1000)*(CG154/2-CH154/1000)-(CG154/2-CH154/1000)^2))</f>
        <v/>
      </c>
      <c r="CL154" s="185" t="str">
        <f>IFERROR((TOWER_DATA[[#This Row],[D, bottom '[m']]]+TOWER_DATA[[#This Row],[D, top '[m']]])/(2*TOWER_DATA[[#This Row],[t '[mm']]]/1000),"")</f>
        <v/>
      </c>
      <c r="CN154" s="469" t="s">
        <v>441</v>
      </c>
      <c r="CO154" s="469">
        <v>35.35</v>
      </c>
      <c r="CP154" s="469">
        <v>35.35</v>
      </c>
      <c r="CQ154" s="469">
        <v>4950</v>
      </c>
      <c r="CR154" s="469"/>
      <c r="CS154" s="469"/>
      <c r="CT154" s="469"/>
      <c r="CU154" s="469"/>
      <c r="CV154" s="470"/>
      <c r="DQ154" s="166"/>
      <c r="DR154" s="166"/>
      <c r="DS154" s="150"/>
      <c r="DV154" s="94"/>
      <c r="DW154" s="94"/>
      <c r="DX154" s="53"/>
    </row>
    <row r="155" spans="5:128" ht="18" customHeight="1">
      <c r="E155" s="272"/>
      <c r="F155" s="90"/>
      <c r="G155" s="90"/>
      <c r="H155" s="90"/>
      <c r="I155" s="90"/>
      <c r="J155" s="91"/>
      <c r="K155" s="184" t="str">
        <f>IFERROR(MP_DATA[[#This Row],[Top '[m']]]-MP_DATA[[#This Row],[Bottom '[m']]], "")</f>
        <v/>
      </c>
      <c r="L155" s="172" t="str">
        <f>IFERROR(-(MP_DATA[[#This Row],[D, bottom '[m']]]-MP_DATA[[#This Row],[D, top '[m']]])/(MP_DATA[[#This Row],[Bottom '[m']]]-MP_DATA[[#This Row],[Top '[m']]]),"")</f>
        <v/>
      </c>
      <c r="M155" s="122" t="str">
        <f t="shared" si="3"/>
        <v/>
      </c>
      <c r="N155" s="435" t="str">
        <f>IFERROR((MP_DATA[[#This Row],[D, bottom '[m']]]+MP_DATA[[#This Row],[D, top '[m']]])/(2*MP_DATA[[#This Row],[t '[mm']]]/1000),"")</f>
        <v/>
      </c>
      <c r="O155" s="412"/>
      <c r="P155" s="412"/>
      <c r="Q155" s="412"/>
      <c r="R155" s="412"/>
      <c r="S155" s="461"/>
      <c r="T155" s="461"/>
      <c r="U155" s="457"/>
      <c r="V155" s="412"/>
      <c r="W155" s="412"/>
      <c r="X155" s="412"/>
      <c r="Y155" s="412"/>
      <c r="AQ155" s="80"/>
      <c r="AW155" s="184" t="str">
        <f>IFERROR(TP_DATA[[#This Row],[Top '[m']]]-TP_DATA[[#This Row],[Bottom '[m']]], "")</f>
        <v/>
      </c>
      <c r="AX155" s="165"/>
      <c r="AY155" s="166"/>
      <c r="AZ155" s="189"/>
      <c r="BC155" s="94"/>
      <c r="BD155" s="94"/>
      <c r="BE155" s="150"/>
      <c r="BJ155"/>
      <c r="CC155" s="89"/>
      <c r="CD155" s="444"/>
      <c r="CE155" s="444"/>
      <c r="CF155" s="444"/>
      <c r="CG155" s="444"/>
      <c r="CH155" s="445"/>
      <c r="CI155" s="184" t="str">
        <f>IFERROR(TOWER_DATA[[#This Row],[Top '[m']]]-TOWER_DATA[[#This Row],[Bottom '[m']]], "")</f>
        <v/>
      </c>
      <c r="CJ155" s="446" t="str">
        <f>IFERROR(-(TOWER_DATA[[#This Row],[D, bottom '[m']]]-TOWER_DATA[[#This Row],[D, top '[m']]])/(TOWER_DATA[[#This Row],[Bottom '[m']]]-TOWER_DATA[[#This Row],[Top '[m']]]),"")</f>
        <v/>
      </c>
      <c r="CK155" s="447" t="str">
        <f>IF(7850/1000*(1/3)*PI()*ABS(CD155-CE155)*((CF155/2)^2+(CF155/2)*(CG155/2)+(CG155/2)^2-(CF155/2-CH155/1000)^2-(CF155/2-CH155/1000)*(CG155/2-CH155/1000)-(CG155/2-CH155/1000)^2)=0,"",7850/1000*(1/3)*PI()*ABS(CD155-CE155)*((CF155/2)^2+(CF155/2)*(CG155/2)+(CG155/2)^2-(CF155/2-CH155/1000)^2-(CF155/2-CH155/1000)*(CG155/2-CH155/1000)-(CG155/2-CH155/1000)^2))</f>
        <v/>
      </c>
      <c r="CL155" s="185" t="str">
        <f>IFERROR((TOWER_DATA[[#This Row],[D, bottom '[m']]]+TOWER_DATA[[#This Row],[D, top '[m']]])/(2*TOWER_DATA[[#This Row],[t '[mm']]]/1000),"")</f>
        <v/>
      </c>
      <c r="CN155" s="469" t="s">
        <v>442</v>
      </c>
      <c r="CO155" s="469">
        <v>29.03</v>
      </c>
      <c r="CP155" s="469">
        <v>29.03</v>
      </c>
      <c r="CQ155" s="469">
        <v>790</v>
      </c>
      <c r="CR155" s="469"/>
      <c r="CS155" s="469"/>
      <c r="CT155" s="469"/>
      <c r="CU155" s="469"/>
      <c r="CV155" s="470"/>
      <c r="DQ155" s="166"/>
      <c r="DR155" s="166"/>
      <c r="DS155" s="150"/>
      <c r="DV155" s="94"/>
      <c r="DW155" s="94"/>
      <c r="DX155" s="53"/>
    </row>
    <row r="156" spans="5:128" ht="18" customHeight="1">
      <c r="E156" s="272"/>
      <c r="F156" s="90"/>
      <c r="G156" s="90"/>
      <c r="H156" s="90"/>
      <c r="I156" s="90"/>
      <c r="J156" s="91"/>
      <c r="K156" s="184" t="str">
        <f>IFERROR(MP_DATA[[#This Row],[Top '[m']]]-MP_DATA[[#This Row],[Bottom '[m']]], "")</f>
        <v/>
      </c>
      <c r="L156" s="172" t="str">
        <f>IFERROR(-(MP_DATA[[#This Row],[D, bottom '[m']]]-MP_DATA[[#This Row],[D, top '[m']]])/(MP_DATA[[#This Row],[Bottom '[m']]]-MP_DATA[[#This Row],[Top '[m']]]),"")</f>
        <v/>
      </c>
      <c r="M156" s="122" t="str">
        <f t="shared" si="3"/>
        <v/>
      </c>
      <c r="N156" s="435" t="str">
        <f>IFERROR((MP_DATA[[#This Row],[D, bottom '[m']]]+MP_DATA[[#This Row],[D, top '[m']]])/(2*MP_DATA[[#This Row],[t '[mm']]]/1000),"")</f>
        <v/>
      </c>
      <c r="O156" s="412"/>
      <c r="P156" s="412"/>
      <c r="Q156" s="412"/>
      <c r="R156" s="412"/>
      <c r="S156" s="461"/>
      <c r="T156" s="461"/>
      <c r="U156" s="457"/>
      <c r="V156" s="412"/>
      <c r="W156" s="412"/>
      <c r="X156" s="412"/>
      <c r="Y156" s="412"/>
      <c r="AQ156" s="80"/>
      <c r="AW156" s="184" t="str">
        <f>IFERROR(TP_DATA[[#This Row],[Top '[m']]]-TP_DATA[[#This Row],[Bottom '[m']]], "")</f>
        <v/>
      </c>
      <c r="AX156" s="165"/>
      <c r="AY156" s="166"/>
      <c r="AZ156" s="189"/>
      <c r="BC156" s="94"/>
      <c r="BD156" s="94"/>
      <c r="BE156" s="150"/>
      <c r="BJ156"/>
      <c r="CC156" s="89"/>
      <c r="CD156" s="444"/>
      <c r="CE156" s="444"/>
      <c r="CF156" s="444"/>
      <c r="CG156" s="444"/>
      <c r="CH156" s="445"/>
      <c r="CI156" s="184" t="str">
        <f>IFERROR(TOWER_DATA[[#This Row],[Top '[m']]]-TOWER_DATA[[#This Row],[Bottom '[m']]], "")</f>
        <v/>
      </c>
      <c r="CJ156" s="446" t="str">
        <f>IFERROR(-(TOWER_DATA[[#This Row],[D, bottom '[m']]]-TOWER_DATA[[#This Row],[D, top '[m']]])/(TOWER_DATA[[#This Row],[Bottom '[m']]]-TOWER_DATA[[#This Row],[Top '[m']]]),"")</f>
        <v/>
      </c>
      <c r="CK156" s="447" t="str">
        <f>IF(7850/1000*(1/3)*PI()*ABS(CD156-CE156)*((CF156/2)^2+(CF156/2)*(CG156/2)+(CG156/2)^2-(CF156/2-CH156/1000)^2-(CF156/2-CH156/1000)*(CG156/2-CH156/1000)-(CG156/2-CH156/1000)^2)=0,"",7850/1000*(1/3)*PI()*ABS(CD156-CE156)*((CF156/2)^2+(CF156/2)*(CG156/2)+(CG156/2)^2-(CF156/2-CH156/1000)^2-(CF156/2-CH156/1000)*(CG156/2-CH156/1000)-(CG156/2-CH156/1000)^2))</f>
        <v/>
      </c>
      <c r="CL156" s="185" t="str">
        <f>IFERROR((TOWER_DATA[[#This Row],[D, bottom '[m']]]+TOWER_DATA[[#This Row],[D, top '[m']]])/(2*TOWER_DATA[[#This Row],[t '[mm']]]/1000),"")</f>
        <v/>
      </c>
      <c r="CN156" s="469" t="s">
        <v>443</v>
      </c>
      <c r="CO156" s="469">
        <v>29.03</v>
      </c>
      <c r="CP156" s="469">
        <v>29.03</v>
      </c>
      <c r="CQ156" s="469">
        <v>544</v>
      </c>
      <c r="CR156" s="469"/>
      <c r="CS156" s="469"/>
      <c r="CT156" s="469"/>
      <c r="CU156" s="469"/>
      <c r="CV156" s="470"/>
      <c r="DQ156" s="166"/>
      <c r="DR156" s="166"/>
      <c r="DS156" s="150"/>
      <c r="DV156" s="94"/>
      <c r="DW156" s="94"/>
      <c r="DX156" s="53"/>
    </row>
    <row r="157" spans="5:128" ht="18" customHeight="1">
      <c r="E157" s="272"/>
      <c r="F157" s="90"/>
      <c r="G157" s="90"/>
      <c r="H157" s="90"/>
      <c r="I157" s="90"/>
      <c r="J157" s="91"/>
      <c r="K157" s="184" t="str">
        <f>IFERROR(MP_DATA[[#This Row],[Top '[m']]]-MP_DATA[[#This Row],[Bottom '[m']]], "")</f>
        <v/>
      </c>
      <c r="L157" s="172" t="str">
        <f>IFERROR(-(MP_DATA[[#This Row],[D, bottom '[m']]]-MP_DATA[[#This Row],[D, top '[m']]])/(MP_DATA[[#This Row],[Bottom '[m']]]-MP_DATA[[#This Row],[Top '[m']]]),"")</f>
        <v/>
      </c>
      <c r="M157" s="122" t="str">
        <f t="shared" si="3"/>
        <v/>
      </c>
      <c r="N157" s="435" t="str">
        <f>IFERROR((MP_DATA[[#This Row],[D, bottom '[m']]]+MP_DATA[[#This Row],[D, top '[m']]])/(2*MP_DATA[[#This Row],[t '[mm']]]/1000),"")</f>
        <v/>
      </c>
      <c r="O157" s="412"/>
      <c r="P157" s="412"/>
      <c r="Q157" s="412"/>
      <c r="R157" s="412"/>
      <c r="S157" s="461"/>
      <c r="T157" s="461"/>
      <c r="U157" s="457"/>
      <c r="V157" s="412"/>
      <c r="W157" s="412"/>
      <c r="X157" s="412"/>
      <c r="Y157" s="412"/>
      <c r="AQ157" s="80"/>
      <c r="AW157" s="184" t="str">
        <f>IFERROR(TP_DATA[[#This Row],[Top '[m']]]-TP_DATA[[#This Row],[Bottom '[m']]], "")</f>
        <v/>
      </c>
      <c r="AX157" s="165"/>
      <c r="AY157" s="166"/>
      <c r="AZ157" s="189"/>
      <c r="BC157" s="94"/>
      <c r="BD157" s="94"/>
      <c r="BE157" s="150"/>
      <c r="BJ157"/>
      <c r="CC157" s="89"/>
      <c r="CD157" s="444"/>
      <c r="CE157" s="444"/>
      <c r="CF157" s="444"/>
      <c r="CG157" s="444"/>
      <c r="CH157" s="445"/>
      <c r="CI157" s="184" t="str">
        <f>IFERROR(TOWER_DATA[[#This Row],[Top '[m']]]-TOWER_DATA[[#This Row],[Bottom '[m']]], "")</f>
        <v/>
      </c>
      <c r="CJ157" s="446" t="str">
        <f>IFERROR(-(TOWER_DATA[[#This Row],[D, bottom '[m']]]-TOWER_DATA[[#This Row],[D, top '[m']]])/(TOWER_DATA[[#This Row],[Bottom '[m']]]-TOWER_DATA[[#This Row],[Top '[m']]]),"")</f>
        <v/>
      </c>
      <c r="CK157" s="447" t="str">
        <f>IF(7850/1000*(1/3)*PI()*ABS(CD157-CE157)*((CF157/2)^2+(CF157/2)*(CG157/2)+(CG157/2)^2-(CF157/2-CH157/1000)^2-(CF157/2-CH157/1000)*(CG157/2-CH157/1000)-(CG157/2-CH157/1000)^2)=0,"",7850/1000*(1/3)*PI()*ABS(CD157-CE157)*((CF157/2)^2+(CF157/2)*(CG157/2)+(CG157/2)^2-(CF157/2-CH157/1000)^2-(CF157/2-CH157/1000)*(CG157/2-CH157/1000)-(CG157/2-CH157/1000)^2))</f>
        <v/>
      </c>
      <c r="CL157" s="185" t="str">
        <f>IFERROR((TOWER_DATA[[#This Row],[D, bottom '[m']]]+TOWER_DATA[[#This Row],[D, top '[m']]])/(2*TOWER_DATA[[#This Row],[t '[mm']]]/1000),"")</f>
        <v/>
      </c>
      <c r="CN157" s="469" t="s">
        <v>444</v>
      </c>
      <c r="CO157" s="469">
        <v>29.03</v>
      </c>
      <c r="CP157" s="469">
        <v>29.03</v>
      </c>
      <c r="CQ157" s="469">
        <v>5170</v>
      </c>
      <c r="CR157" s="469"/>
      <c r="CS157" s="469"/>
      <c r="CT157" s="469"/>
      <c r="CU157" s="469"/>
      <c r="CV157" s="470"/>
      <c r="DQ157" s="166"/>
      <c r="DR157" s="166"/>
      <c r="DS157" s="150"/>
      <c r="DV157" s="94"/>
      <c r="DW157" s="94"/>
      <c r="DX157" s="53"/>
    </row>
    <row r="158" spans="5:128" ht="18" customHeight="1">
      <c r="E158" s="272"/>
      <c r="F158" s="90"/>
      <c r="G158" s="90"/>
      <c r="H158" s="90"/>
      <c r="I158" s="90"/>
      <c r="J158" s="91"/>
      <c r="K158" s="184" t="str">
        <f>IFERROR(MP_DATA[[#This Row],[Top '[m']]]-MP_DATA[[#This Row],[Bottom '[m']]], "")</f>
        <v/>
      </c>
      <c r="L158" s="172" t="str">
        <f>IFERROR(-(MP_DATA[[#This Row],[D, bottom '[m']]]-MP_DATA[[#This Row],[D, top '[m']]])/(MP_DATA[[#This Row],[Bottom '[m']]]-MP_DATA[[#This Row],[Top '[m']]]),"")</f>
        <v/>
      </c>
      <c r="M158" s="122" t="str">
        <f t="shared" si="3"/>
        <v/>
      </c>
      <c r="N158" s="435" t="str">
        <f>IFERROR((MP_DATA[[#This Row],[D, bottom '[m']]]+MP_DATA[[#This Row],[D, top '[m']]])/(2*MP_DATA[[#This Row],[t '[mm']]]/1000),"")</f>
        <v/>
      </c>
      <c r="O158" s="412"/>
      <c r="P158" s="412"/>
      <c r="Q158" s="412"/>
      <c r="R158" s="412"/>
      <c r="S158" s="461"/>
      <c r="T158" s="461"/>
      <c r="U158" s="457"/>
      <c r="V158" s="412"/>
      <c r="W158" s="412"/>
      <c r="X158" s="412"/>
      <c r="Y158" s="412"/>
      <c r="AQ158" s="80"/>
      <c r="AW158" s="184" t="str">
        <f>IFERROR(TP_DATA[[#This Row],[Top '[m']]]-TP_DATA[[#This Row],[Bottom '[m']]], "")</f>
        <v/>
      </c>
      <c r="AX158" s="165"/>
      <c r="AY158" s="166"/>
      <c r="AZ158" s="189"/>
      <c r="BC158" s="94"/>
      <c r="BD158" s="94"/>
      <c r="BE158" s="150"/>
      <c r="BJ158"/>
      <c r="CC158" s="89"/>
      <c r="CD158" s="444"/>
      <c r="CE158" s="444"/>
      <c r="CF158" s="444"/>
      <c r="CG158" s="444"/>
      <c r="CH158" s="445"/>
      <c r="CI158" s="184" t="str">
        <f>IFERROR(TOWER_DATA[[#This Row],[Top '[m']]]-TOWER_DATA[[#This Row],[Bottom '[m']]], "")</f>
        <v/>
      </c>
      <c r="CJ158" s="446" t="str">
        <f>IFERROR(-(TOWER_DATA[[#This Row],[D, bottom '[m']]]-TOWER_DATA[[#This Row],[D, top '[m']]])/(TOWER_DATA[[#This Row],[Bottom '[m']]]-TOWER_DATA[[#This Row],[Top '[m']]]),"")</f>
        <v/>
      </c>
      <c r="CK158" s="447" t="str">
        <f>IF(7850/1000*(1/3)*PI()*ABS(CD158-CE158)*((CF158/2)^2+(CF158/2)*(CG158/2)+(CG158/2)^2-(CF158/2-CH158/1000)^2-(CF158/2-CH158/1000)*(CG158/2-CH158/1000)-(CG158/2-CH158/1000)^2)=0,"",7850/1000*(1/3)*PI()*ABS(CD158-CE158)*((CF158/2)^2+(CF158/2)*(CG158/2)+(CG158/2)^2-(CF158/2-CH158/1000)^2-(CF158/2-CH158/1000)*(CG158/2-CH158/1000)-(CG158/2-CH158/1000)^2))</f>
        <v/>
      </c>
      <c r="CL158" s="185" t="str">
        <f>IFERROR((TOWER_DATA[[#This Row],[D, bottom '[m']]]+TOWER_DATA[[#This Row],[D, top '[m']]])/(2*TOWER_DATA[[#This Row],[t '[mm']]]/1000),"")</f>
        <v/>
      </c>
      <c r="CN158" s="469" t="s">
        <v>445</v>
      </c>
      <c r="CO158" s="469">
        <v>24.87</v>
      </c>
      <c r="CP158" s="469">
        <v>24.87</v>
      </c>
      <c r="CQ158" s="469">
        <v>3000</v>
      </c>
      <c r="CR158" s="469"/>
      <c r="CS158" s="469"/>
      <c r="CT158" s="469"/>
      <c r="CU158" s="469"/>
      <c r="CV158" s="470"/>
      <c r="DQ158" s="166"/>
      <c r="DR158" s="166"/>
      <c r="DS158" s="150"/>
      <c r="DV158" s="94"/>
      <c r="DW158" s="94"/>
      <c r="DX158" s="53"/>
    </row>
    <row r="159" spans="5:128" ht="18" customHeight="1">
      <c r="E159" s="272"/>
      <c r="F159" s="90"/>
      <c r="G159" s="90"/>
      <c r="H159" s="90"/>
      <c r="I159" s="90"/>
      <c r="J159" s="91"/>
      <c r="K159" s="184" t="str">
        <f>IFERROR(MP_DATA[[#This Row],[Top '[m']]]-MP_DATA[[#This Row],[Bottom '[m']]], "")</f>
        <v/>
      </c>
      <c r="L159" s="172" t="str">
        <f>IFERROR(-(MP_DATA[[#This Row],[D, bottom '[m']]]-MP_DATA[[#This Row],[D, top '[m']]])/(MP_DATA[[#This Row],[Bottom '[m']]]-MP_DATA[[#This Row],[Top '[m']]]),"")</f>
        <v/>
      </c>
      <c r="M159" s="122" t="str">
        <f t="shared" si="3"/>
        <v/>
      </c>
      <c r="N159" s="435" t="str">
        <f>IFERROR((MP_DATA[[#This Row],[D, bottom '[m']]]+MP_DATA[[#This Row],[D, top '[m']]])/(2*MP_DATA[[#This Row],[t '[mm']]]/1000),"")</f>
        <v/>
      </c>
      <c r="O159" s="412"/>
      <c r="P159" s="412"/>
      <c r="Q159" s="412"/>
      <c r="R159" s="412"/>
      <c r="S159" s="461"/>
      <c r="T159" s="461"/>
      <c r="U159" s="457"/>
      <c r="V159" s="412"/>
      <c r="W159" s="412"/>
      <c r="X159" s="412"/>
      <c r="Y159" s="412"/>
      <c r="AQ159" s="80"/>
      <c r="AW159" s="184" t="str">
        <f>IFERROR(TP_DATA[[#This Row],[Top '[m']]]-TP_DATA[[#This Row],[Bottom '[m']]], "")</f>
        <v/>
      </c>
      <c r="AX159" s="165"/>
      <c r="AY159" s="166"/>
      <c r="AZ159" s="189"/>
      <c r="BC159" s="94"/>
      <c r="BD159" s="94"/>
      <c r="BE159" s="150"/>
      <c r="BJ159"/>
      <c r="CC159" s="89"/>
      <c r="CD159" s="444"/>
      <c r="CE159" s="444"/>
      <c r="CF159" s="444"/>
      <c r="CG159" s="444"/>
      <c r="CH159" s="445"/>
      <c r="CI159" s="184" t="str">
        <f>IFERROR(TOWER_DATA[[#This Row],[Top '[m']]]-TOWER_DATA[[#This Row],[Bottom '[m']]], "")</f>
        <v/>
      </c>
      <c r="CJ159" s="446" t="str">
        <f>IFERROR(-(TOWER_DATA[[#This Row],[D, bottom '[m']]]-TOWER_DATA[[#This Row],[D, top '[m']]])/(TOWER_DATA[[#This Row],[Bottom '[m']]]-TOWER_DATA[[#This Row],[Top '[m']]]),"")</f>
        <v/>
      </c>
      <c r="CK159" s="447" t="str">
        <f>IF(7850/1000*(1/3)*PI()*ABS(CD159-CE159)*((CF159/2)^2+(CF159/2)*(CG159/2)+(CG159/2)^2-(CF159/2-CH159/1000)^2-(CF159/2-CH159/1000)*(CG159/2-CH159/1000)-(CG159/2-CH159/1000)^2)=0,"",7850/1000*(1/3)*PI()*ABS(CD159-CE159)*((CF159/2)^2+(CF159/2)*(CG159/2)+(CG159/2)^2-(CF159/2-CH159/1000)^2-(CF159/2-CH159/1000)*(CG159/2-CH159/1000)-(CG159/2-CH159/1000)^2))</f>
        <v/>
      </c>
      <c r="CL159" s="185" t="str">
        <f>IFERROR((TOWER_DATA[[#This Row],[D, bottom '[m']]]+TOWER_DATA[[#This Row],[D, top '[m']]])/(2*TOWER_DATA[[#This Row],[t '[mm']]]/1000),"")</f>
        <v/>
      </c>
      <c r="CN159" s="469" t="s">
        <v>446</v>
      </c>
      <c r="CO159" s="469">
        <v>23.4</v>
      </c>
      <c r="CP159" s="469">
        <v>23.4</v>
      </c>
      <c r="CQ159" s="469">
        <v>12598</v>
      </c>
      <c r="CR159" s="469"/>
      <c r="CS159" s="469"/>
      <c r="CT159" s="469"/>
      <c r="CU159" s="469"/>
      <c r="CV159" s="470"/>
      <c r="DQ159" s="166"/>
      <c r="DR159" s="166"/>
      <c r="DS159" s="150"/>
      <c r="DV159" s="94"/>
      <c r="DW159" s="94"/>
      <c r="DX159" s="53"/>
    </row>
    <row r="160" spans="5:128" ht="18" customHeight="1">
      <c r="E160" s="272"/>
      <c r="F160" s="90"/>
      <c r="G160" s="90"/>
      <c r="H160" s="90"/>
      <c r="I160" s="90"/>
      <c r="J160" s="91"/>
      <c r="K160" s="184" t="str">
        <f>IFERROR(MP_DATA[[#This Row],[Top '[m']]]-MP_DATA[[#This Row],[Bottom '[m']]], "")</f>
        <v/>
      </c>
      <c r="L160" s="172" t="str">
        <f>IFERROR(-(MP_DATA[[#This Row],[D, bottom '[m']]]-MP_DATA[[#This Row],[D, top '[m']]])/(MP_DATA[[#This Row],[Bottom '[m']]]-MP_DATA[[#This Row],[Top '[m']]]),"")</f>
        <v/>
      </c>
      <c r="M160" s="122" t="str">
        <f t="shared" si="3"/>
        <v/>
      </c>
      <c r="N160" s="435" t="str">
        <f>IFERROR((MP_DATA[[#This Row],[D, bottom '[m']]]+MP_DATA[[#This Row],[D, top '[m']]])/(2*MP_DATA[[#This Row],[t '[mm']]]/1000),"")</f>
        <v/>
      </c>
      <c r="O160" s="412"/>
      <c r="P160" s="412"/>
      <c r="Q160" s="412"/>
      <c r="R160" s="412"/>
      <c r="S160" s="461"/>
      <c r="T160" s="461"/>
      <c r="U160" s="457"/>
      <c r="V160" s="412"/>
      <c r="W160" s="412"/>
      <c r="X160" s="412"/>
      <c r="Y160" s="412"/>
      <c r="AQ160" s="80"/>
      <c r="AW160" s="184" t="str">
        <f>IFERROR(TP_DATA[[#This Row],[Top '[m']]]-TP_DATA[[#This Row],[Bottom '[m']]], "")</f>
        <v/>
      </c>
      <c r="AX160" s="165"/>
      <c r="AY160" s="166"/>
      <c r="AZ160" s="189"/>
      <c r="BC160" s="94"/>
      <c r="BD160" s="94"/>
      <c r="BE160" s="150"/>
      <c r="BJ160"/>
      <c r="CC160" s="89"/>
      <c r="CD160" s="444"/>
      <c r="CE160" s="444"/>
      <c r="CF160" s="444"/>
      <c r="CG160" s="444"/>
      <c r="CH160" s="445"/>
      <c r="CI160" s="184" t="str">
        <f>IFERROR(TOWER_DATA[[#This Row],[Top '[m']]]-TOWER_DATA[[#This Row],[Bottom '[m']]], "")</f>
        <v/>
      </c>
      <c r="CJ160" s="446" t="str">
        <f>IFERROR(-(TOWER_DATA[[#This Row],[D, bottom '[m']]]-TOWER_DATA[[#This Row],[D, top '[m']]])/(TOWER_DATA[[#This Row],[Bottom '[m']]]-TOWER_DATA[[#This Row],[Top '[m']]]),"")</f>
        <v/>
      </c>
      <c r="CK160" s="447" t="str">
        <f>IF(7850/1000*(1/3)*PI()*ABS(CD160-CE160)*((CF160/2)^2+(CF160/2)*(CG160/2)+(CG160/2)^2-(CF160/2-CH160/1000)^2-(CF160/2-CH160/1000)*(CG160/2-CH160/1000)-(CG160/2-CH160/1000)^2)=0,"",7850/1000*(1/3)*PI()*ABS(CD160-CE160)*((CF160/2)^2+(CF160/2)*(CG160/2)+(CG160/2)^2-(CF160/2-CH160/1000)^2-(CF160/2-CH160/1000)*(CG160/2-CH160/1000)-(CG160/2-CH160/1000)^2))</f>
        <v/>
      </c>
      <c r="CL160" s="185" t="str">
        <f>IFERROR((TOWER_DATA[[#This Row],[D, bottom '[m']]]+TOWER_DATA[[#This Row],[D, top '[m']]])/(2*TOWER_DATA[[#This Row],[t '[mm']]]/1000),"")</f>
        <v/>
      </c>
      <c r="CN160" s="469" t="s">
        <v>447</v>
      </c>
      <c r="CO160" s="469">
        <v>21.59</v>
      </c>
      <c r="CP160" s="469">
        <v>21.59</v>
      </c>
      <c r="CQ160" s="469">
        <v>40072</v>
      </c>
      <c r="CR160" s="469"/>
      <c r="CS160" s="469"/>
      <c r="CT160" s="469"/>
      <c r="CU160" s="469"/>
      <c r="CV160" s="470"/>
      <c r="DQ160" s="166"/>
      <c r="DR160" s="166"/>
      <c r="DS160" s="150"/>
      <c r="DV160" s="94"/>
      <c r="DW160" s="94"/>
      <c r="DX160" s="53"/>
    </row>
    <row r="161" spans="5:128" ht="18" customHeight="1">
      <c r="E161" s="272"/>
      <c r="F161" s="90"/>
      <c r="G161" s="90"/>
      <c r="H161" s="90"/>
      <c r="I161" s="90"/>
      <c r="J161" s="91"/>
      <c r="K161" s="184" t="str">
        <f>IFERROR(MP_DATA[[#This Row],[Top '[m']]]-MP_DATA[[#This Row],[Bottom '[m']]], "")</f>
        <v/>
      </c>
      <c r="L161" s="172" t="str">
        <f>IFERROR(-(MP_DATA[[#This Row],[D, bottom '[m']]]-MP_DATA[[#This Row],[D, top '[m']]])/(MP_DATA[[#This Row],[Bottom '[m']]]-MP_DATA[[#This Row],[Top '[m']]]),"")</f>
        <v/>
      </c>
      <c r="M161" s="122" t="str">
        <f t="shared" si="3"/>
        <v/>
      </c>
      <c r="N161" s="435" t="str">
        <f>IFERROR((MP_DATA[[#This Row],[D, bottom '[m']]]+MP_DATA[[#This Row],[D, top '[m']]])/(2*MP_DATA[[#This Row],[t '[mm']]]/1000),"")</f>
        <v/>
      </c>
      <c r="O161" s="412"/>
      <c r="P161" s="412"/>
      <c r="Q161" s="412"/>
      <c r="R161" s="412"/>
      <c r="S161" s="461"/>
      <c r="T161" s="461"/>
      <c r="U161" s="457"/>
      <c r="V161" s="412"/>
      <c r="W161" s="412"/>
      <c r="X161" s="412"/>
      <c r="Y161" s="412"/>
      <c r="AQ161" s="80"/>
      <c r="AW161" s="184" t="str">
        <f>IFERROR(TP_DATA[[#This Row],[Top '[m']]]-TP_DATA[[#This Row],[Bottom '[m']]], "")</f>
        <v/>
      </c>
      <c r="AX161" s="165"/>
      <c r="AY161" s="166"/>
      <c r="AZ161" s="189"/>
      <c r="BC161" s="94"/>
      <c r="BD161" s="94"/>
      <c r="BE161" s="150"/>
      <c r="BJ161"/>
      <c r="CC161" s="89"/>
      <c r="CD161" s="444"/>
      <c r="CE161" s="444"/>
      <c r="CF161" s="444"/>
      <c r="CG161" s="444"/>
      <c r="CH161" s="445"/>
      <c r="CI161" s="184" t="str">
        <f>IFERROR(TOWER_DATA[[#This Row],[Top '[m']]]-TOWER_DATA[[#This Row],[Bottom '[m']]], "")</f>
        <v/>
      </c>
      <c r="CJ161" s="446" t="str">
        <f>IFERROR(-(TOWER_DATA[[#This Row],[D, bottom '[m']]]-TOWER_DATA[[#This Row],[D, top '[m']]])/(TOWER_DATA[[#This Row],[Bottom '[m']]]-TOWER_DATA[[#This Row],[Top '[m']]]),"")</f>
        <v/>
      </c>
      <c r="CK161" s="447" t="str">
        <f>IF(7850/1000*(1/3)*PI()*ABS(CD161-CE161)*((CF161/2)^2+(CF161/2)*(CG161/2)+(CG161/2)^2-(CF161/2-CH161/1000)^2-(CF161/2-CH161/1000)*(CG161/2-CH161/1000)-(CG161/2-CH161/1000)^2)=0,"",7850/1000*(1/3)*PI()*ABS(CD161-CE161)*((CF161/2)^2+(CF161/2)*(CG161/2)+(CG161/2)^2-(CF161/2-CH161/1000)^2-(CF161/2-CH161/1000)*(CG161/2-CH161/1000)-(CG161/2-CH161/1000)^2))</f>
        <v/>
      </c>
      <c r="CL161" s="185" t="str">
        <f>IFERROR((TOWER_DATA[[#This Row],[D, bottom '[m']]]+TOWER_DATA[[#This Row],[D, top '[m']]])/(2*TOWER_DATA[[#This Row],[t '[mm']]]/1000),"")</f>
        <v/>
      </c>
      <c r="CN161" s="469" t="s">
        <v>448</v>
      </c>
      <c r="CO161" s="469">
        <v>21.47</v>
      </c>
      <c r="CP161" s="469">
        <v>21.47</v>
      </c>
      <c r="CQ161" s="469">
        <v>30000</v>
      </c>
      <c r="CR161" s="469"/>
      <c r="CS161" s="469"/>
      <c r="CT161" s="469"/>
      <c r="CU161" s="469"/>
      <c r="CV161" s="470"/>
      <c r="DQ161" s="166"/>
      <c r="DR161" s="166"/>
      <c r="DS161" s="150"/>
      <c r="DV161" s="94"/>
      <c r="DW161" s="94"/>
      <c r="DX161" s="53"/>
    </row>
    <row r="162" spans="5:128" ht="18" customHeight="1">
      <c r="E162" s="272"/>
      <c r="F162" s="90"/>
      <c r="G162" s="90"/>
      <c r="H162" s="90"/>
      <c r="I162" s="90"/>
      <c r="J162" s="91"/>
      <c r="K162" s="184" t="str">
        <f>IFERROR(MP_DATA[[#This Row],[Top '[m']]]-MP_DATA[[#This Row],[Bottom '[m']]], "")</f>
        <v/>
      </c>
      <c r="L162" s="172" t="str">
        <f>IFERROR(-(MP_DATA[[#This Row],[D, bottom '[m']]]-MP_DATA[[#This Row],[D, top '[m']]])/(MP_DATA[[#This Row],[Bottom '[m']]]-MP_DATA[[#This Row],[Top '[m']]]),"")</f>
        <v/>
      </c>
      <c r="M162" s="122" t="str">
        <f t="shared" si="3"/>
        <v/>
      </c>
      <c r="N162" s="435" t="str">
        <f>IFERROR((MP_DATA[[#This Row],[D, bottom '[m']]]+MP_DATA[[#This Row],[D, top '[m']]])/(2*MP_DATA[[#This Row],[t '[mm']]]/1000),"")</f>
        <v/>
      </c>
      <c r="O162" s="412"/>
      <c r="P162" s="412"/>
      <c r="Q162" s="412"/>
      <c r="R162" s="412"/>
      <c r="S162" s="461"/>
      <c r="T162" s="461"/>
      <c r="U162" s="457"/>
      <c r="V162" s="412"/>
      <c r="W162" s="412"/>
      <c r="X162" s="412"/>
      <c r="Y162" s="412"/>
      <c r="AQ162" s="80"/>
      <c r="AW162" s="184" t="str">
        <f>IFERROR(TP_DATA[[#This Row],[Top '[m']]]-TP_DATA[[#This Row],[Bottom '[m']]], "")</f>
        <v/>
      </c>
      <c r="AX162" s="165"/>
      <c r="AY162" s="166"/>
      <c r="AZ162" s="189"/>
      <c r="BC162" s="94"/>
      <c r="BD162" s="94"/>
      <c r="BE162" s="150"/>
      <c r="BJ162"/>
      <c r="CC162" s="89"/>
      <c r="CD162" s="444"/>
      <c r="CE162" s="444"/>
      <c r="CF162" s="444"/>
      <c r="CG162" s="444"/>
      <c r="CH162" s="445"/>
      <c r="CI162" s="184" t="str">
        <f>IFERROR(TOWER_DATA[[#This Row],[Top '[m']]]-TOWER_DATA[[#This Row],[Bottom '[m']]], "")</f>
        <v/>
      </c>
      <c r="CJ162" s="446" t="str">
        <f>IFERROR(-(TOWER_DATA[[#This Row],[D, bottom '[m']]]-TOWER_DATA[[#This Row],[D, top '[m']]])/(TOWER_DATA[[#This Row],[Bottom '[m']]]-TOWER_DATA[[#This Row],[Top '[m']]]),"")</f>
        <v/>
      </c>
      <c r="CK162" s="447" t="str">
        <f>IF(7850/1000*(1/3)*PI()*ABS(CD162-CE162)*((CF162/2)^2+(CF162/2)*(CG162/2)+(CG162/2)^2-(CF162/2-CH162/1000)^2-(CF162/2-CH162/1000)*(CG162/2-CH162/1000)-(CG162/2-CH162/1000)^2)=0,"",7850/1000*(1/3)*PI()*ABS(CD162-CE162)*((CF162/2)^2+(CF162/2)*(CG162/2)+(CG162/2)^2-(CF162/2-CH162/1000)^2-(CF162/2-CH162/1000)*(CG162/2-CH162/1000)-(CG162/2-CH162/1000)^2))</f>
        <v/>
      </c>
      <c r="CL162" s="185" t="str">
        <f>IFERROR((TOWER_DATA[[#This Row],[D, bottom '[m']]]+TOWER_DATA[[#This Row],[D, top '[m']]])/(2*TOWER_DATA[[#This Row],[t '[mm']]]/1000),"")</f>
        <v/>
      </c>
      <c r="CN162" s="404"/>
      <c r="CO162" s="404"/>
      <c r="CP162" s="404"/>
      <c r="CQ162" s="404"/>
      <c r="CR162" s="404"/>
      <c r="CS162" s="404"/>
      <c r="CT162" s="404"/>
      <c r="CU162" s="404"/>
      <c r="CV162" s="87"/>
      <c r="DQ162" s="166"/>
      <c r="DR162" s="166"/>
      <c r="DS162" s="150"/>
      <c r="DV162" s="94"/>
      <c r="DW162" s="94"/>
      <c r="DX162" s="53"/>
    </row>
    <row r="163" spans="5:128" ht="18" customHeight="1">
      <c r="E163" s="272"/>
      <c r="F163" s="90"/>
      <c r="G163" s="90"/>
      <c r="H163" s="90"/>
      <c r="I163" s="90"/>
      <c r="J163" s="91"/>
      <c r="K163" s="184" t="str">
        <f>IFERROR(MP_DATA[[#This Row],[Top '[m']]]-MP_DATA[[#This Row],[Bottom '[m']]], "")</f>
        <v/>
      </c>
      <c r="L163" s="172" t="str">
        <f>IFERROR(-(MP_DATA[[#This Row],[D, bottom '[m']]]-MP_DATA[[#This Row],[D, top '[m']]])/(MP_DATA[[#This Row],[Bottom '[m']]]-MP_DATA[[#This Row],[Top '[m']]]),"")</f>
        <v/>
      </c>
      <c r="M163" s="122" t="str">
        <f t="shared" si="3"/>
        <v/>
      </c>
      <c r="N163" s="435" t="str">
        <f>IFERROR((MP_DATA[[#This Row],[D, bottom '[m']]]+MP_DATA[[#This Row],[D, top '[m']]])/(2*MP_DATA[[#This Row],[t '[mm']]]/1000),"")</f>
        <v/>
      </c>
      <c r="O163" s="412"/>
      <c r="P163" s="412"/>
      <c r="Q163" s="412"/>
      <c r="R163" s="412"/>
      <c r="S163" s="461"/>
      <c r="T163" s="461"/>
      <c r="U163" s="457"/>
      <c r="V163" s="412"/>
      <c r="W163" s="412"/>
      <c r="X163" s="412"/>
      <c r="Y163" s="412"/>
      <c r="AQ163" s="80"/>
      <c r="AW163" s="184" t="str">
        <f>IFERROR(TP_DATA[[#This Row],[Top '[m']]]-TP_DATA[[#This Row],[Bottom '[m']]], "")</f>
        <v/>
      </c>
      <c r="AX163" s="165"/>
      <c r="AY163" s="166"/>
      <c r="AZ163" s="189"/>
      <c r="BC163" s="94"/>
      <c r="BD163" s="94"/>
      <c r="BE163" s="150"/>
      <c r="BJ163"/>
      <c r="CC163" s="89"/>
      <c r="CD163" s="444"/>
      <c r="CE163" s="444"/>
      <c r="CF163" s="444"/>
      <c r="CG163" s="444"/>
      <c r="CH163" s="445"/>
      <c r="CI163" s="184" t="str">
        <f>IFERROR(TOWER_DATA[[#This Row],[Top '[m']]]-TOWER_DATA[[#This Row],[Bottom '[m']]], "")</f>
        <v/>
      </c>
      <c r="CJ163" s="446" t="str">
        <f>IFERROR(-(TOWER_DATA[[#This Row],[D, bottom '[m']]]-TOWER_DATA[[#This Row],[D, top '[m']]])/(TOWER_DATA[[#This Row],[Bottom '[m']]]-TOWER_DATA[[#This Row],[Top '[m']]]),"")</f>
        <v/>
      </c>
      <c r="CK163" s="447" t="str">
        <f>IF(7850/1000*(1/3)*PI()*ABS(CD163-CE163)*((CF163/2)^2+(CF163/2)*(CG163/2)+(CG163/2)^2-(CF163/2-CH163/1000)^2-(CF163/2-CH163/1000)*(CG163/2-CH163/1000)-(CG163/2-CH163/1000)^2)=0,"",7850/1000*(1/3)*PI()*ABS(CD163-CE163)*((CF163/2)^2+(CF163/2)*(CG163/2)+(CG163/2)^2-(CF163/2-CH163/1000)^2-(CF163/2-CH163/1000)*(CG163/2-CH163/1000)-(CG163/2-CH163/1000)^2))</f>
        <v/>
      </c>
      <c r="CL163" s="185" t="str">
        <f>IFERROR((TOWER_DATA[[#This Row],[D, bottom '[m']]]+TOWER_DATA[[#This Row],[D, top '[m']]])/(2*TOWER_DATA[[#This Row],[t '[mm']]]/1000),"")</f>
        <v/>
      </c>
      <c r="CN163" s="404"/>
      <c r="CO163" s="404"/>
      <c r="CP163" s="404"/>
      <c r="CQ163" s="404"/>
      <c r="CR163" s="404"/>
      <c r="CS163" s="404"/>
      <c r="CT163" s="404"/>
      <c r="CU163" s="404"/>
      <c r="CV163" s="87"/>
      <c r="DQ163" s="166"/>
      <c r="DR163" s="166"/>
      <c r="DS163" s="150"/>
      <c r="DV163" s="94"/>
      <c r="DW163" s="94"/>
      <c r="DX163" s="53"/>
    </row>
    <row r="164" spans="5:128" ht="18" customHeight="1">
      <c r="E164" s="272"/>
      <c r="F164" s="90"/>
      <c r="G164" s="90"/>
      <c r="H164" s="90"/>
      <c r="I164" s="90"/>
      <c r="J164" s="91"/>
      <c r="K164" s="184" t="str">
        <f>IFERROR(MP_DATA[[#This Row],[Top '[m']]]-MP_DATA[[#This Row],[Bottom '[m']]], "")</f>
        <v/>
      </c>
      <c r="L164" s="172" t="str">
        <f>IFERROR(-(MP_DATA[[#This Row],[D, bottom '[m']]]-MP_DATA[[#This Row],[D, top '[m']]])/(MP_DATA[[#This Row],[Bottom '[m']]]-MP_DATA[[#This Row],[Top '[m']]]),"")</f>
        <v/>
      </c>
      <c r="M164" s="122" t="str">
        <f t="shared" si="3"/>
        <v/>
      </c>
      <c r="N164" s="435" t="str">
        <f>IFERROR((MP_DATA[[#This Row],[D, bottom '[m']]]+MP_DATA[[#This Row],[D, top '[m']]])/(2*MP_DATA[[#This Row],[t '[mm']]]/1000),"")</f>
        <v/>
      </c>
      <c r="O164" s="412"/>
      <c r="P164" s="412"/>
      <c r="Q164" s="412"/>
      <c r="R164" s="412"/>
      <c r="S164" s="461"/>
      <c r="T164" s="461"/>
      <c r="U164" s="457"/>
      <c r="V164" s="412"/>
      <c r="W164" s="412"/>
      <c r="X164" s="412"/>
      <c r="Y164" s="412"/>
      <c r="AQ164" s="80"/>
      <c r="AW164" s="184" t="str">
        <f>IFERROR(TP_DATA[[#This Row],[Top '[m']]]-TP_DATA[[#This Row],[Bottom '[m']]], "")</f>
        <v/>
      </c>
      <c r="AX164" s="165"/>
      <c r="AY164" s="166"/>
      <c r="AZ164" s="189"/>
      <c r="BC164" s="94"/>
      <c r="BD164" s="94"/>
      <c r="BE164" s="150"/>
      <c r="BJ164"/>
      <c r="CC164" s="89"/>
      <c r="CD164" s="444"/>
      <c r="CE164" s="444"/>
      <c r="CF164" s="444"/>
      <c r="CG164" s="444"/>
      <c r="CH164" s="445"/>
      <c r="CI164" s="184" t="str">
        <f>IFERROR(TOWER_DATA[[#This Row],[Top '[m']]]-TOWER_DATA[[#This Row],[Bottom '[m']]], "")</f>
        <v/>
      </c>
      <c r="CJ164" s="446" t="str">
        <f>IFERROR(-(TOWER_DATA[[#This Row],[D, bottom '[m']]]-TOWER_DATA[[#This Row],[D, top '[m']]])/(TOWER_DATA[[#This Row],[Bottom '[m']]]-TOWER_DATA[[#This Row],[Top '[m']]]),"")</f>
        <v/>
      </c>
      <c r="CK164" s="447" t="str">
        <f>IF(7850/1000*(1/3)*PI()*ABS(CD164-CE164)*((CF164/2)^2+(CF164/2)*(CG164/2)+(CG164/2)^2-(CF164/2-CH164/1000)^2-(CF164/2-CH164/1000)*(CG164/2-CH164/1000)-(CG164/2-CH164/1000)^2)=0,"",7850/1000*(1/3)*PI()*ABS(CD164-CE164)*((CF164/2)^2+(CF164/2)*(CG164/2)+(CG164/2)^2-(CF164/2-CH164/1000)^2-(CF164/2-CH164/1000)*(CG164/2-CH164/1000)-(CG164/2-CH164/1000)^2))</f>
        <v/>
      </c>
      <c r="CL164" s="185" t="str">
        <f>IFERROR((TOWER_DATA[[#This Row],[D, bottom '[m']]]+TOWER_DATA[[#This Row],[D, top '[m']]])/(2*TOWER_DATA[[#This Row],[t '[mm']]]/1000),"")</f>
        <v/>
      </c>
      <c r="CN164" s="404"/>
      <c r="CO164" s="404"/>
      <c r="CP164" s="404"/>
      <c r="CQ164" s="404"/>
      <c r="CR164" s="404"/>
      <c r="CS164" s="404"/>
      <c r="CT164" s="404"/>
      <c r="CU164" s="404"/>
      <c r="CV164" s="87"/>
      <c r="DQ164" s="166"/>
      <c r="DR164" s="166"/>
      <c r="DS164" s="150"/>
      <c r="DV164" s="94"/>
      <c r="DW164" s="94"/>
      <c r="DX164" s="53"/>
    </row>
    <row r="165" spans="5:128" ht="18" customHeight="1">
      <c r="E165" s="272"/>
      <c r="F165" s="90"/>
      <c r="G165" s="90"/>
      <c r="H165" s="90"/>
      <c r="I165" s="90"/>
      <c r="J165" s="91"/>
      <c r="K165" s="184" t="str">
        <f>IFERROR(MP_DATA[[#This Row],[Top '[m']]]-MP_DATA[[#This Row],[Bottom '[m']]], "")</f>
        <v/>
      </c>
      <c r="L165" s="172" t="str">
        <f>IFERROR(-(MP_DATA[[#This Row],[D, bottom '[m']]]-MP_DATA[[#This Row],[D, top '[m']]])/(MP_DATA[[#This Row],[Bottom '[m']]]-MP_DATA[[#This Row],[Top '[m']]]),"")</f>
        <v/>
      </c>
      <c r="M165" s="122" t="str">
        <f t="shared" si="3"/>
        <v/>
      </c>
      <c r="N165" s="435" t="str">
        <f>IFERROR((MP_DATA[[#This Row],[D, bottom '[m']]]+MP_DATA[[#This Row],[D, top '[m']]])/(2*MP_DATA[[#This Row],[t '[mm']]]/1000),"")</f>
        <v/>
      </c>
      <c r="O165" s="412"/>
      <c r="P165" s="412"/>
      <c r="Q165" s="412"/>
      <c r="R165" s="412"/>
      <c r="S165" s="461"/>
      <c r="T165" s="461"/>
      <c r="U165" s="457"/>
      <c r="V165" s="412"/>
      <c r="W165" s="412"/>
      <c r="X165" s="412"/>
      <c r="Y165" s="412"/>
      <c r="AQ165" s="80"/>
      <c r="AW165" s="184" t="str">
        <f>IFERROR(TP_DATA[[#This Row],[Top '[m']]]-TP_DATA[[#This Row],[Bottom '[m']]], "")</f>
        <v/>
      </c>
      <c r="AX165" s="165"/>
      <c r="AY165" s="166"/>
      <c r="AZ165" s="189"/>
      <c r="BC165" s="94"/>
      <c r="BD165" s="94"/>
      <c r="BE165" s="150"/>
      <c r="BJ165"/>
      <c r="CC165" s="89"/>
      <c r="CD165" s="444"/>
      <c r="CE165" s="444"/>
      <c r="CF165" s="444"/>
      <c r="CG165" s="444"/>
      <c r="CH165" s="445"/>
      <c r="CI165" s="184" t="str">
        <f>IFERROR(TOWER_DATA[[#This Row],[Top '[m']]]-TOWER_DATA[[#This Row],[Bottom '[m']]], "")</f>
        <v/>
      </c>
      <c r="CJ165" s="446" t="str">
        <f>IFERROR(-(TOWER_DATA[[#This Row],[D, bottom '[m']]]-TOWER_DATA[[#This Row],[D, top '[m']]])/(TOWER_DATA[[#This Row],[Bottom '[m']]]-TOWER_DATA[[#This Row],[Top '[m']]]),"")</f>
        <v/>
      </c>
      <c r="CK165" s="447" t="str">
        <f>IF(7850/1000*(1/3)*PI()*ABS(CD165-CE165)*((CF165/2)^2+(CF165/2)*(CG165/2)+(CG165/2)^2-(CF165/2-CH165/1000)^2-(CF165/2-CH165/1000)*(CG165/2-CH165/1000)-(CG165/2-CH165/1000)^2)=0,"",7850/1000*(1/3)*PI()*ABS(CD165-CE165)*((CF165/2)^2+(CF165/2)*(CG165/2)+(CG165/2)^2-(CF165/2-CH165/1000)^2-(CF165/2-CH165/1000)*(CG165/2-CH165/1000)-(CG165/2-CH165/1000)^2))</f>
        <v/>
      </c>
      <c r="CL165" s="185" t="str">
        <f>IFERROR((TOWER_DATA[[#This Row],[D, bottom '[m']]]+TOWER_DATA[[#This Row],[D, top '[m']]])/(2*TOWER_DATA[[#This Row],[t '[mm']]]/1000),"")</f>
        <v/>
      </c>
      <c r="CN165" s="404"/>
      <c r="CO165" s="404"/>
      <c r="CP165" s="404"/>
      <c r="CQ165" s="404"/>
      <c r="CR165" s="404"/>
      <c r="CS165" s="404"/>
      <c r="CT165" s="404"/>
      <c r="CU165" s="404"/>
      <c r="CV165" s="87"/>
      <c r="DQ165" s="166"/>
      <c r="DR165" s="166"/>
      <c r="DS165" s="150"/>
      <c r="DV165" s="94"/>
      <c r="DW165" s="94"/>
      <c r="DX165" s="53"/>
    </row>
    <row r="166" spans="5:128" ht="18" customHeight="1">
      <c r="E166" s="272"/>
      <c r="F166" s="90"/>
      <c r="G166" s="90"/>
      <c r="H166" s="90"/>
      <c r="I166" s="90"/>
      <c r="J166" s="91"/>
      <c r="K166" s="184" t="str">
        <f>IFERROR(MP_DATA[[#This Row],[Top '[m']]]-MP_DATA[[#This Row],[Bottom '[m']]], "")</f>
        <v/>
      </c>
      <c r="L166" s="172" t="str">
        <f>IFERROR(-(MP_DATA[[#This Row],[D, bottom '[m']]]-MP_DATA[[#This Row],[D, top '[m']]])/(MP_DATA[[#This Row],[Bottom '[m']]]-MP_DATA[[#This Row],[Top '[m']]]),"")</f>
        <v/>
      </c>
      <c r="M166" s="122" t="str">
        <f t="shared" si="3"/>
        <v/>
      </c>
      <c r="N166" s="435" t="str">
        <f>IFERROR((MP_DATA[[#This Row],[D, bottom '[m']]]+MP_DATA[[#This Row],[D, top '[m']]])/(2*MP_DATA[[#This Row],[t '[mm']]]/1000),"")</f>
        <v/>
      </c>
      <c r="O166" s="412"/>
      <c r="P166" s="412"/>
      <c r="Q166" s="412"/>
      <c r="R166" s="412"/>
      <c r="S166" s="461"/>
      <c r="T166" s="461"/>
      <c r="U166" s="457"/>
      <c r="V166" s="412"/>
      <c r="W166" s="412"/>
      <c r="X166" s="412"/>
      <c r="Y166" s="412"/>
      <c r="AQ166" s="80"/>
      <c r="AW166" s="184" t="str">
        <f>IFERROR(TP_DATA[[#This Row],[Top '[m']]]-TP_DATA[[#This Row],[Bottom '[m']]], "")</f>
        <v/>
      </c>
      <c r="AX166" s="165"/>
      <c r="AY166" s="166"/>
      <c r="AZ166" s="189"/>
      <c r="BC166" s="94"/>
      <c r="BD166" s="94"/>
      <c r="BE166" s="150"/>
      <c r="BJ166"/>
      <c r="CC166" s="89"/>
      <c r="CD166" s="444"/>
      <c r="CE166" s="444"/>
      <c r="CF166" s="444"/>
      <c r="CG166" s="444"/>
      <c r="CH166" s="445"/>
      <c r="CI166" s="184" t="str">
        <f>IFERROR(TOWER_DATA[[#This Row],[Top '[m']]]-TOWER_DATA[[#This Row],[Bottom '[m']]], "")</f>
        <v/>
      </c>
      <c r="CJ166" s="446" t="str">
        <f>IFERROR(-(TOWER_DATA[[#This Row],[D, bottom '[m']]]-TOWER_DATA[[#This Row],[D, top '[m']]])/(TOWER_DATA[[#This Row],[Bottom '[m']]]-TOWER_DATA[[#This Row],[Top '[m']]]),"")</f>
        <v/>
      </c>
      <c r="CK166" s="447" t="str">
        <f>IF(7850/1000*(1/3)*PI()*ABS(CD166-CE166)*((CF166/2)^2+(CF166/2)*(CG166/2)+(CG166/2)^2-(CF166/2-CH166/1000)^2-(CF166/2-CH166/1000)*(CG166/2-CH166/1000)-(CG166/2-CH166/1000)^2)=0,"",7850/1000*(1/3)*PI()*ABS(CD166-CE166)*((CF166/2)^2+(CF166/2)*(CG166/2)+(CG166/2)^2-(CF166/2-CH166/1000)^2-(CF166/2-CH166/1000)*(CG166/2-CH166/1000)-(CG166/2-CH166/1000)^2))</f>
        <v/>
      </c>
      <c r="CL166" s="185" t="str">
        <f>IFERROR((TOWER_DATA[[#This Row],[D, bottom '[m']]]+TOWER_DATA[[#This Row],[D, top '[m']]])/(2*TOWER_DATA[[#This Row],[t '[mm']]]/1000),"")</f>
        <v/>
      </c>
      <c r="CN166" s="404"/>
      <c r="CO166" s="404"/>
      <c r="CP166" s="404"/>
      <c r="CQ166" s="404"/>
      <c r="CR166" s="404"/>
      <c r="CS166" s="404"/>
      <c r="CT166" s="404"/>
      <c r="CU166" s="404"/>
      <c r="CV166" s="87"/>
      <c r="DQ166" s="166"/>
      <c r="DR166" s="166"/>
      <c r="DS166" s="150"/>
      <c r="DV166" s="94"/>
      <c r="DW166" s="94"/>
      <c r="DX166" s="53"/>
    </row>
    <row r="167" spans="5:128" ht="18" customHeight="1">
      <c r="E167" s="272"/>
      <c r="F167" s="90"/>
      <c r="G167" s="90"/>
      <c r="H167" s="90"/>
      <c r="I167" s="90"/>
      <c r="J167" s="91"/>
      <c r="K167" s="184" t="str">
        <f>IFERROR(MP_DATA[[#This Row],[Top '[m']]]-MP_DATA[[#This Row],[Bottom '[m']]], "")</f>
        <v/>
      </c>
      <c r="L167" s="172" t="str">
        <f>IFERROR(-(MP_DATA[[#This Row],[D, bottom '[m']]]-MP_DATA[[#This Row],[D, top '[m']]])/(MP_DATA[[#This Row],[Bottom '[m']]]-MP_DATA[[#This Row],[Top '[m']]]),"")</f>
        <v/>
      </c>
      <c r="M167" s="122" t="str">
        <f t="shared" si="3"/>
        <v/>
      </c>
      <c r="N167" s="435" t="str">
        <f>IFERROR((MP_DATA[[#This Row],[D, bottom '[m']]]+MP_DATA[[#This Row],[D, top '[m']]])/(2*MP_DATA[[#This Row],[t '[mm']]]/1000),"")</f>
        <v/>
      </c>
      <c r="O167" s="412"/>
      <c r="P167" s="412"/>
      <c r="Q167" s="412"/>
      <c r="R167" s="412"/>
      <c r="S167" s="461"/>
      <c r="T167" s="461"/>
      <c r="U167" s="457"/>
      <c r="V167" s="412"/>
      <c r="W167" s="412"/>
      <c r="X167" s="412"/>
      <c r="Y167" s="412"/>
      <c r="AQ167" s="80"/>
      <c r="AW167" s="184" t="str">
        <f>IFERROR(TP_DATA[[#This Row],[Top '[m']]]-TP_DATA[[#This Row],[Bottom '[m']]], "")</f>
        <v/>
      </c>
      <c r="AX167" s="165"/>
      <c r="AY167" s="166"/>
      <c r="AZ167" s="189"/>
      <c r="BC167" s="94"/>
      <c r="BD167" s="94"/>
      <c r="BE167" s="150"/>
      <c r="BJ167"/>
      <c r="CC167" s="89"/>
      <c r="CD167" s="444"/>
      <c r="CE167" s="444"/>
      <c r="CF167" s="444"/>
      <c r="CG167" s="444"/>
      <c r="CH167" s="445"/>
      <c r="CI167" s="184" t="str">
        <f>IFERROR(TOWER_DATA[[#This Row],[Top '[m']]]-TOWER_DATA[[#This Row],[Bottom '[m']]], "")</f>
        <v/>
      </c>
      <c r="CJ167" s="446" t="str">
        <f>IFERROR(-(TOWER_DATA[[#This Row],[D, bottom '[m']]]-TOWER_DATA[[#This Row],[D, top '[m']]])/(TOWER_DATA[[#This Row],[Bottom '[m']]]-TOWER_DATA[[#This Row],[Top '[m']]]),"")</f>
        <v/>
      </c>
      <c r="CK167" s="447" t="str">
        <f>IF(7850/1000*(1/3)*PI()*ABS(CD167-CE167)*((CF167/2)^2+(CF167/2)*(CG167/2)+(CG167/2)^2-(CF167/2-CH167/1000)^2-(CF167/2-CH167/1000)*(CG167/2-CH167/1000)-(CG167/2-CH167/1000)^2)=0,"",7850/1000*(1/3)*PI()*ABS(CD167-CE167)*((CF167/2)^2+(CF167/2)*(CG167/2)+(CG167/2)^2-(CF167/2-CH167/1000)^2-(CF167/2-CH167/1000)*(CG167/2-CH167/1000)-(CG167/2-CH167/1000)^2))</f>
        <v/>
      </c>
      <c r="CL167" s="185" t="str">
        <f>IFERROR((TOWER_DATA[[#This Row],[D, bottom '[m']]]+TOWER_DATA[[#This Row],[D, top '[m']]])/(2*TOWER_DATA[[#This Row],[t '[mm']]]/1000),"")</f>
        <v/>
      </c>
      <c r="CN167" s="404"/>
      <c r="CO167" s="404"/>
      <c r="CP167" s="404"/>
      <c r="CQ167" s="404"/>
      <c r="CR167" s="404"/>
      <c r="CS167" s="404"/>
      <c r="CT167" s="404"/>
      <c r="CU167" s="404"/>
      <c r="CV167" s="87"/>
      <c r="DQ167" s="166"/>
      <c r="DR167" s="166"/>
      <c r="DS167" s="150"/>
      <c r="DV167" s="94"/>
      <c r="DW167" s="94"/>
      <c r="DX167" s="53"/>
    </row>
    <row r="168" spans="5:128" ht="18" customHeight="1">
      <c r="E168" s="272"/>
      <c r="F168" s="90"/>
      <c r="G168" s="90"/>
      <c r="H168" s="90"/>
      <c r="I168" s="90"/>
      <c r="J168" s="91"/>
      <c r="K168" s="184" t="str">
        <f>IFERROR(MP_DATA[[#This Row],[Top '[m']]]-MP_DATA[[#This Row],[Bottom '[m']]], "")</f>
        <v/>
      </c>
      <c r="L168" s="172" t="str">
        <f>IFERROR(-(MP_DATA[[#This Row],[D, bottom '[m']]]-MP_DATA[[#This Row],[D, top '[m']]])/(MP_DATA[[#This Row],[Bottom '[m']]]-MP_DATA[[#This Row],[Top '[m']]]),"")</f>
        <v/>
      </c>
      <c r="M168" s="122" t="str">
        <f t="shared" si="3"/>
        <v/>
      </c>
      <c r="N168" s="435" t="str">
        <f>IFERROR((MP_DATA[[#This Row],[D, bottom '[m']]]+MP_DATA[[#This Row],[D, top '[m']]])/(2*MP_DATA[[#This Row],[t '[mm']]]/1000),"")</f>
        <v/>
      </c>
      <c r="O168" s="412"/>
      <c r="P168" s="412"/>
      <c r="Q168" s="412"/>
      <c r="R168" s="412"/>
      <c r="S168" s="461"/>
      <c r="T168" s="461"/>
      <c r="U168" s="457"/>
      <c r="V168" s="412"/>
      <c r="W168" s="412"/>
      <c r="X168" s="412"/>
      <c r="Y168" s="412"/>
      <c r="AQ168" s="80"/>
      <c r="AW168" s="184" t="str">
        <f>IFERROR(TP_DATA[[#This Row],[Top '[m']]]-TP_DATA[[#This Row],[Bottom '[m']]], "")</f>
        <v/>
      </c>
      <c r="AX168" s="165"/>
      <c r="AY168" s="166"/>
      <c r="AZ168" s="189"/>
      <c r="BC168" s="94"/>
      <c r="BD168" s="94"/>
      <c r="BE168" s="150"/>
      <c r="BJ168"/>
      <c r="CC168" s="89"/>
      <c r="CD168" s="444"/>
      <c r="CE168" s="444"/>
      <c r="CF168" s="444"/>
      <c r="CG168" s="444"/>
      <c r="CH168" s="445"/>
      <c r="CI168" s="184" t="str">
        <f>IFERROR(TOWER_DATA[[#This Row],[Top '[m']]]-TOWER_DATA[[#This Row],[Bottom '[m']]], "")</f>
        <v/>
      </c>
      <c r="CJ168" s="446" t="str">
        <f>IFERROR(-(TOWER_DATA[[#This Row],[D, bottom '[m']]]-TOWER_DATA[[#This Row],[D, top '[m']]])/(TOWER_DATA[[#This Row],[Bottom '[m']]]-TOWER_DATA[[#This Row],[Top '[m']]]),"")</f>
        <v/>
      </c>
      <c r="CK168" s="447" t="str">
        <f>IF(7850/1000*(1/3)*PI()*ABS(CD168-CE168)*((CF168/2)^2+(CF168/2)*(CG168/2)+(CG168/2)^2-(CF168/2-CH168/1000)^2-(CF168/2-CH168/1000)*(CG168/2-CH168/1000)-(CG168/2-CH168/1000)^2)=0,"",7850/1000*(1/3)*PI()*ABS(CD168-CE168)*((CF168/2)^2+(CF168/2)*(CG168/2)+(CG168/2)^2-(CF168/2-CH168/1000)^2-(CF168/2-CH168/1000)*(CG168/2-CH168/1000)-(CG168/2-CH168/1000)^2))</f>
        <v/>
      </c>
      <c r="CL168" s="185" t="str">
        <f>IFERROR((TOWER_DATA[[#This Row],[D, bottom '[m']]]+TOWER_DATA[[#This Row],[D, top '[m']]])/(2*TOWER_DATA[[#This Row],[t '[mm']]]/1000),"")</f>
        <v/>
      </c>
      <c r="CN168" s="404"/>
      <c r="CO168" s="404"/>
      <c r="CP168" s="404"/>
      <c r="CQ168" s="404"/>
      <c r="CR168" s="404"/>
      <c r="CS168" s="404"/>
      <c r="CT168" s="404"/>
      <c r="CU168" s="404"/>
      <c r="CV168" s="87"/>
      <c r="DQ168" s="166"/>
      <c r="DR168" s="166"/>
      <c r="DS168" s="150"/>
      <c r="DV168" s="94"/>
      <c r="DW168" s="94"/>
      <c r="DX168" s="53"/>
    </row>
    <row r="169" spans="5:128" ht="18" customHeight="1">
      <c r="E169" s="272"/>
      <c r="F169" s="90"/>
      <c r="G169" s="90"/>
      <c r="H169" s="90"/>
      <c r="I169" s="90"/>
      <c r="J169" s="91"/>
      <c r="K169" s="184" t="str">
        <f>IFERROR(MP_DATA[[#This Row],[Top '[m']]]-MP_DATA[[#This Row],[Bottom '[m']]], "")</f>
        <v/>
      </c>
      <c r="L169" s="172" t="str">
        <f>IFERROR(-(MP_DATA[[#This Row],[D, bottom '[m']]]-MP_DATA[[#This Row],[D, top '[m']]])/(MP_DATA[[#This Row],[Bottom '[m']]]-MP_DATA[[#This Row],[Top '[m']]]),"")</f>
        <v/>
      </c>
      <c r="M169" s="122" t="str">
        <f t="shared" si="3"/>
        <v/>
      </c>
      <c r="N169" s="435" t="str">
        <f>IFERROR((MP_DATA[[#This Row],[D, bottom '[m']]]+MP_DATA[[#This Row],[D, top '[m']]])/(2*MP_DATA[[#This Row],[t '[mm']]]/1000),"")</f>
        <v/>
      </c>
      <c r="O169" s="412"/>
      <c r="P169" s="412"/>
      <c r="Q169" s="412"/>
      <c r="R169" s="412"/>
      <c r="S169" s="461"/>
      <c r="T169" s="461"/>
      <c r="U169" s="457"/>
      <c r="V169" s="412"/>
      <c r="W169" s="412"/>
      <c r="X169" s="412"/>
      <c r="Y169" s="412"/>
      <c r="AQ169" s="80"/>
      <c r="AW169" s="184" t="str">
        <f>IFERROR(TP_DATA[[#This Row],[Top '[m']]]-TP_DATA[[#This Row],[Bottom '[m']]], "")</f>
        <v/>
      </c>
      <c r="AX169" s="165"/>
      <c r="AY169" s="166"/>
      <c r="AZ169" s="189"/>
      <c r="BC169" s="94"/>
      <c r="BD169" s="94"/>
      <c r="BE169" s="150"/>
      <c r="BJ169"/>
      <c r="CC169" s="89"/>
      <c r="CD169" s="444"/>
      <c r="CE169" s="444"/>
      <c r="CF169" s="444"/>
      <c r="CG169" s="444"/>
      <c r="CH169" s="445"/>
      <c r="CI169" s="184" t="str">
        <f>IFERROR(TOWER_DATA[[#This Row],[Top '[m']]]-TOWER_DATA[[#This Row],[Bottom '[m']]], "")</f>
        <v/>
      </c>
      <c r="CJ169" s="446" t="str">
        <f>IFERROR(-(TOWER_DATA[[#This Row],[D, bottom '[m']]]-TOWER_DATA[[#This Row],[D, top '[m']]])/(TOWER_DATA[[#This Row],[Bottom '[m']]]-TOWER_DATA[[#This Row],[Top '[m']]]),"")</f>
        <v/>
      </c>
      <c r="CK169" s="447" t="str">
        <f>IF(7850/1000*(1/3)*PI()*ABS(CD169-CE169)*((CF169/2)^2+(CF169/2)*(CG169/2)+(CG169/2)^2-(CF169/2-CH169/1000)^2-(CF169/2-CH169/1000)*(CG169/2-CH169/1000)-(CG169/2-CH169/1000)^2)=0,"",7850/1000*(1/3)*PI()*ABS(CD169-CE169)*((CF169/2)^2+(CF169/2)*(CG169/2)+(CG169/2)^2-(CF169/2-CH169/1000)^2-(CF169/2-CH169/1000)*(CG169/2-CH169/1000)-(CG169/2-CH169/1000)^2))</f>
        <v/>
      </c>
      <c r="CL169" s="185" t="str">
        <f>IFERROR((TOWER_DATA[[#This Row],[D, bottom '[m']]]+TOWER_DATA[[#This Row],[D, top '[m']]])/(2*TOWER_DATA[[#This Row],[t '[mm']]]/1000),"")</f>
        <v/>
      </c>
      <c r="CN169" s="404"/>
      <c r="CO169" s="404"/>
      <c r="CP169" s="404"/>
      <c r="CQ169" s="404"/>
      <c r="CR169" s="404"/>
      <c r="CS169" s="404"/>
      <c r="CT169" s="404"/>
      <c r="CU169" s="404"/>
      <c r="CV169" s="87"/>
      <c r="DQ169" s="166"/>
      <c r="DR169" s="166"/>
      <c r="DS169" s="150"/>
      <c r="DV169" s="94"/>
      <c r="DW169" s="94"/>
      <c r="DX169" s="53"/>
    </row>
    <row r="170" spans="5:128" ht="18" customHeight="1">
      <c r="E170" s="272"/>
      <c r="F170" s="90"/>
      <c r="G170" s="90"/>
      <c r="H170" s="90"/>
      <c r="I170" s="90"/>
      <c r="J170" s="91"/>
      <c r="K170" s="184" t="str">
        <f>IFERROR(MP_DATA[[#This Row],[Top '[m']]]-MP_DATA[[#This Row],[Bottom '[m']]], "")</f>
        <v/>
      </c>
      <c r="L170" s="172" t="str">
        <f>IFERROR(-(MP_DATA[[#This Row],[D, bottom '[m']]]-MP_DATA[[#This Row],[D, top '[m']]])/(MP_DATA[[#This Row],[Bottom '[m']]]-MP_DATA[[#This Row],[Top '[m']]]),"")</f>
        <v/>
      </c>
      <c r="M170" s="122" t="str">
        <f t="shared" si="3"/>
        <v/>
      </c>
      <c r="N170" s="435" t="str">
        <f>IFERROR((MP_DATA[[#This Row],[D, bottom '[m']]]+MP_DATA[[#This Row],[D, top '[m']]])/(2*MP_DATA[[#This Row],[t '[mm']]]/1000),"")</f>
        <v/>
      </c>
      <c r="O170" s="412"/>
      <c r="P170" s="412"/>
      <c r="Q170" s="412"/>
      <c r="R170" s="412"/>
      <c r="S170" s="461"/>
      <c r="T170" s="461"/>
      <c r="U170" s="457"/>
      <c r="V170" s="412"/>
      <c r="W170" s="412"/>
      <c r="X170" s="412"/>
      <c r="Y170" s="412"/>
      <c r="AQ170" s="80"/>
      <c r="AW170" s="184" t="str">
        <f>IFERROR(TP_DATA[[#This Row],[Top '[m']]]-TP_DATA[[#This Row],[Bottom '[m']]], "")</f>
        <v/>
      </c>
      <c r="AX170" s="165"/>
      <c r="AY170" s="166"/>
      <c r="AZ170" s="189"/>
      <c r="BC170" s="94"/>
      <c r="BD170" s="94"/>
      <c r="BE170" s="150"/>
      <c r="BJ170"/>
      <c r="CC170" s="89"/>
      <c r="CD170" s="444"/>
      <c r="CE170" s="444"/>
      <c r="CF170" s="444"/>
      <c r="CG170" s="444"/>
      <c r="CH170" s="445"/>
      <c r="CI170" s="184" t="str">
        <f>IFERROR(TOWER_DATA[[#This Row],[Top '[m']]]-TOWER_DATA[[#This Row],[Bottom '[m']]], "")</f>
        <v/>
      </c>
      <c r="CJ170" s="446" t="str">
        <f>IFERROR(-(TOWER_DATA[[#This Row],[D, bottom '[m']]]-TOWER_DATA[[#This Row],[D, top '[m']]])/(TOWER_DATA[[#This Row],[Bottom '[m']]]-TOWER_DATA[[#This Row],[Top '[m']]]),"")</f>
        <v/>
      </c>
      <c r="CK170" s="447" t="str">
        <f>IF(7850/1000*(1/3)*PI()*ABS(CD170-CE170)*((CF170/2)^2+(CF170/2)*(CG170/2)+(CG170/2)^2-(CF170/2-CH170/1000)^2-(CF170/2-CH170/1000)*(CG170/2-CH170/1000)-(CG170/2-CH170/1000)^2)=0,"",7850/1000*(1/3)*PI()*ABS(CD170-CE170)*((CF170/2)^2+(CF170/2)*(CG170/2)+(CG170/2)^2-(CF170/2-CH170/1000)^2-(CF170/2-CH170/1000)*(CG170/2-CH170/1000)-(CG170/2-CH170/1000)^2))</f>
        <v/>
      </c>
      <c r="CL170" s="185" t="str">
        <f>IFERROR((TOWER_DATA[[#This Row],[D, bottom '[m']]]+TOWER_DATA[[#This Row],[D, top '[m']]])/(2*TOWER_DATA[[#This Row],[t '[mm']]]/1000),"")</f>
        <v/>
      </c>
      <c r="CN170" s="404"/>
      <c r="CO170" s="404"/>
      <c r="CP170" s="404"/>
      <c r="CQ170" s="404"/>
      <c r="CR170" s="404"/>
      <c r="CS170" s="404"/>
      <c r="CT170" s="404"/>
      <c r="CU170" s="404"/>
      <c r="CV170" s="87"/>
      <c r="DQ170" s="166"/>
      <c r="DR170" s="166"/>
      <c r="DS170" s="150"/>
      <c r="DV170" s="94"/>
      <c r="DW170" s="94"/>
      <c r="DX170" s="53"/>
    </row>
    <row r="171" spans="5:128" ht="18" customHeight="1">
      <c r="E171" s="272"/>
      <c r="F171" s="90"/>
      <c r="G171" s="90"/>
      <c r="H171" s="90"/>
      <c r="I171" s="90"/>
      <c r="J171" s="91"/>
      <c r="K171" s="184" t="str">
        <f>IFERROR(MP_DATA[[#This Row],[Top '[m']]]-MP_DATA[[#This Row],[Bottom '[m']]], "")</f>
        <v/>
      </c>
      <c r="L171" s="172" t="str">
        <f>IFERROR(-(MP_DATA[[#This Row],[D, bottom '[m']]]-MP_DATA[[#This Row],[D, top '[m']]])/(MP_DATA[[#This Row],[Bottom '[m']]]-MP_DATA[[#This Row],[Top '[m']]]),"")</f>
        <v/>
      </c>
      <c r="M171" s="122" t="str">
        <f t="shared" si="3"/>
        <v/>
      </c>
      <c r="N171" s="435" t="str">
        <f>IFERROR((MP_DATA[[#This Row],[D, bottom '[m']]]+MP_DATA[[#This Row],[D, top '[m']]])/(2*MP_DATA[[#This Row],[t '[mm']]]/1000),"")</f>
        <v/>
      </c>
      <c r="O171" s="412"/>
      <c r="P171" s="412"/>
      <c r="Q171" s="412"/>
      <c r="R171" s="412"/>
      <c r="S171" s="461"/>
      <c r="T171" s="461"/>
      <c r="U171" s="457"/>
      <c r="V171" s="412"/>
      <c r="W171" s="412"/>
      <c r="X171" s="412"/>
      <c r="Y171" s="412"/>
      <c r="AQ171" s="80"/>
      <c r="AW171" s="184" t="str">
        <f>IFERROR(TP_DATA[[#This Row],[Top '[m']]]-TP_DATA[[#This Row],[Bottom '[m']]], "")</f>
        <v/>
      </c>
      <c r="AX171" s="165"/>
      <c r="AY171" s="166"/>
      <c r="AZ171" s="189"/>
      <c r="BC171" s="94"/>
      <c r="BD171" s="94"/>
      <c r="BE171" s="150"/>
      <c r="BJ171"/>
      <c r="CC171" s="89"/>
      <c r="CD171" s="444"/>
      <c r="CE171" s="444"/>
      <c r="CF171" s="444"/>
      <c r="CG171" s="444"/>
      <c r="CH171" s="445"/>
      <c r="CI171" s="184" t="str">
        <f>IFERROR(TOWER_DATA[[#This Row],[Top '[m']]]-TOWER_DATA[[#This Row],[Bottom '[m']]], "")</f>
        <v/>
      </c>
      <c r="CJ171" s="446" t="str">
        <f>IFERROR(-(TOWER_DATA[[#This Row],[D, bottom '[m']]]-TOWER_DATA[[#This Row],[D, top '[m']]])/(TOWER_DATA[[#This Row],[Bottom '[m']]]-TOWER_DATA[[#This Row],[Top '[m']]]),"")</f>
        <v/>
      </c>
      <c r="CK171" s="447" t="str">
        <f>IF(7850/1000*(1/3)*PI()*ABS(CD171-CE171)*((CF171/2)^2+(CF171/2)*(CG171/2)+(CG171/2)^2-(CF171/2-CH171/1000)^2-(CF171/2-CH171/1000)*(CG171/2-CH171/1000)-(CG171/2-CH171/1000)^2)=0,"",7850/1000*(1/3)*PI()*ABS(CD171-CE171)*((CF171/2)^2+(CF171/2)*(CG171/2)+(CG171/2)^2-(CF171/2-CH171/1000)^2-(CF171/2-CH171/1000)*(CG171/2-CH171/1000)-(CG171/2-CH171/1000)^2))</f>
        <v/>
      </c>
      <c r="CL171" s="185" t="str">
        <f>IFERROR((TOWER_DATA[[#This Row],[D, bottom '[m']]]+TOWER_DATA[[#This Row],[D, top '[m']]])/(2*TOWER_DATA[[#This Row],[t '[mm']]]/1000),"")</f>
        <v/>
      </c>
      <c r="CN171" s="404"/>
      <c r="CO171" s="404"/>
      <c r="CP171" s="404"/>
      <c r="CQ171" s="404"/>
      <c r="CR171" s="404"/>
      <c r="CS171" s="404"/>
      <c r="CT171" s="404"/>
      <c r="CU171" s="404"/>
      <c r="CV171" s="87"/>
      <c r="DQ171" s="166"/>
      <c r="DR171" s="166"/>
      <c r="DS171" s="150"/>
      <c r="DV171" s="94"/>
      <c r="DW171" s="94"/>
      <c r="DX171" s="53"/>
    </row>
    <row r="172" spans="5:128" ht="18" customHeight="1">
      <c r="E172" s="272"/>
      <c r="F172" s="90"/>
      <c r="G172" s="90"/>
      <c r="H172" s="90"/>
      <c r="I172" s="90"/>
      <c r="J172" s="91"/>
      <c r="K172" s="184" t="str">
        <f>IFERROR(MP_DATA[[#This Row],[Top '[m']]]-MP_DATA[[#This Row],[Bottom '[m']]], "")</f>
        <v/>
      </c>
      <c r="L172" s="172" t="str">
        <f>IFERROR(-(MP_DATA[[#This Row],[D, bottom '[m']]]-MP_DATA[[#This Row],[D, top '[m']]])/(MP_DATA[[#This Row],[Bottom '[m']]]-MP_DATA[[#This Row],[Top '[m']]]),"")</f>
        <v/>
      </c>
      <c r="M172" s="122" t="str">
        <f t="shared" si="3"/>
        <v/>
      </c>
      <c r="N172" s="435" t="str">
        <f>IFERROR((MP_DATA[[#This Row],[D, bottom '[m']]]+MP_DATA[[#This Row],[D, top '[m']]])/(2*MP_DATA[[#This Row],[t '[mm']]]/1000),"")</f>
        <v/>
      </c>
      <c r="O172" s="412"/>
      <c r="P172" s="412"/>
      <c r="Q172" s="412"/>
      <c r="R172" s="412"/>
      <c r="S172" s="461"/>
      <c r="T172" s="461"/>
      <c r="U172" s="457"/>
      <c r="V172" s="412"/>
      <c r="W172" s="412"/>
      <c r="X172" s="412"/>
      <c r="Y172" s="412"/>
      <c r="AQ172" s="80"/>
      <c r="AW172" s="184" t="str">
        <f>IFERROR(TP_DATA[[#This Row],[Top '[m']]]-TP_DATA[[#This Row],[Bottom '[m']]], "")</f>
        <v/>
      </c>
      <c r="AX172" s="165"/>
      <c r="AY172" s="166"/>
      <c r="AZ172" s="189"/>
      <c r="BC172" s="94"/>
      <c r="BD172" s="94"/>
      <c r="BE172" s="150"/>
      <c r="BJ172"/>
      <c r="CC172" s="89"/>
      <c r="CD172" s="444"/>
      <c r="CE172" s="444"/>
      <c r="CF172" s="444"/>
      <c r="CG172" s="444"/>
      <c r="CH172" s="445"/>
      <c r="CI172" s="184" t="str">
        <f>IFERROR(TOWER_DATA[[#This Row],[Top '[m']]]-TOWER_DATA[[#This Row],[Bottom '[m']]], "")</f>
        <v/>
      </c>
      <c r="CJ172" s="446" t="str">
        <f>IFERROR(-(TOWER_DATA[[#This Row],[D, bottom '[m']]]-TOWER_DATA[[#This Row],[D, top '[m']]])/(TOWER_DATA[[#This Row],[Bottom '[m']]]-TOWER_DATA[[#This Row],[Top '[m']]]),"")</f>
        <v/>
      </c>
      <c r="CK172" s="447" t="str">
        <f>IF(7850/1000*(1/3)*PI()*ABS(CD172-CE172)*((CF172/2)^2+(CF172/2)*(CG172/2)+(CG172/2)^2-(CF172/2-CH172/1000)^2-(CF172/2-CH172/1000)*(CG172/2-CH172/1000)-(CG172/2-CH172/1000)^2)=0,"",7850/1000*(1/3)*PI()*ABS(CD172-CE172)*((CF172/2)^2+(CF172/2)*(CG172/2)+(CG172/2)^2-(CF172/2-CH172/1000)^2-(CF172/2-CH172/1000)*(CG172/2-CH172/1000)-(CG172/2-CH172/1000)^2))</f>
        <v/>
      </c>
      <c r="CL172" s="185" t="str">
        <f>IFERROR((TOWER_DATA[[#This Row],[D, bottom '[m']]]+TOWER_DATA[[#This Row],[D, top '[m']]])/(2*TOWER_DATA[[#This Row],[t '[mm']]]/1000),"")</f>
        <v/>
      </c>
      <c r="CN172" s="404"/>
      <c r="CO172" s="404"/>
      <c r="CP172" s="404"/>
      <c r="CQ172" s="404"/>
      <c r="CR172" s="404"/>
      <c r="CS172" s="404"/>
      <c r="CT172" s="404"/>
      <c r="CU172" s="404"/>
      <c r="CV172" s="87"/>
      <c r="DQ172" s="166"/>
      <c r="DR172" s="166"/>
      <c r="DS172" s="150"/>
      <c r="DV172" s="94"/>
      <c r="DW172" s="94"/>
      <c r="DX172" s="53"/>
    </row>
    <row r="173" spans="5:128" ht="18" customHeight="1">
      <c r="E173" s="272"/>
      <c r="F173" s="90"/>
      <c r="G173" s="90"/>
      <c r="H173" s="90"/>
      <c r="I173" s="90"/>
      <c r="J173" s="91"/>
      <c r="K173" s="184" t="str">
        <f>IFERROR(MP_DATA[[#This Row],[Top '[m']]]-MP_DATA[[#This Row],[Bottom '[m']]], "")</f>
        <v/>
      </c>
      <c r="L173" s="172" t="str">
        <f>IFERROR(-(MP_DATA[[#This Row],[D, bottom '[m']]]-MP_DATA[[#This Row],[D, top '[m']]])/(MP_DATA[[#This Row],[Bottom '[m']]]-MP_DATA[[#This Row],[Top '[m']]]),"")</f>
        <v/>
      </c>
      <c r="M173" s="122" t="str">
        <f t="shared" si="3"/>
        <v/>
      </c>
      <c r="N173" s="435" t="str">
        <f>IFERROR((MP_DATA[[#This Row],[D, bottom '[m']]]+MP_DATA[[#This Row],[D, top '[m']]])/(2*MP_DATA[[#This Row],[t '[mm']]]/1000),"")</f>
        <v/>
      </c>
      <c r="O173" s="412"/>
      <c r="P173" s="412"/>
      <c r="Q173" s="412"/>
      <c r="R173" s="412"/>
      <c r="S173" s="461"/>
      <c r="T173" s="461"/>
      <c r="U173" s="457"/>
      <c r="V173" s="412"/>
      <c r="W173" s="412"/>
      <c r="X173" s="412"/>
      <c r="Y173" s="412"/>
      <c r="AQ173" s="80"/>
      <c r="AW173" s="184" t="str">
        <f>IFERROR(TP_DATA[[#This Row],[Top '[m']]]-TP_DATA[[#This Row],[Bottom '[m']]], "")</f>
        <v/>
      </c>
      <c r="AX173" s="165"/>
      <c r="AY173" s="166"/>
      <c r="AZ173" s="189"/>
      <c r="BC173" s="94"/>
      <c r="BD173" s="94"/>
      <c r="BE173" s="150"/>
      <c r="BJ173"/>
      <c r="CC173" s="89"/>
      <c r="CD173" s="444"/>
      <c r="CE173" s="444"/>
      <c r="CF173" s="444"/>
      <c r="CG173" s="444"/>
      <c r="CH173" s="445"/>
      <c r="CI173" s="184" t="str">
        <f>IFERROR(TOWER_DATA[[#This Row],[Top '[m']]]-TOWER_DATA[[#This Row],[Bottom '[m']]], "")</f>
        <v/>
      </c>
      <c r="CJ173" s="446" t="str">
        <f>IFERROR(-(TOWER_DATA[[#This Row],[D, bottom '[m']]]-TOWER_DATA[[#This Row],[D, top '[m']]])/(TOWER_DATA[[#This Row],[Bottom '[m']]]-TOWER_DATA[[#This Row],[Top '[m']]]),"")</f>
        <v/>
      </c>
      <c r="CK173" s="447" t="str">
        <f>IF(7850/1000*(1/3)*PI()*ABS(CD173-CE173)*((CF173/2)^2+(CF173/2)*(CG173/2)+(CG173/2)^2-(CF173/2-CH173/1000)^2-(CF173/2-CH173/1000)*(CG173/2-CH173/1000)-(CG173/2-CH173/1000)^2)=0,"",7850/1000*(1/3)*PI()*ABS(CD173-CE173)*((CF173/2)^2+(CF173/2)*(CG173/2)+(CG173/2)^2-(CF173/2-CH173/1000)^2-(CF173/2-CH173/1000)*(CG173/2-CH173/1000)-(CG173/2-CH173/1000)^2))</f>
        <v/>
      </c>
      <c r="CL173" s="185" t="str">
        <f>IFERROR((TOWER_DATA[[#This Row],[D, bottom '[m']]]+TOWER_DATA[[#This Row],[D, top '[m']]])/(2*TOWER_DATA[[#This Row],[t '[mm']]]/1000),"")</f>
        <v/>
      </c>
      <c r="CN173" s="404"/>
      <c r="CO173" s="404"/>
      <c r="CP173" s="404"/>
      <c r="CQ173" s="404"/>
      <c r="CR173" s="404"/>
      <c r="CS173" s="404"/>
      <c r="CT173" s="404"/>
      <c r="CU173" s="404"/>
      <c r="CV173" s="87"/>
      <c r="DQ173" s="166"/>
      <c r="DR173" s="166"/>
      <c r="DS173" s="150"/>
      <c r="DV173" s="94"/>
      <c r="DW173" s="94"/>
      <c r="DX173" s="53"/>
    </row>
    <row r="174" spans="5:128" ht="18" customHeight="1">
      <c r="E174" s="272"/>
      <c r="F174" s="90"/>
      <c r="G174" s="90"/>
      <c r="H174" s="90"/>
      <c r="I174" s="90"/>
      <c r="J174" s="91"/>
      <c r="K174" s="184" t="str">
        <f>IFERROR(MP_DATA[[#This Row],[Top '[m']]]-MP_DATA[[#This Row],[Bottom '[m']]], "")</f>
        <v/>
      </c>
      <c r="L174" s="172" t="str">
        <f>IFERROR(-(MP_DATA[[#This Row],[D, bottom '[m']]]-MP_DATA[[#This Row],[D, top '[m']]])/(MP_DATA[[#This Row],[Bottom '[m']]]-MP_DATA[[#This Row],[Top '[m']]]),"")</f>
        <v/>
      </c>
      <c r="M174" s="122" t="str">
        <f t="shared" si="3"/>
        <v/>
      </c>
      <c r="N174" s="435" t="str">
        <f>IFERROR((MP_DATA[[#This Row],[D, bottom '[m']]]+MP_DATA[[#This Row],[D, top '[m']]])/(2*MP_DATA[[#This Row],[t '[mm']]]/1000),"")</f>
        <v/>
      </c>
      <c r="O174" s="412"/>
      <c r="P174" s="412"/>
      <c r="Q174" s="412"/>
      <c r="R174" s="412"/>
      <c r="S174" s="461"/>
      <c r="T174" s="461"/>
      <c r="U174" s="457"/>
      <c r="V174" s="412"/>
      <c r="W174" s="412"/>
      <c r="X174" s="412"/>
      <c r="Y174" s="412"/>
      <c r="AQ174" s="80"/>
      <c r="AW174" s="184" t="str">
        <f>IFERROR(TP_DATA[[#This Row],[Top '[m']]]-TP_DATA[[#This Row],[Bottom '[m']]], "")</f>
        <v/>
      </c>
      <c r="AX174" s="165"/>
      <c r="AY174" s="166"/>
      <c r="AZ174" s="189"/>
      <c r="BC174" s="94"/>
      <c r="BD174" s="94"/>
      <c r="BE174" s="150"/>
      <c r="BJ174"/>
      <c r="CC174" s="89"/>
      <c r="CD174" s="444"/>
      <c r="CE174" s="444"/>
      <c r="CF174" s="444"/>
      <c r="CG174" s="444"/>
      <c r="CH174" s="445"/>
      <c r="CI174" s="184" t="str">
        <f>IFERROR(TOWER_DATA[[#This Row],[Top '[m']]]-TOWER_DATA[[#This Row],[Bottom '[m']]], "")</f>
        <v/>
      </c>
      <c r="CJ174" s="446" t="str">
        <f>IFERROR(-(TOWER_DATA[[#This Row],[D, bottom '[m']]]-TOWER_DATA[[#This Row],[D, top '[m']]])/(TOWER_DATA[[#This Row],[Bottom '[m']]]-TOWER_DATA[[#This Row],[Top '[m']]]),"")</f>
        <v/>
      </c>
      <c r="CK174" s="447" t="str">
        <f>IF(7850/1000*(1/3)*PI()*ABS(CD174-CE174)*((CF174/2)^2+(CF174/2)*(CG174/2)+(CG174/2)^2-(CF174/2-CH174/1000)^2-(CF174/2-CH174/1000)*(CG174/2-CH174/1000)-(CG174/2-CH174/1000)^2)=0,"",7850/1000*(1/3)*PI()*ABS(CD174-CE174)*((CF174/2)^2+(CF174/2)*(CG174/2)+(CG174/2)^2-(CF174/2-CH174/1000)^2-(CF174/2-CH174/1000)*(CG174/2-CH174/1000)-(CG174/2-CH174/1000)^2))</f>
        <v/>
      </c>
      <c r="CL174" s="185" t="str">
        <f>IFERROR((TOWER_DATA[[#This Row],[D, bottom '[m']]]+TOWER_DATA[[#This Row],[D, top '[m']]])/(2*TOWER_DATA[[#This Row],[t '[mm']]]/1000),"")</f>
        <v/>
      </c>
      <c r="CN174" s="404"/>
      <c r="CO174" s="404"/>
      <c r="CP174" s="404"/>
      <c r="CQ174" s="404"/>
      <c r="CR174" s="404"/>
      <c r="CS174" s="404"/>
      <c r="CT174" s="404"/>
      <c r="CU174" s="404"/>
      <c r="CV174" s="87"/>
      <c r="DQ174" s="166"/>
      <c r="DR174" s="166"/>
      <c r="DS174" s="150"/>
      <c r="DV174" s="94"/>
      <c r="DW174" s="94"/>
      <c r="DX174" s="53"/>
    </row>
    <row r="175" spans="5:128" ht="18" customHeight="1">
      <c r="E175" s="272"/>
      <c r="F175" s="90"/>
      <c r="G175" s="90"/>
      <c r="H175" s="90"/>
      <c r="I175" s="90"/>
      <c r="J175" s="91"/>
      <c r="K175" s="184" t="str">
        <f>IFERROR(MP_DATA[[#This Row],[Top '[m']]]-MP_DATA[[#This Row],[Bottom '[m']]], "")</f>
        <v/>
      </c>
      <c r="L175" s="172" t="str">
        <f>IFERROR(-(MP_DATA[[#This Row],[D, bottom '[m']]]-MP_DATA[[#This Row],[D, top '[m']]])/(MP_DATA[[#This Row],[Bottom '[m']]]-MP_DATA[[#This Row],[Top '[m']]]),"")</f>
        <v/>
      </c>
      <c r="M175" s="122" t="str">
        <f t="shared" si="3"/>
        <v/>
      </c>
      <c r="N175" s="435" t="str">
        <f>IFERROR((MP_DATA[[#This Row],[D, bottom '[m']]]+MP_DATA[[#This Row],[D, top '[m']]])/(2*MP_DATA[[#This Row],[t '[mm']]]/1000),"")</f>
        <v/>
      </c>
      <c r="O175" s="412"/>
      <c r="P175" s="412"/>
      <c r="Q175" s="412"/>
      <c r="R175" s="412"/>
      <c r="S175" s="461"/>
      <c r="T175" s="461"/>
      <c r="U175" s="457"/>
      <c r="V175" s="412"/>
      <c r="W175" s="412"/>
      <c r="X175" s="412"/>
      <c r="Y175" s="412"/>
      <c r="AQ175" s="80"/>
      <c r="AW175" s="184" t="str">
        <f>IFERROR(TP_DATA[[#This Row],[Top '[m']]]-TP_DATA[[#This Row],[Bottom '[m']]], "")</f>
        <v/>
      </c>
      <c r="AX175" s="165"/>
      <c r="AY175" s="166"/>
      <c r="AZ175" s="189"/>
      <c r="BC175" s="94"/>
      <c r="BD175" s="94"/>
      <c r="BE175" s="150"/>
      <c r="BJ175"/>
      <c r="CC175" s="89"/>
      <c r="CD175" s="444"/>
      <c r="CE175" s="444"/>
      <c r="CF175" s="444"/>
      <c r="CG175" s="444"/>
      <c r="CH175" s="445"/>
      <c r="CI175" s="184" t="str">
        <f>IFERROR(TOWER_DATA[[#This Row],[Top '[m']]]-TOWER_DATA[[#This Row],[Bottom '[m']]], "")</f>
        <v/>
      </c>
      <c r="CJ175" s="446" t="str">
        <f>IFERROR(-(TOWER_DATA[[#This Row],[D, bottom '[m']]]-TOWER_DATA[[#This Row],[D, top '[m']]])/(TOWER_DATA[[#This Row],[Bottom '[m']]]-TOWER_DATA[[#This Row],[Top '[m']]]),"")</f>
        <v/>
      </c>
      <c r="CK175" s="447" t="str">
        <f>IF(7850/1000*(1/3)*PI()*ABS(CD175-CE175)*((CF175/2)^2+(CF175/2)*(CG175/2)+(CG175/2)^2-(CF175/2-CH175/1000)^2-(CF175/2-CH175/1000)*(CG175/2-CH175/1000)-(CG175/2-CH175/1000)^2)=0,"",7850/1000*(1/3)*PI()*ABS(CD175-CE175)*((CF175/2)^2+(CF175/2)*(CG175/2)+(CG175/2)^2-(CF175/2-CH175/1000)^2-(CF175/2-CH175/1000)*(CG175/2-CH175/1000)-(CG175/2-CH175/1000)^2))</f>
        <v/>
      </c>
      <c r="CL175" s="185" t="str">
        <f>IFERROR((TOWER_DATA[[#This Row],[D, bottom '[m']]]+TOWER_DATA[[#This Row],[D, top '[m']]])/(2*TOWER_DATA[[#This Row],[t '[mm']]]/1000),"")</f>
        <v/>
      </c>
      <c r="CN175" s="404"/>
      <c r="CO175" s="404"/>
      <c r="CP175" s="404"/>
      <c r="CQ175" s="404"/>
      <c r="CR175" s="404"/>
      <c r="CS175" s="404"/>
      <c r="CT175" s="404"/>
      <c r="CU175" s="404"/>
      <c r="CV175" s="87"/>
      <c r="DQ175" s="166"/>
      <c r="DR175" s="166"/>
      <c r="DS175" s="150"/>
      <c r="DV175" s="94"/>
      <c r="DW175" s="94"/>
      <c r="DX175" s="53"/>
    </row>
    <row r="176" spans="5:128" ht="18" customHeight="1">
      <c r="E176" s="272"/>
      <c r="F176" s="90"/>
      <c r="G176" s="90"/>
      <c r="H176" s="90"/>
      <c r="I176" s="90"/>
      <c r="J176" s="91"/>
      <c r="K176" s="184" t="str">
        <f>IFERROR(MP_DATA[[#This Row],[Top '[m']]]-MP_DATA[[#This Row],[Bottom '[m']]], "")</f>
        <v/>
      </c>
      <c r="L176" s="172" t="str">
        <f>IFERROR(-(MP_DATA[[#This Row],[D, bottom '[m']]]-MP_DATA[[#This Row],[D, top '[m']]])/(MP_DATA[[#This Row],[Bottom '[m']]]-MP_DATA[[#This Row],[Top '[m']]]),"")</f>
        <v/>
      </c>
      <c r="M176" s="122" t="str">
        <f t="shared" si="3"/>
        <v/>
      </c>
      <c r="N176" s="435" t="str">
        <f>IFERROR((MP_DATA[[#This Row],[D, bottom '[m']]]+MP_DATA[[#This Row],[D, top '[m']]])/(2*MP_DATA[[#This Row],[t '[mm']]]/1000),"")</f>
        <v/>
      </c>
      <c r="O176" s="412"/>
      <c r="P176" s="412"/>
      <c r="Q176" s="412"/>
      <c r="R176" s="412"/>
      <c r="S176" s="461"/>
      <c r="T176" s="461"/>
      <c r="U176" s="457"/>
      <c r="V176" s="412"/>
      <c r="W176" s="412"/>
      <c r="X176" s="412"/>
      <c r="Y176" s="412"/>
      <c r="AQ176" s="80"/>
      <c r="AW176" s="184" t="str">
        <f>IFERROR(TP_DATA[[#This Row],[Top '[m']]]-TP_DATA[[#This Row],[Bottom '[m']]], "")</f>
        <v/>
      </c>
      <c r="AX176" s="165"/>
      <c r="AY176" s="166"/>
      <c r="AZ176" s="189"/>
      <c r="BC176" s="94"/>
      <c r="BD176" s="94"/>
      <c r="BE176" s="150"/>
      <c r="BJ176"/>
      <c r="CC176" s="89"/>
      <c r="CD176" s="444"/>
      <c r="CE176" s="444"/>
      <c r="CF176" s="444"/>
      <c r="CG176" s="444"/>
      <c r="CH176" s="445"/>
      <c r="CI176" s="184" t="str">
        <f>IFERROR(TOWER_DATA[[#This Row],[Top '[m']]]-TOWER_DATA[[#This Row],[Bottom '[m']]], "")</f>
        <v/>
      </c>
      <c r="CJ176" s="446" t="str">
        <f>IFERROR(-(TOWER_DATA[[#This Row],[D, bottom '[m']]]-TOWER_DATA[[#This Row],[D, top '[m']]])/(TOWER_DATA[[#This Row],[Bottom '[m']]]-TOWER_DATA[[#This Row],[Top '[m']]]),"")</f>
        <v/>
      </c>
      <c r="CK176" s="447" t="str">
        <f>IF(7850/1000*(1/3)*PI()*ABS(CD176-CE176)*((CF176/2)^2+(CF176/2)*(CG176/2)+(CG176/2)^2-(CF176/2-CH176/1000)^2-(CF176/2-CH176/1000)*(CG176/2-CH176/1000)-(CG176/2-CH176/1000)^2)=0,"",7850/1000*(1/3)*PI()*ABS(CD176-CE176)*((CF176/2)^2+(CF176/2)*(CG176/2)+(CG176/2)^2-(CF176/2-CH176/1000)^2-(CF176/2-CH176/1000)*(CG176/2-CH176/1000)-(CG176/2-CH176/1000)^2))</f>
        <v/>
      </c>
      <c r="CL176" s="185" t="str">
        <f>IFERROR((TOWER_DATA[[#This Row],[D, bottom '[m']]]+TOWER_DATA[[#This Row],[D, top '[m']]])/(2*TOWER_DATA[[#This Row],[t '[mm']]]/1000),"")</f>
        <v/>
      </c>
      <c r="CN176" s="404"/>
      <c r="CO176" s="404"/>
      <c r="CP176" s="404"/>
      <c r="CQ176" s="404"/>
      <c r="CR176" s="404"/>
      <c r="CS176" s="404"/>
      <c r="CT176" s="404"/>
      <c r="CU176" s="404"/>
      <c r="CV176" s="87"/>
      <c r="DQ176" s="166"/>
      <c r="DR176" s="166"/>
      <c r="DS176" s="150"/>
      <c r="DV176" s="94"/>
      <c r="DW176" s="94"/>
      <c r="DX176" s="53"/>
    </row>
    <row r="177" spans="5:128" ht="18" customHeight="1">
      <c r="E177" s="272"/>
      <c r="F177" s="90"/>
      <c r="G177" s="90"/>
      <c r="H177" s="90"/>
      <c r="I177" s="90"/>
      <c r="J177" s="91"/>
      <c r="K177" s="184" t="str">
        <f>IFERROR(MP_DATA[[#This Row],[Top '[m']]]-MP_DATA[[#This Row],[Bottom '[m']]], "")</f>
        <v/>
      </c>
      <c r="L177" s="172" t="str">
        <f>IFERROR(-(MP_DATA[[#This Row],[D, bottom '[m']]]-MP_DATA[[#This Row],[D, top '[m']]])/(MP_DATA[[#This Row],[Bottom '[m']]]-MP_DATA[[#This Row],[Top '[m']]]),"")</f>
        <v/>
      </c>
      <c r="M177" s="122" t="str">
        <f t="shared" ref="M177:M240" si="7">IF(7850/1000*(1/3)*PI()*ABS(F177-G177)*((H177/2)^2+(H177/2)*(I177/2)+(I177/2)^2-(H177/2-J177/1000)^2-(H177/2-J177/1000)*(I177/2-J177/1000)-(I177/2-J177/1000)^2)=0,"",7850/1000*(1/3)*PI()*ABS(F177-G177)*((H177/2)^2+(H177/2)*(I177/2)+(I177/2)^2-(H177/2-J177/1000)^2-(H177/2-J177/1000)*(I177/2-J177/1000)-(I177/2-J177/1000)^2))</f>
        <v/>
      </c>
      <c r="N177" s="435" t="str">
        <f>IFERROR((MP_DATA[[#This Row],[D, bottom '[m']]]+MP_DATA[[#This Row],[D, top '[m']]])/(2*MP_DATA[[#This Row],[t '[mm']]]/1000),"")</f>
        <v/>
      </c>
      <c r="O177" s="412"/>
      <c r="P177" s="412"/>
      <c r="Q177" s="412"/>
      <c r="R177" s="412"/>
      <c r="S177" s="461"/>
      <c r="T177" s="461"/>
      <c r="U177" s="457"/>
      <c r="V177" s="412"/>
      <c r="W177" s="412"/>
      <c r="X177" s="412"/>
      <c r="Y177" s="412"/>
      <c r="AQ177" s="80"/>
      <c r="AW177" s="184" t="str">
        <f>IFERROR(TP_DATA[[#This Row],[Top '[m']]]-TP_DATA[[#This Row],[Bottom '[m']]], "")</f>
        <v/>
      </c>
      <c r="AX177" s="165"/>
      <c r="AY177" s="166"/>
      <c r="AZ177" s="189"/>
      <c r="BC177" s="94"/>
      <c r="BD177" s="94"/>
      <c r="BE177" s="150"/>
      <c r="BJ177"/>
      <c r="CC177" s="89"/>
      <c r="CD177" s="444"/>
      <c r="CE177" s="444"/>
      <c r="CF177" s="444"/>
      <c r="CG177" s="444"/>
      <c r="CH177" s="445"/>
      <c r="CI177" s="184" t="str">
        <f>IFERROR(TOWER_DATA[[#This Row],[Top '[m']]]-TOWER_DATA[[#This Row],[Bottom '[m']]], "")</f>
        <v/>
      </c>
      <c r="CJ177" s="446" t="str">
        <f>IFERROR(-(TOWER_DATA[[#This Row],[D, bottom '[m']]]-TOWER_DATA[[#This Row],[D, top '[m']]])/(TOWER_DATA[[#This Row],[Bottom '[m']]]-TOWER_DATA[[#This Row],[Top '[m']]]),"")</f>
        <v/>
      </c>
      <c r="CK177" s="447" t="str">
        <f>IF(7850/1000*(1/3)*PI()*ABS(CD177-CE177)*((CF177/2)^2+(CF177/2)*(CG177/2)+(CG177/2)^2-(CF177/2-CH177/1000)^2-(CF177/2-CH177/1000)*(CG177/2-CH177/1000)-(CG177/2-CH177/1000)^2)=0,"",7850/1000*(1/3)*PI()*ABS(CD177-CE177)*((CF177/2)^2+(CF177/2)*(CG177/2)+(CG177/2)^2-(CF177/2-CH177/1000)^2-(CF177/2-CH177/1000)*(CG177/2-CH177/1000)-(CG177/2-CH177/1000)^2))</f>
        <v/>
      </c>
      <c r="CL177" s="185" t="str">
        <f>IFERROR((TOWER_DATA[[#This Row],[D, bottom '[m']]]+TOWER_DATA[[#This Row],[D, top '[m']]])/(2*TOWER_DATA[[#This Row],[t '[mm']]]/1000),"")</f>
        <v/>
      </c>
      <c r="CN177" s="404"/>
      <c r="CO177" s="404"/>
      <c r="CP177" s="404"/>
      <c r="CQ177" s="404"/>
      <c r="CR177" s="404"/>
      <c r="CS177" s="404"/>
      <c r="CT177" s="404"/>
      <c r="CU177" s="404"/>
      <c r="CV177" s="87"/>
      <c r="DQ177" s="166"/>
      <c r="DR177" s="166"/>
      <c r="DS177" s="150"/>
      <c r="DV177" s="94"/>
      <c r="DW177" s="94"/>
      <c r="DX177" s="53"/>
    </row>
    <row r="178" spans="5:128" ht="18" customHeight="1">
      <c r="E178" s="272"/>
      <c r="F178" s="90"/>
      <c r="G178" s="90"/>
      <c r="H178" s="90"/>
      <c r="I178" s="90"/>
      <c r="J178" s="91"/>
      <c r="K178" s="184" t="str">
        <f>IFERROR(MP_DATA[[#This Row],[Top '[m']]]-MP_DATA[[#This Row],[Bottom '[m']]], "")</f>
        <v/>
      </c>
      <c r="L178" s="172" t="str">
        <f>IFERROR(-(MP_DATA[[#This Row],[D, bottom '[m']]]-MP_DATA[[#This Row],[D, top '[m']]])/(MP_DATA[[#This Row],[Bottom '[m']]]-MP_DATA[[#This Row],[Top '[m']]]),"")</f>
        <v/>
      </c>
      <c r="M178" s="122" t="str">
        <f t="shared" si="7"/>
        <v/>
      </c>
      <c r="N178" s="435" t="str">
        <f>IFERROR((MP_DATA[[#This Row],[D, bottom '[m']]]+MP_DATA[[#This Row],[D, top '[m']]])/(2*MP_DATA[[#This Row],[t '[mm']]]/1000),"")</f>
        <v/>
      </c>
      <c r="O178" s="412"/>
      <c r="P178" s="412"/>
      <c r="Q178" s="412"/>
      <c r="R178" s="412"/>
      <c r="S178" s="461"/>
      <c r="T178" s="461"/>
      <c r="U178" s="457"/>
      <c r="V178" s="412"/>
      <c r="W178" s="412"/>
      <c r="X178" s="412"/>
      <c r="Y178" s="412"/>
      <c r="AQ178" s="80"/>
      <c r="AW178" s="184" t="str">
        <f>IFERROR(TP_DATA[[#This Row],[Top '[m']]]-TP_DATA[[#This Row],[Bottom '[m']]], "")</f>
        <v/>
      </c>
      <c r="AX178" s="165"/>
      <c r="AY178" s="166"/>
      <c r="AZ178" s="189"/>
      <c r="BC178" s="94"/>
      <c r="BD178" s="94"/>
      <c r="BE178" s="150"/>
      <c r="BJ178"/>
      <c r="CC178" s="89"/>
      <c r="CD178" s="444"/>
      <c r="CE178" s="444"/>
      <c r="CF178" s="444"/>
      <c r="CG178" s="444"/>
      <c r="CH178" s="445"/>
      <c r="CI178" s="184" t="str">
        <f>IFERROR(TOWER_DATA[[#This Row],[Top '[m']]]-TOWER_DATA[[#This Row],[Bottom '[m']]], "")</f>
        <v/>
      </c>
      <c r="CJ178" s="446" t="str">
        <f>IFERROR(-(TOWER_DATA[[#This Row],[D, bottom '[m']]]-TOWER_DATA[[#This Row],[D, top '[m']]])/(TOWER_DATA[[#This Row],[Bottom '[m']]]-TOWER_DATA[[#This Row],[Top '[m']]]),"")</f>
        <v/>
      </c>
      <c r="CK178" s="447" t="str">
        <f>IF(7850/1000*(1/3)*PI()*ABS(CD178-CE178)*((CF178/2)^2+(CF178/2)*(CG178/2)+(CG178/2)^2-(CF178/2-CH178/1000)^2-(CF178/2-CH178/1000)*(CG178/2-CH178/1000)-(CG178/2-CH178/1000)^2)=0,"",7850/1000*(1/3)*PI()*ABS(CD178-CE178)*((CF178/2)^2+(CF178/2)*(CG178/2)+(CG178/2)^2-(CF178/2-CH178/1000)^2-(CF178/2-CH178/1000)*(CG178/2-CH178/1000)-(CG178/2-CH178/1000)^2))</f>
        <v/>
      </c>
      <c r="CL178" s="185" t="str">
        <f>IFERROR((TOWER_DATA[[#This Row],[D, bottom '[m']]]+TOWER_DATA[[#This Row],[D, top '[m']]])/(2*TOWER_DATA[[#This Row],[t '[mm']]]/1000),"")</f>
        <v/>
      </c>
      <c r="CN178" s="404"/>
      <c r="CO178" s="404"/>
      <c r="CP178" s="404"/>
      <c r="CQ178" s="404"/>
      <c r="CR178" s="404"/>
      <c r="CS178" s="404"/>
      <c r="CT178" s="404"/>
      <c r="CU178" s="404"/>
      <c r="CV178" s="87"/>
      <c r="DQ178" s="166"/>
      <c r="DR178" s="166"/>
      <c r="DS178" s="150"/>
      <c r="DV178" s="94"/>
      <c r="DW178" s="94"/>
      <c r="DX178" s="53"/>
    </row>
    <row r="179" spans="5:128" ht="18" customHeight="1">
      <c r="E179" s="272"/>
      <c r="F179" s="90"/>
      <c r="G179" s="90"/>
      <c r="H179" s="90"/>
      <c r="I179" s="90"/>
      <c r="J179" s="91"/>
      <c r="K179" s="184" t="str">
        <f>IFERROR(MP_DATA[[#This Row],[Top '[m']]]-MP_DATA[[#This Row],[Bottom '[m']]], "")</f>
        <v/>
      </c>
      <c r="L179" s="172" t="str">
        <f>IFERROR(-(MP_DATA[[#This Row],[D, bottom '[m']]]-MP_DATA[[#This Row],[D, top '[m']]])/(MP_DATA[[#This Row],[Bottom '[m']]]-MP_DATA[[#This Row],[Top '[m']]]),"")</f>
        <v/>
      </c>
      <c r="M179" s="122" t="str">
        <f t="shared" si="7"/>
        <v/>
      </c>
      <c r="N179" s="435" t="str">
        <f>IFERROR((MP_DATA[[#This Row],[D, bottom '[m']]]+MP_DATA[[#This Row],[D, top '[m']]])/(2*MP_DATA[[#This Row],[t '[mm']]]/1000),"")</f>
        <v/>
      </c>
      <c r="O179" s="412"/>
      <c r="P179" s="412"/>
      <c r="Q179" s="412"/>
      <c r="R179" s="412"/>
      <c r="S179" s="461"/>
      <c r="T179" s="461"/>
      <c r="U179" s="457"/>
      <c r="V179" s="412"/>
      <c r="W179" s="412"/>
      <c r="X179" s="412"/>
      <c r="Y179" s="412"/>
      <c r="AQ179" s="80"/>
      <c r="AW179" s="184" t="str">
        <f>IFERROR(TP_DATA[[#This Row],[Top '[m']]]-TP_DATA[[#This Row],[Bottom '[m']]], "")</f>
        <v/>
      </c>
      <c r="AX179" s="165"/>
      <c r="AY179" s="166"/>
      <c r="AZ179" s="189"/>
      <c r="BC179" s="94"/>
      <c r="BD179" s="94"/>
      <c r="BE179" s="150"/>
      <c r="BJ179"/>
      <c r="CC179" s="89"/>
      <c r="CD179" s="444"/>
      <c r="CE179" s="444"/>
      <c r="CF179" s="444"/>
      <c r="CG179" s="444"/>
      <c r="CH179" s="445"/>
      <c r="CI179" s="184" t="str">
        <f>IFERROR(TOWER_DATA[[#This Row],[Top '[m']]]-TOWER_DATA[[#This Row],[Bottom '[m']]], "")</f>
        <v/>
      </c>
      <c r="CJ179" s="446" t="str">
        <f>IFERROR(-(TOWER_DATA[[#This Row],[D, bottom '[m']]]-TOWER_DATA[[#This Row],[D, top '[m']]])/(TOWER_DATA[[#This Row],[Bottom '[m']]]-TOWER_DATA[[#This Row],[Top '[m']]]),"")</f>
        <v/>
      </c>
      <c r="CK179" s="447" t="str">
        <f>IF(7850/1000*(1/3)*PI()*ABS(CD179-CE179)*((CF179/2)^2+(CF179/2)*(CG179/2)+(CG179/2)^2-(CF179/2-CH179/1000)^2-(CF179/2-CH179/1000)*(CG179/2-CH179/1000)-(CG179/2-CH179/1000)^2)=0,"",7850/1000*(1/3)*PI()*ABS(CD179-CE179)*((CF179/2)^2+(CF179/2)*(CG179/2)+(CG179/2)^2-(CF179/2-CH179/1000)^2-(CF179/2-CH179/1000)*(CG179/2-CH179/1000)-(CG179/2-CH179/1000)^2))</f>
        <v/>
      </c>
      <c r="CL179" s="185" t="str">
        <f>IFERROR((TOWER_DATA[[#This Row],[D, bottom '[m']]]+TOWER_DATA[[#This Row],[D, top '[m']]])/(2*TOWER_DATA[[#This Row],[t '[mm']]]/1000),"")</f>
        <v/>
      </c>
      <c r="CN179" s="404"/>
      <c r="CO179" s="404"/>
      <c r="CP179" s="404"/>
      <c r="CQ179" s="404"/>
      <c r="CR179" s="404"/>
      <c r="CS179" s="404"/>
      <c r="CT179" s="404"/>
      <c r="CU179" s="404"/>
      <c r="CV179" s="87"/>
      <c r="DQ179" s="166"/>
      <c r="DR179" s="166"/>
      <c r="DS179" s="150"/>
      <c r="DV179" s="94"/>
      <c r="DW179" s="94"/>
      <c r="DX179" s="53"/>
    </row>
    <row r="180" spans="5:128" ht="18" customHeight="1">
      <c r="E180" s="272"/>
      <c r="F180" s="90"/>
      <c r="G180" s="90"/>
      <c r="H180" s="90"/>
      <c r="I180" s="90"/>
      <c r="J180" s="91"/>
      <c r="K180" s="184" t="str">
        <f>IFERROR(MP_DATA[[#This Row],[Top '[m']]]-MP_DATA[[#This Row],[Bottom '[m']]], "")</f>
        <v/>
      </c>
      <c r="L180" s="172" t="str">
        <f>IFERROR(-(MP_DATA[[#This Row],[D, bottom '[m']]]-MP_DATA[[#This Row],[D, top '[m']]])/(MP_DATA[[#This Row],[Bottom '[m']]]-MP_DATA[[#This Row],[Top '[m']]]),"")</f>
        <v/>
      </c>
      <c r="M180" s="122" t="str">
        <f t="shared" si="7"/>
        <v/>
      </c>
      <c r="N180" s="435" t="str">
        <f>IFERROR((MP_DATA[[#This Row],[D, bottom '[m']]]+MP_DATA[[#This Row],[D, top '[m']]])/(2*MP_DATA[[#This Row],[t '[mm']]]/1000),"")</f>
        <v/>
      </c>
      <c r="O180" s="412"/>
      <c r="P180" s="412"/>
      <c r="Q180" s="412"/>
      <c r="R180" s="412"/>
      <c r="S180" s="461"/>
      <c r="T180" s="461"/>
      <c r="U180" s="457"/>
      <c r="V180" s="412"/>
      <c r="W180" s="412"/>
      <c r="X180" s="412"/>
      <c r="Y180" s="412"/>
      <c r="AQ180" s="80"/>
      <c r="AW180" s="184" t="str">
        <f>IFERROR(TP_DATA[[#This Row],[Top '[m']]]-TP_DATA[[#This Row],[Bottom '[m']]], "")</f>
        <v/>
      </c>
      <c r="AX180" s="165"/>
      <c r="AY180" s="166"/>
      <c r="AZ180" s="189"/>
      <c r="BC180" s="94"/>
      <c r="BD180" s="94"/>
      <c r="BE180" s="150"/>
      <c r="BJ180"/>
      <c r="CC180" s="89"/>
      <c r="CD180" s="444"/>
      <c r="CE180" s="444"/>
      <c r="CF180" s="444"/>
      <c r="CG180" s="444"/>
      <c r="CH180" s="445"/>
      <c r="CI180" s="184" t="str">
        <f>IFERROR(TOWER_DATA[[#This Row],[Top '[m']]]-TOWER_DATA[[#This Row],[Bottom '[m']]], "")</f>
        <v/>
      </c>
      <c r="CJ180" s="446" t="str">
        <f>IFERROR(-(TOWER_DATA[[#This Row],[D, bottom '[m']]]-TOWER_DATA[[#This Row],[D, top '[m']]])/(TOWER_DATA[[#This Row],[Bottom '[m']]]-TOWER_DATA[[#This Row],[Top '[m']]]),"")</f>
        <v/>
      </c>
      <c r="CK180" s="447" t="str">
        <f>IF(7850/1000*(1/3)*PI()*ABS(CD180-CE180)*((CF180/2)^2+(CF180/2)*(CG180/2)+(CG180/2)^2-(CF180/2-CH180/1000)^2-(CF180/2-CH180/1000)*(CG180/2-CH180/1000)-(CG180/2-CH180/1000)^2)=0,"",7850/1000*(1/3)*PI()*ABS(CD180-CE180)*((CF180/2)^2+(CF180/2)*(CG180/2)+(CG180/2)^2-(CF180/2-CH180/1000)^2-(CF180/2-CH180/1000)*(CG180/2-CH180/1000)-(CG180/2-CH180/1000)^2))</f>
        <v/>
      </c>
      <c r="CL180" s="185" t="str">
        <f>IFERROR((TOWER_DATA[[#This Row],[D, bottom '[m']]]+TOWER_DATA[[#This Row],[D, top '[m']]])/(2*TOWER_DATA[[#This Row],[t '[mm']]]/1000),"")</f>
        <v/>
      </c>
      <c r="CN180" s="404"/>
      <c r="CO180" s="404"/>
      <c r="CP180" s="404"/>
      <c r="CQ180" s="404"/>
      <c r="CR180" s="404"/>
      <c r="CS180" s="404"/>
      <c r="CT180" s="404"/>
      <c r="CU180" s="404"/>
      <c r="CV180" s="87"/>
      <c r="DQ180" s="166"/>
      <c r="DR180" s="166"/>
      <c r="DS180" s="150"/>
      <c r="DV180" s="94"/>
      <c r="DW180" s="94"/>
      <c r="DX180" s="53"/>
    </row>
    <row r="181" spans="5:128" ht="18" customHeight="1">
      <c r="E181" s="272"/>
      <c r="F181" s="90"/>
      <c r="G181" s="90"/>
      <c r="H181" s="90"/>
      <c r="I181" s="90"/>
      <c r="J181" s="91"/>
      <c r="K181" s="184" t="str">
        <f>IFERROR(MP_DATA[[#This Row],[Top '[m']]]-MP_DATA[[#This Row],[Bottom '[m']]], "")</f>
        <v/>
      </c>
      <c r="L181" s="172" t="str">
        <f>IFERROR(-(MP_DATA[[#This Row],[D, bottom '[m']]]-MP_DATA[[#This Row],[D, top '[m']]])/(MP_DATA[[#This Row],[Bottom '[m']]]-MP_DATA[[#This Row],[Top '[m']]]),"")</f>
        <v/>
      </c>
      <c r="M181" s="122" t="str">
        <f t="shared" si="7"/>
        <v/>
      </c>
      <c r="N181" s="435" t="str">
        <f>IFERROR((MP_DATA[[#This Row],[D, bottom '[m']]]+MP_DATA[[#This Row],[D, top '[m']]])/(2*MP_DATA[[#This Row],[t '[mm']]]/1000),"")</f>
        <v/>
      </c>
      <c r="O181" s="412"/>
      <c r="P181" s="412"/>
      <c r="Q181" s="412"/>
      <c r="R181" s="412"/>
      <c r="S181" s="461"/>
      <c r="T181" s="461"/>
      <c r="U181" s="457"/>
      <c r="V181" s="412"/>
      <c r="W181" s="412"/>
      <c r="X181" s="412"/>
      <c r="Y181" s="412"/>
      <c r="AQ181" s="80"/>
      <c r="AW181" s="184" t="str">
        <f>IFERROR(TP_DATA[[#This Row],[Top '[m']]]-TP_DATA[[#This Row],[Bottom '[m']]], "")</f>
        <v/>
      </c>
      <c r="AX181" s="165"/>
      <c r="AY181" s="166"/>
      <c r="AZ181" s="189"/>
      <c r="BC181" s="94"/>
      <c r="BD181" s="94"/>
      <c r="BE181" s="150"/>
      <c r="BJ181"/>
      <c r="CC181" s="89"/>
      <c r="CD181" s="444"/>
      <c r="CE181" s="444"/>
      <c r="CF181" s="444"/>
      <c r="CG181" s="444"/>
      <c r="CH181" s="445"/>
      <c r="CI181" s="184" t="str">
        <f>IFERROR(TOWER_DATA[[#This Row],[Top '[m']]]-TOWER_DATA[[#This Row],[Bottom '[m']]], "")</f>
        <v/>
      </c>
      <c r="CJ181" s="446" t="str">
        <f>IFERROR(-(TOWER_DATA[[#This Row],[D, bottom '[m']]]-TOWER_DATA[[#This Row],[D, top '[m']]])/(TOWER_DATA[[#This Row],[Bottom '[m']]]-TOWER_DATA[[#This Row],[Top '[m']]]),"")</f>
        <v/>
      </c>
      <c r="CK181" s="447" t="str">
        <f>IF(7850/1000*(1/3)*PI()*ABS(CD181-CE181)*((CF181/2)^2+(CF181/2)*(CG181/2)+(CG181/2)^2-(CF181/2-CH181/1000)^2-(CF181/2-CH181/1000)*(CG181/2-CH181/1000)-(CG181/2-CH181/1000)^2)=0,"",7850/1000*(1/3)*PI()*ABS(CD181-CE181)*((CF181/2)^2+(CF181/2)*(CG181/2)+(CG181/2)^2-(CF181/2-CH181/1000)^2-(CF181/2-CH181/1000)*(CG181/2-CH181/1000)-(CG181/2-CH181/1000)^2))</f>
        <v/>
      </c>
      <c r="CL181" s="185" t="str">
        <f>IFERROR((TOWER_DATA[[#This Row],[D, bottom '[m']]]+TOWER_DATA[[#This Row],[D, top '[m']]])/(2*TOWER_DATA[[#This Row],[t '[mm']]]/1000),"")</f>
        <v/>
      </c>
      <c r="CN181" s="404"/>
      <c r="CO181" s="404"/>
      <c r="CP181" s="404"/>
      <c r="CQ181" s="404"/>
      <c r="CR181" s="404"/>
      <c r="CS181" s="404"/>
      <c r="CT181" s="404"/>
      <c r="CU181" s="404"/>
      <c r="CV181" s="87"/>
      <c r="DQ181" s="166"/>
      <c r="DR181" s="166"/>
      <c r="DS181" s="150"/>
      <c r="DV181" s="94"/>
      <c r="DW181" s="94"/>
      <c r="DX181" s="53"/>
    </row>
    <row r="182" spans="5:128" ht="18" customHeight="1">
      <c r="E182" s="272"/>
      <c r="F182" s="90"/>
      <c r="G182" s="90"/>
      <c r="H182" s="90"/>
      <c r="I182" s="90"/>
      <c r="J182" s="91"/>
      <c r="K182" s="184" t="str">
        <f>IFERROR(MP_DATA[[#This Row],[Top '[m']]]-MP_DATA[[#This Row],[Bottom '[m']]], "")</f>
        <v/>
      </c>
      <c r="L182" s="172" t="str">
        <f>IFERROR(-(MP_DATA[[#This Row],[D, bottom '[m']]]-MP_DATA[[#This Row],[D, top '[m']]])/(MP_DATA[[#This Row],[Bottom '[m']]]-MP_DATA[[#This Row],[Top '[m']]]),"")</f>
        <v/>
      </c>
      <c r="M182" s="122" t="str">
        <f t="shared" si="7"/>
        <v/>
      </c>
      <c r="N182" s="435" t="str">
        <f>IFERROR((MP_DATA[[#This Row],[D, bottom '[m']]]+MP_DATA[[#This Row],[D, top '[m']]])/(2*MP_DATA[[#This Row],[t '[mm']]]/1000),"")</f>
        <v/>
      </c>
      <c r="O182" s="412"/>
      <c r="P182" s="412"/>
      <c r="Q182" s="412"/>
      <c r="R182" s="412"/>
      <c r="S182" s="461"/>
      <c r="T182" s="461"/>
      <c r="U182" s="457"/>
      <c r="V182" s="412"/>
      <c r="W182" s="412"/>
      <c r="X182" s="412"/>
      <c r="Y182" s="412"/>
      <c r="AQ182" s="80"/>
      <c r="AW182" s="184" t="str">
        <f>IFERROR(TP_DATA[[#This Row],[Top '[m']]]-TP_DATA[[#This Row],[Bottom '[m']]], "")</f>
        <v/>
      </c>
      <c r="AX182" s="165"/>
      <c r="AY182" s="166"/>
      <c r="AZ182" s="189"/>
      <c r="BC182" s="94"/>
      <c r="BD182" s="94"/>
      <c r="BE182" s="150"/>
      <c r="BJ182"/>
      <c r="CC182" s="89"/>
      <c r="CD182" s="444"/>
      <c r="CE182" s="444"/>
      <c r="CF182" s="444"/>
      <c r="CG182" s="444"/>
      <c r="CH182" s="445"/>
      <c r="CI182" s="184" t="str">
        <f>IFERROR(TOWER_DATA[[#This Row],[Top '[m']]]-TOWER_DATA[[#This Row],[Bottom '[m']]], "")</f>
        <v/>
      </c>
      <c r="CJ182" s="446" t="str">
        <f>IFERROR(-(TOWER_DATA[[#This Row],[D, bottom '[m']]]-TOWER_DATA[[#This Row],[D, top '[m']]])/(TOWER_DATA[[#This Row],[Bottom '[m']]]-TOWER_DATA[[#This Row],[Top '[m']]]),"")</f>
        <v/>
      </c>
      <c r="CK182" s="447" t="str">
        <f>IF(7850/1000*(1/3)*PI()*ABS(CD182-CE182)*((CF182/2)^2+(CF182/2)*(CG182/2)+(CG182/2)^2-(CF182/2-CH182/1000)^2-(CF182/2-CH182/1000)*(CG182/2-CH182/1000)-(CG182/2-CH182/1000)^2)=0,"",7850/1000*(1/3)*PI()*ABS(CD182-CE182)*((CF182/2)^2+(CF182/2)*(CG182/2)+(CG182/2)^2-(CF182/2-CH182/1000)^2-(CF182/2-CH182/1000)*(CG182/2-CH182/1000)-(CG182/2-CH182/1000)^2))</f>
        <v/>
      </c>
      <c r="CL182" s="185" t="str">
        <f>IFERROR((TOWER_DATA[[#This Row],[D, bottom '[m']]]+TOWER_DATA[[#This Row],[D, top '[m']]])/(2*TOWER_DATA[[#This Row],[t '[mm']]]/1000),"")</f>
        <v/>
      </c>
      <c r="CN182" s="404"/>
      <c r="CO182" s="404"/>
      <c r="CP182" s="404"/>
      <c r="CQ182" s="404"/>
      <c r="CR182" s="404"/>
      <c r="CS182" s="404"/>
      <c r="CT182" s="404"/>
      <c r="CU182" s="404"/>
      <c r="CV182" s="87"/>
      <c r="DQ182" s="166"/>
      <c r="DR182" s="166"/>
      <c r="DS182" s="150"/>
      <c r="DV182" s="94"/>
      <c r="DW182" s="94"/>
      <c r="DX182" s="53"/>
    </row>
    <row r="183" spans="5:128" ht="18" customHeight="1">
      <c r="E183" s="272"/>
      <c r="F183" s="90"/>
      <c r="G183" s="90"/>
      <c r="H183" s="90"/>
      <c r="I183" s="90"/>
      <c r="J183" s="91"/>
      <c r="K183" s="184" t="str">
        <f>IFERROR(MP_DATA[[#This Row],[Top '[m']]]-MP_DATA[[#This Row],[Bottom '[m']]], "")</f>
        <v/>
      </c>
      <c r="L183" s="172" t="str">
        <f>IFERROR(-(MP_DATA[[#This Row],[D, bottom '[m']]]-MP_DATA[[#This Row],[D, top '[m']]])/(MP_DATA[[#This Row],[Bottom '[m']]]-MP_DATA[[#This Row],[Top '[m']]]),"")</f>
        <v/>
      </c>
      <c r="M183" s="122" t="str">
        <f t="shared" si="7"/>
        <v/>
      </c>
      <c r="N183" s="435" t="str">
        <f>IFERROR((MP_DATA[[#This Row],[D, bottom '[m']]]+MP_DATA[[#This Row],[D, top '[m']]])/(2*MP_DATA[[#This Row],[t '[mm']]]/1000),"")</f>
        <v/>
      </c>
      <c r="O183" s="412"/>
      <c r="P183" s="412"/>
      <c r="Q183" s="412"/>
      <c r="R183" s="412"/>
      <c r="S183" s="461"/>
      <c r="T183" s="461"/>
      <c r="U183" s="457"/>
      <c r="V183" s="412"/>
      <c r="W183" s="412"/>
      <c r="X183" s="412"/>
      <c r="Y183" s="412"/>
      <c r="AQ183" s="80"/>
      <c r="AW183" s="184" t="str">
        <f>IFERROR(TP_DATA[[#This Row],[Top '[m']]]-TP_DATA[[#This Row],[Bottom '[m']]], "")</f>
        <v/>
      </c>
      <c r="AX183" s="165"/>
      <c r="AY183" s="166"/>
      <c r="AZ183" s="189"/>
      <c r="BC183" s="94"/>
      <c r="BD183" s="94"/>
      <c r="BE183" s="150"/>
      <c r="BJ183"/>
      <c r="CC183" s="89"/>
      <c r="CD183" s="444"/>
      <c r="CE183" s="444"/>
      <c r="CF183" s="444"/>
      <c r="CG183" s="444"/>
      <c r="CH183" s="445"/>
      <c r="CI183" s="184" t="str">
        <f>IFERROR(TOWER_DATA[[#This Row],[Top '[m']]]-TOWER_DATA[[#This Row],[Bottom '[m']]], "")</f>
        <v/>
      </c>
      <c r="CJ183" s="446" t="str">
        <f>IFERROR(-(TOWER_DATA[[#This Row],[D, bottom '[m']]]-TOWER_DATA[[#This Row],[D, top '[m']]])/(TOWER_DATA[[#This Row],[Bottom '[m']]]-TOWER_DATA[[#This Row],[Top '[m']]]),"")</f>
        <v/>
      </c>
      <c r="CK183" s="447" t="str">
        <f>IF(7850/1000*(1/3)*PI()*ABS(CD183-CE183)*((CF183/2)^2+(CF183/2)*(CG183/2)+(CG183/2)^2-(CF183/2-CH183/1000)^2-(CF183/2-CH183/1000)*(CG183/2-CH183/1000)-(CG183/2-CH183/1000)^2)=0,"",7850/1000*(1/3)*PI()*ABS(CD183-CE183)*((CF183/2)^2+(CF183/2)*(CG183/2)+(CG183/2)^2-(CF183/2-CH183/1000)^2-(CF183/2-CH183/1000)*(CG183/2-CH183/1000)-(CG183/2-CH183/1000)^2))</f>
        <v/>
      </c>
      <c r="CL183" s="185" t="str">
        <f>IFERROR((TOWER_DATA[[#This Row],[D, bottom '[m']]]+TOWER_DATA[[#This Row],[D, top '[m']]])/(2*TOWER_DATA[[#This Row],[t '[mm']]]/1000),"")</f>
        <v/>
      </c>
      <c r="CN183" s="404"/>
      <c r="CO183" s="404"/>
      <c r="CP183" s="404"/>
      <c r="CQ183" s="404"/>
      <c r="CR183" s="404"/>
      <c r="CS183" s="404"/>
      <c r="CT183" s="404"/>
      <c r="CU183" s="404"/>
      <c r="CV183" s="87"/>
      <c r="DQ183" s="166"/>
      <c r="DR183" s="166"/>
      <c r="DS183" s="150"/>
      <c r="DV183" s="94"/>
      <c r="DW183" s="94"/>
      <c r="DX183" s="53"/>
    </row>
    <row r="184" spans="5:128" ht="18" customHeight="1">
      <c r="E184" s="272"/>
      <c r="F184" s="90"/>
      <c r="G184" s="90"/>
      <c r="H184" s="90"/>
      <c r="I184" s="90"/>
      <c r="J184" s="91"/>
      <c r="K184" s="184" t="str">
        <f>IFERROR(MP_DATA[[#This Row],[Top '[m']]]-MP_DATA[[#This Row],[Bottom '[m']]], "")</f>
        <v/>
      </c>
      <c r="L184" s="172" t="str">
        <f>IFERROR(-(MP_DATA[[#This Row],[D, bottom '[m']]]-MP_DATA[[#This Row],[D, top '[m']]])/(MP_DATA[[#This Row],[Bottom '[m']]]-MP_DATA[[#This Row],[Top '[m']]]),"")</f>
        <v/>
      </c>
      <c r="M184" s="122" t="str">
        <f t="shared" si="7"/>
        <v/>
      </c>
      <c r="N184" s="435" t="str">
        <f>IFERROR((MP_DATA[[#This Row],[D, bottom '[m']]]+MP_DATA[[#This Row],[D, top '[m']]])/(2*MP_DATA[[#This Row],[t '[mm']]]/1000),"")</f>
        <v/>
      </c>
      <c r="O184" s="412"/>
      <c r="P184" s="412"/>
      <c r="Q184" s="412"/>
      <c r="R184" s="412"/>
      <c r="S184" s="461"/>
      <c r="T184" s="461"/>
      <c r="U184" s="457"/>
      <c r="V184" s="412"/>
      <c r="W184" s="412"/>
      <c r="X184" s="412"/>
      <c r="Y184" s="412"/>
      <c r="AQ184" s="80"/>
      <c r="AW184" s="184" t="str">
        <f>IFERROR(TP_DATA[[#This Row],[Top '[m']]]-TP_DATA[[#This Row],[Bottom '[m']]], "")</f>
        <v/>
      </c>
      <c r="AX184" s="165"/>
      <c r="AY184" s="166"/>
      <c r="AZ184" s="189"/>
      <c r="BC184" s="94"/>
      <c r="BD184" s="94"/>
      <c r="BE184" s="150"/>
      <c r="BJ184"/>
      <c r="CC184" s="89"/>
      <c r="CD184" s="444"/>
      <c r="CE184" s="444"/>
      <c r="CF184" s="444"/>
      <c r="CG184" s="444"/>
      <c r="CH184" s="445"/>
      <c r="CI184" s="184" t="str">
        <f>IFERROR(TOWER_DATA[[#This Row],[Top '[m']]]-TOWER_DATA[[#This Row],[Bottom '[m']]], "")</f>
        <v/>
      </c>
      <c r="CJ184" s="446" t="str">
        <f>IFERROR(-(TOWER_DATA[[#This Row],[D, bottom '[m']]]-TOWER_DATA[[#This Row],[D, top '[m']]])/(TOWER_DATA[[#This Row],[Bottom '[m']]]-TOWER_DATA[[#This Row],[Top '[m']]]),"")</f>
        <v/>
      </c>
      <c r="CK184" s="447" t="str">
        <f>IF(7850/1000*(1/3)*PI()*ABS(CD184-CE184)*((CF184/2)^2+(CF184/2)*(CG184/2)+(CG184/2)^2-(CF184/2-CH184/1000)^2-(CF184/2-CH184/1000)*(CG184/2-CH184/1000)-(CG184/2-CH184/1000)^2)=0,"",7850/1000*(1/3)*PI()*ABS(CD184-CE184)*((CF184/2)^2+(CF184/2)*(CG184/2)+(CG184/2)^2-(CF184/2-CH184/1000)^2-(CF184/2-CH184/1000)*(CG184/2-CH184/1000)-(CG184/2-CH184/1000)^2))</f>
        <v/>
      </c>
      <c r="CL184" s="185" t="str">
        <f>IFERROR((TOWER_DATA[[#This Row],[D, bottom '[m']]]+TOWER_DATA[[#This Row],[D, top '[m']]])/(2*TOWER_DATA[[#This Row],[t '[mm']]]/1000),"")</f>
        <v/>
      </c>
      <c r="CN184" s="404"/>
      <c r="CO184" s="404"/>
      <c r="CP184" s="404"/>
      <c r="CQ184" s="404"/>
      <c r="CR184" s="404"/>
      <c r="CS184" s="404"/>
      <c r="CT184" s="404"/>
      <c r="CU184" s="404"/>
      <c r="CV184" s="87"/>
      <c r="DQ184" s="166"/>
      <c r="DR184" s="166"/>
      <c r="DS184" s="150"/>
      <c r="DV184" s="94"/>
      <c r="DW184" s="94"/>
      <c r="DX184" s="53"/>
    </row>
    <row r="185" spans="5:128" ht="18" customHeight="1">
      <c r="E185" s="272"/>
      <c r="F185" s="90"/>
      <c r="G185" s="90"/>
      <c r="H185" s="90"/>
      <c r="I185" s="90"/>
      <c r="J185" s="91"/>
      <c r="K185" s="184" t="str">
        <f>IFERROR(MP_DATA[[#This Row],[Top '[m']]]-MP_DATA[[#This Row],[Bottom '[m']]], "")</f>
        <v/>
      </c>
      <c r="L185" s="172" t="str">
        <f>IFERROR(-(MP_DATA[[#This Row],[D, bottom '[m']]]-MP_DATA[[#This Row],[D, top '[m']]])/(MP_DATA[[#This Row],[Bottom '[m']]]-MP_DATA[[#This Row],[Top '[m']]]),"")</f>
        <v/>
      </c>
      <c r="M185" s="122" t="str">
        <f t="shared" si="7"/>
        <v/>
      </c>
      <c r="N185" s="435" t="str">
        <f>IFERROR((MP_DATA[[#This Row],[D, bottom '[m']]]+MP_DATA[[#This Row],[D, top '[m']]])/(2*MP_DATA[[#This Row],[t '[mm']]]/1000),"")</f>
        <v/>
      </c>
      <c r="O185" s="412"/>
      <c r="P185" s="412"/>
      <c r="Q185" s="412"/>
      <c r="R185" s="412"/>
      <c r="S185" s="461"/>
      <c r="T185" s="461"/>
      <c r="U185" s="457"/>
      <c r="V185" s="412"/>
      <c r="W185" s="412"/>
      <c r="X185" s="412"/>
      <c r="Y185" s="412"/>
      <c r="AQ185" s="80"/>
      <c r="AW185" s="184" t="str">
        <f>IFERROR(TP_DATA[[#This Row],[Top '[m']]]-TP_DATA[[#This Row],[Bottom '[m']]], "")</f>
        <v/>
      </c>
      <c r="AX185" s="165"/>
      <c r="AY185" s="166"/>
      <c r="AZ185" s="189"/>
      <c r="BC185" s="94"/>
      <c r="BD185" s="94"/>
      <c r="BE185" s="150"/>
      <c r="BJ185"/>
      <c r="CC185" s="89"/>
      <c r="CD185" s="444"/>
      <c r="CE185" s="444"/>
      <c r="CF185" s="444"/>
      <c r="CG185" s="444"/>
      <c r="CH185" s="445"/>
      <c r="CI185" s="184" t="str">
        <f>IFERROR(TOWER_DATA[[#This Row],[Top '[m']]]-TOWER_DATA[[#This Row],[Bottom '[m']]], "")</f>
        <v/>
      </c>
      <c r="CJ185" s="446" t="str">
        <f>IFERROR(-(TOWER_DATA[[#This Row],[D, bottom '[m']]]-TOWER_DATA[[#This Row],[D, top '[m']]])/(TOWER_DATA[[#This Row],[Bottom '[m']]]-TOWER_DATA[[#This Row],[Top '[m']]]),"")</f>
        <v/>
      </c>
      <c r="CK185" s="447" t="str">
        <f>IF(7850/1000*(1/3)*PI()*ABS(CD185-CE185)*((CF185/2)^2+(CF185/2)*(CG185/2)+(CG185/2)^2-(CF185/2-CH185/1000)^2-(CF185/2-CH185/1000)*(CG185/2-CH185/1000)-(CG185/2-CH185/1000)^2)=0,"",7850/1000*(1/3)*PI()*ABS(CD185-CE185)*((CF185/2)^2+(CF185/2)*(CG185/2)+(CG185/2)^2-(CF185/2-CH185/1000)^2-(CF185/2-CH185/1000)*(CG185/2-CH185/1000)-(CG185/2-CH185/1000)^2))</f>
        <v/>
      </c>
      <c r="CL185" s="185" t="str">
        <f>IFERROR((TOWER_DATA[[#This Row],[D, bottom '[m']]]+TOWER_DATA[[#This Row],[D, top '[m']]])/(2*TOWER_DATA[[#This Row],[t '[mm']]]/1000),"")</f>
        <v/>
      </c>
      <c r="CN185" s="404"/>
      <c r="CO185" s="404"/>
      <c r="CP185" s="404"/>
      <c r="CQ185" s="404"/>
      <c r="CR185" s="404"/>
      <c r="CS185" s="404"/>
      <c r="CT185" s="404"/>
      <c r="CU185" s="404"/>
      <c r="CV185" s="87"/>
      <c r="DQ185" s="166"/>
      <c r="DR185" s="166"/>
      <c r="DS185" s="150"/>
      <c r="DV185" s="94"/>
      <c r="DW185" s="94"/>
      <c r="DX185" s="53"/>
    </row>
    <row r="186" spans="5:128" ht="18" customHeight="1">
      <c r="E186" s="272"/>
      <c r="F186" s="90"/>
      <c r="G186" s="90"/>
      <c r="H186" s="90"/>
      <c r="I186" s="90"/>
      <c r="J186" s="91"/>
      <c r="K186" s="184" t="str">
        <f>IFERROR(MP_DATA[[#This Row],[Top '[m']]]-MP_DATA[[#This Row],[Bottom '[m']]], "")</f>
        <v/>
      </c>
      <c r="L186" s="172" t="str">
        <f>IFERROR(-(MP_DATA[[#This Row],[D, bottom '[m']]]-MP_DATA[[#This Row],[D, top '[m']]])/(MP_DATA[[#This Row],[Bottom '[m']]]-MP_DATA[[#This Row],[Top '[m']]]),"")</f>
        <v/>
      </c>
      <c r="M186" s="122" t="str">
        <f t="shared" si="7"/>
        <v/>
      </c>
      <c r="N186" s="435" t="str">
        <f>IFERROR((MP_DATA[[#This Row],[D, bottom '[m']]]+MP_DATA[[#This Row],[D, top '[m']]])/(2*MP_DATA[[#This Row],[t '[mm']]]/1000),"")</f>
        <v/>
      </c>
      <c r="O186" s="412"/>
      <c r="P186" s="412"/>
      <c r="Q186" s="412"/>
      <c r="R186" s="412"/>
      <c r="S186" s="461"/>
      <c r="T186" s="461"/>
      <c r="U186" s="457"/>
      <c r="V186" s="412"/>
      <c r="W186" s="412"/>
      <c r="X186" s="412"/>
      <c r="Y186" s="412"/>
      <c r="AQ186" s="80"/>
      <c r="AW186" s="184" t="str">
        <f>IFERROR(TP_DATA[[#This Row],[Top '[m']]]-TP_DATA[[#This Row],[Bottom '[m']]], "")</f>
        <v/>
      </c>
      <c r="AX186" s="165"/>
      <c r="AY186" s="166"/>
      <c r="AZ186" s="189"/>
      <c r="BC186" s="94"/>
      <c r="BD186" s="94"/>
      <c r="BE186" s="150"/>
      <c r="BJ186"/>
      <c r="CC186" s="89"/>
      <c r="CD186" s="444"/>
      <c r="CE186" s="444"/>
      <c r="CF186" s="444"/>
      <c r="CG186" s="444"/>
      <c r="CH186" s="445"/>
      <c r="CI186" s="184" t="str">
        <f>IFERROR(TOWER_DATA[[#This Row],[Top '[m']]]-TOWER_DATA[[#This Row],[Bottom '[m']]], "")</f>
        <v/>
      </c>
      <c r="CJ186" s="446" t="str">
        <f>IFERROR(-(TOWER_DATA[[#This Row],[D, bottom '[m']]]-TOWER_DATA[[#This Row],[D, top '[m']]])/(TOWER_DATA[[#This Row],[Bottom '[m']]]-TOWER_DATA[[#This Row],[Top '[m']]]),"")</f>
        <v/>
      </c>
      <c r="CK186" s="447" t="str">
        <f>IF(7850/1000*(1/3)*PI()*ABS(CD186-CE186)*((CF186/2)^2+(CF186/2)*(CG186/2)+(CG186/2)^2-(CF186/2-CH186/1000)^2-(CF186/2-CH186/1000)*(CG186/2-CH186/1000)-(CG186/2-CH186/1000)^2)=0,"",7850/1000*(1/3)*PI()*ABS(CD186-CE186)*((CF186/2)^2+(CF186/2)*(CG186/2)+(CG186/2)^2-(CF186/2-CH186/1000)^2-(CF186/2-CH186/1000)*(CG186/2-CH186/1000)-(CG186/2-CH186/1000)^2))</f>
        <v/>
      </c>
      <c r="CL186" s="185" t="str">
        <f>IFERROR((TOWER_DATA[[#This Row],[D, bottom '[m']]]+TOWER_DATA[[#This Row],[D, top '[m']]])/(2*TOWER_DATA[[#This Row],[t '[mm']]]/1000),"")</f>
        <v/>
      </c>
      <c r="CN186" s="404"/>
      <c r="CO186" s="404"/>
      <c r="CP186" s="404"/>
      <c r="CQ186" s="404"/>
      <c r="CR186" s="404"/>
      <c r="CS186" s="404"/>
      <c r="CT186" s="404"/>
      <c r="CU186" s="404"/>
      <c r="CV186" s="87"/>
      <c r="DQ186" s="166"/>
      <c r="DR186" s="166"/>
      <c r="DS186" s="150"/>
      <c r="DV186" s="94"/>
      <c r="DW186" s="94"/>
      <c r="DX186" s="53"/>
    </row>
    <row r="187" spans="5:128" ht="18" customHeight="1">
      <c r="E187" s="272"/>
      <c r="F187" s="90"/>
      <c r="G187" s="90"/>
      <c r="H187" s="90"/>
      <c r="I187" s="90"/>
      <c r="J187" s="91"/>
      <c r="K187" s="184" t="str">
        <f>IFERROR(MP_DATA[[#This Row],[Top '[m']]]-MP_DATA[[#This Row],[Bottom '[m']]], "")</f>
        <v/>
      </c>
      <c r="L187" s="172" t="str">
        <f>IFERROR(-(MP_DATA[[#This Row],[D, bottom '[m']]]-MP_DATA[[#This Row],[D, top '[m']]])/(MP_DATA[[#This Row],[Bottom '[m']]]-MP_DATA[[#This Row],[Top '[m']]]),"")</f>
        <v/>
      </c>
      <c r="M187" s="122" t="str">
        <f t="shared" si="7"/>
        <v/>
      </c>
      <c r="N187" s="435" t="str">
        <f>IFERROR((MP_DATA[[#This Row],[D, bottom '[m']]]+MP_DATA[[#This Row],[D, top '[m']]])/(2*MP_DATA[[#This Row],[t '[mm']]]/1000),"")</f>
        <v/>
      </c>
      <c r="O187" s="412"/>
      <c r="P187" s="412"/>
      <c r="Q187" s="412"/>
      <c r="R187" s="412"/>
      <c r="S187" s="461"/>
      <c r="T187" s="461"/>
      <c r="U187" s="457"/>
      <c r="V187" s="412"/>
      <c r="W187" s="412"/>
      <c r="X187" s="412"/>
      <c r="Y187" s="412"/>
      <c r="AQ187" s="80"/>
      <c r="AW187" s="184" t="str">
        <f>IFERROR(TP_DATA[[#This Row],[Top '[m']]]-TP_DATA[[#This Row],[Bottom '[m']]], "")</f>
        <v/>
      </c>
      <c r="AX187" s="165"/>
      <c r="AY187" s="166"/>
      <c r="AZ187" s="189"/>
      <c r="BC187" s="94"/>
      <c r="BD187" s="94"/>
      <c r="BE187" s="150"/>
      <c r="BJ187"/>
      <c r="CC187" s="89"/>
      <c r="CD187" s="444"/>
      <c r="CE187" s="444"/>
      <c r="CF187" s="444"/>
      <c r="CG187" s="444"/>
      <c r="CH187" s="445"/>
      <c r="CI187" s="184" t="str">
        <f>IFERROR(TOWER_DATA[[#This Row],[Top '[m']]]-TOWER_DATA[[#This Row],[Bottom '[m']]], "")</f>
        <v/>
      </c>
      <c r="CJ187" s="446" t="str">
        <f>IFERROR(-(TOWER_DATA[[#This Row],[D, bottom '[m']]]-TOWER_DATA[[#This Row],[D, top '[m']]])/(TOWER_DATA[[#This Row],[Bottom '[m']]]-TOWER_DATA[[#This Row],[Top '[m']]]),"")</f>
        <v/>
      </c>
      <c r="CK187" s="447" t="str">
        <f>IF(7850/1000*(1/3)*PI()*ABS(CD187-CE187)*((CF187/2)^2+(CF187/2)*(CG187/2)+(CG187/2)^2-(CF187/2-CH187/1000)^2-(CF187/2-CH187/1000)*(CG187/2-CH187/1000)-(CG187/2-CH187/1000)^2)=0,"",7850/1000*(1/3)*PI()*ABS(CD187-CE187)*((CF187/2)^2+(CF187/2)*(CG187/2)+(CG187/2)^2-(CF187/2-CH187/1000)^2-(CF187/2-CH187/1000)*(CG187/2-CH187/1000)-(CG187/2-CH187/1000)^2))</f>
        <v/>
      </c>
      <c r="CL187" s="185" t="str">
        <f>IFERROR((TOWER_DATA[[#This Row],[D, bottom '[m']]]+TOWER_DATA[[#This Row],[D, top '[m']]])/(2*TOWER_DATA[[#This Row],[t '[mm']]]/1000),"")</f>
        <v/>
      </c>
      <c r="CN187" s="404"/>
      <c r="CO187" s="404"/>
      <c r="CP187" s="404"/>
      <c r="CQ187" s="404"/>
      <c r="CR187" s="404"/>
      <c r="CS187" s="404"/>
      <c r="CT187" s="404"/>
      <c r="CU187" s="404"/>
      <c r="CV187" s="87"/>
      <c r="DQ187" s="166"/>
      <c r="DR187" s="166"/>
      <c r="DS187" s="150"/>
      <c r="DV187" s="94"/>
      <c r="DW187" s="94"/>
      <c r="DX187" s="53"/>
    </row>
    <row r="188" spans="5:128" ht="18" customHeight="1">
      <c r="E188" s="272"/>
      <c r="F188" s="90"/>
      <c r="G188" s="90"/>
      <c r="H188" s="90"/>
      <c r="I188" s="90"/>
      <c r="J188" s="91"/>
      <c r="K188" s="184" t="str">
        <f>IFERROR(MP_DATA[[#This Row],[Top '[m']]]-MP_DATA[[#This Row],[Bottom '[m']]], "")</f>
        <v/>
      </c>
      <c r="L188" s="172" t="str">
        <f>IFERROR(-(MP_DATA[[#This Row],[D, bottom '[m']]]-MP_DATA[[#This Row],[D, top '[m']]])/(MP_DATA[[#This Row],[Bottom '[m']]]-MP_DATA[[#This Row],[Top '[m']]]),"")</f>
        <v/>
      </c>
      <c r="M188" s="122" t="str">
        <f t="shared" si="7"/>
        <v/>
      </c>
      <c r="N188" s="435" t="str">
        <f>IFERROR((MP_DATA[[#This Row],[D, bottom '[m']]]+MP_DATA[[#This Row],[D, top '[m']]])/(2*MP_DATA[[#This Row],[t '[mm']]]/1000),"")</f>
        <v/>
      </c>
      <c r="O188" s="412"/>
      <c r="P188" s="412"/>
      <c r="Q188" s="412"/>
      <c r="R188" s="412"/>
      <c r="S188" s="461"/>
      <c r="T188" s="461"/>
      <c r="U188" s="457"/>
      <c r="V188" s="412"/>
      <c r="W188" s="412"/>
      <c r="X188" s="412"/>
      <c r="Y188" s="412"/>
      <c r="AQ188" s="80"/>
      <c r="AW188" s="184" t="str">
        <f>IFERROR(TP_DATA[[#This Row],[Top '[m']]]-TP_DATA[[#This Row],[Bottom '[m']]], "")</f>
        <v/>
      </c>
      <c r="AX188" s="165"/>
      <c r="AY188" s="166"/>
      <c r="AZ188" s="189"/>
      <c r="BC188" s="94"/>
      <c r="BD188" s="94"/>
      <c r="BE188" s="150"/>
      <c r="BJ188"/>
      <c r="CC188" s="89"/>
      <c r="CD188" s="444"/>
      <c r="CE188" s="444"/>
      <c r="CF188" s="444"/>
      <c r="CG188" s="444"/>
      <c r="CH188" s="445"/>
      <c r="CI188" s="184" t="str">
        <f>IFERROR(TOWER_DATA[[#This Row],[Top '[m']]]-TOWER_DATA[[#This Row],[Bottom '[m']]], "")</f>
        <v/>
      </c>
      <c r="CJ188" s="446" t="str">
        <f>IFERROR(-(TOWER_DATA[[#This Row],[D, bottom '[m']]]-TOWER_DATA[[#This Row],[D, top '[m']]])/(TOWER_DATA[[#This Row],[Bottom '[m']]]-TOWER_DATA[[#This Row],[Top '[m']]]),"")</f>
        <v/>
      </c>
      <c r="CK188" s="447" t="str">
        <f>IF(7850/1000*(1/3)*PI()*ABS(CD188-CE188)*((CF188/2)^2+(CF188/2)*(CG188/2)+(CG188/2)^2-(CF188/2-CH188/1000)^2-(CF188/2-CH188/1000)*(CG188/2-CH188/1000)-(CG188/2-CH188/1000)^2)=0,"",7850/1000*(1/3)*PI()*ABS(CD188-CE188)*((CF188/2)^2+(CF188/2)*(CG188/2)+(CG188/2)^2-(CF188/2-CH188/1000)^2-(CF188/2-CH188/1000)*(CG188/2-CH188/1000)-(CG188/2-CH188/1000)^2))</f>
        <v/>
      </c>
      <c r="CL188" s="185" t="str">
        <f>IFERROR((TOWER_DATA[[#This Row],[D, bottom '[m']]]+TOWER_DATA[[#This Row],[D, top '[m']]])/(2*TOWER_DATA[[#This Row],[t '[mm']]]/1000),"")</f>
        <v/>
      </c>
      <c r="CN188" s="404"/>
      <c r="CO188" s="404"/>
      <c r="CP188" s="404"/>
      <c r="CQ188" s="404"/>
      <c r="CR188" s="404"/>
      <c r="CS188" s="404"/>
      <c r="CT188" s="404"/>
      <c r="CU188" s="404"/>
      <c r="CV188" s="87"/>
      <c r="DQ188" s="166"/>
      <c r="DR188" s="166"/>
      <c r="DS188" s="150"/>
      <c r="DV188" s="94"/>
      <c r="DW188" s="94"/>
      <c r="DX188" s="53"/>
    </row>
    <row r="189" spans="5:128" ht="18" customHeight="1">
      <c r="E189" s="272"/>
      <c r="F189" s="90"/>
      <c r="G189" s="90"/>
      <c r="H189" s="90"/>
      <c r="I189" s="90"/>
      <c r="J189" s="91"/>
      <c r="K189" s="184" t="str">
        <f>IFERROR(MP_DATA[[#This Row],[Top '[m']]]-MP_DATA[[#This Row],[Bottom '[m']]], "")</f>
        <v/>
      </c>
      <c r="L189" s="172" t="str">
        <f>IFERROR(-(MP_DATA[[#This Row],[D, bottom '[m']]]-MP_DATA[[#This Row],[D, top '[m']]])/(MP_DATA[[#This Row],[Bottom '[m']]]-MP_DATA[[#This Row],[Top '[m']]]),"")</f>
        <v/>
      </c>
      <c r="M189" s="122" t="str">
        <f t="shared" si="7"/>
        <v/>
      </c>
      <c r="N189" s="435" t="str">
        <f>IFERROR((MP_DATA[[#This Row],[D, bottom '[m']]]+MP_DATA[[#This Row],[D, top '[m']]])/(2*MP_DATA[[#This Row],[t '[mm']]]/1000),"")</f>
        <v/>
      </c>
      <c r="O189" s="412"/>
      <c r="P189" s="412"/>
      <c r="Q189" s="412"/>
      <c r="R189" s="412"/>
      <c r="S189" s="461"/>
      <c r="T189" s="461"/>
      <c r="U189" s="457"/>
      <c r="V189" s="412"/>
      <c r="W189" s="412"/>
      <c r="X189" s="412"/>
      <c r="Y189" s="412"/>
      <c r="AQ189" s="80"/>
      <c r="AW189" s="184" t="str">
        <f>IFERROR(TP_DATA[[#This Row],[Top '[m']]]-TP_DATA[[#This Row],[Bottom '[m']]], "")</f>
        <v/>
      </c>
      <c r="AX189" s="165"/>
      <c r="AY189" s="166"/>
      <c r="AZ189" s="189"/>
      <c r="BC189" s="94"/>
      <c r="BD189" s="94"/>
      <c r="BE189" s="150"/>
      <c r="BJ189"/>
      <c r="CC189" s="89"/>
      <c r="CD189" s="444"/>
      <c r="CE189" s="444"/>
      <c r="CF189" s="444"/>
      <c r="CG189" s="444"/>
      <c r="CH189" s="445"/>
      <c r="CI189" s="184" t="str">
        <f>IFERROR(TOWER_DATA[[#This Row],[Top '[m']]]-TOWER_DATA[[#This Row],[Bottom '[m']]], "")</f>
        <v/>
      </c>
      <c r="CJ189" s="446" t="str">
        <f>IFERROR(-(TOWER_DATA[[#This Row],[D, bottom '[m']]]-TOWER_DATA[[#This Row],[D, top '[m']]])/(TOWER_DATA[[#This Row],[Bottom '[m']]]-TOWER_DATA[[#This Row],[Top '[m']]]),"")</f>
        <v/>
      </c>
      <c r="CK189" s="447" t="str">
        <f>IF(7850/1000*(1/3)*PI()*ABS(CD189-CE189)*((CF189/2)^2+(CF189/2)*(CG189/2)+(CG189/2)^2-(CF189/2-CH189/1000)^2-(CF189/2-CH189/1000)*(CG189/2-CH189/1000)-(CG189/2-CH189/1000)^2)=0,"",7850/1000*(1/3)*PI()*ABS(CD189-CE189)*((CF189/2)^2+(CF189/2)*(CG189/2)+(CG189/2)^2-(CF189/2-CH189/1000)^2-(CF189/2-CH189/1000)*(CG189/2-CH189/1000)-(CG189/2-CH189/1000)^2))</f>
        <v/>
      </c>
      <c r="CL189" s="185" t="str">
        <f>IFERROR((TOWER_DATA[[#This Row],[D, bottom '[m']]]+TOWER_DATA[[#This Row],[D, top '[m']]])/(2*TOWER_DATA[[#This Row],[t '[mm']]]/1000),"")</f>
        <v/>
      </c>
      <c r="CN189" s="404"/>
      <c r="CO189" s="404"/>
      <c r="CP189" s="404"/>
      <c r="CQ189" s="404"/>
      <c r="CR189" s="404"/>
      <c r="CS189" s="404"/>
      <c r="CT189" s="404"/>
      <c r="CU189" s="404"/>
      <c r="CV189" s="87"/>
      <c r="DQ189" s="166"/>
      <c r="DR189" s="166"/>
      <c r="DS189" s="150"/>
      <c r="DV189" s="94"/>
      <c r="DW189" s="94"/>
      <c r="DX189" s="53"/>
    </row>
    <row r="190" spans="5:128" ht="18" customHeight="1">
      <c r="E190" s="272"/>
      <c r="F190" s="90"/>
      <c r="G190" s="90"/>
      <c r="H190" s="90"/>
      <c r="I190" s="90"/>
      <c r="J190" s="91"/>
      <c r="K190" s="184" t="str">
        <f>IFERROR(MP_DATA[[#This Row],[Top '[m']]]-MP_DATA[[#This Row],[Bottom '[m']]], "")</f>
        <v/>
      </c>
      <c r="L190" s="172" t="str">
        <f>IFERROR(-(MP_DATA[[#This Row],[D, bottom '[m']]]-MP_DATA[[#This Row],[D, top '[m']]])/(MP_DATA[[#This Row],[Bottom '[m']]]-MP_DATA[[#This Row],[Top '[m']]]),"")</f>
        <v/>
      </c>
      <c r="M190" s="122" t="str">
        <f t="shared" si="7"/>
        <v/>
      </c>
      <c r="N190" s="435" t="str">
        <f>IFERROR((MP_DATA[[#This Row],[D, bottom '[m']]]+MP_DATA[[#This Row],[D, top '[m']]])/(2*MP_DATA[[#This Row],[t '[mm']]]/1000),"")</f>
        <v/>
      </c>
      <c r="O190" s="412"/>
      <c r="P190" s="412"/>
      <c r="Q190" s="412"/>
      <c r="R190" s="412"/>
      <c r="S190" s="461"/>
      <c r="T190" s="461"/>
      <c r="U190" s="457"/>
      <c r="V190" s="412"/>
      <c r="W190" s="412"/>
      <c r="X190" s="412"/>
      <c r="Y190" s="412"/>
      <c r="AQ190" s="80"/>
      <c r="AW190" s="184" t="str">
        <f>IFERROR(TP_DATA[[#This Row],[Top '[m']]]-TP_DATA[[#This Row],[Bottom '[m']]], "")</f>
        <v/>
      </c>
      <c r="AX190" s="165"/>
      <c r="AY190" s="166"/>
      <c r="AZ190" s="189"/>
      <c r="BC190" s="94"/>
      <c r="BD190" s="94"/>
      <c r="BE190" s="150"/>
      <c r="BJ190"/>
      <c r="CC190" s="89"/>
      <c r="CD190" s="444"/>
      <c r="CE190" s="444"/>
      <c r="CF190" s="444"/>
      <c r="CG190" s="444"/>
      <c r="CH190" s="445"/>
      <c r="CI190" s="184" t="str">
        <f>IFERROR(TOWER_DATA[[#This Row],[Top '[m']]]-TOWER_DATA[[#This Row],[Bottom '[m']]], "")</f>
        <v/>
      </c>
      <c r="CJ190" s="446" t="str">
        <f>IFERROR(-(TOWER_DATA[[#This Row],[D, bottom '[m']]]-TOWER_DATA[[#This Row],[D, top '[m']]])/(TOWER_DATA[[#This Row],[Bottom '[m']]]-TOWER_DATA[[#This Row],[Top '[m']]]),"")</f>
        <v/>
      </c>
      <c r="CK190" s="447" t="str">
        <f>IF(7850/1000*(1/3)*PI()*ABS(CD190-CE190)*((CF190/2)^2+(CF190/2)*(CG190/2)+(CG190/2)^2-(CF190/2-CH190/1000)^2-(CF190/2-CH190/1000)*(CG190/2-CH190/1000)-(CG190/2-CH190/1000)^2)=0,"",7850/1000*(1/3)*PI()*ABS(CD190-CE190)*((CF190/2)^2+(CF190/2)*(CG190/2)+(CG190/2)^2-(CF190/2-CH190/1000)^2-(CF190/2-CH190/1000)*(CG190/2-CH190/1000)-(CG190/2-CH190/1000)^2))</f>
        <v/>
      </c>
      <c r="CL190" s="185" t="str">
        <f>IFERROR((TOWER_DATA[[#This Row],[D, bottom '[m']]]+TOWER_DATA[[#This Row],[D, top '[m']]])/(2*TOWER_DATA[[#This Row],[t '[mm']]]/1000),"")</f>
        <v/>
      </c>
      <c r="CN190" s="404"/>
      <c r="CO190" s="404"/>
      <c r="CP190" s="404"/>
      <c r="CQ190" s="404"/>
      <c r="CR190" s="404"/>
      <c r="CS190" s="404"/>
      <c r="CT190" s="404"/>
      <c r="CU190" s="404"/>
      <c r="CV190" s="87"/>
      <c r="DQ190" s="166"/>
      <c r="DR190" s="166"/>
      <c r="DS190" s="150"/>
      <c r="DV190" s="94"/>
      <c r="DW190" s="94"/>
      <c r="DX190" s="53"/>
    </row>
    <row r="191" spans="5:128" ht="18" customHeight="1">
      <c r="E191" s="272"/>
      <c r="F191" s="90"/>
      <c r="G191" s="90"/>
      <c r="H191" s="90"/>
      <c r="I191" s="90"/>
      <c r="J191" s="91"/>
      <c r="K191" s="184" t="str">
        <f>IFERROR(MP_DATA[[#This Row],[Top '[m']]]-MP_DATA[[#This Row],[Bottom '[m']]], "")</f>
        <v/>
      </c>
      <c r="L191" s="172" t="str">
        <f>IFERROR(-(MP_DATA[[#This Row],[D, bottom '[m']]]-MP_DATA[[#This Row],[D, top '[m']]])/(MP_DATA[[#This Row],[Bottom '[m']]]-MP_DATA[[#This Row],[Top '[m']]]),"")</f>
        <v/>
      </c>
      <c r="M191" s="122" t="str">
        <f t="shared" si="7"/>
        <v/>
      </c>
      <c r="N191" s="435" t="str">
        <f>IFERROR((MP_DATA[[#This Row],[D, bottom '[m']]]+MP_DATA[[#This Row],[D, top '[m']]])/(2*MP_DATA[[#This Row],[t '[mm']]]/1000),"")</f>
        <v/>
      </c>
      <c r="O191" s="412"/>
      <c r="P191" s="412"/>
      <c r="Q191" s="412"/>
      <c r="R191" s="412"/>
      <c r="S191" s="461"/>
      <c r="T191" s="461"/>
      <c r="U191" s="457"/>
      <c r="V191" s="412"/>
      <c r="W191" s="412"/>
      <c r="X191" s="412"/>
      <c r="Y191" s="412"/>
      <c r="AQ191" s="80"/>
      <c r="AW191" s="184" t="str">
        <f>IFERROR(TP_DATA[[#This Row],[Top '[m']]]-TP_DATA[[#This Row],[Bottom '[m']]], "")</f>
        <v/>
      </c>
      <c r="AX191" s="165"/>
      <c r="AY191" s="166"/>
      <c r="AZ191" s="189"/>
      <c r="BC191" s="94"/>
      <c r="BD191" s="94"/>
      <c r="BE191" s="150"/>
      <c r="BJ191"/>
      <c r="CC191" s="89"/>
      <c r="CD191" s="444"/>
      <c r="CE191" s="444"/>
      <c r="CF191" s="444"/>
      <c r="CG191" s="444"/>
      <c r="CH191" s="445"/>
      <c r="CI191" s="184" t="str">
        <f>IFERROR(TOWER_DATA[[#This Row],[Top '[m']]]-TOWER_DATA[[#This Row],[Bottom '[m']]], "")</f>
        <v/>
      </c>
      <c r="CJ191" s="446" t="str">
        <f>IFERROR(-(TOWER_DATA[[#This Row],[D, bottom '[m']]]-TOWER_DATA[[#This Row],[D, top '[m']]])/(TOWER_DATA[[#This Row],[Bottom '[m']]]-TOWER_DATA[[#This Row],[Top '[m']]]),"")</f>
        <v/>
      </c>
      <c r="CK191" s="447" t="str">
        <f>IF(7850/1000*(1/3)*PI()*ABS(CD191-CE191)*((CF191/2)^2+(CF191/2)*(CG191/2)+(CG191/2)^2-(CF191/2-CH191/1000)^2-(CF191/2-CH191/1000)*(CG191/2-CH191/1000)-(CG191/2-CH191/1000)^2)=0,"",7850/1000*(1/3)*PI()*ABS(CD191-CE191)*((CF191/2)^2+(CF191/2)*(CG191/2)+(CG191/2)^2-(CF191/2-CH191/1000)^2-(CF191/2-CH191/1000)*(CG191/2-CH191/1000)-(CG191/2-CH191/1000)^2))</f>
        <v/>
      </c>
      <c r="CL191" s="185" t="str">
        <f>IFERROR((TOWER_DATA[[#This Row],[D, bottom '[m']]]+TOWER_DATA[[#This Row],[D, top '[m']]])/(2*TOWER_DATA[[#This Row],[t '[mm']]]/1000),"")</f>
        <v/>
      </c>
      <c r="CN191" s="404"/>
      <c r="CO191" s="404"/>
      <c r="CP191" s="404"/>
      <c r="CQ191" s="404"/>
      <c r="CR191" s="404"/>
      <c r="CS191" s="404"/>
      <c r="CT191" s="404"/>
      <c r="CU191" s="404"/>
      <c r="CV191" s="87"/>
      <c r="DQ191" s="166"/>
      <c r="DR191" s="166"/>
      <c r="DS191" s="150"/>
      <c r="DV191" s="94"/>
      <c r="DW191" s="94"/>
      <c r="DX191" s="53"/>
    </row>
    <row r="192" spans="5:128" ht="18" customHeight="1">
      <c r="E192" s="272"/>
      <c r="F192" s="90"/>
      <c r="G192" s="90"/>
      <c r="H192" s="90"/>
      <c r="I192" s="90"/>
      <c r="J192" s="91"/>
      <c r="K192" s="184" t="str">
        <f>IFERROR(MP_DATA[[#This Row],[Top '[m']]]-MP_DATA[[#This Row],[Bottom '[m']]], "")</f>
        <v/>
      </c>
      <c r="L192" s="172" t="str">
        <f>IFERROR(-(MP_DATA[[#This Row],[D, bottom '[m']]]-MP_DATA[[#This Row],[D, top '[m']]])/(MP_DATA[[#This Row],[Bottom '[m']]]-MP_DATA[[#This Row],[Top '[m']]]),"")</f>
        <v/>
      </c>
      <c r="M192" s="122" t="str">
        <f t="shared" si="7"/>
        <v/>
      </c>
      <c r="N192" s="435" t="str">
        <f>IFERROR((MP_DATA[[#This Row],[D, bottom '[m']]]+MP_DATA[[#This Row],[D, top '[m']]])/(2*MP_DATA[[#This Row],[t '[mm']]]/1000),"")</f>
        <v/>
      </c>
      <c r="O192" s="412"/>
      <c r="P192" s="412"/>
      <c r="Q192" s="412"/>
      <c r="R192" s="412"/>
      <c r="S192" s="461"/>
      <c r="T192" s="461"/>
      <c r="U192" s="457"/>
      <c r="V192" s="412"/>
      <c r="W192" s="412"/>
      <c r="X192" s="412"/>
      <c r="Y192" s="412"/>
      <c r="AQ192" s="80"/>
      <c r="AW192" s="184" t="str">
        <f>IFERROR(TP_DATA[[#This Row],[Top '[m']]]-TP_DATA[[#This Row],[Bottom '[m']]], "")</f>
        <v/>
      </c>
      <c r="AX192" s="165"/>
      <c r="AY192" s="166"/>
      <c r="AZ192" s="189"/>
      <c r="BC192" s="94"/>
      <c r="BD192" s="94"/>
      <c r="BE192" s="150"/>
      <c r="BJ192"/>
      <c r="CC192" s="89"/>
      <c r="CD192" s="444"/>
      <c r="CE192" s="444"/>
      <c r="CF192" s="444"/>
      <c r="CG192" s="444"/>
      <c r="CH192" s="445"/>
      <c r="CI192" s="184" t="str">
        <f>IFERROR(TOWER_DATA[[#This Row],[Top '[m']]]-TOWER_DATA[[#This Row],[Bottom '[m']]], "")</f>
        <v/>
      </c>
      <c r="CJ192" s="446" t="str">
        <f>IFERROR(-(TOWER_DATA[[#This Row],[D, bottom '[m']]]-TOWER_DATA[[#This Row],[D, top '[m']]])/(TOWER_DATA[[#This Row],[Bottom '[m']]]-TOWER_DATA[[#This Row],[Top '[m']]]),"")</f>
        <v/>
      </c>
      <c r="CK192" s="447" t="str">
        <f>IF(7850/1000*(1/3)*PI()*ABS(CD192-CE192)*((CF192/2)^2+(CF192/2)*(CG192/2)+(CG192/2)^2-(CF192/2-CH192/1000)^2-(CF192/2-CH192/1000)*(CG192/2-CH192/1000)-(CG192/2-CH192/1000)^2)=0,"",7850/1000*(1/3)*PI()*ABS(CD192-CE192)*((CF192/2)^2+(CF192/2)*(CG192/2)+(CG192/2)^2-(CF192/2-CH192/1000)^2-(CF192/2-CH192/1000)*(CG192/2-CH192/1000)-(CG192/2-CH192/1000)^2))</f>
        <v/>
      </c>
      <c r="CL192" s="185" t="str">
        <f>IFERROR((TOWER_DATA[[#This Row],[D, bottom '[m']]]+TOWER_DATA[[#This Row],[D, top '[m']]])/(2*TOWER_DATA[[#This Row],[t '[mm']]]/1000),"")</f>
        <v/>
      </c>
      <c r="CN192" s="412"/>
      <c r="CV192" s="55"/>
      <c r="DQ192" s="166"/>
      <c r="DR192" s="166"/>
      <c r="DS192" s="150"/>
      <c r="DV192" s="94"/>
      <c r="DW192" s="94"/>
      <c r="DX192" s="53"/>
    </row>
    <row r="193" spans="1:128" ht="18" customHeight="1">
      <c r="E193" s="272"/>
      <c r="F193" s="90"/>
      <c r="G193" s="90"/>
      <c r="H193" s="90"/>
      <c r="I193" s="90"/>
      <c r="J193" s="91"/>
      <c r="K193" s="184" t="str">
        <f>IFERROR(MP_DATA[[#This Row],[Top '[m']]]-MP_DATA[[#This Row],[Bottom '[m']]], "")</f>
        <v/>
      </c>
      <c r="L193" s="172" t="str">
        <f>IFERROR(-(MP_DATA[[#This Row],[D, bottom '[m']]]-MP_DATA[[#This Row],[D, top '[m']]])/(MP_DATA[[#This Row],[Bottom '[m']]]-MP_DATA[[#This Row],[Top '[m']]]),"")</f>
        <v/>
      </c>
      <c r="M193" s="122" t="str">
        <f t="shared" si="7"/>
        <v/>
      </c>
      <c r="N193" s="435" t="str">
        <f>IFERROR((MP_DATA[[#This Row],[D, bottom '[m']]]+MP_DATA[[#This Row],[D, top '[m']]])/(2*MP_DATA[[#This Row],[t '[mm']]]/1000),"")</f>
        <v/>
      </c>
      <c r="O193" s="412"/>
      <c r="P193" s="412"/>
      <c r="Q193" s="412"/>
      <c r="R193" s="412"/>
      <c r="S193" s="461"/>
      <c r="T193" s="461"/>
      <c r="U193" s="457"/>
      <c r="V193" s="412"/>
      <c r="W193" s="412"/>
      <c r="X193" s="412"/>
      <c r="Y193" s="412"/>
      <c r="AQ193" s="80"/>
      <c r="AW193" s="184" t="str">
        <f>IFERROR(TP_DATA[[#This Row],[Top '[m']]]-TP_DATA[[#This Row],[Bottom '[m']]], "")</f>
        <v/>
      </c>
      <c r="AX193" s="165"/>
      <c r="AY193" s="166"/>
      <c r="AZ193" s="189"/>
      <c r="BC193" s="94"/>
      <c r="BD193" s="94"/>
      <c r="BE193" s="150"/>
      <c r="BJ193"/>
      <c r="CC193" s="89"/>
      <c r="CD193" s="444"/>
      <c r="CE193" s="444"/>
      <c r="CF193" s="444"/>
      <c r="CG193" s="444"/>
      <c r="CH193" s="445"/>
      <c r="CI193" s="184" t="str">
        <f>IFERROR(TOWER_DATA[[#This Row],[Top '[m']]]-TOWER_DATA[[#This Row],[Bottom '[m']]], "")</f>
        <v/>
      </c>
      <c r="CJ193" s="446" t="str">
        <f>IFERROR(-(TOWER_DATA[[#This Row],[D, bottom '[m']]]-TOWER_DATA[[#This Row],[D, top '[m']]])/(TOWER_DATA[[#This Row],[Bottom '[m']]]-TOWER_DATA[[#This Row],[Top '[m']]]),"")</f>
        <v/>
      </c>
      <c r="CK193" s="447" t="str">
        <f>IF(7850/1000*(1/3)*PI()*ABS(CD193-CE193)*((CF193/2)^2+(CF193/2)*(CG193/2)+(CG193/2)^2-(CF193/2-CH193/1000)^2-(CF193/2-CH193/1000)*(CG193/2-CH193/1000)-(CG193/2-CH193/1000)^2)=0,"",7850/1000*(1/3)*PI()*ABS(CD193-CE193)*((CF193/2)^2+(CF193/2)*(CG193/2)+(CG193/2)^2-(CF193/2-CH193/1000)^2-(CF193/2-CH193/1000)*(CG193/2-CH193/1000)-(CG193/2-CH193/1000)^2))</f>
        <v/>
      </c>
      <c r="CL193" s="185" t="str">
        <f>IFERROR((TOWER_DATA[[#This Row],[D, bottom '[m']]]+TOWER_DATA[[#This Row],[D, top '[m']]])/(2*TOWER_DATA[[#This Row],[t '[mm']]]/1000),"")</f>
        <v/>
      </c>
      <c r="CN193" s="412"/>
      <c r="CV193" s="55"/>
      <c r="DQ193" s="166"/>
      <c r="DR193" s="166"/>
      <c r="DS193" s="150"/>
      <c r="DV193" s="94"/>
      <c r="DW193" s="94"/>
      <c r="DX193" s="53"/>
    </row>
    <row r="194" spans="1:128" ht="18" customHeight="1">
      <c r="E194" s="50"/>
      <c r="K194" s="184" t="str">
        <f>IFERROR(MP_DATA[[#This Row],[Top '[m']]]-MP_DATA[[#This Row],[Bottom '[m']]], "")</f>
        <v/>
      </c>
      <c r="L194" s="172" t="str">
        <f>IFERROR(-(MP_DATA[[#This Row],[D, bottom '[m']]]-MP_DATA[[#This Row],[D, top '[m']]])/(MP_DATA[[#This Row],[Bottom '[m']]]-MP_DATA[[#This Row],[Top '[m']]]),"")</f>
        <v/>
      </c>
      <c r="M194" s="122" t="str">
        <f t="shared" si="7"/>
        <v/>
      </c>
      <c r="N194" s="435" t="str">
        <f>IFERROR((MP_DATA[[#This Row],[D, bottom '[m']]]+MP_DATA[[#This Row],[D, top '[m']]])/(2*MP_DATA[[#This Row],[t '[mm']]]/1000),"")</f>
        <v/>
      </c>
      <c r="O194" s="412"/>
      <c r="P194" s="412"/>
      <c r="Q194" s="412"/>
      <c r="R194" s="412"/>
      <c r="S194" s="461"/>
      <c r="T194" s="461"/>
      <c r="U194" s="457"/>
      <c r="V194" s="412"/>
      <c r="W194" s="412"/>
      <c r="X194" s="412"/>
      <c r="Y194" s="412"/>
      <c r="AQ194" s="80"/>
      <c r="AW194" s="184" t="str">
        <f>IFERROR(TP_DATA[[#This Row],[Top '[m']]]-TP_DATA[[#This Row],[Bottom '[m']]], "")</f>
        <v/>
      </c>
      <c r="AX194" s="165"/>
      <c r="AY194" s="166"/>
      <c r="AZ194" s="189"/>
      <c r="BC194" s="94"/>
      <c r="BD194" s="94"/>
      <c r="BE194" s="150"/>
      <c r="BJ194"/>
      <c r="CC194" s="89"/>
      <c r="CD194" s="444"/>
      <c r="CE194" s="444"/>
      <c r="CF194" s="444"/>
      <c r="CG194" s="444"/>
      <c r="CH194" s="445"/>
      <c r="CI194" s="184" t="str">
        <f>IFERROR(TOWER_DATA[[#This Row],[Top '[m']]]-TOWER_DATA[[#This Row],[Bottom '[m']]], "")</f>
        <v/>
      </c>
      <c r="CJ194" s="446" t="str">
        <f>IFERROR(-(TOWER_DATA[[#This Row],[D, bottom '[m']]]-TOWER_DATA[[#This Row],[D, top '[m']]])/(TOWER_DATA[[#This Row],[Bottom '[m']]]-TOWER_DATA[[#This Row],[Top '[m']]]),"")</f>
        <v/>
      </c>
      <c r="CK194" s="447" t="str">
        <f>IF(7850/1000*(1/3)*PI()*ABS(CD194-CE194)*((CF194/2)^2+(CF194/2)*(CG194/2)+(CG194/2)^2-(CF194/2-CH194/1000)^2-(CF194/2-CH194/1000)*(CG194/2-CH194/1000)-(CG194/2-CH194/1000)^2)=0,"",7850/1000*(1/3)*PI()*ABS(CD194-CE194)*((CF194/2)^2+(CF194/2)*(CG194/2)+(CG194/2)^2-(CF194/2-CH194/1000)^2-(CF194/2-CH194/1000)*(CG194/2-CH194/1000)-(CG194/2-CH194/1000)^2))</f>
        <v/>
      </c>
      <c r="CL194" s="185" t="str">
        <f>IFERROR((TOWER_DATA[[#This Row],[D, bottom '[m']]]+TOWER_DATA[[#This Row],[D, top '[m']]])/(2*TOWER_DATA[[#This Row],[t '[mm']]]/1000),"")</f>
        <v/>
      </c>
      <c r="CN194" s="412"/>
      <c r="CV194" s="55"/>
      <c r="DQ194" s="166"/>
      <c r="DR194" s="166"/>
      <c r="DS194" s="150"/>
      <c r="DV194" s="94"/>
      <c r="DW194" s="94"/>
      <c r="DX194" s="53"/>
    </row>
    <row r="195" spans="1:128" ht="18" customHeight="1">
      <c r="E195" s="50"/>
      <c r="K195" s="184" t="str">
        <f>IFERROR(MP_DATA[[#This Row],[Top '[m']]]-MP_DATA[[#This Row],[Bottom '[m']]], "")</f>
        <v/>
      </c>
      <c r="L195" s="172" t="str">
        <f>IFERROR(-(MP_DATA[[#This Row],[D, bottom '[m']]]-MP_DATA[[#This Row],[D, top '[m']]])/(MP_DATA[[#This Row],[Bottom '[m']]]-MP_DATA[[#This Row],[Top '[m']]]),"")</f>
        <v/>
      </c>
      <c r="M195" s="122" t="str">
        <f t="shared" si="7"/>
        <v/>
      </c>
      <c r="N195" s="435" t="str">
        <f>IFERROR((MP_DATA[[#This Row],[D, bottom '[m']]]+MP_DATA[[#This Row],[D, top '[m']]])/(2*MP_DATA[[#This Row],[t '[mm']]]/1000),"")</f>
        <v/>
      </c>
      <c r="O195" s="412"/>
      <c r="P195" s="412"/>
      <c r="Q195" s="412"/>
      <c r="R195" s="412"/>
      <c r="S195" s="461"/>
      <c r="T195" s="461"/>
      <c r="U195" s="457"/>
      <c r="V195" s="412"/>
      <c r="W195" s="412"/>
      <c r="X195" s="412"/>
      <c r="Y195" s="412"/>
      <c r="AQ195" s="80"/>
      <c r="AW195" s="184" t="str">
        <f>IFERROR(TP_DATA[[#This Row],[Top '[m']]]-TP_DATA[[#This Row],[Bottom '[m']]], "")</f>
        <v/>
      </c>
      <c r="AX195" s="165"/>
      <c r="AY195" s="166"/>
      <c r="AZ195" s="189"/>
      <c r="BC195" s="94"/>
      <c r="BD195" s="94"/>
      <c r="BE195" s="150"/>
      <c r="BJ195"/>
      <c r="CC195" s="89"/>
      <c r="CD195" s="444"/>
      <c r="CE195" s="444"/>
      <c r="CF195" s="444"/>
      <c r="CG195" s="444"/>
      <c r="CH195" s="445"/>
      <c r="CI195" s="184" t="str">
        <f>IFERROR(TOWER_DATA[[#This Row],[Top '[m']]]-TOWER_DATA[[#This Row],[Bottom '[m']]], "")</f>
        <v/>
      </c>
      <c r="CJ195" s="446" t="str">
        <f>IFERROR(-(TOWER_DATA[[#This Row],[D, bottom '[m']]]-TOWER_DATA[[#This Row],[D, top '[m']]])/(TOWER_DATA[[#This Row],[Bottom '[m']]]-TOWER_DATA[[#This Row],[Top '[m']]]),"")</f>
        <v/>
      </c>
      <c r="CK195" s="447" t="str">
        <f>IF(7850/1000*(1/3)*PI()*ABS(CD195-CE195)*((CF195/2)^2+(CF195/2)*(CG195/2)+(CG195/2)^2-(CF195/2-CH195/1000)^2-(CF195/2-CH195/1000)*(CG195/2-CH195/1000)-(CG195/2-CH195/1000)^2)=0,"",7850/1000*(1/3)*PI()*ABS(CD195-CE195)*((CF195/2)^2+(CF195/2)*(CG195/2)+(CG195/2)^2-(CF195/2-CH195/1000)^2-(CF195/2-CH195/1000)*(CG195/2-CH195/1000)-(CG195/2-CH195/1000)^2))</f>
        <v/>
      </c>
      <c r="CL195" s="185" t="str">
        <f>IFERROR((TOWER_DATA[[#This Row],[D, bottom '[m']]]+TOWER_DATA[[#This Row],[D, top '[m']]])/(2*TOWER_DATA[[#This Row],[t '[mm']]]/1000),"")</f>
        <v/>
      </c>
      <c r="CN195" s="412"/>
      <c r="CV195" s="55"/>
      <c r="DQ195" s="166"/>
      <c r="DR195" s="166"/>
      <c r="DS195" s="150"/>
      <c r="DV195" s="94"/>
      <c r="DW195" s="94"/>
      <c r="DX195" s="53"/>
    </row>
    <row r="196" spans="1:128" ht="18" customHeight="1">
      <c r="E196" s="50"/>
      <c r="K196" s="184" t="str">
        <f>IFERROR(MP_DATA[[#This Row],[Top '[m']]]-MP_DATA[[#This Row],[Bottom '[m']]], "")</f>
        <v/>
      </c>
      <c r="L196" s="172" t="str">
        <f>IFERROR(-(MP_DATA[[#This Row],[D, bottom '[m']]]-MP_DATA[[#This Row],[D, top '[m']]])/(MP_DATA[[#This Row],[Bottom '[m']]]-MP_DATA[[#This Row],[Top '[m']]]),"")</f>
        <v/>
      </c>
      <c r="M196" s="122" t="str">
        <f t="shared" si="7"/>
        <v/>
      </c>
      <c r="N196" s="435" t="str">
        <f>IFERROR((MP_DATA[[#This Row],[D, bottom '[m']]]+MP_DATA[[#This Row],[D, top '[m']]])/(2*MP_DATA[[#This Row],[t '[mm']]]/1000),"")</f>
        <v/>
      </c>
      <c r="O196" s="412"/>
      <c r="P196" s="412"/>
      <c r="Q196" s="412"/>
      <c r="R196" s="412"/>
      <c r="S196" s="461"/>
      <c r="T196" s="461"/>
      <c r="U196" s="457"/>
      <c r="V196" s="412"/>
      <c r="W196" s="412"/>
      <c r="X196" s="412"/>
      <c r="Y196" s="412"/>
      <c r="AQ196" s="80"/>
      <c r="AW196" s="184" t="str">
        <f>IFERROR(TP_DATA[[#This Row],[Top '[m']]]-TP_DATA[[#This Row],[Bottom '[m']]], "")</f>
        <v/>
      </c>
      <c r="AX196" s="165"/>
      <c r="AY196" s="166"/>
      <c r="AZ196" s="189"/>
      <c r="BC196" s="94"/>
      <c r="BD196" s="94"/>
      <c r="BE196" s="150"/>
      <c r="BJ196"/>
      <c r="CC196" s="89"/>
      <c r="CD196" s="444"/>
      <c r="CE196" s="444"/>
      <c r="CF196" s="444"/>
      <c r="CG196" s="444"/>
      <c r="CH196" s="445"/>
      <c r="CI196" s="184" t="str">
        <f>IFERROR(TOWER_DATA[[#This Row],[Top '[m']]]-TOWER_DATA[[#This Row],[Bottom '[m']]], "")</f>
        <v/>
      </c>
      <c r="CJ196" s="446" t="str">
        <f>IFERROR(-(TOWER_DATA[[#This Row],[D, bottom '[m']]]-TOWER_DATA[[#This Row],[D, top '[m']]])/(TOWER_DATA[[#This Row],[Bottom '[m']]]-TOWER_DATA[[#This Row],[Top '[m']]]),"")</f>
        <v/>
      </c>
      <c r="CK196" s="447" t="str">
        <f>IF(7850/1000*(1/3)*PI()*ABS(CD196-CE196)*((CF196/2)^2+(CF196/2)*(CG196/2)+(CG196/2)^2-(CF196/2-CH196/1000)^2-(CF196/2-CH196/1000)*(CG196/2-CH196/1000)-(CG196/2-CH196/1000)^2)=0,"",7850/1000*(1/3)*PI()*ABS(CD196-CE196)*((CF196/2)^2+(CF196/2)*(CG196/2)+(CG196/2)^2-(CF196/2-CH196/1000)^2-(CF196/2-CH196/1000)*(CG196/2-CH196/1000)-(CG196/2-CH196/1000)^2))</f>
        <v/>
      </c>
      <c r="CL196" s="185" t="str">
        <f>IFERROR((TOWER_DATA[[#This Row],[D, bottom '[m']]]+TOWER_DATA[[#This Row],[D, top '[m']]])/(2*TOWER_DATA[[#This Row],[t '[mm']]]/1000),"")</f>
        <v/>
      </c>
      <c r="CN196" s="412"/>
      <c r="CV196" s="55"/>
      <c r="DQ196" s="166"/>
      <c r="DR196" s="166"/>
      <c r="DS196" s="150"/>
      <c r="DV196" s="94"/>
      <c r="DW196" s="94"/>
      <c r="DX196" s="53"/>
    </row>
    <row r="197" spans="1:128" ht="18" customHeight="1">
      <c r="E197" s="50"/>
      <c r="K197" s="184" t="str">
        <f>IFERROR(MP_DATA[[#This Row],[Top '[m']]]-MP_DATA[[#This Row],[Bottom '[m']]], "")</f>
        <v/>
      </c>
      <c r="L197" s="172" t="str">
        <f>IFERROR(-(MP_DATA[[#This Row],[D, bottom '[m']]]-MP_DATA[[#This Row],[D, top '[m']]])/(MP_DATA[[#This Row],[Bottom '[m']]]-MP_DATA[[#This Row],[Top '[m']]]),"")</f>
        <v/>
      </c>
      <c r="M197" s="122" t="str">
        <f t="shared" si="7"/>
        <v/>
      </c>
      <c r="N197" s="435" t="str">
        <f>IFERROR((MP_DATA[[#This Row],[D, bottom '[m']]]+MP_DATA[[#This Row],[D, top '[m']]])/(2*MP_DATA[[#This Row],[t '[mm']]]/1000),"")</f>
        <v/>
      </c>
      <c r="O197" s="412"/>
      <c r="P197" s="412"/>
      <c r="Q197" s="412"/>
      <c r="R197" s="412"/>
      <c r="S197" s="461"/>
      <c r="T197" s="461"/>
      <c r="U197" s="457"/>
      <c r="V197" s="412"/>
      <c r="W197" s="412"/>
      <c r="X197" s="412"/>
      <c r="Y197" s="412"/>
      <c r="AQ197" s="80"/>
      <c r="AW197" s="184" t="str">
        <f>IFERROR(TP_DATA[[#This Row],[Top '[m']]]-TP_DATA[[#This Row],[Bottom '[m']]], "")</f>
        <v/>
      </c>
      <c r="AX197" s="165"/>
      <c r="AY197" s="166"/>
      <c r="AZ197" s="189"/>
      <c r="BC197" s="94"/>
      <c r="BD197" s="94"/>
      <c r="BE197" s="150"/>
      <c r="BJ197"/>
      <c r="CC197" s="89"/>
      <c r="CD197" s="444"/>
      <c r="CE197" s="444"/>
      <c r="CF197" s="444"/>
      <c r="CG197" s="444"/>
      <c r="CH197" s="445"/>
      <c r="CI197" s="184" t="str">
        <f>IFERROR(TOWER_DATA[[#This Row],[Top '[m']]]-TOWER_DATA[[#This Row],[Bottom '[m']]], "")</f>
        <v/>
      </c>
      <c r="CJ197" s="446" t="str">
        <f>IFERROR(-(TOWER_DATA[[#This Row],[D, bottom '[m']]]-TOWER_DATA[[#This Row],[D, top '[m']]])/(TOWER_DATA[[#This Row],[Bottom '[m']]]-TOWER_DATA[[#This Row],[Top '[m']]]),"")</f>
        <v/>
      </c>
      <c r="CK197" s="447" t="str">
        <f>IF(7850/1000*(1/3)*PI()*ABS(CD197-CE197)*((CF197/2)^2+(CF197/2)*(CG197/2)+(CG197/2)^2-(CF197/2-CH197/1000)^2-(CF197/2-CH197/1000)*(CG197/2-CH197/1000)-(CG197/2-CH197/1000)^2)=0,"",7850/1000*(1/3)*PI()*ABS(CD197-CE197)*((CF197/2)^2+(CF197/2)*(CG197/2)+(CG197/2)^2-(CF197/2-CH197/1000)^2-(CF197/2-CH197/1000)*(CG197/2-CH197/1000)-(CG197/2-CH197/1000)^2))</f>
        <v/>
      </c>
      <c r="CL197" s="185" t="str">
        <f>IFERROR((TOWER_DATA[[#This Row],[D, bottom '[m']]]+TOWER_DATA[[#This Row],[D, top '[m']]])/(2*TOWER_DATA[[#This Row],[t '[mm']]]/1000),"")</f>
        <v/>
      </c>
      <c r="CN197" s="412"/>
      <c r="CV197" s="55"/>
      <c r="DQ197" s="166"/>
      <c r="DR197" s="166"/>
      <c r="DS197" s="150"/>
      <c r="DV197" s="94"/>
      <c r="DW197" s="94"/>
      <c r="DX197" s="53"/>
    </row>
    <row r="198" spans="1:128" ht="18" customHeight="1">
      <c r="E198" s="50"/>
      <c r="K198" s="184" t="str">
        <f>IFERROR(MP_DATA[[#This Row],[Top '[m']]]-MP_DATA[[#This Row],[Bottom '[m']]], "")</f>
        <v/>
      </c>
      <c r="L198" s="172" t="str">
        <f>IFERROR(-(MP_DATA[[#This Row],[D, bottom '[m']]]-MP_DATA[[#This Row],[D, top '[m']]])/(MP_DATA[[#This Row],[Bottom '[m']]]-MP_DATA[[#This Row],[Top '[m']]]),"")</f>
        <v/>
      </c>
      <c r="M198" s="122" t="str">
        <f t="shared" si="7"/>
        <v/>
      </c>
      <c r="N198" s="435" t="str">
        <f>IFERROR((MP_DATA[[#This Row],[D, bottom '[m']]]+MP_DATA[[#This Row],[D, top '[m']]])/(2*MP_DATA[[#This Row],[t '[mm']]]/1000),"")</f>
        <v/>
      </c>
      <c r="O198" s="412"/>
      <c r="P198" s="412"/>
      <c r="Q198" s="412"/>
      <c r="R198" s="412"/>
      <c r="S198" s="461"/>
      <c r="T198" s="461"/>
      <c r="U198" s="457"/>
      <c r="V198" s="412"/>
      <c r="W198" s="412"/>
      <c r="X198" s="412"/>
      <c r="Y198" s="412"/>
      <c r="AQ198" s="80"/>
      <c r="AW198" s="184" t="str">
        <f>IFERROR(TP_DATA[[#This Row],[Top '[m']]]-TP_DATA[[#This Row],[Bottom '[m']]], "")</f>
        <v/>
      </c>
      <c r="AX198" s="165"/>
      <c r="AY198" s="166"/>
      <c r="AZ198" s="189"/>
      <c r="BC198" s="94"/>
      <c r="BD198" s="94"/>
      <c r="BE198" s="150"/>
      <c r="BJ198"/>
      <c r="CC198" s="89"/>
      <c r="CD198" s="444"/>
      <c r="CE198" s="444"/>
      <c r="CF198" s="444"/>
      <c r="CG198" s="444"/>
      <c r="CH198" s="445"/>
      <c r="CI198" s="184" t="str">
        <f>IFERROR(TOWER_DATA[[#This Row],[Top '[m']]]-TOWER_DATA[[#This Row],[Bottom '[m']]], "")</f>
        <v/>
      </c>
      <c r="CJ198" s="446" t="str">
        <f>IFERROR(-(TOWER_DATA[[#This Row],[D, bottom '[m']]]-TOWER_DATA[[#This Row],[D, top '[m']]])/(TOWER_DATA[[#This Row],[Bottom '[m']]]-TOWER_DATA[[#This Row],[Top '[m']]]),"")</f>
        <v/>
      </c>
      <c r="CK198" s="447" t="str">
        <f>IF(7850/1000*(1/3)*PI()*ABS(CD198-CE198)*((CF198/2)^2+(CF198/2)*(CG198/2)+(CG198/2)^2-(CF198/2-CH198/1000)^2-(CF198/2-CH198/1000)*(CG198/2-CH198/1000)-(CG198/2-CH198/1000)^2)=0,"",7850/1000*(1/3)*PI()*ABS(CD198-CE198)*((CF198/2)^2+(CF198/2)*(CG198/2)+(CG198/2)^2-(CF198/2-CH198/1000)^2-(CF198/2-CH198/1000)*(CG198/2-CH198/1000)-(CG198/2-CH198/1000)^2))</f>
        <v/>
      </c>
      <c r="CL198" s="185" t="str">
        <f>IFERROR((TOWER_DATA[[#This Row],[D, bottom '[m']]]+TOWER_DATA[[#This Row],[D, top '[m']]])/(2*TOWER_DATA[[#This Row],[t '[mm']]]/1000),"")</f>
        <v/>
      </c>
      <c r="CN198" s="412"/>
      <c r="CV198" s="55"/>
      <c r="DQ198" s="166"/>
      <c r="DR198" s="166"/>
      <c r="DS198" s="150"/>
      <c r="DV198" s="94"/>
      <c r="DW198" s="94"/>
      <c r="DX198" s="53"/>
    </row>
    <row r="199" spans="1:128" ht="18" customHeight="1">
      <c r="E199" s="50"/>
      <c r="K199" s="184" t="str">
        <f>IFERROR(MP_DATA[[#This Row],[Top '[m']]]-MP_DATA[[#This Row],[Bottom '[m']]], "")</f>
        <v/>
      </c>
      <c r="L199" s="172" t="str">
        <f>IFERROR(-(MP_DATA[[#This Row],[D, bottom '[m']]]-MP_DATA[[#This Row],[D, top '[m']]])/(MP_DATA[[#This Row],[Bottom '[m']]]-MP_DATA[[#This Row],[Top '[m']]]),"")</f>
        <v/>
      </c>
      <c r="M199" s="122" t="str">
        <f t="shared" si="7"/>
        <v/>
      </c>
      <c r="N199" s="435" t="str">
        <f>IFERROR((MP_DATA[[#This Row],[D, bottom '[m']]]+MP_DATA[[#This Row],[D, top '[m']]])/(2*MP_DATA[[#This Row],[t '[mm']]]/1000),"")</f>
        <v/>
      </c>
      <c r="O199" s="412"/>
      <c r="P199" s="412"/>
      <c r="Q199" s="412"/>
      <c r="R199" s="412"/>
      <c r="S199" s="461"/>
      <c r="T199" s="461"/>
      <c r="U199" s="457"/>
      <c r="V199" s="412"/>
      <c r="W199" s="412"/>
      <c r="X199" s="412"/>
      <c r="Y199" s="412"/>
      <c r="AQ199" s="80"/>
      <c r="AW199" s="184" t="str">
        <f>IFERROR(TP_DATA[[#This Row],[Top '[m']]]-TP_DATA[[#This Row],[Bottom '[m']]], "")</f>
        <v/>
      </c>
      <c r="AX199" s="165"/>
      <c r="AY199" s="166"/>
      <c r="AZ199" s="189"/>
      <c r="BC199" s="94"/>
      <c r="BD199" s="94"/>
      <c r="BE199" s="150"/>
      <c r="BJ199"/>
      <c r="CC199" s="89"/>
      <c r="CD199" s="444"/>
      <c r="CE199" s="444"/>
      <c r="CF199" s="444"/>
      <c r="CG199" s="444"/>
      <c r="CH199" s="445"/>
      <c r="CI199" s="184" t="str">
        <f>IFERROR(TOWER_DATA[[#This Row],[Top '[m']]]-TOWER_DATA[[#This Row],[Bottom '[m']]], "")</f>
        <v/>
      </c>
      <c r="CJ199" s="446" t="str">
        <f>IFERROR(-(TOWER_DATA[[#This Row],[D, bottom '[m']]]-TOWER_DATA[[#This Row],[D, top '[m']]])/(TOWER_DATA[[#This Row],[Bottom '[m']]]-TOWER_DATA[[#This Row],[Top '[m']]]),"")</f>
        <v/>
      </c>
      <c r="CK199" s="447" t="str">
        <f>IF(7850/1000*(1/3)*PI()*ABS(CD199-CE199)*((CF199/2)^2+(CF199/2)*(CG199/2)+(CG199/2)^2-(CF199/2-CH199/1000)^2-(CF199/2-CH199/1000)*(CG199/2-CH199/1000)-(CG199/2-CH199/1000)^2)=0,"",7850/1000*(1/3)*PI()*ABS(CD199-CE199)*((CF199/2)^2+(CF199/2)*(CG199/2)+(CG199/2)^2-(CF199/2-CH199/1000)^2-(CF199/2-CH199/1000)*(CG199/2-CH199/1000)-(CG199/2-CH199/1000)^2))</f>
        <v/>
      </c>
      <c r="CL199" s="185" t="str">
        <f>IFERROR((TOWER_DATA[[#This Row],[D, bottom '[m']]]+TOWER_DATA[[#This Row],[D, top '[m']]])/(2*TOWER_DATA[[#This Row],[t '[mm']]]/1000),"")</f>
        <v/>
      </c>
      <c r="CN199" s="412"/>
      <c r="CV199" s="55"/>
      <c r="DQ199" s="166"/>
      <c r="DR199" s="166"/>
      <c r="DS199" s="150"/>
      <c r="DV199" s="94"/>
      <c r="DW199" s="94"/>
      <c r="DX199" s="53"/>
    </row>
    <row r="200" spans="1:128" ht="18" customHeight="1">
      <c r="E200" s="50"/>
      <c r="K200" s="184" t="str">
        <f>IFERROR(MP_DATA[[#This Row],[Top '[m']]]-MP_DATA[[#This Row],[Bottom '[m']]], "")</f>
        <v/>
      </c>
      <c r="L200" s="172" t="str">
        <f>IFERROR(-(MP_DATA[[#This Row],[D, bottom '[m']]]-MP_DATA[[#This Row],[D, top '[m']]])/(MP_DATA[[#This Row],[Bottom '[m']]]-MP_DATA[[#This Row],[Top '[m']]]),"")</f>
        <v/>
      </c>
      <c r="M200" s="122" t="str">
        <f t="shared" si="7"/>
        <v/>
      </c>
      <c r="N200" s="435" t="str">
        <f>IFERROR((MP_DATA[[#This Row],[D, bottom '[m']]]+MP_DATA[[#This Row],[D, top '[m']]])/(2*MP_DATA[[#This Row],[t '[mm']]]/1000),"")</f>
        <v/>
      </c>
      <c r="O200" s="412"/>
      <c r="P200" s="412"/>
      <c r="Q200" s="412"/>
      <c r="R200" s="412"/>
      <c r="S200" s="461"/>
      <c r="T200" s="461"/>
      <c r="U200" s="457"/>
      <c r="V200" s="412"/>
      <c r="W200" s="412"/>
      <c r="X200" s="412"/>
      <c r="Y200" s="412"/>
      <c r="AQ200" s="80"/>
      <c r="AW200" s="184" t="str">
        <f>IFERROR(TP_DATA[[#This Row],[Top '[m']]]-TP_DATA[[#This Row],[Bottom '[m']]], "")</f>
        <v/>
      </c>
      <c r="AX200" s="165"/>
      <c r="AY200" s="166"/>
      <c r="AZ200" s="189"/>
      <c r="BC200" s="94"/>
      <c r="BD200" s="94"/>
      <c r="BE200" s="150"/>
      <c r="BJ200"/>
      <c r="CC200" s="89"/>
      <c r="CD200" s="444"/>
      <c r="CE200" s="444"/>
      <c r="CF200" s="444"/>
      <c r="CG200" s="444"/>
      <c r="CH200" s="445"/>
      <c r="CI200" s="184" t="str">
        <f>IFERROR(TOWER_DATA[[#This Row],[Top '[m']]]-TOWER_DATA[[#This Row],[Bottom '[m']]], "")</f>
        <v/>
      </c>
      <c r="CJ200" s="446" t="str">
        <f>IFERROR(-(TOWER_DATA[[#This Row],[D, bottom '[m']]]-TOWER_DATA[[#This Row],[D, top '[m']]])/(TOWER_DATA[[#This Row],[Bottom '[m']]]-TOWER_DATA[[#This Row],[Top '[m']]]),"")</f>
        <v/>
      </c>
      <c r="CK200" s="447" t="str">
        <f>IF(7850/1000*(1/3)*PI()*ABS(CD200-CE200)*((CF200/2)^2+(CF200/2)*(CG200/2)+(CG200/2)^2-(CF200/2-CH200/1000)^2-(CF200/2-CH200/1000)*(CG200/2-CH200/1000)-(CG200/2-CH200/1000)^2)=0,"",7850/1000*(1/3)*PI()*ABS(CD200-CE200)*((CF200/2)^2+(CF200/2)*(CG200/2)+(CG200/2)^2-(CF200/2-CH200/1000)^2-(CF200/2-CH200/1000)*(CG200/2-CH200/1000)-(CG200/2-CH200/1000)^2))</f>
        <v/>
      </c>
      <c r="CL200" s="185" t="str">
        <f>IFERROR((TOWER_DATA[[#This Row],[D, bottom '[m']]]+TOWER_DATA[[#This Row],[D, top '[m']]])/(2*TOWER_DATA[[#This Row],[t '[mm']]]/1000),"")</f>
        <v/>
      </c>
      <c r="CN200" s="412"/>
      <c r="CV200" s="55"/>
      <c r="DQ200" s="166"/>
      <c r="DR200" s="166"/>
      <c r="DS200" s="150"/>
      <c r="DV200" s="94"/>
      <c r="DW200" s="94"/>
      <c r="DX200" s="53"/>
    </row>
    <row r="201" spans="1:128" ht="18" customHeight="1">
      <c r="E201" s="50"/>
      <c r="K201" s="184" t="str">
        <f>IFERROR(MP_DATA[[#This Row],[Top '[m']]]-MP_DATA[[#This Row],[Bottom '[m']]], "")</f>
        <v/>
      </c>
      <c r="L201" s="172" t="str">
        <f>IFERROR(-(MP_DATA[[#This Row],[D, bottom '[m']]]-MP_DATA[[#This Row],[D, top '[m']]])/(MP_DATA[[#This Row],[Bottom '[m']]]-MP_DATA[[#This Row],[Top '[m']]]),"")</f>
        <v/>
      </c>
      <c r="M201" s="122" t="str">
        <f t="shared" si="7"/>
        <v/>
      </c>
      <c r="N201" s="435" t="str">
        <f>IFERROR((MP_DATA[[#This Row],[D, bottom '[m']]]+MP_DATA[[#This Row],[D, top '[m']]])/(2*MP_DATA[[#This Row],[t '[mm']]]/1000),"")</f>
        <v/>
      </c>
      <c r="O201" s="412"/>
      <c r="P201" s="412"/>
      <c r="Q201" s="412"/>
      <c r="R201" s="412"/>
      <c r="S201" s="461"/>
      <c r="T201" s="461"/>
      <c r="U201" s="457"/>
      <c r="V201" s="412"/>
      <c r="W201" s="412"/>
      <c r="X201" s="412"/>
      <c r="Y201" s="412"/>
      <c r="AQ201" s="80"/>
      <c r="AW201" s="184" t="str">
        <f>IFERROR(TP_DATA[[#This Row],[Top '[m']]]-TP_DATA[[#This Row],[Bottom '[m']]], "")</f>
        <v/>
      </c>
      <c r="AX201" s="165"/>
      <c r="AY201" s="166"/>
      <c r="AZ201" s="189"/>
      <c r="BC201" s="94"/>
      <c r="BD201" s="94"/>
      <c r="BE201" s="150"/>
      <c r="BJ201"/>
      <c r="CC201" s="89"/>
      <c r="CD201" s="444"/>
      <c r="CE201" s="444"/>
      <c r="CF201" s="444"/>
      <c r="CG201" s="444"/>
      <c r="CH201" s="445"/>
      <c r="CI201" s="184" t="str">
        <f>IFERROR(TOWER_DATA[[#This Row],[Top '[m']]]-TOWER_DATA[[#This Row],[Bottom '[m']]], "")</f>
        <v/>
      </c>
      <c r="CJ201" s="446" t="str">
        <f>IFERROR(-(TOWER_DATA[[#This Row],[D, bottom '[m']]]-TOWER_DATA[[#This Row],[D, top '[m']]])/(TOWER_DATA[[#This Row],[Bottom '[m']]]-TOWER_DATA[[#This Row],[Top '[m']]]),"")</f>
        <v/>
      </c>
      <c r="CK201" s="447" t="str">
        <f>IF(7850/1000*(1/3)*PI()*ABS(CD201-CE201)*((CF201/2)^2+(CF201/2)*(CG201/2)+(CG201/2)^2-(CF201/2-CH201/1000)^2-(CF201/2-CH201/1000)*(CG201/2-CH201/1000)-(CG201/2-CH201/1000)^2)=0,"",7850/1000*(1/3)*PI()*ABS(CD201-CE201)*((CF201/2)^2+(CF201/2)*(CG201/2)+(CG201/2)^2-(CF201/2-CH201/1000)^2-(CF201/2-CH201/1000)*(CG201/2-CH201/1000)-(CG201/2-CH201/1000)^2))</f>
        <v/>
      </c>
      <c r="CL201" s="185" t="str">
        <f>IFERROR((TOWER_DATA[[#This Row],[D, bottom '[m']]]+TOWER_DATA[[#This Row],[D, top '[m']]])/(2*TOWER_DATA[[#This Row],[t '[mm']]]/1000),"")</f>
        <v/>
      </c>
      <c r="CN201" s="412"/>
      <c r="CV201" s="55"/>
      <c r="DQ201" s="166"/>
      <c r="DR201" s="166"/>
      <c r="DS201" s="150"/>
      <c r="DV201" s="94"/>
      <c r="DW201" s="94"/>
      <c r="DX201" s="53"/>
    </row>
    <row r="202" spans="1:128" ht="18" customHeight="1" thickBot="1">
      <c r="A202" s="203"/>
      <c r="B202" s="82"/>
      <c r="C202" s="82"/>
      <c r="D202" s="215"/>
      <c r="E202" s="50"/>
      <c r="K202" s="184" t="str">
        <f>IFERROR(MP_DATA[[#This Row],[Top '[m']]]-MP_DATA[[#This Row],[Bottom '[m']]], "")</f>
        <v/>
      </c>
      <c r="L202" s="172" t="str">
        <f>IFERROR(-(MP_DATA[[#This Row],[D, bottom '[m']]]-MP_DATA[[#This Row],[D, top '[m']]])/(MP_DATA[[#This Row],[Bottom '[m']]]-MP_DATA[[#This Row],[Top '[m']]]),"")</f>
        <v/>
      </c>
      <c r="M202" s="122" t="str">
        <f t="shared" si="7"/>
        <v/>
      </c>
      <c r="N202" s="435" t="str">
        <f>IFERROR((MP_DATA[[#This Row],[D, bottom '[m']]]+MP_DATA[[#This Row],[D, top '[m']]])/(2*MP_DATA[[#This Row],[t '[mm']]]/1000),"")</f>
        <v/>
      </c>
      <c r="O202" s="412"/>
      <c r="P202" s="412"/>
      <c r="Q202" s="412"/>
      <c r="R202" s="412"/>
      <c r="S202" s="461"/>
      <c r="T202" s="461"/>
      <c r="U202" s="457"/>
      <c r="V202" s="412"/>
      <c r="W202" s="412"/>
      <c r="X202" s="412"/>
      <c r="Y202" s="412"/>
      <c r="AQ202" s="80"/>
      <c r="AW202" s="184" t="str">
        <f>IFERROR(TP_DATA[[#This Row],[Top '[m']]]-TP_DATA[[#This Row],[Bottom '[m']]], "")</f>
        <v/>
      </c>
      <c r="AX202" s="165"/>
      <c r="AY202" s="166"/>
      <c r="AZ202" s="189"/>
      <c r="BC202" s="94"/>
      <c r="BD202" s="94"/>
      <c r="BE202" s="150"/>
      <c r="BJ202"/>
      <c r="CC202" s="89"/>
      <c r="CD202" s="444"/>
      <c r="CE202" s="444"/>
      <c r="CF202" s="444"/>
      <c r="CG202" s="444"/>
      <c r="CH202" s="445"/>
      <c r="CI202" s="184" t="str">
        <f>IFERROR(TOWER_DATA[[#This Row],[Top '[m']]]-TOWER_DATA[[#This Row],[Bottom '[m']]], "")</f>
        <v/>
      </c>
      <c r="CJ202" s="446" t="str">
        <f>IFERROR(-(TOWER_DATA[[#This Row],[D, bottom '[m']]]-TOWER_DATA[[#This Row],[D, top '[m']]])/(TOWER_DATA[[#This Row],[Bottom '[m']]]-TOWER_DATA[[#This Row],[Top '[m']]]),"")</f>
        <v/>
      </c>
      <c r="CK202" s="447" t="str">
        <f>IF(7850/1000*(1/3)*PI()*ABS(CD202-CE202)*((CF202/2)^2+(CF202/2)*(CG202/2)+(CG202/2)^2-(CF202/2-CH202/1000)^2-(CF202/2-CH202/1000)*(CG202/2-CH202/1000)-(CG202/2-CH202/1000)^2)=0,"",7850/1000*(1/3)*PI()*ABS(CD202-CE202)*((CF202/2)^2+(CF202/2)*(CG202/2)+(CG202/2)^2-(CF202/2-CH202/1000)^2-(CF202/2-CH202/1000)*(CG202/2-CH202/1000)-(CG202/2-CH202/1000)^2))</f>
        <v/>
      </c>
      <c r="CL202" s="185" t="str">
        <f>IFERROR((TOWER_DATA[[#This Row],[D, bottom '[m']]]+TOWER_DATA[[#This Row],[D, top '[m']]])/(2*TOWER_DATA[[#This Row],[t '[mm']]]/1000),"")</f>
        <v/>
      </c>
      <c r="CN202" s="412"/>
      <c r="CV202" s="55"/>
      <c r="DQ202" s="166"/>
      <c r="DR202" s="166"/>
      <c r="DS202" s="150"/>
      <c r="DV202" s="94"/>
      <c r="DW202" s="94"/>
      <c r="DX202" s="53"/>
    </row>
    <row r="203" spans="1:128" ht="18" customHeight="1">
      <c r="E203" s="50"/>
      <c r="K203" s="184" t="str">
        <f>IFERROR(MP_DATA[[#This Row],[Top '[m']]]-MP_DATA[[#This Row],[Bottom '[m']]], "")</f>
        <v/>
      </c>
      <c r="L203" s="172" t="str">
        <f>IFERROR(-(MP_DATA[[#This Row],[D, bottom '[m']]]-MP_DATA[[#This Row],[D, top '[m']]])/(MP_DATA[[#This Row],[Bottom '[m']]]-MP_DATA[[#This Row],[Top '[m']]]),"")</f>
        <v/>
      </c>
      <c r="M203" s="122" t="str">
        <f t="shared" si="7"/>
        <v/>
      </c>
      <c r="N203" s="435" t="str">
        <f>IFERROR((MP_DATA[[#This Row],[D, bottom '[m']]]+MP_DATA[[#This Row],[D, top '[m']]])/(2*MP_DATA[[#This Row],[t '[mm']]]/1000),"")</f>
        <v/>
      </c>
      <c r="O203" s="412"/>
      <c r="P203" s="412"/>
      <c r="Q203" s="412"/>
      <c r="R203" s="412"/>
      <c r="S203" s="461"/>
      <c r="T203" s="461"/>
      <c r="U203" s="457"/>
      <c r="V203" s="412"/>
      <c r="W203" s="412"/>
      <c r="X203" s="412"/>
      <c r="Y203" s="412"/>
      <c r="AQ203" s="80"/>
      <c r="AW203" s="184" t="str">
        <f>IFERROR(TP_DATA[[#This Row],[Top '[m']]]-TP_DATA[[#This Row],[Bottom '[m']]], "")</f>
        <v/>
      </c>
      <c r="AX203" s="165"/>
      <c r="AY203" s="166"/>
      <c r="AZ203" s="189"/>
      <c r="BC203" s="94"/>
      <c r="BD203" s="94"/>
      <c r="BE203" s="150"/>
      <c r="BJ203"/>
      <c r="CC203" s="89"/>
      <c r="CD203" s="444"/>
      <c r="CE203" s="444"/>
      <c r="CF203" s="444"/>
      <c r="CG203" s="444"/>
      <c r="CH203" s="445"/>
      <c r="CI203" s="184" t="str">
        <f>IFERROR(TOWER_DATA[[#This Row],[Top '[m']]]-TOWER_DATA[[#This Row],[Bottom '[m']]], "")</f>
        <v/>
      </c>
      <c r="CJ203" s="446" t="str">
        <f>IFERROR(-(TOWER_DATA[[#This Row],[D, bottom '[m']]]-TOWER_DATA[[#This Row],[D, top '[m']]])/(TOWER_DATA[[#This Row],[Bottom '[m']]]-TOWER_DATA[[#This Row],[Top '[m']]]),"")</f>
        <v/>
      </c>
      <c r="CK203" s="447" t="str">
        <f>IF(7850/1000*(1/3)*PI()*ABS(CD203-CE203)*((CF203/2)^2+(CF203/2)*(CG203/2)+(CG203/2)^2-(CF203/2-CH203/1000)^2-(CF203/2-CH203/1000)*(CG203/2-CH203/1000)-(CG203/2-CH203/1000)^2)=0,"",7850/1000*(1/3)*PI()*ABS(CD203-CE203)*((CF203/2)^2+(CF203/2)*(CG203/2)+(CG203/2)^2-(CF203/2-CH203/1000)^2-(CF203/2-CH203/1000)*(CG203/2-CH203/1000)-(CG203/2-CH203/1000)^2))</f>
        <v/>
      </c>
      <c r="CL203" s="185" t="str">
        <f>IFERROR((TOWER_DATA[[#This Row],[D, bottom '[m']]]+TOWER_DATA[[#This Row],[D, top '[m']]])/(2*TOWER_DATA[[#This Row],[t '[mm']]]/1000),"")</f>
        <v/>
      </c>
      <c r="CN203" s="412"/>
      <c r="CV203" s="55"/>
      <c r="DQ203" s="166"/>
      <c r="DR203" s="166"/>
      <c r="DS203" s="150"/>
      <c r="DV203" s="94"/>
      <c r="DW203" s="94"/>
      <c r="DX203" s="53"/>
    </row>
    <row r="204" spans="1:128" ht="18" customHeight="1">
      <c r="E204" s="50"/>
      <c r="K204" s="184" t="str">
        <f>IFERROR(MP_DATA[[#This Row],[Top '[m']]]-MP_DATA[[#This Row],[Bottom '[m']]], "")</f>
        <v/>
      </c>
      <c r="L204" s="172" t="str">
        <f>IFERROR(-(MP_DATA[[#This Row],[D, bottom '[m']]]-MP_DATA[[#This Row],[D, top '[m']]])/(MP_DATA[[#This Row],[Bottom '[m']]]-MP_DATA[[#This Row],[Top '[m']]]),"")</f>
        <v/>
      </c>
      <c r="M204" s="122" t="str">
        <f t="shared" si="7"/>
        <v/>
      </c>
      <c r="N204" s="435" t="str">
        <f>IFERROR((MP_DATA[[#This Row],[D, bottom '[m']]]+MP_DATA[[#This Row],[D, top '[m']]])/(2*MP_DATA[[#This Row],[t '[mm']]]/1000),"")</f>
        <v/>
      </c>
      <c r="O204" s="412"/>
      <c r="P204" s="412"/>
      <c r="Q204" s="412"/>
      <c r="R204" s="412"/>
      <c r="S204" s="461"/>
      <c r="T204" s="461"/>
      <c r="U204" s="457"/>
      <c r="V204" s="412"/>
      <c r="W204" s="412"/>
      <c r="X204" s="412"/>
      <c r="Y204" s="412"/>
      <c r="AQ204" s="80"/>
      <c r="AW204" s="184" t="str">
        <f>IFERROR(TP_DATA[[#This Row],[Top '[m']]]-TP_DATA[[#This Row],[Bottom '[m']]], "")</f>
        <v/>
      </c>
      <c r="AX204" s="165"/>
      <c r="AY204" s="166"/>
      <c r="AZ204" s="189"/>
      <c r="BC204" s="94"/>
      <c r="BD204" s="94"/>
      <c r="BE204" s="150"/>
      <c r="BJ204"/>
      <c r="CC204" s="89"/>
      <c r="CD204" s="444"/>
      <c r="CE204" s="444"/>
      <c r="CF204" s="444"/>
      <c r="CG204" s="444"/>
      <c r="CH204" s="445"/>
      <c r="CI204" s="184" t="str">
        <f>IFERROR(TOWER_DATA[[#This Row],[Top '[m']]]-TOWER_DATA[[#This Row],[Bottom '[m']]], "")</f>
        <v/>
      </c>
      <c r="CJ204" s="446" t="str">
        <f>IFERROR(-(TOWER_DATA[[#This Row],[D, bottom '[m']]]-TOWER_DATA[[#This Row],[D, top '[m']]])/(TOWER_DATA[[#This Row],[Bottom '[m']]]-TOWER_DATA[[#This Row],[Top '[m']]]),"")</f>
        <v/>
      </c>
      <c r="CK204" s="447" t="str">
        <f>IF(7850/1000*(1/3)*PI()*ABS(CD204-CE204)*((CF204/2)^2+(CF204/2)*(CG204/2)+(CG204/2)^2-(CF204/2-CH204/1000)^2-(CF204/2-CH204/1000)*(CG204/2-CH204/1000)-(CG204/2-CH204/1000)^2)=0,"",7850/1000*(1/3)*PI()*ABS(CD204-CE204)*((CF204/2)^2+(CF204/2)*(CG204/2)+(CG204/2)^2-(CF204/2-CH204/1000)^2-(CF204/2-CH204/1000)*(CG204/2-CH204/1000)-(CG204/2-CH204/1000)^2))</f>
        <v/>
      </c>
      <c r="CL204" s="185" t="str">
        <f>IFERROR((TOWER_DATA[[#This Row],[D, bottom '[m']]]+TOWER_DATA[[#This Row],[D, top '[m']]])/(2*TOWER_DATA[[#This Row],[t '[mm']]]/1000),"")</f>
        <v/>
      </c>
      <c r="CN204" s="412"/>
      <c r="CV204" s="55"/>
      <c r="DQ204" s="166"/>
      <c r="DR204" s="166"/>
      <c r="DS204" s="150"/>
      <c r="DV204" s="94"/>
      <c r="DW204" s="94"/>
      <c r="DX204" s="53"/>
    </row>
    <row r="205" spans="1:128" ht="18" customHeight="1">
      <c r="E205" s="50"/>
      <c r="K205" s="184" t="str">
        <f>IFERROR(MP_DATA[[#This Row],[Top '[m']]]-MP_DATA[[#This Row],[Bottom '[m']]], "")</f>
        <v/>
      </c>
      <c r="L205" s="172" t="str">
        <f>IFERROR(-(MP_DATA[[#This Row],[D, bottom '[m']]]-MP_DATA[[#This Row],[D, top '[m']]])/(MP_DATA[[#This Row],[Bottom '[m']]]-MP_DATA[[#This Row],[Top '[m']]]),"")</f>
        <v/>
      </c>
      <c r="M205" s="122" t="str">
        <f t="shared" si="7"/>
        <v/>
      </c>
      <c r="N205" s="435" t="str">
        <f>IFERROR((MP_DATA[[#This Row],[D, bottom '[m']]]+MP_DATA[[#This Row],[D, top '[m']]])/(2*MP_DATA[[#This Row],[t '[mm']]]/1000),"")</f>
        <v/>
      </c>
      <c r="O205" s="412"/>
      <c r="P205" s="412"/>
      <c r="Q205" s="412"/>
      <c r="R205" s="412"/>
      <c r="S205" s="461"/>
      <c r="T205" s="461"/>
      <c r="U205" s="457"/>
      <c r="V205" s="412"/>
      <c r="W205" s="412"/>
      <c r="X205" s="412"/>
      <c r="Y205" s="412"/>
      <c r="AQ205" s="80"/>
      <c r="AW205" s="184" t="str">
        <f>IFERROR(TP_DATA[[#This Row],[Top '[m']]]-TP_DATA[[#This Row],[Bottom '[m']]], "")</f>
        <v/>
      </c>
      <c r="AX205" s="165"/>
      <c r="AY205" s="166"/>
      <c r="AZ205" s="189"/>
      <c r="BC205" s="94"/>
      <c r="BD205" s="94"/>
      <c r="BE205" s="150"/>
      <c r="BJ205"/>
      <c r="CI205" s="184" t="str">
        <f>IFERROR(TOWER_DATA[[#This Row],[Top '[m']]]-TOWER_DATA[[#This Row],[Bottom '[m']]], "")</f>
        <v/>
      </c>
      <c r="CJ205" s="446" t="str">
        <f>IFERROR(-(TOWER_DATA[[#This Row],[D, bottom '[m']]]-TOWER_DATA[[#This Row],[D, top '[m']]])/(TOWER_DATA[[#This Row],[Bottom '[m']]]-TOWER_DATA[[#This Row],[Top '[m']]]),"")</f>
        <v/>
      </c>
      <c r="CK205" s="447" t="str">
        <f>IF(7850/1000*(1/3)*PI()*ABS(CD205-CE205)*((CF205/2)^2+(CF205/2)*(CG205/2)+(CG205/2)^2-(CF205/2-CH205/1000)^2-(CF205/2-CH205/1000)*(CG205/2-CH205/1000)-(CG205/2-CH205/1000)^2)=0,"",7850/1000*(1/3)*PI()*ABS(CD205-CE205)*((CF205/2)^2+(CF205/2)*(CG205/2)+(CG205/2)^2-(CF205/2-CH205/1000)^2-(CF205/2-CH205/1000)*(CG205/2-CH205/1000)-(CG205/2-CH205/1000)^2))</f>
        <v/>
      </c>
      <c r="CL205" s="185" t="str">
        <f>IFERROR((TOWER_DATA[[#This Row],[D, bottom '[m']]]+TOWER_DATA[[#This Row],[D, top '[m']]])/(2*TOWER_DATA[[#This Row],[t '[mm']]]/1000),"")</f>
        <v/>
      </c>
      <c r="CN205" s="412"/>
      <c r="CV205" s="55"/>
      <c r="DQ205" s="166"/>
      <c r="DR205" s="166"/>
      <c r="DS205" s="150"/>
      <c r="DV205" s="94"/>
      <c r="DW205" s="94"/>
      <c r="DX205" s="53"/>
    </row>
    <row r="206" spans="1:128" ht="18" customHeight="1">
      <c r="E206" s="50"/>
      <c r="K206" s="184" t="str">
        <f>IFERROR(MP_DATA[[#This Row],[Top '[m']]]-MP_DATA[[#This Row],[Bottom '[m']]], "")</f>
        <v/>
      </c>
      <c r="L206" s="172" t="str">
        <f>IFERROR(-(MP_DATA[[#This Row],[D, bottom '[m']]]-MP_DATA[[#This Row],[D, top '[m']]])/(MP_DATA[[#This Row],[Bottom '[m']]]-MP_DATA[[#This Row],[Top '[m']]]),"")</f>
        <v/>
      </c>
      <c r="M206" s="122" t="str">
        <f t="shared" si="7"/>
        <v/>
      </c>
      <c r="N206" s="435" t="str">
        <f>IFERROR((MP_DATA[[#This Row],[D, bottom '[m']]]+MP_DATA[[#This Row],[D, top '[m']]])/(2*MP_DATA[[#This Row],[t '[mm']]]/1000),"")</f>
        <v/>
      </c>
      <c r="O206" s="412"/>
      <c r="P206" s="412"/>
      <c r="Q206" s="412"/>
      <c r="R206" s="412"/>
      <c r="S206" s="461"/>
      <c r="T206" s="461"/>
      <c r="U206" s="457"/>
      <c r="V206" s="412"/>
      <c r="W206" s="412"/>
      <c r="X206" s="412"/>
      <c r="Y206" s="412"/>
      <c r="AQ206" s="80"/>
      <c r="AW206" s="184" t="str">
        <f>IFERROR(TP_DATA[[#This Row],[Top '[m']]]-TP_DATA[[#This Row],[Bottom '[m']]], "")</f>
        <v/>
      </c>
      <c r="AX206" s="165"/>
      <c r="AY206" s="166"/>
      <c r="AZ206" s="189"/>
      <c r="BC206" s="94"/>
      <c r="BD206" s="94"/>
      <c r="BE206" s="150"/>
      <c r="BJ206"/>
      <c r="CI206" s="184" t="str">
        <f>IFERROR(TOWER_DATA[[#This Row],[Top '[m']]]-TOWER_DATA[[#This Row],[Bottom '[m']]], "")</f>
        <v/>
      </c>
      <c r="CJ206" s="446" t="str">
        <f>IFERROR(-(TOWER_DATA[[#This Row],[D, bottom '[m']]]-TOWER_DATA[[#This Row],[D, top '[m']]])/(TOWER_DATA[[#This Row],[Bottom '[m']]]-TOWER_DATA[[#This Row],[Top '[m']]]),"")</f>
        <v/>
      </c>
      <c r="CK206" s="447" t="str">
        <f>IF(7850/1000*(1/3)*PI()*ABS(CD206-CE206)*((CF206/2)^2+(CF206/2)*(CG206/2)+(CG206/2)^2-(CF206/2-CH206/1000)^2-(CF206/2-CH206/1000)*(CG206/2-CH206/1000)-(CG206/2-CH206/1000)^2)=0,"",7850/1000*(1/3)*PI()*ABS(CD206-CE206)*((CF206/2)^2+(CF206/2)*(CG206/2)+(CG206/2)^2-(CF206/2-CH206/1000)^2-(CF206/2-CH206/1000)*(CG206/2-CH206/1000)-(CG206/2-CH206/1000)^2))</f>
        <v/>
      </c>
      <c r="CL206" s="185" t="str">
        <f>IFERROR((TOWER_DATA[[#This Row],[D, bottom '[m']]]+TOWER_DATA[[#This Row],[D, top '[m']]])/(2*TOWER_DATA[[#This Row],[t '[mm']]]/1000),"")</f>
        <v/>
      </c>
      <c r="CN206" s="412"/>
      <c r="CV206" s="55"/>
      <c r="DQ206" s="166"/>
      <c r="DR206" s="166"/>
      <c r="DS206" s="150"/>
      <c r="DV206" s="94"/>
      <c r="DW206" s="94"/>
      <c r="DX206" s="53"/>
    </row>
    <row r="207" spans="1:128" ht="18" customHeight="1">
      <c r="E207" s="50"/>
      <c r="K207" s="184" t="str">
        <f>IFERROR(MP_DATA[[#This Row],[Top '[m']]]-MP_DATA[[#This Row],[Bottom '[m']]], "")</f>
        <v/>
      </c>
      <c r="L207" s="172" t="str">
        <f>IFERROR(-(MP_DATA[[#This Row],[D, bottom '[m']]]-MP_DATA[[#This Row],[D, top '[m']]])/(MP_DATA[[#This Row],[Bottom '[m']]]-MP_DATA[[#This Row],[Top '[m']]]),"")</f>
        <v/>
      </c>
      <c r="M207" s="122" t="str">
        <f t="shared" si="7"/>
        <v/>
      </c>
      <c r="N207" s="435" t="str">
        <f>IFERROR((MP_DATA[[#This Row],[D, bottom '[m']]]+MP_DATA[[#This Row],[D, top '[m']]])/(2*MP_DATA[[#This Row],[t '[mm']]]/1000),"")</f>
        <v/>
      </c>
      <c r="O207" s="412"/>
      <c r="P207" s="412"/>
      <c r="Q207" s="412"/>
      <c r="R207" s="412"/>
      <c r="S207" s="461"/>
      <c r="T207" s="461"/>
      <c r="U207" s="457"/>
      <c r="V207" s="412"/>
      <c r="W207" s="412"/>
      <c r="X207" s="412"/>
      <c r="Y207" s="412"/>
      <c r="AQ207" s="80"/>
      <c r="AW207" s="184" t="str">
        <f>IFERROR(TP_DATA[[#This Row],[Top '[m']]]-TP_DATA[[#This Row],[Bottom '[m']]], "")</f>
        <v/>
      </c>
      <c r="AX207" s="165"/>
      <c r="AY207" s="166"/>
      <c r="AZ207" s="189"/>
      <c r="BC207" s="94"/>
      <c r="BD207" s="94"/>
      <c r="BE207" s="150"/>
      <c r="BJ207"/>
      <c r="CI207" s="184" t="str">
        <f>IFERROR(TOWER_DATA[[#This Row],[Top '[m']]]-TOWER_DATA[[#This Row],[Bottom '[m']]], "")</f>
        <v/>
      </c>
      <c r="CJ207" s="446" t="str">
        <f>IFERROR(-(TOWER_DATA[[#This Row],[D, bottom '[m']]]-TOWER_DATA[[#This Row],[D, top '[m']]])/(TOWER_DATA[[#This Row],[Bottom '[m']]]-TOWER_DATA[[#This Row],[Top '[m']]]),"")</f>
        <v/>
      </c>
      <c r="CK207" s="447" t="str">
        <f>IF(7850/1000*(1/3)*PI()*ABS(CD207-CE207)*((CF207/2)^2+(CF207/2)*(CG207/2)+(CG207/2)^2-(CF207/2-CH207/1000)^2-(CF207/2-CH207/1000)*(CG207/2-CH207/1000)-(CG207/2-CH207/1000)^2)=0,"",7850/1000*(1/3)*PI()*ABS(CD207-CE207)*((CF207/2)^2+(CF207/2)*(CG207/2)+(CG207/2)^2-(CF207/2-CH207/1000)^2-(CF207/2-CH207/1000)*(CG207/2-CH207/1000)-(CG207/2-CH207/1000)^2))</f>
        <v/>
      </c>
      <c r="CL207" s="185" t="str">
        <f>IFERROR((TOWER_DATA[[#This Row],[D, bottom '[m']]]+TOWER_DATA[[#This Row],[D, top '[m']]])/(2*TOWER_DATA[[#This Row],[t '[mm']]]/1000),"")</f>
        <v/>
      </c>
      <c r="CN207" s="412"/>
      <c r="CV207" s="55"/>
      <c r="DQ207" s="166"/>
      <c r="DR207" s="166"/>
      <c r="DS207" s="150"/>
      <c r="DV207" s="94"/>
      <c r="DW207" s="94"/>
      <c r="DX207" s="53"/>
    </row>
    <row r="208" spans="1:128" ht="18" customHeight="1">
      <c r="E208" s="50"/>
      <c r="K208" s="184" t="str">
        <f>IFERROR(MP_DATA[[#This Row],[Top '[m']]]-MP_DATA[[#This Row],[Bottom '[m']]], "")</f>
        <v/>
      </c>
      <c r="L208" s="172" t="str">
        <f>IFERROR(-(MP_DATA[[#This Row],[D, bottom '[m']]]-MP_DATA[[#This Row],[D, top '[m']]])/(MP_DATA[[#This Row],[Bottom '[m']]]-MP_DATA[[#This Row],[Top '[m']]]),"")</f>
        <v/>
      </c>
      <c r="M208" s="122" t="str">
        <f t="shared" si="7"/>
        <v/>
      </c>
      <c r="N208" s="435" t="str">
        <f>IFERROR((MP_DATA[[#This Row],[D, bottom '[m']]]+MP_DATA[[#This Row],[D, top '[m']]])/(2*MP_DATA[[#This Row],[t '[mm']]]/1000),"")</f>
        <v/>
      </c>
      <c r="O208" s="412"/>
      <c r="P208" s="412"/>
      <c r="Q208" s="412"/>
      <c r="R208" s="412"/>
      <c r="S208" s="461"/>
      <c r="T208" s="461"/>
      <c r="U208" s="457"/>
      <c r="V208" s="412"/>
      <c r="W208" s="412"/>
      <c r="X208" s="412"/>
      <c r="Y208" s="412"/>
      <c r="AQ208" s="80"/>
      <c r="AW208" s="184" t="str">
        <f>IFERROR(TP_DATA[[#This Row],[Top '[m']]]-TP_DATA[[#This Row],[Bottom '[m']]], "")</f>
        <v/>
      </c>
      <c r="AX208" s="165"/>
      <c r="AY208" s="166"/>
      <c r="AZ208" s="189"/>
      <c r="BC208" s="94"/>
      <c r="BD208" s="94"/>
      <c r="BE208" s="150"/>
      <c r="BJ208"/>
      <c r="CI208" s="184" t="str">
        <f>IFERROR(TOWER_DATA[[#This Row],[Top '[m']]]-TOWER_DATA[[#This Row],[Bottom '[m']]], "")</f>
        <v/>
      </c>
      <c r="CJ208" s="446" t="str">
        <f>IFERROR(-(TOWER_DATA[[#This Row],[D, bottom '[m']]]-TOWER_DATA[[#This Row],[D, top '[m']]])/(TOWER_DATA[[#This Row],[Bottom '[m']]]-TOWER_DATA[[#This Row],[Top '[m']]]),"")</f>
        <v/>
      </c>
      <c r="CK208" s="447" t="str">
        <f>IF(7850/1000*(1/3)*PI()*ABS(CD208-CE208)*((CF208/2)^2+(CF208/2)*(CG208/2)+(CG208/2)^2-(CF208/2-CH208/1000)^2-(CF208/2-CH208/1000)*(CG208/2-CH208/1000)-(CG208/2-CH208/1000)^2)=0,"",7850/1000*(1/3)*PI()*ABS(CD208-CE208)*((CF208/2)^2+(CF208/2)*(CG208/2)+(CG208/2)^2-(CF208/2-CH208/1000)^2-(CF208/2-CH208/1000)*(CG208/2-CH208/1000)-(CG208/2-CH208/1000)^2))</f>
        <v/>
      </c>
      <c r="CL208" s="185" t="str">
        <f>IFERROR((TOWER_DATA[[#This Row],[D, bottom '[m']]]+TOWER_DATA[[#This Row],[D, top '[m']]])/(2*TOWER_DATA[[#This Row],[t '[mm']]]/1000),"")</f>
        <v/>
      </c>
      <c r="CN208" s="412"/>
      <c r="CV208" s="55"/>
      <c r="DQ208" s="166"/>
      <c r="DR208" s="166"/>
      <c r="DS208" s="150"/>
      <c r="DV208" s="94"/>
      <c r="DW208" s="94"/>
      <c r="DX208" s="53"/>
    </row>
    <row r="209" spans="5:128" ht="18" customHeight="1">
      <c r="E209" s="50"/>
      <c r="K209" s="184" t="str">
        <f>IFERROR(MP_DATA[[#This Row],[Top '[m']]]-MP_DATA[[#This Row],[Bottom '[m']]], "")</f>
        <v/>
      </c>
      <c r="L209" s="172" t="str">
        <f>IFERROR(-(MP_DATA[[#This Row],[D, bottom '[m']]]-MP_DATA[[#This Row],[D, top '[m']]])/(MP_DATA[[#This Row],[Bottom '[m']]]-MP_DATA[[#This Row],[Top '[m']]]),"")</f>
        <v/>
      </c>
      <c r="M209" s="122" t="str">
        <f t="shared" si="7"/>
        <v/>
      </c>
      <c r="N209" s="435" t="str">
        <f>IFERROR((MP_DATA[[#This Row],[D, bottom '[m']]]+MP_DATA[[#This Row],[D, top '[m']]])/(2*MP_DATA[[#This Row],[t '[mm']]]/1000),"")</f>
        <v/>
      </c>
      <c r="O209" s="412"/>
      <c r="P209" s="412"/>
      <c r="Q209" s="412"/>
      <c r="R209" s="412"/>
      <c r="S209" s="461"/>
      <c r="T209" s="461"/>
      <c r="U209" s="457"/>
      <c r="V209" s="412"/>
      <c r="W209" s="412"/>
      <c r="X209" s="412"/>
      <c r="Y209" s="412"/>
      <c r="AQ209" s="80"/>
      <c r="AW209" s="184" t="str">
        <f>IFERROR(TP_DATA[[#This Row],[Top '[m']]]-TP_DATA[[#This Row],[Bottom '[m']]], "")</f>
        <v/>
      </c>
      <c r="AX209" s="165"/>
      <c r="AY209" s="166"/>
      <c r="AZ209" s="189"/>
      <c r="BC209" s="94"/>
      <c r="BD209" s="94"/>
      <c r="BE209" s="150"/>
      <c r="BJ209"/>
      <c r="CI209" s="184" t="str">
        <f>IFERROR(TOWER_DATA[[#This Row],[Top '[m']]]-TOWER_DATA[[#This Row],[Bottom '[m']]], "")</f>
        <v/>
      </c>
      <c r="CJ209" s="446" t="str">
        <f>IFERROR(-(TOWER_DATA[[#This Row],[D, bottom '[m']]]-TOWER_DATA[[#This Row],[D, top '[m']]])/(TOWER_DATA[[#This Row],[Bottom '[m']]]-TOWER_DATA[[#This Row],[Top '[m']]]),"")</f>
        <v/>
      </c>
      <c r="CK209" s="447" t="str">
        <f>IF(7850/1000*(1/3)*PI()*ABS(CD209-CE209)*((CF209/2)^2+(CF209/2)*(CG209/2)+(CG209/2)^2-(CF209/2-CH209/1000)^2-(CF209/2-CH209/1000)*(CG209/2-CH209/1000)-(CG209/2-CH209/1000)^2)=0,"",7850/1000*(1/3)*PI()*ABS(CD209-CE209)*((CF209/2)^2+(CF209/2)*(CG209/2)+(CG209/2)^2-(CF209/2-CH209/1000)^2-(CF209/2-CH209/1000)*(CG209/2-CH209/1000)-(CG209/2-CH209/1000)^2))</f>
        <v/>
      </c>
      <c r="CL209" s="185" t="str">
        <f>IFERROR((TOWER_DATA[[#This Row],[D, bottom '[m']]]+TOWER_DATA[[#This Row],[D, top '[m']]])/(2*TOWER_DATA[[#This Row],[t '[mm']]]/1000),"")</f>
        <v/>
      </c>
      <c r="CN209" s="412"/>
      <c r="CV209" s="55"/>
      <c r="DQ209" s="166"/>
      <c r="DR209" s="166"/>
      <c r="DS209" s="150"/>
      <c r="DV209" s="94"/>
      <c r="DW209" s="94"/>
      <c r="DX209" s="53"/>
    </row>
    <row r="210" spans="5:128" ht="18" customHeight="1">
      <c r="E210" s="50"/>
      <c r="K210" s="184" t="str">
        <f>IFERROR(MP_DATA[[#This Row],[Top '[m']]]-MP_DATA[[#This Row],[Bottom '[m']]], "")</f>
        <v/>
      </c>
      <c r="L210" s="172" t="str">
        <f>IFERROR(-(MP_DATA[[#This Row],[D, bottom '[m']]]-MP_DATA[[#This Row],[D, top '[m']]])/(MP_DATA[[#This Row],[Bottom '[m']]]-MP_DATA[[#This Row],[Top '[m']]]),"")</f>
        <v/>
      </c>
      <c r="M210" s="122" t="str">
        <f t="shared" si="7"/>
        <v/>
      </c>
      <c r="N210" s="435" t="str">
        <f>IFERROR((MP_DATA[[#This Row],[D, bottom '[m']]]+MP_DATA[[#This Row],[D, top '[m']]])/(2*MP_DATA[[#This Row],[t '[mm']]]/1000),"")</f>
        <v/>
      </c>
      <c r="O210" s="412"/>
      <c r="P210" s="412"/>
      <c r="Q210" s="412"/>
      <c r="R210" s="412"/>
      <c r="S210" s="461"/>
      <c r="T210" s="461"/>
      <c r="U210" s="457"/>
      <c r="V210" s="412"/>
      <c r="W210" s="412"/>
      <c r="X210" s="412"/>
      <c r="Y210" s="412"/>
      <c r="AQ210" s="80"/>
      <c r="AW210" s="184" t="str">
        <f>IFERROR(TP_DATA[[#This Row],[Top '[m']]]-TP_DATA[[#This Row],[Bottom '[m']]], "")</f>
        <v/>
      </c>
      <c r="AX210" s="165"/>
      <c r="AY210" s="166"/>
      <c r="AZ210" s="189"/>
      <c r="BC210" s="94"/>
      <c r="BD210" s="94"/>
      <c r="BE210" s="150"/>
      <c r="BJ210"/>
      <c r="CI210" s="184" t="str">
        <f>IFERROR(TOWER_DATA[[#This Row],[Top '[m']]]-TOWER_DATA[[#This Row],[Bottom '[m']]], "")</f>
        <v/>
      </c>
      <c r="CJ210" s="446" t="str">
        <f>IFERROR(-(TOWER_DATA[[#This Row],[D, bottom '[m']]]-TOWER_DATA[[#This Row],[D, top '[m']]])/(TOWER_DATA[[#This Row],[Bottom '[m']]]-TOWER_DATA[[#This Row],[Top '[m']]]),"")</f>
        <v/>
      </c>
      <c r="CK210" s="447" t="str">
        <f>IF(7850/1000*(1/3)*PI()*ABS(CD210-CE210)*((CF210/2)^2+(CF210/2)*(CG210/2)+(CG210/2)^2-(CF210/2-CH210/1000)^2-(CF210/2-CH210/1000)*(CG210/2-CH210/1000)-(CG210/2-CH210/1000)^2)=0,"",7850/1000*(1/3)*PI()*ABS(CD210-CE210)*((CF210/2)^2+(CF210/2)*(CG210/2)+(CG210/2)^2-(CF210/2-CH210/1000)^2-(CF210/2-CH210/1000)*(CG210/2-CH210/1000)-(CG210/2-CH210/1000)^2))</f>
        <v/>
      </c>
      <c r="CL210" s="185" t="str">
        <f>IFERROR((TOWER_DATA[[#This Row],[D, bottom '[m']]]+TOWER_DATA[[#This Row],[D, top '[m']]])/(2*TOWER_DATA[[#This Row],[t '[mm']]]/1000),"")</f>
        <v/>
      </c>
      <c r="CN210" s="412"/>
      <c r="CV210" s="55"/>
      <c r="DQ210" s="166"/>
      <c r="DR210" s="166"/>
      <c r="DS210" s="150"/>
      <c r="DV210" s="94"/>
      <c r="DW210" s="94"/>
      <c r="DX210" s="53"/>
    </row>
    <row r="211" spans="5:128" ht="18" customHeight="1">
      <c r="E211" s="50"/>
      <c r="K211" s="184" t="str">
        <f>IFERROR(MP_DATA[[#This Row],[Top '[m']]]-MP_DATA[[#This Row],[Bottom '[m']]], "")</f>
        <v/>
      </c>
      <c r="L211" s="172" t="str">
        <f>IFERROR(-(MP_DATA[[#This Row],[D, bottom '[m']]]-MP_DATA[[#This Row],[D, top '[m']]])/(MP_DATA[[#This Row],[Bottom '[m']]]-MP_DATA[[#This Row],[Top '[m']]]),"")</f>
        <v/>
      </c>
      <c r="M211" s="122" t="str">
        <f t="shared" si="7"/>
        <v/>
      </c>
      <c r="N211" s="435" t="str">
        <f>IFERROR((MP_DATA[[#This Row],[D, bottom '[m']]]+MP_DATA[[#This Row],[D, top '[m']]])/(2*MP_DATA[[#This Row],[t '[mm']]]/1000),"")</f>
        <v/>
      </c>
      <c r="O211" s="412"/>
      <c r="P211" s="412"/>
      <c r="Q211" s="412"/>
      <c r="R211" s="412"/>
      <c r="S211" s="461"/>
      <c r="T211" s="461"/>
      <c r="U211" s="457"/>
      <c r="V211" s="412"/>
      <c r="W211" s="412"/>
      <c r="X211" s="412"/>
      <c r="Y211" s="412"/>
      <c r="AQ211" s="80"/>
      <c r="AW211" s="184" t="str">
        <f>IFERROR(TP_DATA[[#This Row],[Top '[m']]]-TP_DATA[[#This Row],[Bottom '[m']]], "")</f>
        <v/>
      </c>
      <c r="AX211" s="165"/>
      <c r="AY211" s="166"/>
      <c r="AZ211" s="189"/>
      <c r="BC211" s="94"/>
      <c r="BD211" s="94"/>
      <c r="BE211" s="150"/>
      <c r="BJ211"/>
      <c r="CI211" s="184" t="str">
        <f>IFERROR(TOWER_DATA[[#This Row],[Top '[m']]]-TOWER_DATA[[#This Row],[Bottom '[m']]], "")</f>
        <v/>
      </c>
      <c r="CJ211" s="446" t="str">
        <f>IFERROR(-(TOWER_DATA[[#This Row],[D, bottom '[m']]]-TOWER_DATA[[#This Row],[D, top '[m']]])/(TOWER_DATA[[#This Row],[Bottom '[m']]]-TOWER_DATA[[#This Row],[Top '[m']]]),"")</f>
        <v/>
      </c>
      <c r="CK211" s="447" t="str">
        <f>IF(7850/1000*(1/3)*PI()*ABS(CD211-CE211)*((CF211/2)^2+(CF211/2)*(CG211/2)+(CG211/2)^2-(CF211/2-CH211/1000)^2-(CF211/2-CH211/1000)*(CG211/2-CH211/1000)-(CG211/2-CH211/1000)^2)=0,"",7850/1000*(1/3)*PI()*ABS(CD211-CE211)*((CF211/2)^2+(CF211/2)*(CG211/2)+(CG211/2)^2-(CF211/2-CH211/1000)^2-(CF211/2-CH211/1000)*(CG211/2-CH211/1000)-(CG211/2-CH211/1000)^2))</f>
        <v/>
      </c>
      <c r="CL211" s="185" t="str">
        <f>IFERROR((TOWER_DATA[[#This Row],[D, bottom '[m']]]+TOWER_DATA[[#This Row],[D, top '[m']]])/(2*TOWER_DATA[[#This Row],[t '[mm']]]/1000),"")</f>
        <v/>
      </c>
      <c r="CN211" s="412"/>
      <c r="CV211" s="55"/>
      <c r="DQ211" s="166"/>
      <c r="DR211" s="166"/>
      <c r="DS211" s="150"/>
      <c r="DV211" s="94"/>
      <c r="DW211" s="94"/>
      <c r="DX211" s="53"/>
    </row>
    <row r="212" spans="5:128" ht="18" customHeight="1">
      <c r="E212" s="50"/>
      <c r="K212" s="184" t="str">
        <f>IFERROR(MP_DATA[[#This Row],[Top '[m']]]-MP_DATA[[#This Row],[Bottom '[m']]], "")</f>
        <v/>
      </c>
      <c r="L212" s="172" t="str">
        <f>IFERROR(-(MP_DATA[[#This Row],[D, bottom '[m']]]-MP_DATA[[#This Row],[D, top '[m']]])/(MP_DATA[[#This Row],[Bottom '[m']]]-MP_DATA[[#This Row],[Top '[m']]]),"")</f>
        <v/>
      </c>
      <c r="M212" s="122" t="str">
        <f t="shared" si="7"/>
        <v/>
      </c>
      <c r="N212" s="435" t="str">
        <f>IFERROR((MP_DATA[[#This Row],[D, bottom '[m']]]+MP_DATA[[#This Row],[D, top '[m']]])/(2*MP_DATA[[#This Row],[t '[mm']]]/1000),"")</f>
        <v/>
      </c>
      <c r="O212" s="412"/>
      <c r="P212" s="412"/>
      <c r="Q212" s="412"/>
      <c r="R212" s="412"/>
      <c r="S212" s="461"/>
      <c r="T212" s="461"/>
      <c r="U212" s="457"/>
      <c r="V212" s="412"/>
      <c r="W212" s="412"/>
      <c r="X212" s="412"/>
      <c r="Y212" s="412"/>
      <c r="AQ212" s="80"/>
      <c r="AW212" s="184" t="str">
        <f>IFERROR(TP_DATA[[#This Row],[Top '[m']]]-TP_DATA[[#This Row],[Bottom '[m']]], "")</f>
        <v/>
      </c>
      <c r="AX212" s="165"/>
      <c r="AY212" s="166"/>
      <c r="AZ212" s="189"/>
      <c r="BC212" s="94"/>
      <c r="BD212" s="94"/>
      <c r="BE212" s="150"/>
      <c r="BJ212"/>
      <c r="CI212" s="184" t="str">
        <f>IFERROR(TOWER_DATA[[#This Row],[Top '[m']]]-TOWER_DATA[[#This Row],[Bottom '[m']]], "")</f>
        <v/>
      </c>
      <c r="CJ212" s="446" t="str">
        <f>IFERROR(-(TOWER_DATA[[#This Row],[D, bottom '[m']]]-TOWER_DATA[[#This Row],[D, top '[m']]])/(TOWER_DATA[[#This Row],[Bottom '[m']]]-TOWER_DATA[[#This Row],[Top '[m']]]),"")</f>
        <v/>
      </c>
      <c r="CK212" s="447" t="str">
        <f>IF(7850/1000*(1/3)*PI()*ABS(CD212-CE212)*((CF212/2)^2+(CF212/2)*(CG212/2)+(CG212/2)^2-(CF212/2-CH212/1000)^2-(CF212/2-CH212/1000)*(CG212/2-CH212/1000)-(CG212/2-CH212/1000)^2)=0,"",7850/1000*(1/3)*PI()*ABS(CD212-CE212)*((CF212/2)^2+(CF212/2)*(CG212/2)+(CG212/2)^2-(CF212/2-CH212/1000)^2-(CF212/2-CH212/1000)*(CG212/2-CH212/1000)-(CG212/2-CH212/1000)^2))</f>
        <v/>
      </c>
      <c r="CL212" s="185" t="str">
        <f>IFERROR((TOWER_DATA[[#This Row],[D, bottom '[m']]]+TOWER_DATA[[#This Row],[D, top '[m']]])/(2*TOWER_DATA[[#This Row],[t '[mm']]]/1000),"")</f>
        <v/>
      </c>
      <c r="CN212" s="412"/>
      <c r="CV212" s="55"/>
      <c r="DQ212" s="166"/>
      <c r="DR212" s="166"/>
      <c r="DS212" s="150"/>
      <c r="DV212" s="94"/>
      <c r="DW212" s="94"/>
      <c r="DX212" s="53"/>
    </row>
    <row r="213" spans="5:128" ht="18" customHeight="1">
      <c r="E213" s="50"/>
      <c r="K213" s="184" t="str">
        <f>IFERROR(MP_DATA[[#This Row],[Top '[m']]]-MP_DATA[[#This Row],[Bottom '[m']]], "")</f>
        <v/>
      </c>
      <c r="L213" s="172" t="str">
        <f>IFERROR(-(MP_DATA[[#This Row],[D, bottom '[m']]]-MP_DATA[[#This Row],[D, top '[m']]])/(MP_DATA[[#This Row],[Bottom '[m']]]-MP_DATA[[#This Row],[Top '[m']]]),"")</f>
        <v/>
      </c>
      <c r="M213" s="122" t="str">
        <f t="shared" si="7"/>
        <v/>
      </c>
      <c r="N213" s="435" t="str">
        <f>IFERROR((MP_DATA[[#This Row],[D, bottom '[m']]]+MP_DATA[[#This Row],[D, top '[m']]])/(2*MP_DATA[[#This Row],[t '[mm']]]/1000),"")</f>
        <v/>
      </c>
      <c r="O213" s="412"/>
      <c r="P213" s="412"/>
      <c r="Q213" s="412"/>
      <c r="R213" s="412"/>
      <c r="S213" s="461"/>
      <c r="T213" s="461"/>
      <c r="U213" s="457"/>
      <c r="V213" s="412"/>
      <c r="W213" s="412"/>
      <c r="X213" s="412"/>
      <c r="Y213" s="412"/>
      <c r="AQ213" s="80"/>
      <c r="AW213" s="184" t="str">
        <f>IFERROR(TP_DATA[[#This Row],[Top '[m']]]-TP_DATA[[#This Row],[Bottom '[m']]], "")</f>
        <v/>
      </c>
      <c r="AX213" s="165"/>
      <c r="AY213" s="166"/>
      <c r="AZ213" s="189"/>
      <c r="BC213" s="94"/>
      <c r="BD213" s="94"/>
      <c r="BE213" s="150"/>
      <c r="BJ213"/>
      <c r="CI213" s="184" t="str">
        <f>IFERROR(TOWER_DATA[[#This Row],[Top '[m']]]-TOWER_DATA[[#This Row],[Bottom '[m']]], "")</f>
        <v/>
      </c>
      <c r="CJ213" s="446" t="str">
        <f>IFERROR(-(TOWER_DATA[[#This Row],[D, bottom '[m']]]-TOWER_DATA[[#This Row],[D, top '[m']]])/(TOWER_DATA[[#This Row],[Bottom '[m']]]-TOWER_DATA[[#This Row],[Top '[m']]]),"")</f>
        <v/>
      </c>
      <c r="CK213" s="447" t="str">
        <f>IF(7850/1000*(1/3)*PI()*ABS(CD213-CE213)*((CF213/2)^2+(CF213/2)*(CG213/2)+(CG213/2)^2-(CF213/2-CH213/1000)^2-(CF213/2-CH213/1000)*(CG213/2-CH213/1000)-(CG213/2-CH213/1000)^2)=0,"",7850/1000*(1/3)*PI()*ABS(CD213-CE213)*((CF213/2)^2+(CF213/2)*(CG213/2)+(CG213/2)^2-(CF213/2-CH213/1000)^2-(CF213/2-CH213/1000)*(CG213/2-CH213/1000)-(CG213/2-CH213/1000)^2))</f>
        <v/>
      </c>
      <c r="CL213" s="185" t="str">
        <f>IFERROR((TOWER_DATA[[#This Row],[D, bottom '[m']]]+TOWER_DATA[[#This Row],[D, top '[m']]])/(2*TOWER_DATA[[#This Row],[t '[mm']]]/1000),"")</f>
        <v/>
      </c>
      <c r="CN213" s="412"/>
      <c r="CV213" s="55"/>
      <c r="DQ213" s="166"/>
      <c r="DR213" s="166"/>
      <c r="DS213" s="150"/>
      <c r="DV213" s="94"/>
      <c r="DW213" s="94"/>
      <c r="DX213" s="53"/>
    </row>
    <row r="214" spans="5:128" ht="18" customHeight="1">
      <c r="E214" s="50"/>
      <c r="K214" s="184" t="str">
        <f>IFERROR(MP_DATA[[#This Row],[Top '[m']]]-MP_DATA[[#This Row],[Bottom '[m']]], "")</f>
        <v/>
      </c>
      <c r="L214" s="172" t="str">
        <f>IFERROR(-(MP_DATA[[#This Row],[D, bottom '[m']]]-MP_DATA[[#This Row],[D, top '[m']]])/(MP_DATA[[#This Row],[Bottom '[m']]]-MP_DATA[[#This Row],[Top '[m']]]),"")</f>
        <v/>
      </c>
      <c r="M214" s="122" t="str">
        <f t="shared" si="7"/>
        <v/>
      </c>
      <c r="N214" s="435" t="str">
        <f>IFERROR((MP_DATA[[#This Row],[D, bottom '[m']]]+MP_DATA[[#This Row],[D, top '[m']]])/(2*MP_DATA[[#This Row],[t '[mm']]]/1000),"")</f>
        <v/>
      </c>
      <c r="O214" s="412"/>
      <c r="P214" s="412"/>
      <c r="Q214" s="412"/>
      <c r="R214" s="412"/>
      <c r="S214" s="461"/>
      <c r="T214" s="461"/>
      <c r="U214" s="457"/>
      <c r="V214" s="412"/>
      <c r="W214" s="412"/>
      <c r="X214" s="412"/>
      <c r="Y214" s="412"/>
      <c r="AQ214" s="80"/>
      <c r="AW214" s="184" t="str">
        <f>IFERROR(TP_DATA[[#This Row],[Top '[m']]]-TP_DATA[[#This Row],[Bottom '[m']]], "")</f>
        <v/>
      </c>
      <c r="AX214" s="165"/>
      <c r="AY214" s="166"/>
      <c r="AZ214" s="189"/>
      <c r="BC214" s="94"/>
      <c r="BD214" s="94"/>
      <c r="BE214" s="150"/>
      <c r="BJ214"/>
      <c r="CI214" s="184" t="str">
        <f>IFERROR(TOWER_DATA[[#This Row],[Top '[m']]]-TOWER_DATA[[#This Row],[Bottom '[m']]], "")</f>
        <v/>
      </c>
      <c r="CJ214" s="446" t="str">
        <f>IFERROR(-(TOWER_DATA[[#This Row],[D, bottom '[m']]]-TOWER_DATA[[#This Row],[D, top '[m']]])/(TOWER_DATA[[#This Row],[Bottom '[m']]]-TOWER_DATA[[#This Row],[Top '[m']]]),"")</f>
        <v/>
      </c>
      <c r="CK214" s="447" t="str">
        <f>IF(7850/1000*(1/3)*PI()*ABS(CD214-CE214)*((CF214/2)^2+(CF214/2)*(CG214/2)+(CG214/2)^2-(CF214/2-CH214/1000)^2-(CF214/2-CH214/1000)*(CG214/2-CH214/1000)-(CG214/2-CH214/1000)^2)=0,"",7850/1000*(1/3)*PI()*ABS(CD214-CE214)*((CF214/2)^2+(CF214/2)*(CG214/2)+(CG214/2)^2-(CF214/2-CH214/1000)^2-(CF214/2-CH214/1000)*(CG214/2-CH214/1000)-(CG214/2-CH214/1000)^2))</f>
        <v/>
      </c>
      <c r="CL214" s="185" t="str">
        <f>IFERROR((TOWER_DATA[[#This Row],[D, bottom '[m']]]+TOWER_DATA[[#This Row],[D, top '[m']]])/(2*TOWER_DATA[[#This Row],[t '[mm']]]/1000),"")</f>
        <v/>
      </c>
      <c r="CN214" s="412"/>
      <c r="CV214" s="55"/>
      <c r="DQ214" s="166"/>
      <c r="DR214" s="166"/>
      <c r="DS214" s="150"/>
      <c r="DV214" s="94"/>
      <c r="DW214" s="94"/>
      <c r="DX214" s="53"/>
    </row>
    <row r="215" spans="5:128" ht="18" customHeight="1">
      <c r="E215" s="50"/>
      <c r="K215" s="184" t="str">
        <f>IFERROR(MP_DATA[[#This Row],[Top '[m']]]-MP_DATA[[#This Row],[Bottom '[m']]], "")</f>
        <v/>
      </c>
      <c r="L215" s="172" t="str">
        <f>IFERROR(-(MP_DATA[[#This Row],[D, bottom '[m']]]-MP_DATA[[#This Row],[D, top '[m']]])/(MP_DATA[[#This Row],[Bottom '[m']]]-MP_DATA[[#This Row],[Top '[m']]]),"")</f>
        <v/>
      </c>
      <c r="M215" s="122" t="str">
        <f t="shared" si="7"/>
        <v/>
      </c>
      <c r="N215" s="435" t="str">
        <f>IFERROR((MP_DATA[[#This Row],[D, bottom '[m']]]+MP_DATA[[#This Row],[D, top '[m']]])/(2*MP_DATA[[#This Row],[t '[mm']]]/1000),"")</f>
        <v/>
      </c>
      <c r="O215" s="412"/>
      <c r="P215" s="412"/>
      <c r="Q215" s="412"/>
      <c r="R215" s="412"/>
      <c r="S215" s="461"/>
      <c r="T215" s="461"/>
      <c r="U215" s="457"/>
      <c r="V215" s="412"/>
      <c r="W215" s="412"/>
      <c r="X215" s="412"/>
      <c r="Y215" s="412"/>
      <c r="AQ215" s="80"/>
      <c r="AW215" s="184" t="str">
        <f>IFERROR(TP_DATA[[#This Row],[Top '[m']]]-TP_DATA[[#This Row],[Bottom '[m']]], "")</f>
        <v/>
      </c>
      <c r="AX215" s="165"/>
      <c r="AY215" s="166"/>
      <c r="AZ215" s="189"/>
      <c r="BC215" s="94"/>
      <c r="BD215" s="94"/>
      <c r="BE215" s="150"/>
      <c r="BJ215"/>
      <c r="CI215" s="184" t="str">
        <f>IFERROR(TOWER_DATA[[#This Row],[Top '[m']]]-TOWER_DATA[[#This Row],[Bottom '[m']]], "")</f>
        <v/>
      </c>
      <c r="CJ215" s="446" t="str">
        <f>IFERROR(-(TOWER_DATA[[#This Row],[D, bottom '[m']]]-TOWER_DATA[[#This Row],[D, top '[m']]])/(TOWER_DATA[[#This Row],[Bottom '[m']]]-TOWER_DATA[[#This Row],[Top '[m']]]),"")</f>
        <v/>
      </c>
      <c r="CK215" s="447" t="str">
        <f>IF(7850/1000*(1/3)*PI()*ABS(CD215-CE215)*((CF215/2)^2+(CF215/2)*(CG215/2)+(CG215/2)^2-(CF215/2-CH215/1000)^2-(CF215/2-CH215/1000)*(CG215/2-CH215/1000)-(CG215/2-CH215/1000)^2)=0,"",7850/1000*(1/3)*PI()*ABS(CD215-CE215)*((CF215/2)^2+(CF215/2)*(CG215/2)+(CG215/2)^2-(CF215/2-CH215/1000)^2-(CF215/2-CH215/1000)*(CG215/2-CH215/1000)-(CG215/2-CH215/1000)^2))</f>
        <v/>
      </c>
      <c r="CL215" s="185" t="str">
        <f>IFERROR((TOWER_DATA[[#This Row],[D, bottom '[m']]]+TOWER_DATA[[#This Row],[D, top '[m']]])/(2*TOWER_DATA[[#This Row],[t '[mm']]]/1000),"")</f>
        <v/>
      </c>
      <c r="CN215" s="412"/>
      <c r="CV215" s="55"/>
      <c r="DQ215" s="166"/>
      <c r="DR215" s="166"/>
      <c r="DS215" s="150"/>
      <c r="DV215" s="94"/>
      <c r="DW215" s="94"/>
      <c r="DX215" s="53"/>
    </row>
    <row r="216" spans="5:128" ht="18" customHeight="1">
      <c r="E216" s="50"/>
      <c r="K216" s="184" t="str">
        <f>IFERROR(MP_DATA[[#This Row],[Top '[m']]]-MP_DATA[[#This Row],[Bottom '[m']]], "")</f>
        <v/>
      </c>
      <c r="L216" s="172" t="str">
        <f>IFERROR(-(MP_DATA[[#This Row],[D, bottom '[m']]]-MP_DATA[[#This Row],[D, top '[m']]])/(MP_DATA[[#This Row],[Bottom '[m']]]-MP_DATA[[#This Row],[Top '[m']]]),"")</f>
        <v/>
      </c>
      <c r="M216" s="122" t="str">
        <f t="shared" si="7"/>
        <v/>
      </c>
      <c r="N216" s="435" t="str">
        <f>IFERROR((MP_DATA[[#This Row],[D, bottom '[m']]]+MP_DATA[[#This Row],[D, top '[m']]])/(2*MP_DATA[[#This Row],[t '[mm']]]/1000),"")</f>
        <v/>
      </c>
      <c r="O216" s="412"/>
      <c r="P216" s="412"/>
      <c r="Q216" s="412"/>
      <c r="R216" s="412"/>
      <c r="S216" s="461"/>
      <c r="T216" s="461"/>
      <c r="U216" s="457"/>
      <c r="V216" s="412"/>
      <c r="W216" s="412"/>
      <c r="X216" s="412"/>
      <c r="Y216" s="412"/>
      <c r="AQ216" s="80"/>
      <c r="AW216" s="184" t="str">
        <f>IFERROR(TP_DATA[[#This Row],[Top '[m']]]-TP_DATA[[#This Row],[Bottom '[m']]], "")</f>
        <v/>
      </c>
      <c r="AX216" s="165"/>
      <c r="AY216" s="166"/>
      <c r="AZ216" s="189"/>
      <c r="BC216" s="94"/>
      <c r="BD216" s="94"/>
      <c r="BE216" s="150"/>
      <c r="BJ216"/>
      <c r="CI216" s="184" t="str">
        <f>IFERROR(TOWER_DATA[[#This Row],[Top '[m']]]-TOWER_DATA[[#This Row],[Bottom '[m']]], "")</f>
        <v/>
      </c>
      <c r="CJ216" s="446" t="str">
        <f>IFERROR(-(TOWER_DATA[[#This Row],[D, bottom '[m']]]-TOWER_DATA[[#This Row],[D, top '[m']]])/(TOWER_DATA[[#This Row],[Bottom '[m']]]-TOWER_DATA[[#This Row],[Top '[m']]]),"")</f>
        <v/>
      </c>
      <c r="CK216" s="447" t="str">
        <f>IF(7850/1000*(1/3)*PI()*ABS(CD216-CE216)*((CF216/2)^2+(CF216/2)*(CG216/2)+(CG216/2)^2-(CF216/2-CH216/1000)^2-(CF216/2-CH216/1000)*(CG216/2-CH216/1000)-(CG216/2-CH216/1000)^2)=0,"",7850/1000*(1/3)*PI()*ABS(CD216-CE216)*((CF216/2)^2+(CF216/2)*(CG216/2)+(CG216/2)^2-(CF216/2-CH216/1000)^2-(CF216/2-CH216/1000)*(CG216/2-CH216/1000)-(CG216/2-CH216/1000)^2))</f>
        <v/>
      </c>
      <c r="CL216" s="185" t="str">
        <f>IFERROR((TOWER_DATA[[#This Row],[D, bottom '[m']]]+TOWER_DATA[[#This Row],[D, top '[m']]])/(2*TOWER_DATA[[#This Row],[t '[mm']]]/1000),"")</f>
        <v/>
      </c>
      <c r="CN216" s="412"/>
      <c r="CV216" s="55"/>
      <c r="DQ216" s="166"/>
      <c r="DR216" s="166"/>
      <c r="DS216" s="150"/>
      <c r="DV216" s="94"/>
      <c r="DW216" s="94"/>
      <c r="DX216" s="53"/>
    </row>
    <row r="217" spans="5:128" ht="18" customHeight="1">
      <c r="E217" s="50"/>
      <c r="K217" s="184" t="str">
        <f>IFERROR(MP_DATA[[#This Row],[Top '[m']]]-MP_DATA[[#This Row],[Bottom '[m']]], "")</f>
        <v/>
      </c>
      <c r="L217" s="172" t="str">
        <f>IFERROR(-(MP_DATA[[#This Row],[D, bottom '[m']]]-MP_DATA[[#This Row],[D, top '[m']]])/(MP_DATA[[#This Row],[Bottom '[m']]]-MP_DATA[[#This Row],[Top '[m']]]),"")</f>
        <v/>
      </c>
      <c r="M217" s="122" t="str">
        <f t="shared" si="7"/>
        <v/>
      </c>
      <c r="N217" s="435" t="str">
        <f>IFERROR((MP_DATA[[#This Row],[D, bottom '[m']]]+MP_DATA[[#This Row],[D, top '[m']]])/(2*MP_DATA[[#This Row],[t '[mm']]]/1000),"")</f>
        <v/>
      </c>
      <c r="O217" s="412"/>
      <c r="P217" s="412"/>
      <c r="Q217" s="412"/>
      <c r="R217" s="412"/>
      <c r="S217" s="461"/>
      <c r="T217" s="461"/>
      <c r="U217" s="457"/>
      <c r="V217" s="412"/>
      <c r="W217" s="412"/>
      <c r="X217" s="412"/>
      <c r="Y217" s="412"/>
      <c r="AQ217" s="80"/>
      <c r="AW217" s="184" t="str">
        <f>IFERROR(TP_DATA[[#This Row],[Top '[m']]]-TP_DATA[[#This Row],[Bottom '[m']]], "")</f>
        <v/>
      </c>
      <c r="AX217" s="165"/>
      <c r="AY217" s="166"/>
      <c r="AZ217" s="189"/>
      <c r="BC217" s="94"/>
      <c r="BD217" s="94"/>
      <c r="BE217" s="150"/>
      <c r="BJ217"/>
      <c r="CI217" s="184" t="str">
        <f>IFERROR(TOWER_DATA[[#This Row],[Top '[m']]]-TOWER_DATA[[#This Row],[Bottom '[m']]], "")</f>
        <v/>
      </c>
      <c r="CJ217" s="446" t="str">
        <f>IFERROR(-(TOWER_DATA[[#This Row],[D, bottom '[m']]]-TOWER_DATA[[#This Row],[D, top '[m']]])/(TOWER_DATA[[#This Row],[Bottom '[m']]]-TOWER_DATA[[#This Row],[Top '[m']]]),"")</f>
        <v/>
      </c>
      <c r="CK217" s="447" t="str">
        <f>IF(7850/1000*(1/3)*PI()*ABS(CD217-CE217)*((CF217/2)^2+(CF217/2)*(CG217/2)+(CG217/2)^2-(CF217/2-CH217/1000)^2-(CF217/2-CH217/1000)*(CG217/2-CH217/1000)-(CG217/2-CH217/1000)^2)=0,"",7850/1000*(1/3)*PI()*ABS(CD217-CE217)*((CF217/2)^2+(CF217/2)*(CG217/2)+(CG217/2)^2-(CF217/2-CH217/1000)^2-(CF217/2-CH217/1000)*(CG217/2-CH217/1000)-(CG217/2-CH217/1000)^2))</f>
        <v/>
      </c>
      <c r="CL217" s="185" t="str">
        <f>IFERROR((TOWER_DATA[[#This Row],[D, bottom '[m']]]+TOWER_DATA[[#This Row],[D, top '[m']]])/(2*TOWER_DATA[[#This Row],[t '[mm']]]/1000),"")</f>
        <v/>
      </c>
      <c r="CN217" s="412"/>
      <c r="CV217" s="55"/>
      <c r="DQ217" s="166"/>
      <c r="DR217" s="166"/>
      <c r="DS217" s="150"/>
      <c r="DV217" s="94"/>
      <c r="DW217" s="94"/>
      <c r="DX217" s="53"/>
    </row>
    <row r="218" spans="5:128" ht="18" customHeight="1">
      <c r="E218" s="50"/>
      <c r="K218" s="184" t="str">
        <f>IFERROR(MP_DATA[[#This Row],[Top '[m']]]-MP_DATA[[#This Row],[Bottom '[m']]], "")</f>
        <v/>
      </c>
      <c r="L218" s="172" t="str">
        <f>IFERROR(-(MP_DATA[[#This Row],[D, bottom '[m']]]-MP_DATA[[#This Row],[D, top '[m']]])/(MP_DATA[[#This Row],[Bottom '[m']]]-MP_DATA[[#This Row],[Top '[m']]]),"")</f>
        <v/>
      </c>
      <c r="M218" s="122" t="str">
        <f t="shared" si="7"/>
        <v/>
      </c>
      <c r="N218" s="435" t="str">
        <f>IFERROR((MP_DATA[[#This Row],[D, bottom '[m']]]+MP_DATA[[#This Row],[D, top '[m']]])/(2*MP_DATA[[#This Row],[t '[mm']]]/1000),"")</f>
        <v/>
      </c>
      <c r="O218" s="412"/>
      <c r="P218" s="412"/>
      <c r="Q218" s="412"/>
      <c r="R218" s="412"/>
      <c r="S218" s="461"/>
      <c r="T218" s="461"/>
      <c r="U218" s="457"/>
      <c r="V218" s="412"/>
      <c r="W218" s="412"/>
      <c r="X218" s="412"/>
      <c r="Y218" s="412"/>
      <c r="AQ218" s="80"/>
      <c r="AW218" s="184" t="str">
        <f>IFERROR(TP_DATA[[#This Row],[Top '[m']]]-TP_DATA[[#This Row],[Bottom '[m']]], "")</f>
        <v/>
      </c>
      <c r="AX218" s="165"/>
      <c r="AY218" s="166"/>
      <c r="AZ218" s="189"/>
      <c r="BC218" s="94"/>
      <c r="BD218" s="94"/>
      <c r="BE218" s="150"/>
      <c r="BJ218"/>
      <c r="CI218" s="184" t="str">
        <f>IFERROR(TOWER_DATA[[#This Row],[Top '[m']]]-TOWER_DATA[[#This Row],[Bottom '[m']]], "")</f>
        <v/>
      </c>
      <c r="CJ218" s="446" t="str">
        <f>IFERROR(-(TOWER_DATA[[#This Row],[D, bottom '[m']]]-TOWER_DATA[[#This Row],[D, top '[m']]])/(TOWER_DATA[[#This Row],[Bottom '[m']]]-TOWER_DATA[[#This Row],[Top '[m']]]),"")</f>
        <v/>
      </c>
      <c r="CK218" s="447" t="str">
        <f>IF(7850/1000*(1/3)*PI()*ABS(CD218-CE218)*((CF218/2)^2+(CF218/2)*(CG218/2)+(CG218/2)^2-(CF218/2-CH218/1000)^2-(CF218/2-CH218/1000)*(CG218/2-CH218/1000)-(CG218/2-CH218/1000)^2)=0,"",7850/1000*(1/3)*PI()*ABS(CD218-CE218)*((CF218/2)^2+(CF218/2)*(CG218/2)+(CG218/2)^2-(CF218/2-CH218/1000)^2-(CF218/2-CH218/1000)*(CG218/2-CH218/1000)-(CG218/2-CH218/1000)^2))</f>
        <v/>
      </c>
      <c r="CL218" s="185" t="str">
        <f>IFERROR((TOWER_DATA[[#This Row],[D, bottom '[m']]]+TOWER_DATA[[#This Row],[D, top '[m']]])/(2*TOWER_DATA[[#This Row],[t '[mm']]]/1000),"")</f>
        <v/>
      </c>
      <c r="CN218" s="412"/>
      <c r="CV218" s="55"/>
      <c r="DQ218" s="166"/>
      <c r="DR218" s="166"/>
      <c r="DS218" s="150"/>
      <c r="DV218" s="94"/>
      <c r="DW218" s="94"/>
      <c r="DX218" s="53"/>
    </row>
    <row r="219" spans="5:128" ht="18" customHeight="1">
      <c r="E219" s="50"/>
      <c r="K219" s="184" t="str">
        <f>IFERROR(MP_DATA[[#This Row],[Top '[m']]]-MP_DATA[[#This Row],[Bottom '[m']]], "")</f>
        <v/>
      </c>
      <c r="L219" s="172" t="str">
        <f>IFERROR(-(MP_DATA[[#This Row],[D, bottom '[m']]]-MP_DATA[[#This Row],[D, top '[m']]])/(MP_DATA[[#This Row],[Bottom '[m']]]-MP_DATA[[#This Row],[Top '[m']]]),"")</f>
        <v/>
      </c>
      <c r="M219" s="122" t="str">
        <f t="shared" si="7"/>
        <v/>
      </c>
      <c r="N219" s="435" t="str">
        <f>IFERROR((MP_DATA[[#This Row],[D, bottom '[m']]]+MP_DATA[[#This Row],[D, top '[m']]])/(2*MP_DATA[[#This Row],[t '[mm']]]/1000),"")</f>
        <v/>
      </c>
      <c r="O219" s="412"/>
      <c r="P219" s="412"/>
      <c r="Q219" s="412"/>
      <c r="R219" s="412"/>
      <c r="S219" s="461"/>
      <c r="T219" s="461"/>
      <c r="U219" s="457"/>
      <c r="V219" s="412"/>
      <c r="W219" s="412"/>
      <c r="X219" s="412"/>
      <c r="Y219" s="412"/>
      <c r="AQ219" s="80"/>
      <c r="AW219" s="184" t="str">
        <f>IFERROR(TP_DATA[[#This Row],[Top '[m']]]-TP_DATA[[#This Row],[Bottom '[m']]], "")</f>
        <v/>
      </c>
      <c r="AX219" s="165"/>
      <c r="AY219" s="166"/>
      <c r="AZ219" s="189"/>
      <c r="BC219" s="94"/>
      <c r="BD219" s="94"/>
      <c r="BE219" s="150"/>
      <c r="BJ219"/>
      <c r="CI219" s="184" t="str">
        <f>IFERROR(TOWER_DATA[[#This Row],[Top '[m']]]-TOWER_DATA[[#This Row],[Bottom '[m']]], "")</f>
        <v/>
      </c>
      <c r="CJ219" s="446" t="str">
        <f>IFERROR(-(TOWER_DATA[[#This Row],[D, bottom '[m']]]-TOWER_DATA[[#This Row],[D, top '[m']]])/(TOWER_DATA[[#This Row],[Bottom '[m']]]-TOWER_DATA[[#This Row],[Top '[m']]]),"")</f>
        <v/>
      </c>
      <c r="CK219" s="447" t="str">
        <f>IF(7850/1000*(1/3)*PI()*ABS(CD219-CE219)*((CF219/2)^2+(CF219/2)*(CG219/2)+(CG219/2)^2-(CF219/2-CH219/1000)^2-(CF219/2-CH219/1000)*(CG219/2-CH219/1000)-(CG219/2-CH219/1000)^2)=0,"",7850/1000*(1/3)*PI()*ABS(CD219-CE219)*((CF219/2)^2+(CF219/2)*(CG219/2)+(CG219/2)^2-(CF219/2-CH219/1000)^2-(CF219/2-CH219/1000)*(CG219/2-CH219/1000)-(CG219/2-CH219/1000)^2))</f>
        <v/>
      </c>
      <c r="CL219" s="185" t="str">
        <f>IFERROR((TOWER_DATA[[#This Row],[D, bottom '[m']]]+TOWER_DATA[[#This Row],[D, top '[m']]])/(2*TOWER_DATA[[#This Row],[t '[mm']]]/1000),"")</f>
        <v/>
      </c>
      <c r="CN219" s="412"/>
      <c r="CV219" s="55"/>
      <c r="DQ219" s="166"/>
      <c r="DR219" s="166"/>
      <c r="DS219" s="150"/>
      <c r="DV219" s="94"/>
      <c r="DW219" s="94"/>
      <c r="DX219" s="53"/>
    </row>
    <row r="220" spans="5:128" ht="18" customHeight="1">
      <c r="E220" s="50"/>
      <c r="K220" s="184" t="str">
        <f>IFERROR(MP_DATA[[#This Row],[Top '[m']]]-MP_DATA[[#This Row],[Bottom '[m']]], "")</f>
        <v/>
      </c>
      <c r="L220" s="172" t="str">
        <f>IFERROR(-(MP_DATA[[#This Row],[D, bottom '[m']]]-MP_DATA[[#This Row],[D, top '[m']]])/(MP_DATA[[#This Row],[Bottom '[m']]]-MP_DATA[[#This Row],[Top '[m']]]),"")</f>
        <v/>
      </c>
      <c r="M220" s="122" t="str">
        <f t="shared" si="7"/>
        <v/>
      </c>
      <c r="N220" s="435" t="str">
        <f>IFERROR((MP_DATA[[#This Row],[D, bottom '[m']]]+MP_DATA[[#This Row],[D, top '[m']]])/(2*MP_DATA[[#This Row],[t '[mm']]]/1000),"")</f>
        <v/>
      </c>
      <c r="O220" s="412"/>
      <c r="P220" s="412"/>
      <c r="Q220" s="412"/>
      <c r="R220" s="412"/>
      <c r="S220" s="461"/>
      <c r="T220" s="461"/>
      <c r="U220" s="457"/>
      <c r="V220" s="412"/>
      <c r="W220" s="412"/>
      <c r="X220" s="412"/>
      <c r="Y220" s="412"/>
      <c r="AQ220" s="80"/>
      <c r="AW220" s="184" t="str">
        <f>IFERROR(TP_DATA[[#This Row],[Top '[m']]]-TP_DATA[[#This Row],[Bottom '[m']]], "")</f>
        <v/>
      </c>
      <c r="AX220" s="165"/>
      <c r="AY220" s="166"/>
      <c r="AZ220" s="189"/>
      <c r="BC220" s="94"/>
      <c r="BD220" s="94"/>
      <c r="BE220" s="150"/>
      <c r="BJ220"/>
      <c r="CI220" s="184" t="str">
        <f>IFERROR(TOWER_DATA[[#This Row],[Top '[m']]]-TOWER_DATA[[#This Row],[Bottom '[m']]], "")</f>
        <v/>
      </c>
      <c r="CJ220" s="446" t="str">
        <f>IFERROR(-(TOWER_DATA[[#This Row],[D, bottom '[m']]]-TOWER_DATA[[#This Row],[D, top '[m']]])/(TOWER_DATA[[#This Row],[Bottom '[m']]]-TOWER_DATA[[#This Row],[Top '[m']]]),"")</f>
        <v/>
      </c>
      <c r="CK220" s="447" t="str">
        <f>IF(7850/1000*(1/3)*PI()*ABS(CD220-CE220)*((CF220/2)^2+(CF220/2)*(CG220/2)+(CG220/2)^2-(CF220/2-CH220/1000)^2-(CF220/2-CH220/1000)*(CG220/2-CH220/1000)-(CG220/2-CH220/1000)^2)=0,"",7850/1000*(1/3)*PI()*ABS(CD220-CE220)*((CF220/2)^2+(CF220/2)*(CG220/2)+(CG220/2)^2-(CF220/2-CH220/1000)^2-(CF220/2-CH220/1000)*(CG220/2-CH220/1000)-(CG220/2-CH220/1000)^2))</f>
        <v/>
      </c>
      <c r="CL220" s="185" t="str">
        <f>IFERROR((TOWER_DATA[[#This Row],[D, bottom '[m']]]+TOWER_DATA[[#This Row],[D, top '[m']]])/(2*TOWER_DATA[[#This Row],[t '[mm']]]/1000),"")</f>
        <v/>
      </c>
      <c r="CN220" s="412"/>
      <c r="CV220" s="55"/>
      <c r="DQ220" s="166"/>
      <c r="DR220" s="166"/>
      <c r="DS220" s="150"/>
      <c r="DV220" s="94"/>
      <c r="DW220" s="94"/>
      <c r="DX220" s="53"/>
    </row>
    <row r="221" spans="5:128" ht="18" customHeight="1">
      <c r="E221" s="50"/>
      <c r="K221" s="184" t="str">
        <f>IFERROR(MP_DATA[[#This Row],[Top '[m']]]-MP_DATA[[#This Row],[Bottom '[m']]], "")</f>
        <v/>
      </c>
      <c r="L221" s="172" t="str">
        <f>IFERROR(-(MP_DATA[[#This Row],[D, bottom '[m']]]-MP_DATA[[#This Row],[D, top '[m']]])/(MP_DATA[[#This Row],[Bottom '[m']]]-MP_DATA[[#This Row],[Top '[m']]]),"")</f>
        <v/>
      </c>
      <c r="M221" s="122" t="str">
        <f t="shared" si="7"/>
        <v/>
      </c>
      <c r="N221" s="435" t="str">
        <f>IFERROR((MP_DATA[[#This Row],[D, bottom '[m']]]+MP_DATA[[#This Row],[D, top '[m']]])/(2*MP_DATA[[#This Row],[t '[mm']]]/1000),"")</f>
        <v/>
      </c>
      <c r="O221" s="412"/>
      <c r="P221" s="412"/>
      <c r="Q221" s="412"/>
      <c r="R221" s="412"/>
      <c r="S221" s="461"/>
      <c r="T221" s="461"/>
      <c r="U221" s="457"/>
      <c r="V221" s="412"/>
      <c r="W221" s="412"/>
      <c r="X221" s="412"/>
      <c r="Y221" s="412"/>
      <c r="AQ221" s="80"/>
      <c r="AW221" s="184" t="str">
        <f>IFERROR(TP_DATA[[#This Row],[Top '[m']]]-TP_DATA[[#This Row],[Bottom '[m']]], "")</f>
        <v/>
      </c>
      <c r="AX221" s="165"/>
      <c r="AY221" s="166"/>
      <c r="AZ221" s="189"/>
      <c r="BC221" s="94"/>
      <c r="BD221" s="94"/>
      <c r="BE221" s="150"/>
      <c r="BJ221"/>
      <c r="CI221" s="184" t="str">
        <f>IFERROR(TOWER_DATA[[#This Row],[Top '[m']]]-TOWER_DATA[[#This Row],[Bottom '[m']]], "")</f>
        <v/>
      </c>
      <c r="CJ221" s="446" t="str">
        <f>IFERROR(-(TOWER_DATA[[#This Row],[D, bottom '[m']]]-TOWER_DATA[[#This Row],[D, top '[m']]])/(TOWER_DATA[[#This Row],[Bottom '[m']]]-TOWER_DATA[[#This Row],[Top '[m']]]),"")</f>
        <v/>
      </c>
      <c r="CK221" s="447" t="str">
        <f>IF(7850/1000*(1/3)*PI()*ABS(CD221-CE221)*((CF221/2)^2+(CF221/2)*(CG221/2)+(CG221/2)^2-(CF221/2-CH221/1000)^2-(CF221/2-CH221/1000)*(CG221/2-CH221/1000)-(CG221/2-CH221/1000)^2)=0,"",7850/1000*(1/3)*PI()*ABS(CD221-CE221)*((CF221/2)^2+(CF221/2)*(CG221/2)+(CG221/2)^2-(CF221/2-CH221/1000)^2-(CF221/2-CH221/1000)*(CG221/2-CH221/1000)-(CG221/2-CH221/1000)^2))</f>
        <v/>
      </c>
      <c r="CL221" s="185" t="str">
        <f>IFERROR((TOWER_DATA[[#This Row],[D, bottom '[m']]]+TOWER_DATA[[#This Row],[D, top '[m']]])/(2*TOWER_DATA[[#This Row],[t '[mm']]]/1000),"")</f>
        <v/>
      </c>
      <c r="CN221" s="412"/>
      <c r="CV221" s="55"/>
      <c r="DQ221" s="166"/>
      <c r="DR221" s="166"/>
      <c r="DS221" s="150"/>
      <c r="DV221" s="94"/>
      <c r="DW221" s="94"/>
      <c r="DX221" s="53"/>
    </row>
    <row r="222" spans="5:128" ht="18" customHeight="1">
      <c r="E222" s="50"/>
      <c r="K222" s="184" t="str">
        <f>IFERROR(MP_DATA[[#This Row],[Top '[m']]]-MP_DATA[[#This Row],[Bottom '[m']]], "")</f>
        <v/>
      </c>
      <c r="L222" s="172" t="str">
        <f>IFERROR(-(MP_DATA[[#This Row],[D, bottom '[m']]]-MP_DATA[[#This Row],[D, top '[m']]])/(MP_DATA[[#This Row],[Bottom '[m']]]-MP_DATA[[#This Row],[Top '[m']]]),"")</f>
        <v/>
      </c>
      <c r="M222" s="122" t="str">
        <f t="shared" si="7"/>
        <v/>
      </c>
      <c r="N222" s="435" t="str">
        <f>IFERROR((MP_DATA[[#This Row],[D, bottom '[m']]]+MP_DATA[[#This Row],[D, top '[m']]])/(2*MP_DATA[[#This Row],[t '[mm']]]/1000),"")</f>
        <v/>
      </c>
      <c r="O222" s="412"/>
      <c r="P222" s="412"/>
      <c r="Q222" s="412"/>
      <c r="R222" s="412"/>
      <c r="S222" s="461"/>
      <c r="T222" s="461"/>
      <c r="U222" s="457"/>
      <c r="V222" s="412"/>
      <c r="W222" s="412"/>
      <c r="X222" s="412"/>
      <c r="Y222" s="412"/>
      <c r="AQ222" s="80"/>
      <c r="AW222" s="184" t="str">
        <f>IFERROR(TP_DATA[[#This Row],[Top '[m']]]-TP_DATA[[#This Row],[Bottom '[m']]], "")</f>
        <v/>
      </c>
      <c r="AX222" s="165"/>
      <c r="AY222" s="166"/>
      <c r="AZ222" s="189"/>
      <c r="BC222" s="94"/>
      <c r="BD222" s="94"/>
      <c r="BE222" s="150"/>
      <c r="BJ222"/>
      <c r="CI222" s="184" t="str">
        <f>IFERROR(TOWER_DATA[[#This Row],[Top '[m']]]-TOWER_DATA[[#This Row],[Bottom '[m']]], "")</f>
        <v/>
      </c>
      <c r="CJ222" s="446" t="str">
        <f>IFERROR(-(TOWER_DATA[[#This Row],[D, bottom '[m']]]-TOWER_DATA[[#This Row],[D, top '[m']]])/(TOWER_DATA[[#This Row],[Bottom '[m']]]-TOWER_DATA[[#This Row],[Top '[m']]]),"")</f>
        <v/>
      </c>
      <c r="CK222" s="447" t="str">
        <f>IF(7850/1000*(1/3)*PI()*ABS(CD222-CE222)*((CF222/2)^2+(CF222/2)*(CG222/2)+(CG222/2)^2-(CF222/2-CH222/1000)^2-(CF222/2-CH222/1000)*(CG222/2-CH222/1000)-(CG222/2-CH222/1000)^2)=0,"",7850/1000*(1/3)*PI()*ABS(CD222-CE222)*((CF222/2)^2+(CF222/2)*(CG222/2)+(CG222/2)^2-(CF222/2-CH222/1000)^2-(CF222/2-CH222/1000)*(CG222/2-CH222/1000)-(CG222/2-CH222/1000)^2))</f>
        <v/>
      </c>
      <c r="CL222" s="185" t="str">
        <f>IFERROR((TOWER_DATA[[#This Row],[D, bottom '[m']]]+TOWER_DATA[[#This Row],[D, top '[m']]])/(2*TOWER_DATA[[#This Row],[t '[mm']]]/1000),"")</f>
        <v/>
      </c>
      <c r="CN222" s="412"/>
      <c r="CV222" s="55"/>
      <c r="DQ222" s="166"/>
      <c r="DR222" s="166"/>
      <c r="DS222" s="150"/>
      <c r="DV222" s="94"/>
      <c r="DW222" s="94"/>
      <c r="DX222" s="53"/>
    </row>
    <row r="223" spans="5:128" ht="18" customHeight="1">
      <c r="E223" s="50"/>
      <c r="K223" s="184" t="str">
        <f>IFERROR(MP_DATA[[#This Row],[Top '[m']]]-MP_DATA[[#This Row],[Bottom '[m']]], "")</f>
        <v/>
      </c>
      <c r="L223" s="172" t="str">
        <f>IFERROR(-(MP_DATA[[#This Row],[D, bottom '[m']]]-MP_DATA[[#This Row],[D, top '[m']]])/(MP_DATA[[#This Row],[Bottom '[m']]]-MP_DATA[[#This Row],[Top '[m']]]),"")</f>
        <v/>
      </c>
      <c r="M223" s="122" t="str">
        <f t="shared" si="7"/>
        <v/>
      </c>
      <c r="N223" s="435" t="str">
        <f>IFERROR((MP_DATA[[#This Row],[D, bottom '[m']]]+MP_DATA[[#This Row],[D, top '[m']]])/(2*MP_DATA[[#This Row],[t '[mm']]]/1000),"")</f>
        <v/>
      </c>
      <c r="O223" s="412"/>
      <c r="P223" s="412"/>
      <c r="Q223" s="412"/>
      <c r="R223" s="412"/>
      <c r="S223" s="461"/>
      <c r="T223" s="461"/>
      <c r="U223" s="457"/>
      <c r="V223" s="412"/>
      <c r="W223" s="412"/>
      <c r="X223" s="412"/>
      <c r="Y223" s="412"/>
      <c r="AQ223" s="80"/>
      <c r="AW223" s="184" t="str">
        <f>IFERROR(TP_DATA[[#This Row],[Top '[m']]]-TP_DATA[[#This Row],[Bottom '[m']]], "")</f>
        <v/>
      </c>
      <c r="AX223" s="165"/>
      <c r="AY223" s="166"/>
      <c r="AZ223" s="189"/>
      <c r="BC223" s="94"/>
      <c r="BD223" s="94"/>
      <c r="BE223" s="150"/>
      <c r="BJ223"/>
      <c r="CI223" s="184" t="str">
        <f>IFERROR(TOWER_DATA[[#This Row],[Top '[m']]]-TOWER_DATA[[#This Row],[Bottom '[m']]], "")</f>
        <v/>
      </c>
      <c r="CJ223" s="446" t="str">
        <f>IFERROR(-(TOWER_DATA[[#This Row],[D, bottom '[m']]]-TOWER_DATA[[#This Row],[D, top '[m']]])/(TOWER_DATA[[#This Row],[Bottom '[m']]]-TOWER_DATA[[#This Row],[Top '[m']]]),"")</f>
        <v/>
      </c>
      <c r="CK223" s="447" t="str">
        <f>IF(7850/1000*(1/3)*PI()*ABS(CD223-CE223)*((CF223/2)^2+(CF223/2)*(CG223/2)+(CG223/2)^2-(CF223/2-CH223/1000)^2-(CF223/2-CH223/1000)*(CG223/2-CH223/1000)-(CG223/2-CH223/1000)^2)=0,"",7850/1000*(1/3)*PI()*ABS(CD223-CE223)*((CF223/2)^2+(CF223/2)*(CG223/2)+(CG223/2)^2-(CF223/2-CH223/1000)^2-(CF223/2-CH223/1000)*(CG223/2-CH223/1000)-(CG223/2-CH223/1000)^2))</f>
        <v/>
      </c>
      <c r="CL223" s="185" t="str">
        <f>IFERROR((TOWER_DATA[[#This Row],[D, bottom '[m']]]+TOWER_DATA[[#This Row],[D, top '[m']]])/(2*TOWER_DATA[[#This Row],[t '[mm']]]/1000),"")</f>
        <v/>
      </c>
      <c r="CN223" s="412"/>
      <c r="CV223" s="55"/>
      <c r="DQ223" s="166"/>
      <c r="DR223" s="166"/>
      <c r="DS223" s="150"/>
      <c r="DV223" s="94"/>
      <c r="DW223" s="94"/>
      <c r="DX223" s="53"/>
    </row>
    <row r="224" spans="5:128" ht="18" customHeight="1">
      <c r="E224" s="50"/>
      <c r="K224" s="184" t="str">
        <f>IFERROR(MP_DATA[[#This Row],[Top '[m']]]-MP_DATA[[#This Row],[Bottom '[m']]], "")</f>
        <v/>
      </c>
      <c r="L224" s="172" t="str">
        <f>IFERROR(-(MP_DATA[[#This Row],[D, bottom '[m']]]-MP_DATA[[#This Row],[D, top '[m']]])/(MP_DATA[[#This Row],[Bottom '[m']]]-MP_DATA[[#This Row],[Top '[m']]]),"")</f>
        <v/>
      </c>
      <c r="M224" s="122" t="str">
        <f t="shared" si="7"/>
        <v/>
      </c>
      <c r="N224" s="435" t="str">
        <f>IFERROR((MP_DATA[[#This Row],[D, bottom '[m']]]+MP_DATA[[#This Row],[D, top '[m']]])/(2*MP_DATA[[#This Row],[t '[mm']]]/1000),"")</f>
        <v/>
      </c>
      <c r="O224" s="412"/>
      <c r="P224" s="412"/>
      <c r="Q224" s="412"/>
      <c r="R224" s="412"/>
      <c r="S224" s="461"/>
      <c r="T224" s="461"/>
      <c r="U224" s="457"/>
      <c r="V224" s="412"/>
      <c r="W224" s="412"/>
      <c r="X224" s="412"/>
      <c r="Y224" s="412"/>
      <c r="AQ224" s="80"/>
      <c r="AW224" s="184" t="str">
        <f>IFERROR(TP_DATA[[#This Row],[Top '[m']]]-TP_DATA[[#This Row],[Bottom '[m']]], "")</f>
        <v/>
      </c>
      <c r="AX224" s="165"/>
      <c r="AY224" s="166"/>
      <c r="AZ224" s="189"/>
      <c r="BC224" s="94"/>
      <c r="BD224" s="94"/>
      <c r="BE224" s="150"/>
      <c r="BJ224"/>
      <c r="CI224" s="184" t="str">
        <f>IFERROR(TOWER_DATA[[#This Row],[Top '[m']]]-TOWER_DATA[[#This Row],[Bottom '[m']]], "")</f>
        <v/>
      </c>
      <c r="CJ224" s="446" t="str">
        <f>IFERROR(-(TOWER_DATA[[#This Row],[D, bottom '[m']]]-TOWER_DATA[[#This Row],[D, top '[m']]])/(TOWER_DATA[[#This Row],[Bottom '[m']]]-TOWER_DATA[[#This Row],[Top '[m']]]),"")</f>
        <v/>
      </c>
      <c r="CK224" s="447" t="str">
        <f>IF(7850/1000*(1/3)*PI()*ABS(CD224-CE224)*((CF224/2)^2+(CF224/2)*(CG224/2)+(CG224/2)^2-(CF224/2-CH224/1000)^2-(CF224/2-CH224/1000)*(CG224/2-CH224/1000)-(CG224/2-CH224/1000)^2)=0,"",7850/1000*(1/3)*PI()*ABS(CD224-CE224)*((CF224/2)^2+(CF224/2)*(CG224/2)+(CG224/2)^2-(CF224/2-CH224/1000)^2-(CF224/2-CH224/1000)*(CG224/2-CH224/1000)-(CG224/2-CH224/1000)^2))</f>
        <v/>
      </c>
      <c r="CL224" s="185" t="str">
        <f>IFERROR((TOWER_DATA[[#This Row],[D, bottom '[m']]]+TOWER_DATA[[#This Row],[D, top '[m']]])/(2*TOWER_DATA[[#This Row],[t '[mm']]]/1000),"")</f>
        <v/>
      </c>
      <c r="CN224" s="412"/>
      <c r="CV224" s="55"/>
      <c r="DQ224" s="166"/>
      <c r="DR224" s="166"/>
      <c r="DS224" s="150"/>
      <c r="DV224" s="94"/>
      <c r="DW224" s="94"/>
      <c r="DX224" s="53"/>
    </row>
    <row r="225" spans="5:128" ht="18" customHeight="1">
      <c r="E225" s="50"/>
      <c r="K225" s="184" t="str">
        <f>IFERROR(MP_DATA[[#This Row],[Top '[m']]]-MP_DATA[[#This Row],[Bottom '[m']]], "")</f>
        <v/>
      </c>
      <c r="L225" s="172" t="str">
        <f>IFERROR(-(MP_DATA[[#This Row],[D, bottom '[m']]]-MP_DATA[[#This Row],[D, top '[m']]])/(MP_DATA[[#This Row],[Bottom '[m']]]-MP_DATA[[#This Row],[Top '[m']]]),"")</f>
        <v/>
      </c>
      <c r="M225" s="122" t="str">
        <f t="shared" si="7"/>
        <v/>
      </c>
      <c r="N225" s="435" t="str">
        <f>IFERROR((MP_DATA[[#This Row],[D, bottom '[m']]]+MP_DATA[[#This Row],[D, top '[m']]])/(2*MP_DATA[[#This Row],[t '[mm']]]/1000),"")</f>
        <v/>
      </c>
      <c r="O225" s="412"/>
      <c r="P225" s="412"/>
      <c r="Q225" s="412"/>
      <c r="R225" s="412"/>
      <c r="S225" s="461"/>
      <c r="T225" s="461"/>
      <c r="U225" s="457"/>
      <c r="V225" s="412"/>
      <c r="W225" s="412"/>
      <c r="X225" s="412"/>
      <c r="Y225" s="412"/>
      <c r="AQ225" s="80"/>
      <c r="AW225" s="184" t="str">
        <f>IFERROR(TP_DATA[[#This Row],[Top '[m']]]-TP_DATA[[#This Row],[Bottom '[m']]], "")</f>
        <v/>
      </c>
      <c r="AX225" s="165"/>
      <c r="AY225" s="166"/>
      <c r="AZ225" s="189"/>
      <c r="BC225" s="94"/>
      <c r="BD225" s="94"/>
      <c r="BE225" s="150"/>
      <c r="BJ225"/>
      <c r="CI225" s="184" t="str">
        <f>IFERROR(TOWER_DATA[[#This Row],[Top '[m']]]-TOWER_DATA[[#This Row],[Bottom '[m']]], "")</f>
        <v/>
      </c>
      <c r="CJ225" s="446" t="str">
        <f>IFERROR(-(TOWER_DATA[[#This Row],[D, bottom '[m']]]-TOWER_DATA[[#This Row],[D, top '[m']]])/(TOWER_DATA[[#This Row],[Bottom '[m']]]-TOWER_DATA[[#This Row],[Top '[m']]]),"")</f>
        <v/>
      </c>
      <c r="CK225" s="447" t="str">
        <f>IF(7850/1000*(1/3)*PI()*ABS(CD225-CE225)*((CF225/2)^2+(CF225/2)*(CG225/2)+(CG225/2)^2-(CF225/2-CH225/1000)^2-(CF225/2-CH225/1000)*(CG225/2-CH225/1000)-(CG225/2-CH225/1000)^2)=0,"",7850/1000*(1/3)*PI()*ABS(CD225-CE225)*((CF225/2)^2+(CF225/2)*(CG225/2)+(CG225/2)^2-(CF225/2-CH225/1000)^2-(CF225/2-CH225/1000)*(CG225/2-CH225/1000)-(CG225/2-CH225/1000)^2))</f>
        <v/>
      </c>
      <c r="CL225" s="185" t="str">
        <f>IFERROR((TOWER_DATA[[#This Row],[D, bottom '[m']]]+TOWER_DATA[[#This Row],[D, top '[m']]])/(2*TOWER_DATA[[#This Row],[t '[mm']]]/1000),"")</f>
        <v/>
      </c>
      <c r="CN225" s="412"/>
      <c r="CV225" s="55"/>
      <c r="DQ225" s="166"/>
      <c r="DR225" s="166"/>
      <c r="DS225" s="150"/>
      <c r="DV225" s="94"/>
      <c r="DW225" s="94"/>
      <c r="DX225" s="53"/>
    </row>
    <row r="226" spans="5:128" ht="18" customHeight="1">
      <c r="E226" s="50"/>
      <c r="K226" s="184" t="str">
        <f>IFERROR(MP_DATA[[#This Row],[Top '[m']]]-MP_DATA[[#This Row],[Bottom '[m']]], "")</f>
        <v/>
      </c>
      <c r="L226" s="172" t="str">
        <f>IFERROR(-(MP_DATA[[#This Row],[D, bottom '[m']]]-MP_DATA[[#This Row],[D, top '[m']]])/(MP_DATA[[#This Row],[Bottom '[m']]]-MP_DATA[[#This Row],[Top '[m']]]),"")</f>
        <v/>
      </c>
      <c r="M226" s="122" t="str">
        <f t="shared" si="7"/>
        <v/>
      </c>
      <c r="N226" s="435" t="str">
        <f>IFERROR((MP_DATA[[#This Row],[D, bottom '[m']]]+MP_DATA[[#This Row],[D, top '[m']]])/(2*MP_DATA[[#This Row],[t '[mm']]]/1000),"")</f>
        <v/>
      </c>
      <c r="O226" s="412"/>
      <c r="P226" s="412"/>
      <c r="Q226" s="412"/>
      <c r="R226" s="412"/>
      <c r="S226" s="461"/>
      <c r="T226" s="461"/>
      <c r="U226" s="457"/>
      <c r="V226" s="412"/>
      <c r="W226" s="412"/>
      <c r="X226" s="412"/>
      <c r="Y226" s="412"/>
      <c r="AQ226" s="80"/>
      <c r="AW226" s="184" t="str">
        <f>IFERROR(TP_DATA[[#This Row],[Top '[m']]]-TP_DATA[[#This Row],[Bottom '[m']]], "")</f>
        <v/>
      </c>
      <c r="AX226" s="165"/>
      <c r="AY226" s="166"/>
      <c r="AZ226" s="189"/>
      <c r="BC226" s="94"/>
      <c r="BD226" s="94"/>
      <c r="BE226" s="150"/>
      <c r="BJ226"/>
      <c r="CI226" s="184" t="str">
        <f>IFERROR(TOWER_DATA[[#This Row],[Top '[m']]]-TOWER_DATA[[#This Row],[Bottom '[m']]], "")</f>
        <v/>
      </c>
      <c r="CJ226" s="446" t="str">
        <f>IFERROR(-(TOWER_DATA[[#This Row],[D, bottom '[m']]]-TOWER_DATA[[#This Row],[D, top '[m']]])/(TOWER_DATA[[#This Row],[Bottom '[m']]]-TOWER_DATA[[#This Row],[Top '[m']]]),"")</f>
        <v/>
      </c>
      <c r="CK226" s="447" t="str">
        <f>IF(7850/1000*(1/3)*PI()*ABS(CD226-CE226)*((CF226/2)^2+(CF226/2)*(CG226/2)+(CG226/2)^2-(CF226/2-CH226/1000)^2-(CF226/2-CH226/1000)*(CG226/2-CH226/1000)-(CG226/2-CH226/1000)^2)=0,"",7850/1000*(1/3)*PI()*ABS(CD226-CE226)*((CF226/2)^2+(CF226/2)*(CG226/2)+(CG226/2)^2-(CF226/2-CH226/1000)^2-(CF226/2-CH226/1000)*(CG226/2-CH226/1000)-(CG226/2-CH226/1000)^2))</f>
        <v/>
      </c>
      <c r="CL226" s="185" t="str">
        <f>IFERROR((TOWER_DATA[[#This Row],[D, bottom '[m']]]+TOWER_DATA[[#This Row],[D, top '[m']]])/(2*TOWER_DATA[[#This Row],[t '[mm']]]/1000),"")</f>
        <v/>
      </c>
      <c r="CN226" s="412"/>
      <c r="CV226" s="55"/>
      <c r="DQ226" s="166"/>
      <c r="DR226" s="166"/>
      <c r="DS226" s="150"/>
      <c r="DV226" s="94"/>
      <c r="DW226" s="94"/>
      <c r="DX226" s="53"/>
    </row>
    <row r="227" spans="5:128" ht="18" customHeight="1">
      <c r="E227" s="50"/>
      <c r="K227" s="184" t="str">
        <f>IFERROR(MP_DATA[[#This Row],[Top '[m']]]-MP_DATA[[#This Row],[Bottom '[m']]], "")</f>
        <v/>
      </c>
      <c r="L227" s="172" t="str">
        <f>IFERROR(-(MP_DATA[[#This Row],[D, bottom '[m']]]-MP_DATA[[#This Row],[D, top '[m']]])/(MP_DATA[[#This Row],[Bottom '[m']]]-MP_DATA[[#This Row],[Top '[m']]]),"")</f>
        <v/>
      </c>
      <c r="M227" s="122" t="str">
        <f t="shared" si="7"/>
        <v/>
      </c>
      <c r="N227" s="435" t="str">
        <f>IFERROR((MP_DATA[[#This Row],[D, bottom '[m']]]+MP_DATA[[#This Row],[D, top '[m']]])/(2*MP_DATA[[#This Row],[t '[mm']]]/1000),"")</f>
        <v/>
      </c>
      <c r="O227" s="412"/>
      <c r="P227" s="412"/>
      <c r="Q227" s="412"/>
      <c r="R227" s="412"/>
      <c r="S227" s="461"/>
      <c r="T227" s="461"/>
      <c r="U227" s="457"/>
      <c r="V227" s="412"/>
      <c r="W227" s="412"/>
      <c r="X227" s="412"/>
      <c r="Y227" s="412"/>
      <c r="AQ227" s="80"/>
      <c r="AW227" s="184" t="str">
        <f>IFERROR(TP_DATA[[#This Row],[Top '[m']]]-TP_DATA[[#This Row],[Bottom '[m']]], "")</f>
        <v/>
      </c>
      <c r="AX227" s="165"/>
      <c r="AY227" s="166"/>
      <c r="AZ227" s="189"/>
      <c r="BC227" s="94"/>
      <c r="BD227" s="94"/>
      <c r="BE227" s="150"/>
      <c r="BJ227"/>
      <c r="CI227" s="184" t="str">
        <f>IFERROR(TOWER_DATA[[#This Row],[Top '[m']]]-TOWER_DATA[[#This Row],[Bottom '[m']]], "")</f>
        <v/>
      </c>
      <c r="CJ227" s="446" t="str">
        <f>IFERROR(-(TOWER_DATA[[#This Row],[D, bottom '[m']]]-TOWER_DATA[[#This Row],[D, top '[m']]])/(TOWER_DATA[[#This Row],[Bottom '[m']]]-TOWER_DATA[[#This Row],[Top '[m']]]),"")</f>
        <v/>
      </c>
      <c r="CK227" s="447" t="str">
        <f>IF(7850/1000*(1/3)*PI()*ABS(CD227-CE227)*((CF227/2)^2+(CF227/2)*(CG227/2)+(CG227/2)^2-(CF227/2-CH227/1000)^2-(CF227/2-CH227/1000)*(CG227/2-CH227/1000)-(CG227/2-CH227/1000)^2)=0,"",7850/1000*(1/3)*PI()*ABS(CD227-CE227)*((CF227/2)^2+(CF227/2)*(CG227/2)+(CG227/2)^2-(CF227/2-CH227/1000)^2-(CF227/2-CH227/1000)*(CG227/2-CH227/1000)-(CG227/2-CH227/1000)^2))</f>
        <v/>
      </c>
      <c r="CL227" s="185" t="str">
        <f>IFERROR((TOWER_DATA[[#This Row],[D, bottom '[m']]]+TOWER_DATA[[#This Row],[D, top '[m']]])/(2*TOWER_DATA[[#This Row],[t '[mm']]]/1000),"")</f>
        <v/>
      </c>
      <c r="CN227" s="412"/>
      <c r="CV227" s="55"/>
      <c r="DQ227" s="166"/>
      <c r="DR227" s="166"/>
      <c r="DS227" s="150"/>
      <c r="DV227" s="94"/>
      <c r="DW227" s="94"/>
      <c r="DX227" s="53"/>
    </row>
    <row r="228" spans="5:128" ht="18" customHeight="1">
      <c r="E228" s="50"/>
      <c r="K228" s="184" t="str">
        <f>IFERROR(MP_DATA[[#This Row],[Top '[m']]]-MP_DATA[[#This Row],[Bottom '[m']]], "")</f>
        <v/>
      </c>
      <c r="L228" s="172" t="str">
        <f>IFERROR(-(MP_DATA[[#This Row],[D, bottom '[m']]]-MP_DATA[[#This Row],[D, top '[m']]])/(MP_DATA[[#This Row],[Bottom '[m']]]-MP_DATA[[#This Row],[Top '[m']]]),"")</f>
        <v/>
      </c>
      <c r="M228" s="122" t="str">
        <f t="shared" si="7"/>
        <v/>
      </c>
      <c r="N228" s="435" t="str">
        <f>IFERROR((MP_DATA[[#This Row],[D, bottom '[m']]]+MP_DATA[[#This Row],[D, top '[m']]])/(2*MP_DATA[[#This Row],[t '[mm']]]/1000),"")</f>
        <v/>
      </c>
      <c r="O228" s="412"/>
      <c r="P228" s="412"/>
      <c r="Q228" s="412"/>
      <c r="R228" s="412"/>
      <c r="S228" s="461"/>
      <c r="T228" s="461"/>
      <c r="U228" s="457"/>
      <c r="V228" s="412"/>
      <c r="W228" s="412"/>
      <c r="X228" s="412"/>
      <c r="Y228" s="412"/>
      <c r="AQ228" s="80"/>
      <c r="AW228" s="184" t="str">
        <f>IFERROR(TP_DATA[[#This Row],[Top '[m']]]-TP_DATA[[#This Row],[Bottom '[m']]], "")</f>
        <v/>
      </c>
      <c r="AX228" s="165"/>
      <c r="AY228" s="166"/>
      <c r="AZ228" s="189"/>
      <c r="BC228" s="94"/>
      <c r="BD228" s="94"/>
      <c r="BE228" s="150"/>
      <c r="BJ228"/>
      <c r="CI228" s="184" t="str">
        <f>IFERROR(TOWER_DATA[[#This Row],[Top '[m']]]-TOWER_DATA[[#This Row],[Bottom '[m']]], "")</f>
        <v/>
      </c>
      <c r="CJ228" s="446" t="str">
        <f>IFERROR(-(TOWER_DATA[[#This Row],[D, bottom '[m']]]-TOWER_DATA[[#This Row],[D, top '[m']]])/(TOWER_DATA[[#This Row],[Bottom '[m']]]-TOWER_DATA[[#This Row],[Top '[m']]]),"")</f>
        <v/>
      </c>
      <c r="CK228" s="447" t="str">
        <f>IF(7850/1000*(1/3)*PI()*ABS(CD228-CE228)*((CF228/2)^2+(CF228/2)*(CG228/2)+(CG228/2)^2-(CF228/2-CH228/1000)^2-(CF228/2-CH228/1000)*(CG228/2-CH228/1000)-(CG228/2-CH228/1000)^2)=0,"",7850/1000*(1/3)*PI()*ABS(CD228-CE228)*((CF228/2)^2+(CF228/2)*(CG228/2)+(CG228/2)^2-(CF228/2-CH228/1000)^2-(CF228/2-CH228/1000)*(CG228/2-CH228/1000)-(CG228/2-CH228/1000)^2))</f>
        <v/>
      </c>
      <c r="CL228" s="185" t="str">
        <f>IFERROR((TOWER_DATA[[#This Row],[D, bottom '[m']]]+TOWER_DATA[[#This Row],[D, top '[m']]])/(2*TOWER_DATA[[#This Row],[t '[mm']]]/1000),"")</f>
        <v/>
      </c>
      <c r="CN228" s="412"/>
      <c r="CV228" s="55"/>
      <c r="DQ228" s="166"/>
      <c r="DR228" s="166"/>
      <c r="DS228" s="150"/>
      <c r="DV228" s="94"/>
      <c r="DW228" s="94"/>
      <c r="DX228" s="53"/>
    </row>
    <row r="229" spans="5:128" ht="18" customHeight="1">
      <c r="E229" s="50"/>
      <c r="K229" s="184" t="str">
        <f>IFERROR(MP_DATA[[#This Row],[Top '[m']]]-MP_DATA[[#This Row],[Bottom '[m']]], "")</f>
        <v/>
      </c>
      <c r="L229" s="172" t="str">
        <f>IFERROR(-(MP_DATA[[#This Row],[D, bottom '[m']]]-MP_DATA[[#This Row],[D, top '[m']]])/(MP_DATA[[#This Row],[Bottom '[m']]]-MP_DATA[[#This Row],[Top '[m']]]),"")</f>
        <v/>
      </c>
      <c r="M229" s="122" t="str">
        <f t="shared" si="7"/>
        <v/>
      </c>
      <c r="N229" s="435" t="str">
        <f>IFERROR((MP_DATA[[#This Row],[D, bottom '[m']]]+MP_DATA[[#This Row],[D, top '[m']]])/(2*MP_DATA[[#This Row],[t '[mm']]]/1000),"")</f>
        <v/>
      </c>
      <c r="O229" s="412"/>
      <c r="P229" s="412"/>
      <c r="Q229" s="412"/>
      <c r="R229" s="412"/>
      <c r="S229" s="461"/>
      <c r="T229" s="461"/>
      <c r="U229" s="457"/>
      <c r="V229" s="412"/>
      <c r="W229" s="412"/>
      <c r="X229" s="412"/>
      <c r="Y229" s="412"/>
      <c r="AQ229" s="80"/>
      <c r="AW229" s="184" t="str">
        <f>IFERROR(TP_DATA[[#This Row],[Top '[m']]]-TP_DATA[[#This Row],[Bottom '[m']]], "")</f>
        <v/>
      </c>
      <c r="AX229" s="165"/>
      <c r="AY229" s="166"/>
      <c r="AZ229" s="189"/>
      <c r="BC229" s="94"/>
      <c r="BD229" s="94"/>
      <c r="BE229" s="150"/>
      <c r="BJ229"/>
      <c r="CI229" s="184" t="str">
        <f>IFERROR(TOWER_DATA[[#This Row],[Top '[m']]]-TOWER_DATA[[#This Row],[Bottom '[m']]], "")</f>
        <v/>
      </c>
      <c r="CJ229" s="446" t="str">
        <f>IFERROR(-(TOWER_DATA[[#This Row],[D, bottom '[m']]]-TOWER_DATA[[#This Row],[D, top '[m']]])/(TOWER_DATA[[#This Row],[Bottom '[m']]]-TOWER_DATA[[#This Row],[Top '[m']]]),"")</f>
        <v/>
      </c>
      <c r="CK229" s="447" t="str">
        <f>IF(7850/1000*(1/3)*PI()*ABS(CD229-CE229)*((CF229/2)^2+(CF229/2)*(CG229/2)+(CG229/2)^2-(CF229/2-CH229/1000)^2-(CF229/2-CH229/1000)*(CG229/2-CH229/1000)-(CG229/2-CH229/1000)^2)=0,"",7850/1000*(1/3)*PI()*ABS(CD229-CE229)*((CF229/2)^2+(CF229/2)*(CG229/2)+(CG229/2)^2-(CF229/2-CH229/1000)^2-(CF229/2-CH229/1000)*(CG229/2-CH229/1000)-(CG229/2-CH229/1000)^2))</f>
        <v/>
      </c>
      <c r="CL229" s="185" t="str">
        <f>IFERROR((TOWER_DATA[[#This Row],[D, bottom '[m']]]+TOWER_DATA[[#This Row],[D, top '[m']]])/(2*TOWER_DATA[[#This Row],[t '[mm']]]/1000),"")</f>
        <v/>
      </c>
      <c r="CN229" s="412"/>
      <c r="CV229" s="55"/>
      <c r="DQ229" s="166"/>
      <c r="DR229" s="166"/>
      <c r="DS229" s="150"/>
      <c r="DV229" s="94"/>
      <c r="DW229" s="94"/>
      <c r="DX229" s="53"/>
    </row>
    <row r="230" spans="5:128" ht="18" customHeight="1">
      <c r="E230" s="50"/>
      <c r="K230" s="184" t="str">
        <f>IFERROR(MP_DATA[[#This Row],[Top '[m']]]-MP_DATA[[#This Row],[Bottom '[m']]], "")</f>
        <v/>
      </c>
      <c r="L230" s="172" t="str">
        <f>IFERROR(-(MP_DATA[[#This Row],[D, bottom '[m']]]-MP_DATA[[#This Row],[D, top '[m']]])/(MP_DATA[[#This Row],[Bottom '[m']]]-MP_DATA[[#This Row],[Top '[m']]]),"")</f>
        <v/>
      </c>
      <c r="M230" s="122" t="str">
        <f t="shared" si="7"/>
        <v/>
      </c>
      <c r="N230" s="435" t="str">
        <f>IFERROR((MP_DATA[[#This Row],[D, bottom '[m']]]+MP_DATA[[#This Row],[D, top '[m']]])/(2*MP_DATA[[#This Row],[t '[mm']]]/1000),"")</f>
        <v/>
      </c>
      <c r="O230" s="412"/>
      <c r="P230" s="412"/>
      <c r="Q230" s="412"/>
      <c r="R230" s="412"/>
      <c r="S230" s="461"/>
      <c r="T230" s="461"/>
      <c r="U230" s="457"/>
      <c r="V230" s="412"/>
      <c r="W230" s="412"/>
      <c r="X230" s="412"/>
      <c r="Y230" s="412"/>
      <c r="AQ230" s="80"/>
      <c r="AW230" s="184" t="str">
        <f>IFERROR(TP_DATA[[#This Row],[Top '[m']]]-TP_DATA[[#This Row],[Bottom '[m']]], "")</f>
        <v/>
      </c>
      <c r="AX230" s="165"/>
      <c r="AY230" s="166"/>
      <c r="AZ230" s="189"/>
      <c r="BC230" s="94"/>
      <c r="BD230" s="94"/>
      <c r="BE230" s="150"/>
      <c r="BJ230"/>
      <c r="CI230" s="184" t="str">
        <f>IFERROR(TOWER_DATA[[#This Row],[Top '[m']]]-TOWER_DATA[[#This Row],[Bottom '[m']]], "")</f>
        <v/>
      </c>
      <c r="CJ230" s="446" t="str">
        <f>IFERROR(-(TOWER_DATA[[#This Row],[D, bottom '[m']]]-TOWER_DATA[[#This Row],[D, top '[m']]])/(TOWER_DATA[[#This Row],[Bottom '[m']]]-TOWER_DATA[[#This Row],[Top '[m']]]),"")</f>
        <v/>
      </c>
      <c r="CK230" s="447" t="str">
        <f>IF(7850/1000*(1/3)*PI()*ABS(CD230-CE230)*((CF230/2)^2+(CF230/2)*(CG230/2)+(CG230/2)^2-(CF230/2-CH230/1000)^2-(CF230/2-CH230/1000)*(CG230/2-CH230/1000)-(CG230/2-CH230/1000)^2)=0,"",7850/1000*(1/3)*PI()*ABS(CD230-CE230)*((CF230/2)^2+(CF230/2)*(CG230/2)+(CG230/2)^2-(CF230/2-CH230/1000)^2-(CF230/2-CH230/1000)*(CG230/2-CH230/1000)-(CG230/2-CH230/1000)^2))</f>
        <v/>
      </c>
      <c r="CL230" s="185" t="str">
        <f>IFERROR((TOWER_DATA[[#This Row],[D, bottom '[m']]]+TOWER_DATA[[#This Row],[D, top '[m']]])/(2*TOWER_DATA[[#This Row],[t '[mm']]]/1000),"")</f>
        <v/>
      </c>
      <c r="CN230" s="412"/>
      <c r="CV230" s="55"/>
      <c r="DQ230" s="166"/>
      <c r="DR230" s="166"/>
      <c r="DS230" s="150"/>
      <c r="DV230" s="94"/>
      <c r="DW230" s="94"/>
      <c r="DX230" s="53"/>
    </row>
    <row r="231" spans="5:128" ht="18" customHeight="1">
      <c r="E231" s="50"/>
      <c r="K231" s="184" t="str">
        <f>IFERROR(MP_DATA[[#This Row],[Top '[m']]]-MP_DATA[[#This Row],[Bottom '[m']]], "")</f>
        <v/>
      </c>
      <c r="L231" s="172" t="str">
        <f>IFERROR(-(MP_DATA[[#This Row],[D, bottom '[m']]]-MP_DATA[[#This Row],[D, top '[m']]])/(MP_DATA[[#This Row],[Bottom '[m']]]-MP_DATA[[#This Row],[Top '[m']]]),"")</f>
        <v/>
      </c>
      <c r="M231" s="122" t="str">
        <f t="shared" si="7"/>
        <v/>
      </c>
      <c r="N231" s="435" t="str">
        <f>IFERROR((MP_DATA[[#This Row],[D, bottom '[m']]]+MP_DATA[[#This Row],[D, top '[m']]])/(2*MP_DATA[[#This Row],[t '[mm']]]/1000),"")</f>
        <v/>
      </c>
      <c r="O231" s="412"/>
      <c r="P231" s="412"/>
      <c r="Q231" s="412"/>
      <c r="R231" s="412"/>
      <c r="S231" s="461"/>
      <c r="T231" s="461"/>
      <c r="U231" s="457"/>
      <c r="V231" s="412"/>
      <c r="W231" s="412"/>
      <c r="X231" s="412"/>
      <c r="Y231" s="412"/>
      <c r="AQ231" s="80"/>
      <c r="AW231" s="184" t="str">
        <f>IFERROR(TP_DATA[[#This Row],[Top '[m']]]-TP_DATA[[#This Row],[Bottom '[m']]], "")</f>
        <v/>
      </c>
      <c r="AX231" s="165"/>
      <c r="AY231" s="166"/>
      <c r="AZ231" s="189"/>
      <c r="BC231" s="94"/>
      <c r="BD231" s="94"/>
      <c r="BE231" s="150"/>
      <c r="BJ231"/>
      <c r="CI231" s="184" t="str">
        <f>IFERROR(TOWER_DATA[[#This Row],[Top '[m']]]-TOWER_DATA[[#This Row],[Bottom '[m']]], "")</f>
        <v/>
      </c>
      <c r="CJ231" s="446" t="str">
        <f>IFERROR(-(TOWER_DATA[[#This Row],[D, bottom '[m']]]-TOWER_DATA[[#This Row],[D, top '[m']]])/(TOWER_DATA[[#This Row],[Bottom '[m']]]-TOWER_DATA[[#This Row],[Top '[m']]]),"")</f>
        <v/>
      </c>
      <c r="CK231" s="447" t="str">
        <f>IF(7850/1000*(1/3)*PI()*ABS(CD231-CE231)*((CF231/2)^2+(CF231/2)*(CG231/2)+(CG231/2)^2-(CF231/2-CH231/1000)^2-(CF231/2-CH231/1000)*(CG231/2-CH231/1000)-(CG231/2-CH231/1000)^2)=0,"",7850/1000*(1/3)*PI()*ABS(CD231-CE231)*((CF231/2)^2+(CF231/2)*(CG231/2)+(CG231/2)^2-(CF231/2-CH231/1000)^2-(CF231/2-CH231/1000)*(CG231/2-CH231/1000)-(CG231/2-CH231/1000)^2))</f>
        <v/>
      </c>
      <c r="CL231" s="185" t="str">
        <f>IFERROR((TOWER_DATA[[#This Row],[D, bottom '[m']]]+TOWER_DATA[[#This Row],[D, top '[m']]])/(2*TOWER_DATA[[#This Row],[t '[mm']]]/1000),"")</f>
        <v/>
      </c>
      <c r="CN231" s="412"/>
      <c r="CV231" s="55"/>
      <c r="DQ231" s="166"/>
      <c r="DR231" s="166"/>
      <c r="DS231" s="150"/>
      <c r="DV231" s="94"/>
      <c r="DW231" s="94"/>
      <c r="DX231" s="53"/>
    </row>
    <row r="232" spans="5:128" ht="18" customHeight="1">
      <c r="E232" s="50"/>
      <c r="K232" s="184" t="str">
        <f>IFERROR(MP_DATA[[#This Row],[Top '[m']]]-MP_DATA[[#This Row],[Bottom '[m']]], "")</f>
        <v/>
      </c>
      <c r="L232" s="172" t="str">
        <f>IFERROR(-(MP_DATA[[#This Row],[D, bottom '[m']]]-MP_DATA[[#This Row],[D, top '[m']]])/(MP_DATA[[#This Row],[Bottom '[m']]]-MP_DATA[[#This Row],[Top '[m']]]),"")</f>
        <v/>
      </c>
      <c r="M232" s="122" t="str">
        <f t="shared" si="7"/>
        <v/>
      </c>
      <c r="N232" s="435" t="str">
        <f>IFERROR((MP_DATA[[#This Row],[D, bottom '[m']]]+MP_DATA[[#This Row],[D, top '[m']]])/(2*MP_DATA[[#This Row],[t '[mm']]]/1000),"")</f>
        <v/>
      </c>
      <c r="O232" s="412"/>
      <c r="P232" s="412"/>
      <c r="Q232" s="412"/>
      <c r="R232" s="412"/>
      <c r="S232" s="461"/>
      <c r="T232" s="461"/>
      <c r="U232" s="457"/>
      <c r="V232" s="412"/>
      <c r="W232" s="412"/>
      <c r="X232" s="412"/>
      <c r="Y232" s="412"/>
      <c r="AQ232" s="80"/>
      <c r="AW232" s="184" t="str">
        <f>IFERROR(TP_DATA[[#This Row],[Top '[m']]]-TP_DATA[[#This Row],[Bottom '[m']]], "")</f>
        <v/>
      </c>
      <c r="AX232" s="165"/>
      <c r="AY232" s="166"/>
      <c r="AZ232" s="189"/>
      <c r="BC232" s="94"/>
      <c r="BD232" s="94"/>
      <c r="BE232" s="150"/>
      <c r="BJ232"/>
      <c r="CI232" s="184" t="str">
        <f>IFERROR(TOWER_DATA[[#This Row],[Top '[m']]]-TOWER_DATA[[#This Row],[Bottom '[m']]], "")</f>
        <v/>
      </c>
      <c r="CJ232" s="446" t="str">
        <f>IFERROR(-(TOWER_DATA[[#This Row],[D, bottom '[m']]]-TOWER_DATA[[#This Row],[D, top '[m']]])/(TOWER_DATA[[#This Row],[Bottom '[m']]]-TOWER_DATA[[#This Row],[Top '[m']]]),"")</f>
        <v/>
      </c>
      <c r="CK232" s="447" t="str">
        <f>IF(7850/1000*(1/3)*PI()*ABS(CD232-CE232)*((CF232/2)^2+(CF232/2)*(CG232/2)+(CG232/2)^2-(CF232/2-CH232/1000)^2-(CF232/2-CH232/1000)*(CG232/2-CH232/1000)-(CG232/2-CH232/1000)^2)=0,"",7850/1000*(1/3)*PI()*ABS(CD232-CE232)*((CF232/2)^2+(CF232/2)*(CG232/2)+(CG232/2)^2-(CF232/2-CH232/1000)^2-(CF232/2-CH232/1000)*(CG232/2-CH232/1000)-(CG232/2-CH232/1000)^2))</f>
        <v/>
      </c>
      <c r="CL232" s="185" t="str">
        <f>IFERROR((TOWER_DATA[[#This Row],[D, bottom '[m']]]+TOWER_DATA[[#This Row],[D, top '[m']]])/(2*TOWER_DATA[[#This Row],[t '[mm']]]/1000),"")</f>
        <v/>
      </c>
      <c r="CN232" s="412"/>
      <c r="CV232" s="55"/>
      <c r="DQ232" s="166"/>
      <c r="DR232" s="166"/>
      <c r="DS232" s="150"/>
      <c r="DV232" s="94"/>
      <c r="DW232" s="94"/>
      <c r="DX232" s="53"/>
    </row>
    <row r="233" spans="5:128" ht="18" customHeight="1">
      <c r="E233" s="50"/>
      <c r="K233" s="184" t="str">
        <f>IFERROR(MP_DATA[[#This Row],[Top '[m']]]-MP_DATA[[#This Row],[Bottom '[m']]], "")</f>
        <v/>
      </c>
      <c r="L233" s="172" t="str">
        <f>IFERROR(-(MP_DATA[[#This Row],[D, bottom '[m']]]-MP_DATA[[#This Row],[D, top '[m']]])/(MP_DATA[[#This Row],[Bottom '[m']]]-MP_DATA[[#This Row],[Top '[m']]]),"")</f>
        <v/>
      </c>
      <c r="M233" s="122" t="str">
        <f t="shared" si="7"/>
        <v/>
      </c>
      <c r="N233" s="435" t="str">
        <f>IFERROR((MP_DATA[[#This Row],[D, bottom '[m']]]+MP_DATA[[#This Row],[D, top '[m']]])/(2*MP_DATA[[#This Row],[t '[mm']]]/1000),"")</f>
        <v/>
      </c>
      <c r="O233" s="412"/>
      <c r="P233" s="412"/>
      <c r="Q233" s="412"/>
      <c r="R233" s="412"/>
      <c r="S233" s="461"/>
      <c r="T233" s="461"/>
      <c r="U233" s="457"/>
      <c r="V233" s="412"/>
      <c r="W233" s="412"/>
      <c r="X233" s="412"/>
      <c r="Y233" s="412"/>
      <c r="AQ233" s="80"/>
      <c r="AW233" s="184" t="str">
        <f>IFERROR(TP_DATA[[#This Row],[Top '[m']]]-TP_DATA[[#This Row],[Bottom '[m']]], "")</f>
        <v/>
      </c>
      <c r="AX233" s="165"/>
      <c r="AY233" s="166"/>
      <c r="AZ233" s="189"/>
      <c r="BC233" s="94"/>
      <c r="BD233" s="94"/>
      <c r="BE233" s="150"/>
      <c r="BJ233"/>
      <c r="CI233" s="184" t="str">
        <f>IFERROR(TOWER_DATA[[#This Row],[Top '[m']]]-TOWER_DATA[[#This Row],[Bottom '[m']]], "")</f>
        <v/>
      </c>
      <c r="CJ233" s="446" t="str">
        <f>IFERROR(-(TOWER_DATA[[#This Row],[D, bottom '[m']]]-TOWER_DATA[[#This Row],[D, top '[m']]])/(TOWER_DATA[[#This Row],[Bottom '[m']]]-TOWER_DATA[[#This Row],[Top '[m']]]),"")</f>
        <v/>
      </c>
      <c r="CK233" s="447" t="str">
        <f>IF(7850/1000*(1/3)*PI()*ABS(CD233-CE233)*((CF233/2)^2+(CF233/2)*(CG233/2)+(CG233/2)^2-(CF233/2-CH233/1000)^2-(CF233/2-CH233/1000)*(CG233/2-CH233/1000)-(CG233/2-CH233/1000)^2)=0,"",7850/1000*(1/3)*PI()*ABS(CD233-CE233)*((CF233/2)^2+(CF233/2)*(CG233/2)+(CG233/2)^2-(CF233/2-CH233/1000)^2-(CF233/2-CH233/1000)*(CG233/2-CH233/1000)-(CG233/2-CH233/1000)^2))</f>
        <v/>
      </c>
      <c r="CL233" s="185" t="str">
        <f>IFERROR((TOWER_DATA[[#This Row],[D, bottom '[m']]]+TOWER_DATA[[#This Row],[D, top '[m']]])/(2*TOWER_DATA[[#This Row],[t '[mm']]]/1000),"")</f>
        <v/>
      </c>
      <c r="CN233" s="412"/>
      <c r="CV233" s="55"/>
      <c r="DQ233" s="166"/>
      <c r="DR233" s="166"/>
      <c r="DS233" s="150"/>
      <c r="DV233" s="94"/>
      <c r="DW233" s="94"/>
      <c r="DX233" s="53"/>
    </row>
    <row r="234" spans="5:128" ht="18" customHeight="1">
      <c r="E234" s="50"/>
      <c r="K234" s="184" t="str">
        <f>IFERROR(MP_DATA[[#This Row],[Top '[m']]]-MP_DATA[[#This Row],[Bottom '[m']]], "")</f>
        <v/>
      </c>
      <c r="L234" s="172" t="str">
        <f>IFERROR(-(MP_DATA[[#This Row],[D, bottom '[m']]]-MP_DATA[[#This Row],[D, top '[m']]])/(MP_DATA[[#This Row],[Bottom '[m']]]-MP_DATA[[#This Row],[Top '[m']]]),"")</f>
        <v/>
      </c>
      <c r="M234" s="122" t="str">
        <f t="shared" si="7"/>
        <v/>
      </c>
      <c r="N234" s="435" t="str">
        <f>IFERROR((MP_DATA[[#This Row],[D, bottom '[m']]]+MP_DATA[[#This Row],[D, top '[m']]])/(2*MP_DATA[[#This Row],[t '[mm']]]/1000),"")</f>
        <v/>
      </c>
      <c r="O234" s="412"/>
      <c r="P234" s="412"/>
      <c r="Q234" s="412"/>
      <c r="R234" s="412"/>
      <c r="S234" s="461"/>
      <c r="T234" s="461"/>
      <c r="U234" s="457"/>
      <c r="V234" s="412"/>
      <c r="W234" s="412"/>
      <c r="X234" s="412"/>
      <c r="Y234" s="412"/>
      <c r="AQ234" s="80"/>
      <c r="AW234" s="184" t="str">
        <f>IFERROR(TP_DATA[[#This Row],[Top '[m']]]-TP_DATA[[#This Row],[Bottom '[m']]], "")</f>
        <v/>
      </c>
      <c r="AX234" s="165"/>
      <c r="AY234" s="166"/>
      <c r="AZ234" s="189"/>
      <c r="BC234" s="94"/>
      <c r="BD234" s="94"/>
      <c r="BE234" s="150"/>
      <c r="BJ234"/>
      <c r="CI234" s="184" t="str">
        <f>IFERROR(TOWER_DATA[[#This Row],[Top '[m']]]-TOWER_DATA[[#This Row],[Bottom '[m']]], "")</f>
        <v/>
      </c>
      <c r="CJ234" s="446" t="str">
        <f>IFERROR(-(TOWER_DATA[[#This Row],[D, bottom '[m']]]-TOWER_DATA[[#This Row],[D, top '[m']]])/(TOWER_DATA[[#This Row],[Bottom '[m']]]-TOWER_DATA[[#This Row],[Top '[m']]]),"")</f>
        <v/>
      </c>
      <c r="CK234" s="447" t="str">
        <f>IF(7850/1000*(1/3)*PI()*ABS(CD234-CE234)*((CF234/2)^2+(CF234/2)*(CG234/2)+(CG234/2)^2-(CF234/2-CH234/1000)^2-(CF234/2-CH234/1000)*(CG234/2-CH234/1000)-(CG234/2-CH234/1000)^2)=0,"",7850/1000*(1/3)*PI()*ABS(CD234-CE234)*((CF234/2)^2+(CF234/2)*(CG234/2)+(CG234/2)^2-(CF234/2-CH234/1000)^2-(CF234/2-CH234/1000)*(CG234/2-CH234/1000)-(CG234/2-CH234/1000)^2))</f>
        <v/>
      </c>
      <c r="CL234" s="185" t="str">
        <f>IFERROR((TOWER_DATA[[#This Row],[D, bottom '[m']]]+TOWER_DATA[[#This Row],[D, top '[m']]])/(2*TOWER_DATA[[#This Row],[t '[mm']]]/1000),"")</f>
        <v/>
      </c>
      <c r="CN234" s="412"/>
      <c r="CV234" s="55"/>
      <c r="DQ234" s="166"/>
      <c r="DR234" s="166"/>
      <c r="DS234" s="150"/>
      <c r="DV234" s="94"/>
      <c r="DW234" s="94"/>
      <c r="DX234" s="53"/>
    </row>
    <row r="235" spans="5:128" ht="18" customHeight="1">
      <c r="E235" s="50"/>
      <c r="K235" s="184" t="str">
        <f>IFERROR(MP_DATA[[#This Row],[Top '[m']]]-MP_DATA[[#This Row],[Bottom '[m']]], "")</f>
        <v/>
      </c>
      <c r="L235" s="172" t="str">
        <f>IFERROR(-(MP_DATA[[#This Row],[D, bottom '[m']]]-MP_DATA[[#This Row],[D, top '[m']]])/(MP_DATA[[#This Row],[Bottom '[m']]]-MP_DATA[[#This Row],[Top '[m']]]),"")</f>
        <v/>
      </c>
      <c r="M235" s="122" t="str">
        <f t="shared" si="7"/>
        <v/>
      </c>
      <c r="N235" s="435" t="str">
        <f>IFERROR((MP_DATA[[#This Row],[D, bottom '[m']]]+MP_DATA[[#This Row],[D, top '[m']]])/(2*MP_DATA[[#This Row],[t '[mm']]]/1000),"")</f>
        <v/>
      </c>
      <c r="O235" s="412"/>
      <c r="P235" s="412"/>
      <c r="Q235" s="412"/>
      <c r="R235" s="412"/>
      <c r="S235" s="461"/>
      <c r="T235" s="461"/>
      <c r="U235" s="457"/>
      <c r="V235" s="412"/>
      <c r="W235" s="412"/>
      <c r="X235" s="412"/>
      <c r="Y235" s="412"/>
      <c r="AQ235" s="80"/>
      <c r="AW235" s="184" t="str">
        <f>IFERROR(TP_DATA[[#This Row],[Top '[m']]]-TP_DATA[[#This Row],[Bottom '[m']]], "")</f>
        <v/>
      </c>
      <c r="AX235" s="165"/>
      <c r="AY235" s="166"/>
      <c r="AZ235" s="189"/>
      <c r="BC235" s="94"/>
      <c r="BD235" s="94"/>
      <c r="BE235" s="150"/>
      <c r="BJ235"/>
      <c r="CI235" s="184" t="str">
        <f>IFERROR(TOWER_DATA[[#This Row],[Top '[m']]]-TOWER_DATA[[#This Row],[Bottom '[m']]], "")</f>
        <v/>
      </c>
      <c r="CJ235" s="446" t="str">
        <f>IFERROR(-(TOWER_DATA[[#This Row],[D, bottom '[m']]]-TOWER_DATA[[#This Row],[D, top '[m']]])/(TOWER_DATA[[#This Row],[Bottom '[m']]]-TOWER_DATA[[#This Row],[Top '[m']]]),"")</f>
        <v/>
      </c>
      <c r="CK235" s="447" t="str">
        <f>IF(7850/1000*(1/3)*PI()*ABS(CD235-CE235)*((CF235/2)^2+(CF235/2)*(CG235/2)+(CG235/2)^2-(CF235/2-CH235/1000)^2-(CF235/2-CH235/1000)*(CG235/2-CH235/1000)-(CG235/2-CH235/1000)^2)=0,"",7850/1000*(1/3)*PI()*ABS(CD235-CE235)*((CF235/2)^2+(CF235/2)*(CG235/2)+(CG235/2)^2-(CF235/2-CH235/1000)^2-(CF235/2-CH235/1000)*(CG235/2-CH235/1000)-(CG235/2-CH235/1000)^2))</f>
        <v/>
      </c>
      <c r="CL235" s="185" t="str">
        <f>IFERROR((TOWER_DATA[[#This Row],[D, bottom '[m']]]+TOWER_DATA[[#This Row],[D, top '[m']]])/(2*TOWER_DATA[[#This Row],[t '[mm']]]/1000),"")</f>
        <v/>
      </c>
      <c r="CN235" s="412"/>
      <c r="CV235" s="55"/>
      <c r="DQ235" s="166"/>
      <c r="DR235" s="166"/>
      <c r="DS235" s="150"/>
      <c r="DV235" s="94"/>
      <c r="DW235" s="94"/>
      <c r="DX235" s="53"/>
    </row>
    <row r="236" spans="5:128" ht="18" customHeight="1">
      <c r="E236" s="50"/>
      <c r="K236" s="184" t="str">
        <f>IFERROR(MP_DATA[[#This Row],[Top '[m']]]-MP_DATA[[#This Row],[Bottom '[m']]], "")</f>
        <v/>
      </c>
      <c r="L236" s="172" t="str">
        <f>IFERROR(-(MP_DATA[[#This Row],[D, bottom '[m']]]-MP_DATA[[#This Row],[D, top '[m']]])/(MP_DATA[[#This Row],[Bottom '[m']]]-MP_DATA[[#This Row],[Top '[m']]]),"")</f>
        <v/>
      </c>
      <c r="M236" s="122" t="str">
        <f t="shared" si="7"/>
        <v/>
      </c>
      <c r="N236" s="435" t="str">
        <f>IFERROR((MP_DATA[[#This Row],[D, bottom '[m']]]+MP_DATA[[#This Row],[D, top '[m']]])/(2*MP_DATA[[#This Row],[t '[mm']]]/1000),"")</f>
        <v/>
      </c>
      <c r="O236" s="412"/>
      <c r="P236" s="412"/>
      <c r="Q236" s="412"/>
      <c r="R236" s="412"/>
      <c r="S236" s="461"/>
      <c r="T236" s="461"/>
      <c r="U236" s="457"/>
      <c r="V236" s="412"/>
      <c r="W236" s="412"/>
      <c r="X236" s="412"/>
      <c r="Y236" s="412"/>
      <c r="AQ236" s="80"/>
      <c r="AW236" s="184" t="str">
        <f>IFERROR(TP_DATA[[#This Row],[Top '[m']]]-TP_DATA[[#This Row],[Bottom '[m']]], "")</f>
        <v/>
      </c>
      <c r="AX236" s="165"/>
      <c r="AY236" s="166"/>
      <c r="AZ236" s="189"/>
      <c r="BC236" s="94"/>
      <c r="BD236" s="94"/>
      <c r="BE236" s="150"/>
      <c r="BJ236"/>
      <c r="CI236" s="184" t="str">
        <f>IFERROR(TOWER_DATA[[#This Row],[Top '[m']]]-TOWER_DATA[[#This Row],[Bottom '[m']]], "")</f>
        <v/>
      </c>
      <c r="CJ236" s="446" t="str">
        <f>IFERROR(-(TOWER_DATA[[#This Row],[D, bottom '[m']]]-TOWER_DATA[[#This Row],[D, top '[m']]])/(TOWER_DATA[[#This Row],[Bottom '[m']]]-TOWER_DATA[[#This Row],[Top '[m']]]),"")</f>
        <v/>
      </c>
      <c r="CK236" s="447" t="str">
        <f>IF(7850/1000*(1/3)*PI()*ABS(CD236-CE236)*((CF236/2)^2+(CF236/2)*(CG236/2)+(CG236/2)^2-(CF236/2-CH236/1000)^2-(CF236/2-CH236/1000)*(CG236/2-CH236/1000)-(CG236/2-CH236/1000)^2)=0,"",7850/1000*(1/3)*PI()*ABS(CD236-CE236)*((CF236/2)^2+(CF236/2)*(CG236/2)+(CG236/2)^2-(CF236/2-CH236/1000)^2-(CF236/2-CH236/1000)*(CG236/2-CH236/1000)-(CG236/2-CH236/1000)^2))</f>
        <v/>
      </c>
      <c r="CL236" s="185" t="str">
        <f>IFERROR((TOWER_DATA[[#This Row],[D, bottom '[m']]]+TOWER_DATA[[#This Row],[D, top '[m']]])/(2*TOWER_DATA[[#This Row],[t '[mm']]]/1000),"")</f>
        <v/>
      </c>
      <c r="CN236" s="412"/>
      <c r="CV236" s="55"/>
      <c r="DQ236" s="166"/>
      <c r="DR236" s="166"/>
      <c r="DS236" s="150"/>
      <c r="DV236" s="94"/>
      <c r="DW236" s="94"/>
      <c r="DX236" s="53"/>
    </row>
    <row r="237" spans="5:128" ht="18" customHeight="1">
      <c r="E237" s="50"/>
      <c r="K237" s="184" t="str">
        <f>IFERROR(MP_DATA[[#This Row],[Top '[m']]]-MP_DATA[[#This Row],[Bottom '[m']]], "")</f>
        <v/>
      </c>
      <c r="L237" s="172" t="str">
        <f>IFERROR(-(MP_DATA[[#This Row],[D, bottom '[m']]]-MP_DATA[[#This Row],[D, top '[m']]])/(MP_DATA[[#This Row],[Bottom '[m']]]-MP_DATA[[#This Row],[Top '[m']]]),"")</f>
        <v/>
      </c>
      <c r="M237" s="122" t="str">
        <f t="shared" si="7"/>
        <v/>
      </c>
      <c r="N237" s="435" t="str">
        <f>IFERROR((MP_DATA[[#This Row],[D, bottom '[m']]]+MP_DATA[[#This Row],[D, top '[m']]])/(2*MP_DATA[[#This Row],[t '[mm']]]/1000),"")</f>
        <v/>
      </c>
      <c r="O237" s="412"/>
      <c r="P237" s="412"/>
      <c r="Q237" s="412"/>
      <c r="R237" s="412"/>
      <c r="S237" s="461"/>
      <c r="T237" s="461"/>
      <c r="U237" s="457"/>
      <c r="V237" s="412"/>
      <c r="W237" s="412"/>
      <c r="X237" s="412"/>
      <c r="Y237" s="412"/>
      <c r="AQ237" s="80"/>
      <c r="AW237" s="184" t="str">
        <f>IFERROR(TP_DATA[[#This Row],[Top '[m']]]-TP_DATA[[#This Row],[Bottom '[m']]], "")</f>
        <v/>
      </c>
      <c r="AX237" s="165"/>
      <c r="AY237" s="166"/>
      <c r="AZ237" s="189"/>
      <c r="BC237" s="94"/>
      <c r="BD237" s="94"/>
      <c r="BE237" s="150"/>
      <c r="BJ237"/>
      <c r="CI237" s="184" t="str">
        <f>IFERROR(TOWER_DATA[[#This Row],[Top '[m']]]-TOWER_DATA[[#This Row],[Bottom '[m']]], "")</f>
        <v/>
      </c>
      <c r="CJ237" s="446" t="str">
        <f>IFERROR(-(TOWER_DATA[[#This Row],[D, bottom '[m']]]-TOWER_DATA[[#This Row],[D, top '[m']]])/(TOWER_DATA[[#This Row],[Bottom '[m']]]-TOWER_DATA[[#This Row],[Top '[m']]]),"")</f>
        <v/>
      </c>
      <c r="CK237" s="447" t="str">
        <f>IF(7850/1000*(1/3)*PI()*ABS(CD237-CE237)*((CF237/2)^2+(CF237/2)*(CG237/2)+(CG237/2)^2-(CF237/2-CH237/1000)^2-(CF237/2-CH237/1000)*(CG237/2-CH237/1000)-(CG237/2-CH237/1000)^2)=0,"",7850/1000*(1/3)*PI()*ABS(CD237-CE237)*((CF237/2)^2+(CF237/2)*(CG237/2)+(CG237/2)^2-(CF237/2-CH237/1000)^2-(CF237/2-CH237/1000)*(CG237/2-CH237/1000)-(CG237/2-CH237/1000)^2))</f>
        <v/>
      </c>
      <c r="CL237" s="185" t="str">
        <f>IFERROR((TOWER_DATA[[#This Row],[D, bottom '[m']]]+TOWER_DATA[[#This Row],[D, top '[m']]])/(2*TOWER_DATA[[#This Row],[t '[mm']]]/1000),"")</f>
        <v/>
      </c>
      <c r="CN237" s="412"/>
      <c r="CV237" s="55"/>
      <c r="DQ237" s="166"/>
      <c r="DR237" s="166"/>
      <c r="DS237" s="150"/>
      <c r="DV237" s="94"/>
      <c r="DW237" s="94"/>
      <c r="DX237" s="53"/>
    </row>
    <row r="238" spans="5:128" ht="18" customHeight="1">
      <c r="E238" s="50"/>
      <c r="K238" s="184" t="str">
        <f>IFERROR(MP_DATA[[#This Row],[Top '[m']]]-MP_DATA[[#This Row],[Bottom '[m']]], "")</f>
        <v/>
      </c>
      <c r="L238" s="172" t="str">
        <f>IFERROR(-(MP_DATA[[#This Row],[D, bottom '[m']]]-MP_DATA[[#This Row],[D, top '[m']]])/(MP_DATA[[#This Row],[Bottom '[m']]]-MP_DATA[[#This Row],[Top '[m']]]),"")</f>
        <v/>
      </c>
      <c r="M238" s="122" t="str">
        <f t="shared" si="7"/>
        <v/>
      </c>
      <c r="N238" s="435" t="str">
        <f>IFERROR((MP_DATA[[#This Row],[D, bottom '[m']]]+MP_DATA[[#This Row],[D, top '[m']]])/(2*MP_DATA[[#This Row],[t '[mm']]]/1000),"")</f>
        <v/>
      </c>
      <c r="O238" s="412"/>
      <c r="P238" s="412"/>
      <c r="Q238" s="412"/>
      <c r="R238" s="412"/>
      <c r="S238" s="461"/>
      <c r="T238" s="461"/>
      <c r="U238" s="457"/>
      <c r="V238" s="412"/>
      <c r="W238" s="412"/>
      <c r="X238" s="412"/>
      <c r="Y238" s="412"/>
      <c r="AQ238" s="80"/>
      <c r="AW238" s="184" t="str">
        <f>IFERROR(TP_DATA[[#This Row],[Top '[m']]]-TP_DATA[[#This Row],[Bottom '[m']]], "")</f>
        <v/>
      </c>
      <c r="AX238" s="165"/>
      <c r="AY238" s="166"/>
      <c r="AZ238" s="189"/>
      <c r="BC238" s="94"/>
      <c r="BD238" s="94"/>
      <c r="BE238" s="150"/>
      <c r="BJ238"/>
      <c r="CI238" s="184" t="str">
        <f>IFERROR(TOWER_DATA[[#This Row],[Top '[m']]]-TOWER_DATA[[#This Row],[Bottom '[m']]], "")</f>
        <v/>
      </c>
      <c r="CJ238" s="446" t="str">
        <f>IFERROR(-(TOWER_DATA[[#This Row],[D, bottom '[m']]]-TOWER_DATA[[#This Row],[D, top '[m']]])/(TOWER_DATA[[#This Row],[Bottom '[m']]]-TOWER_DATA[[#This Row],[Top '[m']]]),"")</f>
        <v/>
      </c>
      <c r="CK238" s="447" t="str">
        <f>IF(7850/1000*(1/3)*PI()*ABS(CD238-CE238)*((CF238/2)^2+(CF238/2)*(CG238/2)+(CG238/2)^2-(CF238/2-CH238/1000)^2-(CF238/2-CH238/1000)*(CG238/2-CH238/1000)-(CG238/2-CH238/1000)^2)=0,"",7850/1000*(1/3)*PI()*ABS(CD238-CE238)*((CF238/2)^2+(CF238/2)*(CG238/2)+(CG238/2)^2-(CF238/2-CH238/1000)^2-(CF238/2-CH238/1000)*(CG238/2-CH238/1000)-(CG238/2-CH238/1000)^2))</f>
        <v/>
      </c>
      <c r="CL238" s="185" t="str">
        <f>IFERROR((TOWER_DATA[[#This Row],[D, bottom '[m']]]+TOWER_DATA[[#This Row],[D, top '[m']]])/(2*TOWER_DATA[[#This Row],[t '[mm']]]/1000),"")</f>
        <v/>
      </c>
      <c r="CN238" s="412"/>
      <c r="CV238" s="55"/>
      <c r="DQ238" s="166"/>
      <c r="DR238" s="166"/>
      <c r="DS238" s="150"/>
      <c r="DV238" s="94"/>
      <c r="DW238" s="94"/>
      <c r="DX238" s="53"/>
    </row>
    <row r="239" spans="5:128" ht="18" customHeight="1">
      <c r="E239" s="50"/>
      <c r="K239" s="184" t="str">
        <f>IFERROR(MP_DATA[[#This Row],[Top '[m']]]-MP_DATA[[#This Row],[Bottom '[m']]], "")</f>
        <v/>
      </c>
      <c r="L239" s="172" t="str">
        <f>IFERROR(-(MP_DATA[[#This Row],[D, bottom '[m']]]-MP_DATA[[#This Row],[D, top '[m']]])/(MP_DATA[[#This Row],[Bottom '[m']]]-MP_DATA[[#This Row],[Top '[m']]]),"")</f>
        <v/>
      </c>
      <c r="M239" s="122" t="str">
        <f t="shared" si="7"/>
        <v/>
      </c>
      <c r="N239" s="435" t="str">
        <f>IFERROR((MP_DATA[[#This Row],[D, bottom '[m']]]+MP_DATA[[#This Row],[D, top '[m']]])/(2*MP_DATA[[#This Row],[t '[mm']]]/1000),"")</f>
        <v/>
      </c>
      <c r="O239" s="412"/>
      <c r="P239" s="412"/>
      <c r="Q239" s="412"/>
      <c r="R239" s="412"/>
      <c r="S239" s="461"/>
      <c r="T239" s="461"/>
      <c r="U239" s="457"/>
      <c r="V239" s="412"/>
      <c r="W239" s="412"/>
      <c r="X239" s="412"/>
      <c r="Y239" s="412"/>
      <c r="AQ239" s="80"/>
      <c r="AW239" s="184" t="str">
        <f>IFERROR(TP_DATA[[#This Row],[Top '[m']]]-TP_DATA[[#This Row],[Bottom '[m']]], "")</f>
        <v/>
      </c>
      <c r="AX239" s="165"/>
      <c r="AY239" s="166"/>
      <c r="AZ239" s="189"/>
      <c r="BC239" s="94"/>
      <c r="BD239" s="94"/>
      <c r="BE239" s="150"/>
      <c r="BJ239"/>
      <c r="CI239" s="184" t="str">
        <f>IFERROR(TOWER_DATA[[#This Row],[Top '[m']]]-TOWER_DATA[[#This Row],[Bottom '[m']]], "")</f>
        <v/>
      </c>
      <c r="CJ239" s="446" t="str">
        <f>IFERROR(-(TOWER_DATA[[#This Row],[D, bottom '[m']]]-TOWER_DATA[[#This Row],[D, top '[m']]])/(TOWER_DATA[[#This Row],[Bottom '[m']]]-TOWER_DATA[[#This Row],[Top '[m']]]),"")</f>
        <v/>
      </c>
      <c r="CK239" s="447" t="str">
        <f>IF(7850/1000*(1/3)*PI()*ABS(CD239-CE239)*((CF239/2)^2+(CF239/2)*(CG239/2)+(CG239/2)^2-(CF239/2-CH239/1000)^2-(CF239/2-CH239/1000)*(CG239/2-CH239/1000)-(CG239/2-CH239/1000)^2)=0,"",7850/1000*(1/3)*PI()*ABS(CD239-CE239)*((CF239/2)^2+(CF239/2)*(CG239/2)+(CG239/2)^2-(CF239/2-CH239/1000)^2-(CF239/2-CH239/1000)*(CG239/2-CH239/1000)-(CG239/2-CH239/1000)^2))</f>
        <v/>
      </c>
      <c r="CL239" s="185" t="str">
        <f>IFERROR((TOWER_DATA[[#This Row],[D, bottom '[m']]]+TOWER_DATA[[#This Row],[D, top '[m']]])/(2*TOWER_DATA[[#This Row],[t '[mm']]]/1000),"")</f>
        <v/>
      </c>
      <c r="CN239" s="412"/>
      <c r="CV239" s="55"/>
      <c r="DQ239" s="166"/>
      <c r="DR239" s="166"/>
      <c r="DS239" s="150"/>
      <c r="DV239" s="94"/>
      <c r="DW239" s="94"/>
      <c r="DX239" s="53"/>
    </row>
    <row r="240" spans="5:128" ht="18" customHeight="1">
      <c r="E240" s="50"/>
      <c r="K240" s="184" t="str">
        <f>IFERROR(MP_DATA[[#This Row],[Top '[m']]]-MP_DATA[[#This Row],[Bottom '[m']]], "")</f>
        <v/>
      </c>
      <c r="L240" s="172" t="str">
        <f>IFERROR(-(MP_DATA[[#This Row],[D, bottom '[m']]]-MP_DATA[[#This Row],[D, top '[m']]])/(MP_DATA[[#This Row],[Bottom '[m']]]-MP_DATA[[#This Row],[Top '[m']]]),"")</f>
        <v/>
      </c>
      <c r="M240" s="122" t="str">
        <f t="shared" si="7"/>
        <v/>
      </c>
      <c r="N240" s="435" t="str">
        <f>IFERROR((MP_DATA[[#This Row],[D, bottom '[m']]]+MP_DATA[[#This Row],[D, top '[m']]])/(2*MP_DATA[[#This Row],[t '[mm']]]/1000),"")</f>
        <v/>
      </c>
      <c r="O240" s="412"/>
      <c r="P240" s="412"/>
      <c r="Q240" s="412"/>
      <c r="R240" s="412"/>
      <c r="S240" s="461"/>
      <c r="T240" s="461"/>
      <c r="U240" s="457"/>
      <c r="V240" s="412"/>
      <c r="W240" s="412"/>
      <c r="X240" s="412"/>
      <c r="Y240" s="412"/>
      <c r="AQ240" s="80"/>
      <c r="AW240" s="184" t="str">
        <f>IFERROR(TP_DATA[[#This Row],[Top '[m']]]-TP_DATA[[#This Row],[Bottom '[m']]], "")</f>
        <v/>
      </c>
      <c r="AX240" s="165"/>
      <c r="AY240" s="166"/>
      <c r="AZ240" s="189"/>
      <c r="BC240" s="94"/>
      <c r="BD240" s="94"/>
      <c r="BE240" s="150"/>
      <c r="BJ240"/>
      <c r="CI240" s="184" t="str">
        <f>IFERROR(TOWER_DATA[[#This Row],[Top '[m']]]-TOWER_DATA[[#This Row],[Bottom '[m']]], "")</f>
        <v/>
      </c>
      <c r="CJ240" s="446" t="str">
        <f>IFERROR(-(TOWER_DATA[[#This Row],[D, bottom '[m']]]-TOWER_DATA[[#This Row],[D, top '[m']]])/(TOWER_DATA[[#This Row],[Bottom '[m']]]-TOWER_DATA[[#This Row],[Top '[m']]]),"")</f>
        <v/>
      </c>
      <c r="CK240" s="447" t="str">
        <f>IF(7850/1000*(1/3)*PI()*ABS(CD240-CE240)*((CF240/2)^2+(CF240/2)*(CG240/2)+(CG240/2)^2-(CF240/2-CH240/1000)^2-(CF240/2-CH240/1000)*(CG240/2-CH240/1000)-(CG240/2-CH240/1000)^2)=0,"",7850/1000*(1/3)*PI()*ABS(CD240-CE240)*((CF240/2)^2+(CF240/2)*(CG240/2)+(CG240/2)^2-(CF240/2-CH240/1000)^2-(CF240/2-CH240/1000)*(CG240/2-CH240/1000)-(CG240/2-CH240/1000)^2))</f>
        <v/>
      </c>
      <c r="CL240" s="185" t="str">
        <f>IFERROR((TOWER_DATA[[#This Row],[D, bottom '[m']]]+TOWER_DATA[[#This Row],[D, top '[m']]])/(2*TOWER_DATA[[#This Row],[t '[mm']]]/1000),"")</f>
        <v/>
      </c>
      <c r="CN240" s="412"/>
      <c r="CV240" s="55"/>
      <c r="DQ240" s="166"/>
      <c r="DR240" s="166"/>
      <c r="DS240" s="150"/>
      <c r="DV240" s="94"/>
      <c r="DW240" s="94"/>
      <c r="DX240" s="53"/>
    </row>
    <row r="241" spans="5:128" ht="18" customHeight="1">
      <c r="E241" s="50"/>
      <c r="K241" s="184" t="str">
        <f>IFERROR(MP_DATA[[#This Row],[Top '[m']]]-MP_DATA[[#This Row],[Bottom '[m']]], "")</f>
        <v/>
      </c>
      <c r="L241" s="172" t="str">
        <f>IFERROR(-(MP_DATA[[#This Row],[D, bottom '[m']]]-MP_DATA[[#This Row],[D, top '[m']]])/(MP_DATA[[#This Row],[Bottom '[m']]]-MP_DATA[[#This Row],[Top '[m']]]),"")</f>
        <v/>
      </c>
      <c r="M241" s="122" t="str">
        <f t="shared" ref="M241:M304" si="8">IF(7850/1000*(1/3)*PI()*ABS(F241-G241)*((H241/2)^2+(H241/2)*(I241/2)+(I241/2)^2-(H241/2-J241/1000)^2-(H241/2-J241/1000)*(I241/2-J241/1000)-(I241/2-J241/1000)^2)=0,"",7850/1000*(1/3)*PI()*ABS(F241-G241)*((H241/2)^2+(H241/2)*(I241/2)+(I241/2)^2-(H241/2-J241/1000)^2-(H241/2-J241/1000)*(I241/2-J241/1000)-(I241/2-J241/1000)^2))</f>
        <v/>
      </c>
      <c r="N241" s="435" t="str">
        <f>IFERROR((MP_DATA[[#This Row],[D, bottom '[m']]]+MP_DATA[[#This Row],[D, top '[m']]])/(2*MP_DATA[[#This Row],[t '[mm']]]/1000),"")</f>
        <v/>
      </c>
      <c r="O241" s="412"/>
      <c r="P241" s="412"/>
      <c r="Q241" s="412"/>
      <c r="R241" s="412"/>
      <c r="S241" s="461"/>
      <c r="T241" s="461"/>
      <c r="U241" s="457"/>
      <c r="V241" s="412"/>
      <c r="W241" s="412"/>
      <c r="X241" s="412"/>
      <c r="Y241" s="412"/>
      <c r="AQ241" s="80"/>
      <c r="AW241" s="184" t="str">
        <f>IFERROR(TP_DATA[[#This Row],[Top '[m']]]-TP_DATA[[#This Row],[Bottom '[m']]], "")</f>
        <v/>
      </c>
      <c r="AX241" s="165"/>
      <c r="AY241" s="166"/>
      <c r="AZ241" s="189"/>
      <c r="BC241" s="94"/>
      <c r="BD241" s="94"/>
      <c r="BE241" s="150"/>
      <c r="BJ241"/>
      <c r="CI241" s="184" t="str">
        <f>IFERROR(TOWER_DATA[[#This Row],[Top '[m']]]-TOWER_DATA[[#This Row],[Bottom '[m']]], "")</f>
        <v/>
      </c>
      <c r="CJ241" s="446" t="str">
        <f>IFERROR(-(TOWER_DATA[[#This Row],[D, bottom '[m']]]-TOWER_DATA[[#This Row],[D, top '[m']]])/(TOWER_DATA[[#This Row],[Bottom '[m']]]-TOWER_DATA[[#This Row],[Top '[m']]]),"")</f>
        <v/>
      </c>
      <c r="CK241" s="447" t="str">
        <f>IF(7850/1000*(1/3)*PI()*ABS(CD241-CE241)*((CF241/2)^2+(CF241/2)*(CG241/2)+(CG241/2)^2-(CF241/2-CH241/1000)^2-(CF241/2-CH241/1000)*(CG241/2-CH241/1000)-(CG241/2-CH241/1000)^2)=0,"",7850/1000*(1/3)*PI()*ABS(CD241-CE241)*((CF241/2)^2+(CF241/2)*(CG241/2)+(CG241/2)^2-(CF241/2-CH241/1000)^2-(CF241/2-CH241/1000)*(CG241/2-CH241/1000)-(CG241/2-CH241/1000)^2))</f>
        <v/>
      </c>
      <c r="CL241" s="185" t="str">
        <f>IFERROR((TOWER_DATA[[#This Row],[D, bottom '[m']]]+TOWER_DATA[[#This Row],[D, top '[m']]])/(2*TOWER_DATA[[#This Row],[t '[mm']]]/1000),"")</f>
        <v/>
      </c>
      <c r="CN241" s="412"/>
      <c r="CV241" s="55"/>
      <c r="DQ241" s="166"/>
      <c r="DR241" s="166"/>
      <c r="DS241" s="150"/>
      <c r="DV241" s="94"/>
      <c r="DW241" s="94"/>
      <c r="DX241" s="53"/>
    </row>
    <row r="242" spans="5:128" ht="18" customHeight="1">
      <c r="E242" s="50"/>
      <c r="K242" s="184" t="str">
        <f>IFERROR(MP_DATA[[#This Row],[Top '[m']]]-MP_DATA[[#This Row],[Bottom '[m']]], "")</f>
        <v/>
      </c>
      <c r="L242" s="172" t="str">
        <f>IFERROR(-(MP_DATA[[#This Row],[D, bottom '[m']]]-MP_DATA[[#This Row],[D, top '[m']]])/(MP_DATA[[#This Row],[Bottom '[m']]]-MP_DATA[[#This Row],[Top '[m']]]),"")</f>
        <v/>
      </c>
      <c r="M242" s="122" t="str">
        <f t="shared" si="8"/>
        <v/>
      </c>
      <c r="N242" s="435" t="str">
        <f>IFERROR((MP_DATA[[#This Row],[D, bottom '[m']]]+MP_DATA[[#This Row],[D, top '[m']]])/(2*MP_DATA[[#This Row],[t '[mm']]]/1000),"")</f>
        <v/>
      </c>
      <c r="O242" s="412"/>
      <c r="P242" s="412"/>
      <c r="Q242" s="412"/>
      <c r="R242" s="412"/>
      <c r="S242" s="461"/>
      <c r="T242" s="461"/>
      <c r="U242" s="457"/>
      <c r="V242" s="412"/>
      <c r="W242" s="412"/>
      <c r="X242" s="412"/>
      <c r="Y242" s="412"/>
      <c r="AQ242" s="80"/>
      <c r="AW242" s="184" t="str">
        <f>IFERROR(TP_DATA[[#This Row],[Top '[m']]]-TP_DATA[[#This Row],[Bottom '[m']]], "")</f>
        <v/>
      </c>
      <c r="AX242" s="165"/>
      <c r="AY242" s="166"/>
      <c r="AZ242" s="189"/>
      <c r="BC242" s="94"/>
      <c r="BD242" s="94"/>
      <c r="BE242" s="150"/>
      <c r="BJ242"/>
      <c r="CI242" s="184" t="str">
        <f>IFERROR(TOWER_DATA[[#This Row],[Top '[m']]]-TOWER_DATA[[#This Row],[Bottom '[m']]], "")</f>
        <v/>
      </c>
      <c r="CJ242" s="446" t="str">
        <f>IFERROR(-(TOWER_DATA[[#This Row],[D, bottom '[m']]]-TOWER_DATA[[#This Row],[D, top '[m']]])/(TOWER_DATA[[#This Row],[Bottom '[m']]]-TOWER_DATA[[#This Row],[Top '[m']]]),"")</f>
        <v/>
      </c>
      <c r="CK242" s="447" t="str">
        <f>IF(7850/1000*(1/3)*PI()*ABS(CD242-CE242)*((CF242/2)^2+(CF242/2)*(CG242/2)+(CG242/2)^2-(CF242/2-CH242/1000)^2-(CF242/2-CH242/1000)*(CG242/2-CH242/1000)-(CG242/2-CH242/1000)^2)=0,"",7850/1000*(1/3)*PI()*ABS(CD242-CE242)*((CF242/2)^2+(CF242/2)*(CG242/2)+(CG242/2)^2-(CF242/2-CH242/1000)^2-(CF242/2-CH242/1000)*(CG242/2-CH242/1000)-(CG242/2-CH242/1000)^2))</f>
        <v/>
      </c>
      <c r="CL242" s="185" t="str">
        <f>IFERROR((TOWER_DATA[[#This Row],[D, bottom '[m']]]+TOWER_DATA[[#This Row],[D, top '[m']]])/(2*TOWER_DATA[[#This Row],[t '[mm']]]/1000),"")</f>
        <v/>
      </c>
      <c r="CN242" s="412"/>
      <c r="CV242" s="55"/>
      <c r="DQ242" s="166"/>
      <c r="DR242" s="166"/>
      <c r="DS242" s="150"/>
      <c r="DV242" s="94"/>
      <c r="DW242" s="94"/>
      <c r="DX242" s="53"/>
    </row>
    <row r="243" spans="5:128" ht="18" customHeight="1">
      <c r="E243" s="50"/>
      <c r="K243" s="184" t="str">
        <f>IFERROR(MP_DATA[[#This Row],[Top '[m']]]-MP_DATA[[#This Row],[Bottom '[m']]], "")</f>
        <v/>
      </c>
      <c r="L243" s="172" t="str">
        <f>IFERROR(-(MP_DATA[[#This Row],[D, bottom '[m']]]-MP_DATA[[#This Row],[D, top '[m']]])/(MP_DATA[[#This Row],[Bottom '[m']]]-MP_DATA[[#This Row],[Top '[m']]]),"")</f>
        <v/>
      </c>
      <c r="M243" s="122" t="str">
        <f t="shared" si="8"/>
        <v/>
      </c>
      <c r="N243" s="435" t="str">
        <f>IFERROR((MP_DATA[[#This Row],[D, bottom '[m']]]+MP_DATA[[#This Row],[D, top '[m']]])/(2*MP_DATA[[#This Row],[t '[mm']]]/1000),"")</f>
        <v/>
      </c>
      <c r="O243" s="412"/>
      <c r="P243" s="412"/>
      <c r="Q243" s="412"/>
      <c r="R243" s="412"/>
      <c r="S243" s="461"/>
      <c r="T243" s="461"/>
      <c r="U243" s="457"/>
      <c r="V243" s="412"/>
      <c r="W243" s="412"/>
      <c r="X243" s="412"/>
      <c r="Y243" s="412"/>
      <c r="AQ243" s="80"/>
      <c r="AW243" s="184" t="str">
        <f>IFERROR(TP_DATA[[#This Row],[Top '[m']]]-TP_DATA[[#This Row],[Bottom '[m']]], "")</f>
        <v/>
      </c>
      <c r="AX243" s="165"/>
      <c r="AY243" s="166"/>
      <c r="AZ243" s="189"/>
      <c r="BC243" s="94"/>
      <c r="BD243" s="94"/>
      <c r="BE243" s="150"/>
      <c r="BJ243"/>
      <c r="CI243" s="184" t="str">
        <f>IFERROR(TOWER_DATA[[#This Row],[Top '[m']]]-TOWER_DATA[[#This Row],[Bottom '[m']]], "")</f>
        <v/>
      </c>
      <c r="CJ243" s="446" t="str">
        <f>IFERROR(-(TOWER_DATA[[#This Row],[D, bottom '[m']]]-TOWER_DATA[[#This Row],[D, top '[m']]])/(TOWER_DATA[[#This Row],[Bottom '[m']]]-TOWER_DATA[[#This Row],[Top '[m']]]),"")</f>
        <v/>
      </c>
      <c r="CK243" s="447" t="str">
        <f>IF(7850/1000*(1/3)*PI()*ABS(CD243-CE243)*((CF243/2)^2+(CF243/2)*(CG243/2)+(CG243/2)^2-(CF243/2-CH243/1000)^2-(CF243/2-CH243/1000)*(CG243/2-CH243/1000)-(CG243/2-CH243/1000)^2)=0,"",7850/1000*(1/3)*PI()*ABS(CD243-CE243)*((CF243/2)^2+(CF243/2)*(CG243/2)+(CG243/2)^2-(CF243/2-CH243/1000)^2-(CF243/2-CH243/1000)*(CG243/2-CH243/1000)-(CG243/2-CH243/1000)^2))</f>
        <v/>
      </c>
      <c r="CL243" s="185" t="str">
        <f>IFERROR((TOWER_DATA[[#This Row],[D, bottom '[m']]]+TOWER_DATA[[#This Row],[D, top '[m']]])/(2*TOWER_DATA[[#This Row],[t '[mm']]]/1000),"")</f>
        <v/>
      </c>
      <c r="CN243" s="412"/>
      <c r="CV243" s="55"/>
      <c r="DQ243" s="166"/>
      <c r="DR243" s="166"/>
      <c r="DS243" s="150"/>
      <c r="DV243" s="94"/>
      <c r="DW243" s="94"/>
      <c r="DX243" s="53"/>
    </row>
    <row r="244" spans="5:128" ht="18" customHeight="1">
      <c r="E244" s="50"/>
      <c r="K244" s="184" t="str">
        <f>IFERROR(MP_DATA[[#This Row],[Top '[m']]]-MP_DATA[[#This Row],[Bottom '[m']]], "")</f>
        <v/>
      </c>
      <c r="L244" s="172" t="str">
        <f>IFERROR(-(MP_DATA[[#This Row],[D, bottom '[m']]]-MP_DATA[[#This Row],[D, top '[m']]])/(MP_DATA[[#This Row],[Bottom '[m']]]-MP_DATA[[#This Row],[Top '[m']]]),"")</f>
        <v/>
      </c>
      <c r="M244" s="122" t="str">
        <f t="shared" si="8"/>
        <v/>
      </c>
      <c r="N244" s="435" t="str">
        <f>IFERROR((MP_DATA[[#This Row],[D, bottom '[m']]]+MP_DATA[[#This Row],[D, top '[m']]])/(2*MP_DATA[[#This Row],[t '[mm']]]/1000),"")</f>
        <v/>
      </c>
      <c r="O244" s="412"/>
      <c r="P244" s="412"/>
      <c r="Q244" s="412"/>
      <c r="R244" s="412"/>
      <c r="S244" s="461"/>
      <c r="T244" s="461"/>
      <c r="U244" s="457"/>
      <c r="V244" s="412"/>
      <c r="W244" s="412"/>
      <c r="X244" s="412"/>
      <c r="Y244" s="412"/>
      <c r="AQ244" s="80"/>
      <c r="AW244" s="184" t="str">
        <f>IFERROR(TP_DATA[[#This Row],[Top '[m']]]-TP_DATA[[#This Row],[Bottom '[m']]], "")</f>
        <v/>
      </c>
      <c r="AX244" s="165"/>
      <c r="AY244" s="166"/>
      <c r="AZ244" s="189"/>
      <c r="BC244" s="94"/>
      <c r="BD244" s="94"/>
      <c r="BE244" s="150"/>
      <c r="BJ244"/>
      <c r="CI244" s="184" t="str">
        <f>IFERROR(TOWER_DATA[[#This Row],[Top '[m']]]-TOWER_DATA[[#This Row],[Bottom '[m']]], "")</f>
        <v/>
      </c>
      <c r="CJ244" s="446" t="str">
        <f>IFERROR(-(TOWER_DATA[[#This Row],[D, bottom '[m']]]-TOWER_DATA[[#This Row],[D, top '[m']]])/(TOWER_DATA[[#This Row],[Bottom '[m']]]-TOWER_DATA[[#This Row],[Top '[m']]]),"")</f>
        <v/>
      </c>
      <c r="CK244" s="447" t="str">
        <f>IF(7850/1000*(1/3)*PI()*ABS(CD244-CE244)*((CF244/2)^2+(CF244/2)*(CG244/2)+(CG244/2)^2-(CF244/2-CH244/1000)^2-(CF244/2-CH244/1000)*(CG244/2-CH244/1000)-(CG244/2-CH244/1000)^2)=0,"",7850/1000*(1/3)*PI()*ABS(CD244-CE244)*((CF244/2)^2+(CF244/2)*(CG244/2)+(CG244/2)^2-(CF244/2-CH244/1000)^2-(CF244/2-CH244/1000)*(CG244/2-CH244/1000)-(CG244/2-CH244/1000)^2))</f>
        <v/>
      </c>
      <c r="CL244" s="185" t="str">
        <f>IFERROR((TOWER_DATA[[#This Row],[D, bottom '[m']]]+TOWER_DATA[[#This Row],[D, top '[m']]])/(2*TOWER_DATA[[#This Row],[t '[mm']]]/1000),"")</f>
        <v/>
      </c>
      <c r="CN244" s="412"/>
      <c r="CV244" s="55"/>
      <c r="DQ244" s="166"/>
      <c r="DR244" s="166"/>
      <c r="DS244" s="150"/>
      <c r="DV244" s="94"/>
      <c r="DW244" s="94"/>
      <c r="DX244" s="53"/>
    </row>
    <row r="245" spans="5:128" ht="18" customHeight="1">
      <c r="E245" s="50"/>
      <c r="K245" s="184" t="str">
        <f>IFERROR(MP_DATA[[#This Row],[Top '[m']]]-MP_DATA[[#This Row],[Bottom '[m']]], "")</f>
        <v/>
      </c>
      <c r="L245" s="172" t="str">
        <f>IFERROR(-(MP_DATA[[#This Row],[D, bottom '[m']]]-MP_DATA[[#This Row],[D, top '[m']]])/(MP_DATA[[#This Row],[Bottom '[m']]]-MP_DATA[[#This Row],[Top '[m']]]),"")</f>
        <v/>
      </c>
      <c r="M245" s="122" t="str">
        <f t="shared" si="8"/>
        <v/>
      </c>
      <c r="N245" s="435" t="str">
        <f>IFERROR((MP_DATA[[#This Row],[D, bottom '[m']]]+MP_DATA[[#This Row],[D, top '[m']]])/(2*MP_DATA[[#This Row],[t '[mm']]]/1000),"")</f>
        <v/>
      </c>
      <c r="O245" s="412"/>
      <c r="P245" s="412"/>
      <c r="Q245" s="412"/>
      <c r="R245" s="412"/>
      <c r="S245" s="461"/>
      <c r="T245" s="461"/>
      <c r="U245" s="457"/>
      <c r="V245" s="412"/>
      <c r="W245" s="412"/>
      <c r="X245" s="412"/>
      <c r="Y245" s="412"/>
      <c r="AQ245" s="80"/>
      <c r="AW245" s="184" t="str">
        <f>IFERROR(TP_DATA[[#This Row],[Top '[m']]]-TP_DATA[[#This Row],[Bottom '[m']]], "")</f>
        <v/>
      </c>
      <c r="AX245" s="165"/>
      <c r="AY245" s="166"/>
      <c r="AZ245" s="189"/>
      <c r="BC245" s="94"/>
      <c r="BD245" s="94"/>
      <c r="BE245" s="150"/>
      <c r="BJ245"/>
      <c r="CI245" s="184" t="str">
        <f>IFERROR(TOWER_DATA[[#This Row],[Top '[m']]]-TOWER_DATA[[#This Row],[Bottom '[m']]], "")</f>
        <v/>
      </c>
      <c r="CJ245" s="446" t="str">
        <f>IFERROR(-(TOWER_DATA[[#This Row],[D, bottom '[m']]]-TOWER_DATA[[#This Row],[D, top '[m']]])/(TOWER_DATA[[#This Row],[Bottom '[m']]]-TOWER_DATA[[#This Row],[Top '[m']]]),"")</f>
        <v/>
      </c>
      <c r="CK245" s="447" t="str">
        <f>IF(7850/1000*(1/3)*PI()*ABS(CD245-CE245)*((CF245/2)^2+(CF245/2)*(CG245/2)+(CG245/2)^2-(CF245/2-CH245/1000)^2-(CF245/2-CH245/1000)*(CG245/2-CH245/1000)-(CG245/2-CH245/1000)^2)=0,"",7850/1000*(1/3)*PI()*ABS(CD245-CE245)*((CF245/2)^2+(CF245/2)*(CG245/2)+(CG245/2)^2-(CF245/2-CH245/1000)^2-(CF245/2-CH245/1000)*(CG245/2-CH245/1000)-(CG245/2-CH245/1000)^2))</f>
        <v/>
      </c>
      <c r="CL245" s="185" t="str">
        <f>IFERROR((TOWER_DATA[[#This Row],[D, bottom '[m']]]+TOWER_DATA[[#This Row],[D, top '[m']]])/(2*TOWER_DATA[[#This Row],[t '[mm']]]/1000),"")</f>
        <v/>
      </c>
      <c r="CN245" s="412"/>
      <c r="CV245" s="55"/>
      <c r="DQ245" s="166"/>
      <c r="DR245" s="166"/>
      <c r="DS245" s="150"/>
      <c r="DV245" s="94"/>
      <c r="DW245" s="94"/>
      <c r="DX245" s="53"/>
    </row>
    <row r="246" spans="5:128" ht="18" customHeight="1">
      <c r="E246" s="50"/>
      <c r="K246" s="184" t="str">
        <f>IFERROR(MP_DATA[[#This Row],[Top '[m']]]-MP_DATA[[#This Row],[Bottom '[m']]], "")</f>
        <v/>
      </c>
      <c r="L246" s="172" t="str">
        <f>IFERROR(-(MP_DATA[[#This Row],[D, bottom '[m']]]-MP_DATA[[#This Row],[D, top '[m']]])/(MP_DATA[[#This Row],[Bottom '[m']]]-MP_DATA[[#This Row],[Top '[m']]]),"")</f>
        <v/>
      </c>
      <c r="M246" s="122" t="str">
        <f t="shared" si="8"/>
        <v/>
      </c>
      <c r="N246" s="435" t="str">
        <f>IFERROR((MP_DATA[[#This Row],[D, bottom '[m']]]+MP_DATA[[#This Row],[D, top '[m']]])/(2*MP_DATA[[#This Row],[t '[mm']]]/1000),"")</f>
        <v/>
      </c>
      <c r="O246" s="412"/>
      <c r="P246" s="412"/>
      <c r="Q246" s="412"/>
      <c r="R246" s="412"/>
      <c r="S246" s="461"/>
      <c r="T246" s="461"/>
      <c r="U246" s="457"/>
      <c r="V246" s="412"/>
      <c r="W246" s="412"/>
      <c r="X246" s="412"/>
      <c r="Y246" s="412"/>
      <c r="AQ246" s="80"/>
      <c r="AW246" s="184" t="str">
        <f>IFERROR(TP_DATA[[#This Row],[Top '[m']]]-TP_DATA[[#This Row],[Bottom '[m']]], "")</f>
        <v/>
      </c>
      <c r="AX246" s="165"/>
      <c r="AY246" s="166"/>
      <c r="AZ246" s="189"/>
      <c r="BC246" s="94"/>
      <c r="BD246" s="94"/>
      <c r="BE246" s="150"/>
      <c r="BJ246"/>
      <c r="CI246" s="184" t="str">
        <f>IFERROR(TOWER_DATA[[#This Row],[Top '[m']]]-TOWER_DATA[[#This Row],[Bottom '[m']]], "")</f>
        <v/>
      </c>
      <c r="CJ246" s="446" t="str">
        <f>IFERROR(-(TOWER_DATA[[#This Row],[D, bottom '[m']]]-TOWER_DATA[[#This Row],[D, top '[m']]])/(TOWER_DATA[[#This Row],[Bottom '[m']]]-TOWER_DATA[[#This Row],[Top '[m']]]),"")</f>
        <v/>
      </c>
      <c r="CK246" s="447" t="str">
        <f>IF(7850/1000*(1/3)*PI()*ABS(CD246-CE246)*((CF246/2)^2+(CF246/2)*(CG246/2)+(CG246/2)^2-(CF246/2-CH246/1000)^2-(CF246/2-CH246/1000)*(CG246/2-CH246/1000)-(CG246/2-CH246/1000)^2)=0,"",7850/1000*(1/3)*PI()*ABS(CD246-CE246)*((CF246/2)^2+(CF246/2)*(CG246/2)+(CG246/2)^2-(CF246/2-CH246/1000)^2-(CF246/2-CH246/1000)*(CG246/2-CH246/1000)-(CG246/2-CH246/1000)^2))</f>
        <v/>
      </c>
      <c r="CL246" s="185" t="str">
        <f>IFERROR((TOWER_DATA[[#This Row],[D, bottom '[m']]]+TOWER_DATA[[#This Row],[D, top '[m']]])/(2*TOWER_DATA[[#This Row],[t '[mm']]]/1000),"")</f>
        <v/>
      </c>
      <c r="CN246" s="412"/>
      <c r="CV246" s="55"/>
      <c r="DQ246" s="166"/>
      <c r="DR246" s="166"/>
      <c r="DS246" s="150"/>
      <c r="DV246" s="94"/>
      <c r="DW246" s="94"/>
      <c r="DX246" s="53"/>
    </row>
    <row r="247" spans="5:128" ht="18" customHeight="1">
      <c r="E247" s="50"/>
      <c r="K247" s="184" t="str">
        <f>IFERROR(MP_DATA[[#This Row],[Top '[m']]]-MP_DATA[[#This Row],[Bottom '[m']]], "")</f>
        <v/>
      </c>
      <c r="L247" s="172" t="str">
        <f>IFERROR(-(MP_DATA[[#This Row],[D, bottom '[m']]]-MP_DATA[[#This Row],[D, top '[m']]])/(MP_DATA[[#This Row],[Bottom '[m']]]-MP_DATA[[#This Row],[Top '[m']]]),"")</f>
        <v/>
      </c>
      <c r="M247" s="122" t="str">
        <f t="shared" si="8"/>
        <v/>
      </c>
      <c r="N247" s="435" t="str">
        <f>IFERROR((MP_DATA[[#This Row],[D, bottom '[m']]]+MP_DATA[[#This Row],[D, top '[m']]])/(2*MP_DATA[[#This Row],[t '[mm']]]/1000),"")</f>
        <v/>
      </c>
      <c r="O247" s="412"/>
      <c r="P247" s="412"/>
      <c r="Q247" s="412"/>
      <c r="R247" s="412"/>
      <c r="S247" s="461"/>
      <c r="T247" s="461"/>
      <c r="U247" s="457"/>
      <c r="V247" s="412"/>
      <c r="W247" s="412"/>
      <c r="X247" s="412"/>
      <c r="Y247" s="412"/>
      <c r="AQ247" s="80"/>
      <c r="AW247" s="184" t="str">
        <f>IFERROR(TP_DATA[[#This Row],[Top '[m']]]-TP_DATA[[#This Row],[Bottom '[m']]], "")</f>
        <v/>
      </c>
      <c r="AX247" s="165"/>
      <c r="AY247" s="166"/>
      <c r="AZ247" s="189"/>
      <c r="BC247" s="94"/>
      <c r="BD247" s="94"/>
      <c r="BE247" s="150"/>
      <c r="BJ247"/>
      <c r="CI247" s="184" t="str">
        <f>IFERROR(TOWER_DATA[[#This Row],[Top '[m']]]-TOWER_DATA[[#This Row],[Bottom '[m']]], "")</f>
        <v/>
      </c>
      <c r="CJ247" s="446" t="str">
        <f>IFERROR(-(TOWER_DATA[[#This Row],[D, bottom '[m']]]-TOWER_DATA[[#This Row],[D, top '[m']]])/(TOWER_DATA[[#This Row],[Bottom '[m']]]-TOWER_DATA[[#This Row],[Top '[m']]]),"")</f>
        <v/>
      </c>
      <c r="CK247" s="447" t="str">
        <f>IF(7850/1000*(1/3)*PI()*ABS(CD247-CE247)*((CF247/2)^2+(CF247/2)*(CG247/2)+(CG247/2)^2-(CF247/2-CH247/1000)^2-(CF247/2-CH247/1000)*(CG247/2-CH247/1000)-(CG247/2-CH247/1000)^2)=0,"",7850/1000*(1/3)*PI()*ABS(CD247-CE247)*((CF247/2)^2+(CF247/2)*(CG247/2)+(CG247/2)^2-(CF247/2-CH247/1000)^2-(CF247/2-CH247/1000)*(CG247/2-CH247/1000)-(CG247/2-CH247/1000)^2))</f>
        <v/>
      </c>
      <c r="CL247" s="185" t="str">
        <f>IFERROR((TOWER_DATA[[#This Row],[D, bottom '[m']]]+TOWER_DATA[[#This Row],[D, top '[m']]])/(2*TOWER_DATA[[#This Row],[t '[mm']]]/1000),"")</f>
        <v/>
      </c>
      <c r="CN247" s="412"/>
      <c r="CV247" s="55"/>
      <c r="DQ247" s="166"/>
      <c r="DR247" s="166"/>
      <c r="DS247" s="150"/>
      <c r="DV247" s="94"/>
      <c r="DW247" s="94"/>
      <c r="DX247" s="53"/>
    </row>
    <row r="248" spans="5:128" ht="18" customHeight="1">
      <c r="E248" s="50"/>
      <c r="K248" s="184" t="str">
        <f>IFERROR(MP_DATA[[#This Row],[Top '[m']]]-MP_DATA[[#This Row],[Bottom '[m']]], "")</f>
        <v/>
      </c>
      <c r="L248" s="172" t="str">
        <f>IFERROR(-(MP_DATA[[#This Row],[D, bottom '[m']]]-MP_DATA[[#This Row],[D, top '[m']]])/(MP_DATA[[#This Row],[Bottom '[m']]]-MP_DATA[[#This Row],[Top '[m']]]),"")</f>
        <v/>
      </c>
      <c r="M248" s="122" t="str">
        <f t="shared" si="8"/>
        <v/>
      </c>
      <c r="N248" s="435" t="str">
        <f>IFERROR((MP_DATA[[#This Row],[D, bottom '[m']]]+MP_DATA[[#This Row],[D, top '[m']]])/(2*MP_DATA[[#This Row],[t '[mm']]]/1000),"")</f>
        <v/>
      </c>
      <c r="O248" s="412"/>
      <c r="P248" s="412"/>
      <c r="Q248" s="412"/>
      <c r="R248" s="412"/>
      <c r="S248" s="461"/>
      <c r="T248" s="461"/>
      <c r="U248" s="457"/>
      <c r="V248" s="412"/>
      <c r="W248" s="412"/>
      <c r="X248" s="412"/>
      <c r="Y248" s="412"/>
      <c r="AQ248" s="80"/>
      <c r="AW248" s="184" t="str">
        <f>IFERROR(TP_DATA[[#This Row],[Top '[m']]]-TP_DATA[[#This Row],[Bottom '[m']]], "")</f>
        <v/>
      </c>
      <c r="AX248" s="165"/>
      <c r="AY248" s="166"/>
      <c r="AZ248" s="189"/>
      <c r="BC248" s="94"/>
      <c r="BD248" s="94"/>
      <c r="BE248" s="150"/>
      <c r="BJ248"/>
      <c r="CI248" s="184" t="str">
        <f>IFERROR(TOWER_DATA[[#This Row],[Top '[m']]]-TOWER_DATA[[#This Row],[Bottom '[m']]], "")</f>
        <v/>
      </c>
      <c r="CJ248" s="446" t="str">
        <f>IFERROR(-(TOWER_DATA[[#This Row],[D, bottom '[m']]]-TOWER_DATA[[#This Row],[D, top '[m']]])/(TOWER_DATA[[#This Row],[Bottom '[m']]]-TOWER_DATA[[#This Row],[Top '[m']]]),"")</f>
        <v/>
      </c>
      <c r="CK248" s="447" t="str">
        <f>IF(7850/1000*(1/3)*PI()*ABS(CD248-CE248)*((CF248/2)^2+(CF248/2)*(CG248/2)+(CG248/2)^2-(CF248/2-CH248/1000)^2-(CF248/2-CH248/1000)*(CG248/2-CH248/1000)-(CG248/2-CH248/1000)^2)=0,"",7850/1000*(1/3)*PI()*ABS(CD248-CE248)*((CF248/2)^2+(CF248/2)*(CG248/2)+(CG248/2)^2-(CF248/2-CH248/1000)^2-(CF248/2-CH248/1000)*(CG248/2-CH248/1000)-(CG248/2-CH248/1000)^2))</f>
        <v/>
      </c>
      <c r="CL248" s="185" t="str">
        <f>IFERROR((TOWER_DATA[[#This Row],[D, bottom '[m']]]+TOWER_DATA[[#This Row],[D, top '[m']]])/(2*TOWER_DATA[[#This Row],[t '[mm']]]/1000),"")</f>
        <v/>
      </c>
      <c r="CN248" s="412"/>
      <c r="CV248" s="55"/>
      <c r="DQ248" s="166"/>
      <c r="DR248" s="166"/>
      <c r="DS248" s="150"/>
      <c r="DV248" s="94"/>
      <c r="DW248" s="94"/>
      <c r="DX248" s="53"/>
    </row>
    <row r="249" spans="5:128" ht="18" customHeight="1">
      <c r="E249" s="50"/>
      <c r="K249" s="184" t="str">
        <f>IFERROR(MP_DATA[[#This Row],[Top '[m']]]-MP_DATA[[#This Row],[Bottom '[m']]], "")</f>
        <v/>
      </c>
      <c r="L249" s="172" t="str">
        <f>IFERROR(-(MP_DATA[[#This Row],[D, bottom '[m']]]-MP_DATA[[#This Row],[D, top '[m']]])/(MP_DATA[[#This Row],[Bottom '[m']]]-MP_DATA[[#This Row],[Top '[m']]]),"")</f>
        <v/>
      </c>
      <c r="M249" s="122" t="str">
        <f t="shared" si="8"/>
        <v/>
      </c>
      <c r="N249" s="435" t="str">
        <f>IFERROR((MP_DATA[[#This Row],[D, bottom '[m']]]+MP_DATA[[#This Row],[D, top '[m']]])/(2*MP_DATA[[#This Row],[t '[mm']]]/1000),"")</f>
        <v/>
      </c>
      <c r="O249" s="412"/>
      <c r="P249" s="412"/>
      <c r="Q249" s="412"/>
      <c r="R249" s="412"/>
      <c r="S249" s="461"/>
      <c r="T249" s="461"/>
      <c r="U249" s="457"/>
      <c r="V249" s="412"/>
      <c r="W249" s="412"/>
      <c r="X249" s="412"/>
      <c r="Y249" s="412"/>
      <c r="AQ249" s="80"/>
      <c r="AW249" s="184" t="str">
        <f>IFERROR(TP_DATA[[#This Row],[Top '[m']]]-TP_DATA[[#This Row],[Bottom '[m']]], "")</f>
        <v/>
      </c>
      <c r="AX249" s="165"/>
      <c r="AY249" s="166"/>
      <c r="AZ249" s="189"/>
      <c r="BC249" s="94"/>
      <c r="BD249" s="94"/>
      <c r="BE249" s="150"/>
      <c r="BJ249"/>
      <c r="CI249" s="184" t="str">
        <f>IFERROR(TOWER_DATA[[#This Row],[Top '[m']]]-TOWER_DATA[[#This Row],[Bottom '[m']]], "")</f>
        <v/>
      </c>
      <c r="CJ249" s="446" t="str">
        <f>IFERROR(-(TOWER_DATA[[#This Row],[D, bottom '[m']]]-TOWER_DATA[[#This Row],[D, top '[m']]])/(TOWER_DATA[[#This Row],[Bottom '[m']]]-TOWER_DATA[[#This Row],[Top '[m']]]),"")</f>
        <v/>
      </c>
      <c r="CK249" s="447" t="str">
        <f>IF(7850/1000*(1/3)*PI()*ABS(CD249-CE249)*((CF249/2)^2+(CF249/2)*(CG249/2)+(CG249/2)^2-(CF249/2-CH249/1000)^2-(CF249/2-CH249/1000)*(CG249/2-CH249/1000)-(CG249/2-CH249/1000)^2)=0,"",7850/1000*(1/3)*PI()*ABS(CD249-CE249)*((CF249/2)^2+(CF249/2)*(CG249/2)+(CG249/2)^2-(CF249/2-CH249/1000)^2-(CF249/2-CH249/1000)*(CG249/2-CH249/1000)-(CG249/2-CH249/1000)^2))</f>
        <v/>
      </c>
      <c r="CL249" s="185" t="str">
        <f>IFERROR((TOWER_DATA[[#This Row],[D, bottom '[m']]]+TOWER_DATA[[#This Row],[D, top '[m']]])/(2*TOWER_DATA[[#This Row],[t '[mm']]]/1000),"")</f>
        <v/>
      </c>
      <c r="CN249" s="412"/>
      <c r="CV249" s="55"/>
      <c r="DQ249" s="166"/>
      <c r="DR249" s="166"/>
      <c r="DS249" s="150"/>
      <c r="DV249" s="94"/>
      <c r="DW249" s="94"/>
      <c r="DX249" s="53"/>
    </row>
    <row r="250" spans="5:128" ht="18" customHeight="1">
      <c r="E250" s="50"/>
      <c r="K250" s="184" t="str">
        <f>IFERROR(MP_DATA[[#This Row],[Top '[m']]]-MP_DATA[[#This Row],[Bottom '[m']]], "")</f>
        <v/>
      </c>
      <c r="L250" s="172" t="str">
        <f>IFERROR(-(MP_DATA[[#This Row],[D, bottom '[m']]]-MP_DATA[[#This Row],[D, top '[m']]])/(MP_DATA[[#This Row],[Bottom '[m']]]-MP_DATA[[#This Row],[Top '[m']]]),"")</f>
        <v/>
      </c>
      <c r="M250" s="122" t="str">
        <f t="shared" si="8"/>
        <v/>
      </c>
      <c r="N250" s="435" t="str">
        <f>IFERROR((MP_DATA[[#This Row],[D, bottom '[m']]]+MP_DATA[[#This Row],[D, top '[m']]])/(2*MP_DATA[[#This Row],[t '[mm']]]/1000),"")</f>
        <v/>
      </c>
      <c r="O250" s="412"/>
      <c r="P250" s="412"/>
      <c r="Q250" s="412"/>
      <c r="R250" s="412"/>
      <c r="S250" s="461"/>
      <c r="T250" s="461"/>
      <c r="U250" s="457"/>
      <c r="V250" s="412"/>
      <c r="W250" s="412"/>
      <c r="X250" s="412"/>
      <c r="Y250" s="412"/>
      <c r="AQ250" s="80"/>
      <c r="AW250" s="184" t="str">
        <f>IFERROR(TP_DATA[[#This Row],[Top '[m']]]-TP_DATA[[#This Row],[Bottom '[m']]], "")</f>
        <v/>
      </c>
      <c r="AX250" s="165"/>
      <c r="AY250" s="166"/>
      <c r="AZ250" s="189"/>
      <c r="BC250" s="94"/>
      <c r="BD250" s="94"/>
      <c r="BE250" s="150"/>
      <c r="BJ250"/>
      <c r="CI250" s="184" t="str">
        <f>IFERROR(TOWER_DATA[[#This Row],[Top '[m']]]-TOWER_DATA[[#This Row],[Bottom '[m']]], "")</f>
        <v/>
      </c>
      <c r="CJ250" s="446" t="str">
        <f>IFERROR(-(TOWER_DATA[[#This Row],[D, bottom '[m']]]-TOWER_DATA[[#This Row],[D, top '[m']]])/(TOWER_DATA[[#This Row],[Bottom '[m']]]-TOWER_DATA[[#This Row],[Top '[m']]]),"")</f>
        <v/>
      </c>
      <c r="CK250" s="447" t="str">
        <f>IF(7850/1000*(1/3)*PI()*ABS(CD250-CE250)*((CF250/2)^2+(CF250/2)*(CG250/2)+(CG250/2)^2-(CF250/2-CH250/1000)^2-(CF250/2-CH250/1000)*(CG250/2-CH250/1000)-(CG250/2-CH250/1000)^2)=0,"",7850/1000*(1/3)*PI()*ABS(CD250-CE250)*((CF250/2)^2+(CF250/2)*(CG250/2)+(CG250/2)^2-(CF250/2-CH250/1000)^2-(CF250/2-CH250/1000)*(CG250/2-CH250/1000)-(CG250/2-CH250/1000)^2))</f>
        <v/>
      </c>
      <c r="CL250" s="185" t="str">
        <f>IFERROR((TOWER_DATA[[#This Row],[D, bottom '[m']]]+TOWER_DATA[[#This Row],[D, top '[m']]])/(2*TOWER_DATA[[#This Row],[t '[mm']]]/1000),"")</f>
        <v/>
      </c>
      <c r="CN250" s="412"/>
      <c r="CV250" s="55"/>
      <c r="DQ250" s="166"/>
      <c r="DR250" s="166"/>
      <c r="DS250" s="150"/>
      <c r="DV250" s="94"/>
      <c r="DW250" s="94"/>
      <c r="DX250" s="53"/>
    </row>
    <row r="251" spans="5:128" ht="18" customHeight="1">
      <c r="E251" s="50"/>
      <c r="K251" s="184" t="str">
        <f>IFERROR(MP_DATA[[#This Row],[Top '[m']]]-MP_DATA[[#This Row],[Bottom '[m']]], "")</f>
        <v/>
      </c>
      <c r="L251" s="172" t="str">
        <f>IFERROR(-(MP_DATA[[#This Row],[D, bottom '[m']]]-MP_DATA[[#This Row],[D, top '[m']]])/(MP_DATA[[#This Row],[Bottom '[m']]]-MP_DATA[[#This Row],[Top '[m']]]),"")</f>
        <v/>
      </c>
      <c r="M251" s="122" t="str">
        <f t="shared" si="8"/>
        <v/>
      </c>
      <c r="N251" s="435" t="str">
        <f>IFERROR((MP_DATA[[#This Row],[D, bottom '[m']]]+MP_DATA[[#This Row],[D, top '[m']]])/(2*MP_DATA[[#This Row],[t '[mm']]]/1000),"")</f>
        <v/>
      </c>
      <c r="O251" s="412"/>
      <c r="P251" s="412"/>
      <c r="Q251" s="412"/>
      <c r="R251" s="412"/>
      <c r="S251" s="461"/>
      <c r="T251" s="461"/>
      <c r="U251" s="457"/>
      <c r="V251" s="412"/>
      <c r="W251" s="412"/>
      <c r="X251" s="412"/>
      <c r="Y251" s="412"/>
      <c r="AQ251" s="80"/>
      <c r="AW251" s="184" t="str">
        <f>IFERROR(TP_DATA[[#This Row],[Top '[m']]]-TP_DATA[[#This Row],[Bottom '[m']]], "")</f>
        <v/>
      </c>
      <c r="AX251" s="165"/>
      <c r="AY251" s="166"/>
      <c r="AZ251" s="189"/>
      <c r="BC251" s="94"/>
      <c r="BD251" s="94"/>
      <c r="BE251" s="150"/>
      <c r="BJ251"/>
      <c r="CI251" s="184" t="str">
        <f>IFERROR(TOWER_DATA[[#This Row],[Top '[m']]]-TOWER_DATA[[#This Row],[Bottom '[m']]], "")</f>
        <v/>
      </c>
      <c r="CJ251" s="446" t="str">
        <f>IFERROR(-(TOWER_DATA[[#This Row],[D, bottom '[m']]]-TOWER_DATA[[#This Row],[D, top '[m']]])/(TOWER_DATA[[#This Row],[Bottom '[m']]]-TOWER_DATA[[#This Row],[Top '[m']]]),"")</f>
        <v/>
      </c>
      <c r="CK251" s="447" t="str">
        <f>IF(7850/1000*(1/3)*PI()*ABS(CD251-CE251)*((CF251/2)^2+(CF251/2)*(CG251/2)+(CG251/2)^2-(CF251/2-CH251/1000)^2-(CF251/2-CH251/1000)*(CG251/2-CH251/1000)-(CG251/2-CH251/1000)^2)=0,"",7850/1000*(1/3)*PI()*ABS(CD251-CE251)*((CF251/2)^2+(CF251/2)*(CG251/2)+(CG251/2)^2-(CF251/2-CH251/1000)^2-(CF251/2-CH251/1000)*(CG251/2-CH251/1000)-(CG251/2-CH251/1000)^2))</f>
        <v/>
      </c>
      <c r="CL251" s="185" t="str">
        <f>IFERROR((TOWER_DATA[[#This Row],[D, bottom '[m']]]+TOWER_DATA[[#This Row],[D, top '[m']]])/(2*TOWER_DATA[[#This Row],[t '[mm']]]/1000),"")</f>
        <v/>
      </c>
      <c r="CN251" s="412"/>
      <c r="CV251" s="55"/>
      <c r="DQ251" s="166"/>
      <c r="DR251" s="166"/>
      <c r="DS251" s="150"/>
      <c r="DV251" s="94"/>
      <c r="DW251" s="94"/>
      <c r="DX251" s="53"/>
    </row>
    <row r="252" spans="5:128" ht="18" customHeight="1">
      <c r="E252" s="50"/>
      <c r="K252" s="184" t="str">
        <f>IFERROR(MP_DATA[[#This Row],[Top '[m']]]-MP_DATA[[#This Row],[Bottom '[m']]], "")</f>
        <v/>
      </c>
      <c r="L252" s="172" t="str">
        <f>IFERROR(-(MP_DATA[[#This Row],[D, bottom '[m']]]-MP_DATA[[#This Row],[D, top '[m']]])/(MP_DATA[[#This Row],[Bottom '[m']]]-MP_DATA[[#This Row],[Top '[m']]]),"")</f>
        <v/>
      </c>
      <c r="M252" s="122" t="str">
        <f t="shared" si="8"/>
        <v/>
      </c>
      <c r="N252" s="435" t="str">
        <f>IFERROR((MP_DATA[[#This Row],[D, bottom '[m']]]+MP_DATA[[#This Row],[D, top '[m']]])/(2*MP_DATA[[#This Row],[t '[mm']]]/1000),"")</f>
        <v/>
      </c>
      <c r="O252" s="412"/>
      <c r="P252" s="412"/>
      <c r="Q252" s="412"/>
      <c r="R252" s="412"/>
      <c r="S252" s="461"/>
      <c r="T252" s="461"/>
      <c r="U252" s="457"/>
      <c r="V252" s="412"/>
      <c r="W252" s="412"/>
      <c r="X252" s="412"/>
      <c r="Y252" s="412"/>
      <c r="AQ252" s="80"/>
      <c r="AW252" s="184" t="str">
        <f>IFERROR(TP_DATA[[#This Row],[Top '[m']]]-TP_DATA[[#This Row],[Bottom '[m']]], "")</f>
        <v/>
      </c>
      <c r="AX252" s="165"/>
      <c r="AY252" s="166"/>
      <c r="AZ252" s="189"/>
      <c r="BC252" s="94"/>
      <c r="BD252" s="94"/>
      <c r="BE252" s="150"/>
      <c r="BJ252"/>
      <c r="CI252" s="184" t="str">
        <f>IFERROR(TOWER_DATA[[#This Row],[Top '[m']]]-TOWER_DATA[[#This Row],[Bottom '[m']]], "")</f>
        <v/>
      </c>
      <c r="CJ252" s="446" t="str">
        <f>IFERROR(-(TOWER_DATA[[#This Row],[D, bottom '[m']]]-TOWER_DATA[[#This Row],[D, top '[m']]])/(TOWER_DATA[[#This Row],[Bottom '[m']]]-TOWER_DATA[[#This Row],[Top '[m']]]),"")</f>
        <v/>
      </c>
      <c r="CK252" s="447" t="str">
        <f>IF(7850/1000*(1/3)*PI()*ABS(CD252-CE252)*((CF252/2)^2+(CF252/2)*(CG252/2)+(CG252/2)^2-(CF252/2-CH252/1000)^2-(CF252/2-CH252/1000)*(CG252/2-CH252/1000)-(CG252/2-CH252/1000)^2)=0,"",7850/1000*(1/3)*PI()*ABS(CD252-CE252)*((CF252/2)^2+(CF252/2)*(CG252/2)+(CG252/2)^2-(CF252/2-CH252/1000)^2-(CF252/2-CH252/1000)*(CG252/2-CH252/1000)-(CG252/2-CH252/1000)^2))</f>
        <v/>
      </c>
      <c r="CL252" s="185" t="str">
        <f>IFERROR((TOWER_DATA[[#This Row],[D, bottom '[m']]]+TOWER_DATA[[#This Row],[D, top '[m']]])/(2*TOWER_DATA[[#This Row],[t '[mm']]]/1000),"")</f>
        <v/>
      </c>
      <c r="CN252" s="412"/>
      <c r="CV252" s="55"/>
      <c r="DQ252" s="166"/>
      <c r="DR252" s="166"/>
      <c r="DS252" s="150"/>
      <c r="DV252" s="94"/>
      <c r="DW252" s="94"/>
      <c r="DX252" s="53"/>
    </row>
    <row r="253" spans="5:128" ht="18" customHeight="1">
      <c r="E253" s="50"/>
      <c r="K253" s="184" t="str">
        <f>IFERROR(MP_DATA[[#This Row],[Top '[m']]]-MP_DATA[[#This Row],[Bottom '[m']]], "")</f>
        <v/>
      </c>
      <c r="L253" s="172" t="str">
        <f>IFERROR(-(MP_DATA[[#This Row],[D, bottom '[m']]]-MP_DATA[[#This Row],[D, top '[m']]])/(MP_DATA[[#This Row],[Bottom '[m']]]-MP_DATA[[#This Row],[Top '[m']]]),"")</f>
        <v/>
      </c>
      <c r="M253" s="122" t="str">
        <f t="shared" si="8"/>
        <v/>
      </c>
      <c r="N253" s="435" t="str">
        <f>IFERROR((MP_DATA[[#This Row],[D, bottom '[m']]]+MP_DATA[[#This Row],[D, top '[m']]])/(2*MP_DATA[[#This Row],[t '[mm']]]/1000),"")</f>
        <v/>
      </c>
      <c r="O253" s="412"/>
      <c r="P253" s="412"/>
      <c r="Q253" s="412"/>
      <c r="R253" s="412"/>
      <c r="S253" s="461"/>
      <c r="T253" s="461"/>
      <c r="U253" s="457"/>
      <c r="V253" s="412"/>
      <c r="W253" s="412"/>
      <c r="X253" s="412"/>
      <c r="Y253" s="412"/>
      <c r="AQ253" s="80"/>
      <c r="AW253" s="184" t="str">
        <f>IFERROR(TP_DATA[[#This Row],[Top '[m']]]-TP_DATA[[#This Row],[Bottom '[m']]], "")</f>
        <v/>
      </c>
      <c r="AX253" s="165"/>
      <c r="AY253" s="166"/>
      <c r="AZ253" s="189"/>
      <c r="BC253" s="94"/>
      <c r="BD253" s="94"/>
      <c r="BE253" s="150"/>
      <c r="BJ253"/>
      <c r="CI253" s="184" t="str">
        <f>IFERROR(TOWER_DATA[[#This Row],[Top '[m']]]-TOWER_DATA[[#This Row],[Bottom '[m']]], "")</f>
        <v/>
      </c>
      <c r="CJ253" s="446" t="str">
        <f>IFERROR(-(TOWER_DATA[[#This Row],[D, bottom '[m']]]-TOWER_DATA[[#This Row],[D, top '[m']]])/(TOWER_DATA[[#This Row],[Bottom '[m']]]-TOWER_DATA[[#This Row],[Top '[m']]]),"")</f>
        <v/>
      </c>
      <c r="CK253" s="447" t="str">
        <f>IF(7850/1000*(1/3)*PI()*ABS(CD253-CE253)*((CF253/2)^2+(CF253/2)*(CG253/2)+(CG253/2)^2-(CF253/2-CH253/1000)^2-(CF253/2-CH253/1000)*(CG253/2-CH253/1000)-(CG253/2-CH253/1000)^2)=0,"",7850/1000*(1/3)*PI()*ABS(CD253-CE253)*((CF253/2)^2+(CF253/2)*(CG253/2)+(CG253/2)^2-(CF253/2-CH253/1000)^2-(CF253/2-CH253/1000)*(CG253/2-CH253/1000)-(CG253/2-CH253/1000)^2))</f>
        <v/>
      </c>
      <c r="CL253" s="185" t="str">
        <f>IFERROR((TOWER_DATA[[#This Row],[D, bottom '[m']]]+TOWER_DATA[[#This Row],[D, top '[m']]])/(2*TOWER_DATA[[#This Row],[t '[mm']]]/1000),"")</f>
        <v/>
      </c>
      <c r="CN253" s="412"/>
      <c r="CV253" s="55"/>
      <c r="DQ253" s="166"/>
      <c r="DR253" s="166"/>
      <c r="DS253" s="150"/>
      <c r="DV253" s="94"/>
      <c r="DW253" s="94"/>
      <c r="DX253" s="53"/>
    </row>
    <row r="254" spans="5:128" ht="18" customHeight="1">
      <c r="E254" s="50"/>
      <c r="K254" s="184" t="str">
        <f>IFERROR(MP_DATA[[#This Row],[Top '[m']]]-MP_DATA[[#This Row],[Bottom '[m']]], "")</f>
        <v/>
      </c>
      <c r="L254" s="172" t="str">
        <f>IFERROR(-(MP_DATA[[#This Row],[D, bottom '[m']]]-MP_DATA[[#This Row],[D, top '[m']]])/(MP_DATA[[#This Row],[Bottom '[m']]]-MP_DATA[[#This Row],[Top '[m']]]),"")</f>
        <v/>
      </c>
      <c r="M254" s="122" t="str">
        <f t="shared" si="8"/>
        <v/>
      </c>
      <c r="N254" s="435" t="str">
        <f>IFERROR((MP_DATA[[#This Row],[D, bottom '[m']]]+MP_DATA[[#This Row],[D, top '[m']]])/(2*MP_DATA[[#This Row],[t '[mm']]]/1000),"")</f>
        <v/>
      </c>
      <c r="O254" s="412"/>
      <c r="P254" s="412"/>
      <c r="Q254" s="412"/>
      <c r="R254" s="412"/>
      <c r="S254" s="461"/>
      <c r="T254" s="461"/>
      <c r="U254" s="457"/>
      <c r="V254" s="412"/>
      <c r="W254" s="412"/>
      <c r="X254" s="412"/>
      <c r="Y254" s="412"/>
      <c r="AQ254" s="80"/>
      <c r="AW254" s="184" t="str">
        <f>IFERROR(TP_DATA[[#This Row],[Top '[m']]]-TP_DATA[[#This Row],[Bottom '[m']]], "")</f>
        <v/>
      </c>
      <c r="AX254" s="165"/>
      <c r="AY254" s="166"/>
      <c r="AZ254" s="189"/>
      <c r="BC254" s="94"/>
      <c r="BD254" s="94"/>
      <c r="BE254" s="150"/>
      <c r="BJ254"/>
      <c r="CI254" s="184" t="str">
        <f>IFERROR(TOWER_DATA[[#This Row],[Top '[m']]]-TOWER_DATA[[#This Row],[Bottom '[m']]], "")</f>
        <v/>
      </c>
      <c r="CJ254" s="446" t="str">
        <f>IFERROR(-(TOWER_DATA[[#This Row],[D, bottom '[m']]]-TOWER_DATA[[#This Row],[D, top '[m']]])/(TOWER_DATA[[#This Row],[Bottom '[m']]]-TOWER_DATA[[#This Row],[Top '[m']]]),"")</f>
        <v/>
      </c>
      <c r="CK254" s="447" t="str">
        <f>IF(7850/1000*(1/3)*PI()*ABS(CD254-CE254)*((CF254/2)^2+(CF254/2)*(CG254/2)+(CG254/2)^2-(CF254/2-CH254/1000)^2-(CF254/2-CH254/1000)*(CG254/2-CH254/1000)-(CG254/2-CH254/1000)^2)=0,"",7850/1000*(1/3)*PI()*ABS(CD254-CE254)*((CF254/2)^2+(CF254/2)*(CG254/2)+(CG254/2)^2-(CF254/2-CH254/1000)^2-(CF254/2-CH254/1000)*(CG254/2-CH254/1000)-(CG254/2-CH254/1000)^2))</f>
        <v/>
      </c>
      <c r="CL254" s="185" t="str">
        <f>IFERROR((TOWER_DATA[[#This Row],[D, bottom '[m']]]+TOWER_DATA[[#This Row],[D, top '[m']]])/(2*TOWER_DATA[[#This Row],[t '[mm']]]/1000),"")</f>
        <v/>
      </c>
      <c r="CN254" s="412"/>
      <c r="CV254" s="55"/>
      <c r="DQ254" s="166"/>
      <c r="DR254" s="166"/>
      <c r="DS254" s="150"/>
      <c r="DV254" s="94"/>
      <c r="DW254" s="94"/>
      <c r="DX254" s="53"/>
    </row>
    <row r="255" spans="5:128" ht="18" customHeight="1">
      <c r="E255" s="50"/>
      <c r="K255" s="184" t="str">
        <f>IFERROR(MP_DATA[[#This Row],[Top '[m']]]-MP_DATA[[#This Row],[Bottom '[m']]], "")</f>
        <v/>
      </c>
      <c r="L255" s="172" t="str">
        <f>IFERROR(-(MP_DATA[[#This Row],[D, bottom '[m']]]-MP_DATA[[#This Row],[D, top '[m']]])/(MP_DATA[[#This Row],[Bottom '[m']]]-MP_DATA[[#This Row],[Top '[m']]]),"")</f>
        <v/>
      </c>
      <c r="M255" s="122" t="str">
        <f t="shared" si="8"/>
        <v/>
      </c>
      <c r="N255" s="435" t="str">
        <f>IFERROR((MP_DATA[[#This Row],[D, bottom '[m']]]+MP_DATA[[#This Row],[D, top '[m']]])/(2*MP_DATA[[#This Row],[t '[mm']]]/1000),"")</f>
        <v/>
      </c>
      <c r="O255" s="412"/>
      <c r="P255" s="412"/>
      <c r="Q255" s="412"/>
      <c r="R255" s="412"/>
      <c r="S255" s="461"/>
      <c r="T255" s="461"/>
      <c r="U255" s="457"/>
      <c r="V255" s="412"/>
      <c r="W255" s="412"/>
      <c r="X255" s="412"/>
      <c r="Y255" s="412"/>
      <c r="AQ255" s="80"/>
      <c r="AW255" s="184" t="str">
        <f>IFERROR(TP_DATA[[#This Row],[Top '[m']]]-TP_DATA[[#This Row],[Bottom '[m']]], "")</f>
        <v/>
      </c>
      <c r="AX255" s="165"/>
      <c r="AY255" s="166"/>
      <c r="AZ255" s="189"/>
      <c r="BC255" s="94"/>
      <c r="BD255" s="94"/>
      <c r="BE255" s="150"/>
      <c r="BJ255"/>
      <c r="CI255" s="184" t="str">
        <f>IFERROR(TOWER_DATA[[#This Row],[Top '[m']]]-TOWER_DATA[[#This Row],[Bottom '[m']]], "")</f>
        <v/>
      </c>
      <c r="CJ255" s="446" t="str">
        <f>IFERROR(-(TOWER_DATA[[#This Row],[D, bottom '[m']]]-TOWER_DATA[[#This Row],[D, top '[m']]])/(TOWER_DATA[[#This Row],[Bottom '[m']]]-TOWER_DATA[[#This Row],[Top '[m']]]),"")</f>
        <v/>
      </c>
      <c r="CK255" s="447" t="str">
        <f>IF(7850/1000*(1/3)*PI()*ABS(CD255-CE255)*((CF255/2)^2+(CF255/2)*(CG255/2)+(CG255/2)^2-(CF255/2-CH255/1000)^2-(CF255/2-CH255/1000)*(CG255/2-CH255/1000)-(CG255/2-CH255/1000)^2)=0,"",7850/1000*(1/3)*PI()*ABS(CD255-CE255)*((CF255/2)^2+(CF255/2)*(CG255/2)+(CG255/2)^2-(CF255/2-CH255/1000)^2-(CF255/2-CH255/1000)*(CG255/2-CH255/1000)-(CG255/2-CH255/1000)^2))</f>
        <v/>
      </c>
      <c r="CL255" s="185" t="str">
        <f>IFERROR((TOWER_DATA[[#This Row],[D, bottom '[m']]]+TOWER_DATA[[#This Row],[D, top '[m']]])/(2*TOWER_DATA[[#This Row],[t '[mm']]]/1000),"")</f>
        <v/>
      </c>
      <c r="CN255" s="412"/>
      <c r="CV255" s="55"/>
      <c r="DQ255" s="166"/>
      <c r="DR255" s="166"/>
      <c r="DS255" s="150"/>
      <c r="DV255" s="94"/>
      <c r="DW255" s="94"/>
      <c r="DX255" s="53"/>
    </row>
    <row r="256" spans="5:128" ht="18" customHeight="1">
      <c r="E256" s="50"/>
      <c r="K256" s="184" t="str">
        <f>IFERROR(MP_DATA[[#This Row],[Top '[m']]]-MP_DATA[[#This Row],[Bottom '[m']]], "")</f>
        <v/>
      </c>
      <c r="L256" s="172" t="str">
        <f>IFERROR(-(MP_DATA[[#This Row],[D, bottom '[m']]]-MP_DATA[[#This Row],[D, top '[m']]])/(MP_DATA[[#This Row],[Bottom '[m']]]-MP_DATA[[#This Row],[Top '[m']]]),"")</f>
        <v/>
      </c>
      <c r="M256" s="122" t="str">
        <f t="shared" si="8"/>
        <v/>
      </c>
      <c r="N256" s="435" t="str">
        <f>IFERROR((MP_DATA[[#This Row],[D, bottom '[m']]]+MP_DATA[[#This Row],[D, top '[m']]])/(2*MP_DATA[[#This Row],[t '[mm']]]/1000),"")</f>
        <v/>
      </c>
      <c r="O256" s="412"/>
      <c r="P256" s="412"/>
      <c r="Q256" s="412"/>
      <c r="R256" s="412"/>
      <c r="S256" s="461"/>
      <c r="T256" s="461"/>
      <c r="U256" s="457"/>
      <c r="V256" s="412"/>
      <c r="W256" s="412"/>
      <c r="X256" s="412"/>
      <c r="Y256" s="412"/>
      <c r="AQ256" s="80"/>
      <c r="AW256" s="184" t="str">
        <f>IFERROR(TP_DATA[[#This Row],[Top '[m']]]-TP_DATA[[#This Row],[Bottom '[m']]], "")</f>
        <v/>
      </c>
      <c r="AX256" s="165"/>
      <c r="AY256" s="166"/>
      <c r="AZ256" s="189"/>
      <c r="BC256" s="94"/>
      <c r="BD256" s="94"/>
      <c r="BE256" s="150"/>
      <c r="BJ256"/>
      <c r="CI256" s="184" t="str">
        <f>IFERROR(TOWER_DATA[[#This Row],[Top '[m']]]-TOWER_DATA[[#This Row],[Bottom '[m']]], "")</f>
        <v/>
      </c>
      <c r="CJ256" s="446" t="str">
        <f>IFERROR(-(TOWER_DATA[[#This Row],[D, bottom '[m']]]-TOWER_DATA[[#This Row],[D, top '[m']]])/(TOWER_DATA[[#This Row],[Bottom '[m']]]-TOWER_DATA[[#This Row],[Top '[m']]]),"")</f>
        <v/>
      </c>
      <c r="CK256" s="447" t="str">
        <f>IF(7850/1000*(1/3)*PI()*ABS(CD256-CE256)*((CF256/2)^2+(CF256/2)*(CG256/2)+(CG256/2)^2-(CF256/2-CH256/1000)^2-(CF256/2-CH256/1000)*(CG256/2-CH256/1000)-(CG256/2-CH256/1000)^2)=0,"",7850/1000*(1/3)*PI()*ABS(CD256-CE256)*((CF256/2)^2+(CF256/2)*(CG256/2)+(CG256/2)^2-(CF256/2-CH256/1000)^2-(CF256/2-CH256/1000)*(CG256/2-CH256/1000)-(CG256/2-CH256/1000)^2))</f>
        <v/>
      </c>
      <c r="CL256" s="185" t="str">
        <f>IFERROR((TOWER_DATA[[#This Row],[D, bottom '[m']]]+TOWER_DATA[[#This Row],[D, top '[m']]])/(2*TOWER_DATA[[#This Row],[t '[mm']]]/1000),"")</f>
        <v/>
      </c>
      <c r="CN256" s="412"/>
      <c r="CV256" s="55"/>
      <c r="DQ256" s="166"/>
      <c r="DR256" s="166"/>
      <c r="DS256" s="150"/>
      <c r="DV256" s="94"/>
      <c r="DW256" s="94"/>
      <c r="DX256" s="53"/>
    </row>
    <row r="257" spans="5:128" ht="18" customHeight="1">
      <c r="E257" s="50"/>
      <c r="K257" s="184" t="str">
        <f>IFERROR(MP_DATA[[#This Row],[Top '[m']]]-MP_DATA[[#This Row],[Bottom '[m']]], "")</f>
        <v/>
      </c>
      <c r="L257" s="172" t="str">
        <f>IFERROR(-(MP_DATA[[#This Row],[D, bottom '[m']]]-MP_DATA[[#This Row],[D, top '[m']]])/(MP_DATA[[#This Row],[Bottom '[m']]]-MP_DATA[[#This Row],[Top '[m']]]),"")</f>
        <v/>
      </c>
      <c r="M257" s="122" t="str">
        <f t="shared" si="8"/>
        <v/>
      </c>
      <c r="N257" s="435" t="str">
        <f>IFERROR((MP_DATA[[#This Row],[D, bottom '[m']]]+MP_DATA[[#This Row],[D, top '[m']]])/(2*MP_DATA[[#This Row],[t '[mm']]]/1000),"")</f>
        <v/>
      </c>
      <c r="O257" s="412"/>
      <c r="P257" s="412"/>
      <c r="Q257" s="412"/>
      <c r="R257" s="412"/>
      <c r="S257" s="461"/>
      <c r="T257" s="461"/>
      <c r="U257" s="457"/>
      <c r="V257" s="412"/>
      <c r="W257" s="412"/>
      <c r="X257" s="412"/>
      <c r="Y257" s="412"/>
      <c r="AQ257" s="80"/>
      <c r="AW257" s="184" t="str">
        <f>IFERROR(TP_DATA[[#This Row],[Top '[m']]]-TP_DATA[[#This Row],[Bottom '[m']]], "")</f>
        <v/>
      </c>
      <c r="AX257" s="165"/>
      <c r="AY257" s="166"/>
      <c r="AZ257" s="189"/>
      <c r="BC257" s="94"/>
      <c r="BD257" s="94"/>
      <c r="BE257" s="150"/>
      <c r="BJ257"/>
      <c r="CI257" s="184" t="str">
        <f>IFERROR(TOWER_DATA[[#This Row],[Top '[m']]]-TOWER_DATA[[#This Row],[Bottom '[m']]], "")</f>
        <v/>
      </c>
      <c r="CJ257" s="446" t="str">
        <f>IFERROR(-(TOWER_DATA[[#This Row],[D, bottom '[m']]]-TOWER_DATA[[#This Row],[D, top '[m']]])/(TOWER_DATA[[#This Row],[Bottom '[m']]]-TOWER_DATA[[#This Row],[Top '[m']]]),"")</f>
        <v/>
      </c>
      <c r="CK257" s="447" t="str">
        <f>IF(7850/1000*(1/3)*PI()*ABS(CD257-CE257)*((CF257/2)^2+(CF257/2)*(CG257/2)+(CG257/2)^2-(CF257/2-CH257/1000)^2-(CF257/2-CH257/1000)*(CG257/2-CH257/1000)-(CG257/2-CH257/1000)^2)=0,"",7850/1000*(1/3)*PI()*ABS(CD257-CE257)*((CF257/2)^2+(CF257/2)*(CG257/2)+(CG257/2)^2-(CF257/2-CH257/1000)^2-(CF257/2-CH257/1000)*(CG257/2-CH257/1000)-(CG257/2-CH257/1000)^2))</f>
        <v/>
      </c>
      <c r="CL257" s="185" t="str">
        <f>IFERROR((TOWER_DATA[[#This Row],[D, bottom '[m']]]+TOWER_DATA[[#This Row],[D, top '[m']]])/(2*TOWER_DATA[[#This Row],[t '[mm']]]/1000),"")</f>
        <v/>
      </c>
      <c r="CN257" s="412"/>
      <c r="CV257" s="55"/>
      <c r="DQ257" s="166"/>
      <c r="DR257" s="166"/>
      <c r="DS257" s="150"/>
      <c r="DV257" s="94"/>
      <c r="DW257" s="94"/>
      <c r="DX257" s="53"/>
    </row>
    <row r="258" spans="5:128" ht="18" customHeight="1">
      <c r="E258" s="50"/>
      <c r="K258" s="184" t="str">
        <f>IFERROR(MP_DATA[[#This Row],[Top '[m']]]-MP_DATA[[#This Row],[Bottom '[m']]], "")</f>
        <v/>
      </c>
      <c r="L258" s="172" t="str">
        <f>IFERROR(-(MP_DATA[[#This Row],[D, bottom '[m']]]-MP_DATA[[#This Row],[D, top '[m']]])/(MP_DATA[[#This Row],[Bottom '[m']]]-MP_DATA[[#This Row],[Top '[m']]]),"")</f>
        <v/>
      </c>
      <c r="M258" s="122" t="str">
        <f t="shared" si="8"/>
        <v/>
      </c>
      <c r="N258" s="435" t="str">
        <f>IFERROR((MP_DATA[[#This Row],[D, bottom '[m']]]+MP_DATA[[#This Row],[D, top '[m']]])/(2*MP_DATA[[#This Row],[t '[mm']]]/1000),"")</f>
        <v/>
      </c>
      <c r="O258" s="412"/>
      <c r="P258" s="412"/>
      <c r="Q258" s="412"/>
      <c r="R258" s="412"/>
      <c r="S258" s="461"/>
      <c r="T258" s="461"/>
      <c r="U258" s="457"/>
      <c r="V258" s="412"/>
      <c r="W258" s="412"/>
      <c r="X258" s="412"/>
      <c r="Y258" s="412"/>
      <c r="AQ258" s="80"/>
      <c r="AW258" s="184" t="str">
        <f>IFERROR(TP_DATA[[#This Row],[Top '[m']]]-TP_DATA[[#This Row],[Bottom '[m']]], "")</f>
        <v/>
      </c>
      <c r="AX258" s="165"/>
      <c r="AY258" s="166"/>
      <c r="AZ258" s="189"/>
      <c r="BC258" s="94"/>
      <c r="BD258" s="94"/>
      <c r="BE258" s="150"/>
      <c r="BJ258"/>
      <c r="CI258" s="184" t="str">
        <f>IFERROR(TOWER_DATA[[#This Row],[Top '[m']]]-TOWER_DATA[[#This Row],[Bottom '[m']]], "")</f>
        <v/>
      </c>
      <c r="CJ258" s="446" t="str">
        <f>IFERROR(-(TOWER_DATA[[#This Row],[D, bottom '[m']]]-TOWER_DATA[[#This Row],[D, top '[m']]])/(TOWER_DATA[[#This Row],[Bottom '[m']]]-TOWER_DATA[[#This Row],[Top '[m']]]),"")</f>
        <v/>
      </c>
      <c r="CK258" s="447" t="str">
        <f>IF(7850/1000*(1/3)*PI()*ABS(CD258-CE258)*((CF258/2)^2+(CF258/2)*(CG258/2)+(CG258/2)^2-(CF258/2-CH258/1000)^2-(CF258/2-CH258/1000)*(CG258/2-CH258/1000)-(CG258/2-CH258/1000)^2)=0,"",7850/1000*(1/3)*PI()*ABS(CD258-CE258)*((CF258/2)^2+(CF258/2)*(CG258/2)+(CG258/2)^2-(CF258/2-CH258/1000)^2-(CF258/2-CH258/1000)*(CG258/2-CH258/1000)-(CG258/2-CH258/1000)^2))</f>
        <v/>
      </c>
      <c r="CL258" s="185" t="str">
        <f>IFERROR((TOWER_DATA[[#This Row],[D, bottom '[m']]]+TOWER_DATA[[#This Row],[D, top '[m']]])/(2*TOWER_DATA[[#This Row],[t '[mm']]]/1000),"")</f>
        <v/>
      </c>
      <c r="CN258" s="412"/>
      <c r="CV258" s="55"/>
      <c r="DQ258" s="166"/>
      <c r="DR258" s="166"/>
      <c r="DS258" s="150"/>
      <c r="DV258" s="94"/>
      <c r="DW258" s="94"/>
      <c r="DX258" s="53"/>
    </row>
    <row r="259" spans="5:128" ht="18" customHeight="1">
      <c r="E259" s="50"/>
      <c r="K259" s="184" t="str">
        <f>IFERROR(MP_DATA[[#This Row],[Top '[m']]]-MP_DATA[[#This Row],[Bottom '[m']]], "")</f>
        <v/>
      </c>
      <c r="L259" s="172" t="str">
        <f>IFERROR(-(MP_DATA[[#This Row],[D, bottom '[m']]]-MP_DATA[[#This Row],[D, top '[m']]])/(MP_DATA[[#This Row],[Bottom '[m']]]-MP_DATA[[#This Row],[Top '[m']]]),"")</f>
        <v/>
      </c>
      <c r="M259" s="122" t="str">
        <f t="shared" si="8"/>
        <v/>
      </c>
      <c r="N259" s="435" t="str">
        <f>IFERROR((MP_DATA[[#This Row],[D, bottom '[m']]]+MP_DATA[[#This Row],[D, top '[m']]])/(2*MP_DATA[[#This Row],[t '[mm']]]/1000),"")</f>
        <v/>
      </c>
      <c r="O259" s="412"/>
      <c r="P259" s="412"/>
      <c r="Q259" s="412"/>
      <c r="R259" s="412"/>
      <c r="S259" s="461"/>
      <c r="T259" s="461"/>
      <c r="U259" s="457"/>
      <c r="V259" s="412"/>
      <c r="W259" s="412"/>
      <c r="X259" s="412"/>
      <c r="Y259" s="412"/>
      <c r="AQ259" s="80"/>
      <c r="AW259" s="184" t="str">
        <f>IFERROR(TP_DATA[[#This Row],[Top '[m']]]-TP_DATA[[#This Row],[Bottom '[m']]], "")</f>
        <v/>
      </c>
      <c r="AX259" s="165"/>
      <c r="AY259" s="166"/>
      <c r="AZ259" s="189"/>
      <c r="BC259" s="94"/>
      <c r="BD259" s="94"/>
      <c r="BE259" s="150"/>
      <c r="BJ259"/>
      <c r="CI259" s="184" t="str">
        <f>IFERROR(TOWER_DATA[[#This Row],[Top '[m']]]-TOWER_DATA[[#This Row],[Bottom '[m']]], "")</f>
        <v/>
      </c>
      <c r="CJ259" s="446" t="str">
        <f>IFERROR(-(TOWER_DATA[[#This Row],[D, bottom '[m']]]-TOWER_DATA[[#This Row],[D, top '[m']]])/(TOWER_DATA[[#This Row],[Bottom '[m']]]-TOWER_DATA[[#This Row],[Top '[m']]]),"")</f>
        <v/>
      </c>
      <c r="CK259" s="447" t="str">
        <f>IF(7850/1000*(1/3)*PI()*ABS(CD259-CE259)*((CF259/2)^2+(CF259/2)*(CG259/2)+(CG259/2)^2-(CF259/2-CH259/1000)^2-(CF259/2-CH259/1000)*(CG259/2-CH259/1000)-(CG259/2-CH259/1000)^2)=0,"",7850/1000*(1/3)*PI()*ABS(CD259-CE259)*((CF259/2)^2+(CF259/2)*(CG259/2)+(CG259/2)^2-(CF259/2-CH259/1000)^2-(CF259/2-CH259/1000)*(CG259/2-CH259/1000)-(CG259/2-CH259/1000)^2))</f>
        <v/>
      </c>
      <c r="CL259" s="185" t="str">
        <f>IFERROR((TOWER_DATA[[#This Row],[D, bottom '[m']]]+TOWER_DATA[[#This Row],[D, top '[m']]])/(2*TOWER_DATA[[#This Row],[t '[mm']]]/1000),"")</f>
        <v/>
      </c>
      <c r="CN259" s="412"/>
      <c r="CV259" s="55"/>
      <c r="DQ259" s="166"/>
      <c r="DR259" s="166"/>
      <c r="DS259" s="150"/>
      <c r="DV259" s="94"/>
      <c r="DW259" s="94"/>
      <c r="DX259" s="53"/>
    </row>
    <row r="260" spans="5:128" ht="18" customHeight="1">
      <c r="E260" s="50"/>
      <c r="K260" s="184" t="str">
        <f>IFERROR(MP_DATA[[#This Row],[Top '[m']]]-MP_DATA[[#This Row],[Bottom '[m']]], "")</f>
        <v/>
      </c>
      <c r="L260" s="172" t="str">
        <f>IFERROR(-(MP_DATA[[#This Row],[D, bottom '[m']]]-MP_DATA[[#This Row],[D, top '[m']]])/(MP_DATA[[#This Row],[Bottom '[m']]]-MP_DATA[[#This Row],[Top '[m']]]),"")</f>
        <v/>
      </c>
      <c r="M260" s="122" t="str">
        <f t="shared" si="8"/>
        <v/>
      </c>
      <c r="N260" s="435" t="str">
        <f>IFERROR((MP_DATA[[#This Row],[D, bottom '[m']]]+MP_DATA[[#This Row],[D, top '[m']]])/(2*MP_DATA[[#This Row],[t '[mm']]]/1000),"")</f>
        <v/>
      </c>
      <c r="O260" s="412"/>
      <c r="P260" s="412"/>
      <c r="Q260" s="412"/>
      <c r="R260" s="412"/>
      <c r="S260" s="461"/>
      <c r="T260" s="461"/>
      <c r="U260" s="457"/>
      <c r="V260" s="412"/>
      <c r="W260" s="412"/>
      <c r="X260" s="412"/>
      <c r="Y260" s="412"/>
      <c r="AQ260" s="80"/>
      <c r="AW260" s="184" t="str">
        <f>IFERROR(TP_DATA[[#This Row],[Top '[m']]]-TP_DATA[[#This Row],[Bottom '[m']]], "")</f>
        <v/>
      </c>
      <c r="AX260" s="165"/>
      <c r="AY260" s="166"/>
      <c r="AZ260" s="189"/>
      <c r="BC260" s="94"/>
      <c r="BD260" s="94"/>
      <c r="BE260" s="150"/>
      <c r="BJ260"/>
      <c r="CI260" s="184" t="str">
        <f>IFERROR(TOWER_DATA[[#This Row],[Top '[m']]]-TOWER_DATA[[#This Row],[Bottom '[m']]], "")</f>
        <v/>
      </c>
      <c r="CJ260" s="446" t="str">
        <f>IFERROR(-(TOWER_DATA[[#This Row],[D, bottom '[m']]]-TOWER_DATA[[#This Row],[D, top '[m']]])/(TOWER_DATA[[#This Row],[Bottom '[m']]]-TOWER_DATA[[#This Row],[Top '[m']]]),"")</f>
        <v/>
      </c>
      <c r="CK260" s="447" t="str">
        <f>IF(7850/1000*(1/3)*PI()*ABS(CD260-CE260)*((CF260/2)^2+(CF260/2)*(CG260/2)+(CG260/2)^2-(CF260/2-CH260/1000)^2-(CF260/2-CH260/1000)*(CG260/2-CH260/1000)-(CG260/2-CH260/1000)^2)=0,"",7850/1000*(1/3)*PI()*ABS(CD260-CE260)*((CF260/2)^2+(CF260/2)*(CG260/2)+(CG260/2)^2-(CF260/2-CH260/1000)^2-(CF260/2-CH260/1000)*(CG260/2-CH260/1000)-(CG260/2-CH260/1000)^2))</f>
        <v/>
      </c>
      <c r="CL260" s="185" t="str">
        <f>IFERROR((TOWER_DATA[[#This Row],[D, bottom '[m']]]+TOWER_DATA[[#This Row],[D, top '[m']]])/(2*TOWER_DATA[[#This Row],[t '[mm']]]/1000),"")</f>
        <v/>
      </c>
      <c r="CN260" s="412"/>
      <c r="CV260" s="55"/>
      <c r="DQ260" s="166"/>
      <c r="DR260" s="166"/>
      <c r="DS260" s="150"/>
      <c r="DV260" s="94"/>
      <c r="DW260" s="94"/>
      <c r="DX260" s="53"/>
    </row>
    <row r="261" spans="5:128" ht="18" customHeight="1">
      <c r="E261" s="50"/>
      <c r="K261" s="184" t="str">
        <f>IFERROR(MP_DATA[[#This Row],[Top '[m']]]-MP_DATA[[#This Row],[Bottom '[m']]], "")</f>
        <v/>
      </c>
      <c r="L261" s="172" t="str">
        <f>IFERROR(-(MP_DATA[[#This Row],[D, bottom '[m']]]-MP_DATA[[#This Row],[D, top '[m']]])/(MP_DATA[[#This Row],[Bottom '[m']]]-MP_DATA[[#This Row],[Top '[m']]]),"")</f>
        <v/>
      </c>
      <c r="M261" s="122" t="str">
        <f t="shared" si="8"/>
        <v/>
      </c>
      <c r="N261" s="435" t="str">
        <f>IFERROR((MP_DATA[[#This Row],[D, bottom '[m']]]+MP_DATA[[#This Row],[D, top '[m']]])/(2*MP_DATA[[#This Row],[t '[mm']]]/1000),"")</f>
        <v/>
      </c>
      <c r="O261" s="412"/>
      <c r="P261" s="412"/>
      <c r="Q261" s="412"/>
      <c r="R261" s="412"/>
      <c r="S261" s="461"/>
      <c r="T261" s="461"/>
      <c r="U261" s="457"/>
      <c r="V261" s="412"/>
      <c r="W261" s="412"/>
      <c r="X261" s="412"/>
      <c r="Y261" s="412"/>
      <c r="AQ261" s="80"/>
      <c r="AW261" s="184" t="str">
        <f>IFERROR(TP_DATA[[#This Row],[Top '[m']]]-TP_DATA[[#This Row],[Bottom '[m']]], "")</f>
        <v/>
      </c>
      <c r="AX261" s="165"/>
      <c r="AY261" s="166"/>
      <c r="AZ261" s="189"/>
      <c r="BC261" s="94"/>
      <c r="BD261" s="94"/>
      <c r="BE261" s="150"/>
      <c r="BJ261"/>
      <c r="CI261" s="184" t="str">
        <f>IFERROR(TOWER_DATA[[#This Row],[Top '[m']]]-TOWER_DATA[[#This Row],[Bottom '[m']]], "")</f>
        <v/>
      </c>
      <c r="CJ261" s="446" t="str">
        <f>IFERROR(-(TOWER_DATA[[#This Row],[D, bottom '[m']]]-TOWER_DATA[[#This Row],[D, top '[m']]])/(TOWER_DATA[[#This Row],[Bottom '[m']]]-TOWER_DATA[[#This Row],[Top '[m']]]),"")</f>
        <v/>
      </c>
      <c r="CK261" s="447" t="str">
        <f>IF(7850/1000*(1/3)*PI()*ABS(CD261-CE261)*((CF261/2)^2+(CF261/2)*(CG261/2)+(CG261/2)^2-(CF261/2-CH261/1000)^2-(CF261/2-CH261/1000)*(CG261/2-CH261/1000)-(CG261/2-CH261/1000)^2)=0,"",7850/1000*(1/3)*PI()*ABS(CD261-CE261)*((CF261/2)^2+(CF261/2)*(CG261/2)+(CG261/2)^2-(CF261/2-CH261/1000)^2-(CF261/2-CH261/1000)*(CG261/2-CH261/1000)-(CG261/2-CH261/1000)^2))</f>
        <v/>
      </c>
      <c r="CL261" s="185" t="str">
        <f>IFERROR((TOWER_DATA[[#This Row],[D, bottom '[m']]]+TOWER_DATA[[#This Row],[D, top '[m']]])/(2*TOWER_DATA[[#This Row],[t '[mm']]]/1000),"")</f>
        <v/>
      </c>
      <c r="CN261" s="412"/>
      <c r="CV261" s="55"/>
      <c r="DQ261" s="166"/>
      <c r="DR261" s="166"/>
      <c r="DS261" s="150"/>
      <c r="DV261" s="94"/>
      <c r="DW261" s="94"/>
      <c r="DX261" s="53"/>
    </row>
    <row r="262" spans="5:128" ht="18" customHeight="1">
      <c r="E262" s="50"/>
      <c r="K262" s="184" t="str">
        <f>IFERROR(MP_DATA[[#This Row],[Top '[m']]]-MP_DATA[[#This Row],[Bottom '[m']]], "")</f>
        <v/>
      </c>
      <c r="L262" s="172" t="str">
        <f>IFERROR(-(MP_DATA[[#This Row],[D, bottom '[m']]]-MP_DATA[[#This Row],[D, top '[m']]])/(MP_DATA[[#This Row],[Bottom '[m']]]-MP_DATA[[#This Row],[Top '[m']]]),"")</f>
        <v/>
      </c>
      <c r="M262" s="122" t="str">
        <f t="shared" si="8"/>
        <v/>
      </c>
      <c r="N262" s="435" t="str">
        <f>IFERROR((MP_DATA[[#This Row],[D, bottom '[m']]]+MP_DATA[[#This Row],[D, top '[m']]])/(2*MP_DATA[[#This Row],[t '[mm']]]/1000),"")</f>
        <v/>
      </c>
      <c r="O262" s="412"/>
      <c r="P262" s="412"/>
      <c r="Q262" s="412"/>
      <c r="R262" s="412"/>
      <c r="S262" s="461"/>
      <c r="T262" s="461"/>
      <c r="U262" s="457"/>
      <c r="V262" s="412"/>
      <c r="W262" s="412"/>
      <c r="X262" s="412"/>
      <c r="Y262" s="412"/>
      <c r="AQ262" s="80"/>
      <c r="AW262" s="184" t="str">
        <f>IFERROR(TP_DATA[[#This Row],[Top '[m']]]-TP_DATA[[#This Row],[Bottom '[m']]], "")</f>
        <v/>
      </c>
      <c r="AX262" s="165"/>
      <c r="AY262" s="166"/>
      <c r="AZ262" s="189"/>
      <c r="BC262" s="94"/>
      <c r="BD262" s="94"/>
      <c r="BE262" s="150"/>
      <c r="BJ262"/>
      <c r="CI262" s="184" t="str">
        <f>IFERROR(TOWER_DATA[[#This Row],[Top '[m']]]-TOWER_DATA[[#This Row],[Bottom '[m']]], "")</f>
        <v/>
      </c>
      <c r="CJ262" s="446" t="str">
        <f>IFERROR(-(TOWER_DATA[[#This Row],[D, bottom '[m']]]-TOWER_DATA[[#This Row],[D, top '[m']]])/(TOWER_DATA[[#This Row],[Bottom '[m']]]-TOWER_DATA[[#This Row],[Top '[m']]]),"")</f>
        <v/>
      </c>
      <c r="CK262" s="447" t="str">
        <f>IF(7850/1000*(1/3)*PI()*ABS(CD262-CE262)*((CF262/2)^2+(CF262/2)*(CG262/2)+(CG262/2)^2-(CF262/2-CH262/1000)^2-(CF262/2-CH262/1000)*(CG262/2-CH262/1000)-(CG262/2-CH262/1000)^2)=0,"",7850/1000*(1/3)*PI()*ABS(CD262-CE262)*((CF262/2)^2+(CF262/2)*(CG262/2)+(CG262/2)^2-(CF262/2-CH262/1000)^2-(CF262/2-CH262/1000)*(CG262/2-CH262/1000)-(CG262/2-CH262/1000)^2))</f>
        <v/>
      </c>
      <c r="CL262" s="185" t="str">
        <f>IFERROR((TOWER_DATA[[#This Row],[D, bottom '[m']]]+TOWER_DATA[[#This Row],[D, top '[m']]])/(2*TOWER_DATA[[#This Row],[t '[mm']]]/1000),"")</f>
        <v/>
      </c>
      <c r="CN262" s="412"/>
      <c r="CV262" s="55"/>
      <c r="DQ262" s="166"/>
      <c r="DR262" s="166"/>
      <c r="DS262" s="150"/>
      <c r="DV262" s="94"/>
      <c r="DW262" s="94"/>
      <c r="DX262" s="53"/>
    </row>
    <row r="263" spans="5:128" ht="18" customHeight="1">
      <c r="E263" s="50"/>
      <c r="K263" s="184" t="str">
        <f>IFERROR(MP_DATA[[#This Row],[Top '[m']]]-MP_DATA[[#This Row],[Bottom '[m']]], "")</f>
        <v/>
      </c>
      <c r="L263" s="172" t="str">
        <f>IFERROR(-(MP_DATA[[#This Row],[D, bottom '[m']]]-MP_DATA[[#This Row],[D, top '[m']]])/(MP_DATA[[#This Row],[Bottom '[m']]]-MP_DATA[[#This Row],[Top '[m']]]),"")</f>
        <v/>
      </c>
      <c r="M263" s="122" t="str">
        <f t="shared" si="8"/>
        <v/>
      </c>
      <c r="N263" s="435" t="str">
        <f>IFERROR((MP_DATA[[#This Row],[D, bottom '[m']]]+MP_DATA[[#This Row],[D, top '[m']]])/(2*MP_DATA[[#This Row],[t '[mm']]]/1000),"")</f>
        <v/>
      </c>
      <c r="O263" s="412"/>
      <c r="P263" s="412"/>
      <c r="Q263" s="412"/>
      <c r="R263" s="412"/>
      <c r="S263" s="461"/>
      <c r="T263" s="461"/>
      <c r="U263" s="457"/>
      <c r="V263" s="412"/>
      <c r="W263" s="412"/>
      <c r="X263" s="412"/>
      <c r="Y263" s="412"/>
      <c r="AQ263" s="80"/>
      <c r="AW263" s="184" t="str">
        <f>IFERROR(TP_DATA[[#This Row],[Top '[m']]]-TP_DATA[[#This Row],[Bottom '[m']]], "")</f>
        <v/>
      </c>
      <c r="AX263" s="165"/>
      <c r="AY263" s="166"/>
      <c r="AZ263" s="189"/>
      <c r="BC263" s="94"/>
      <c r="BD263" s="94"/>
      <c r="BE263" s="150"/>
      <c r="BJ263"/>
      <c r="CI263" s="184" t="str">
        <f>IFERROR(TOWER_DATA[[#This Row],[Top '[m']]]-TOWER_DATA[[#This Row],[Bottom '[m']]], "")</f>
        <v/>
      </c>
      <c r="CJ263" s="446" t="str">
        <f>IFERROR(-(TOWER_DATA[[#This Row],[D, bottom '[m']]]-TOWER_DATA[[#This Row],[D, top '[m']]])/(TOWER_DATA[[#This Row],[Bottom '[m']]]-TOWER_DATA[[#This Row],[Top '[m']]]),"")</f>
        <v/>
      </c>
      <c r="CK263" s="447" t="str">
        <f>IF(7850/1000*(1/3)*PI()*ABS(CD263-CE263)*((CF263/2)^2+(CF263/2)*(CG263/2)+(CG263/2)^2-(CF263/2-CH263/1000)^2-(CF263/2-CH263/1000)*(CG263/2-CH263/1000)-(CG263/2-CH263/1000)^2)=0,"",7850/1000*(1/3)*PI()*ABS(CD263-CE263)*((CF263/2)^2+(CF263/2)*(CG263/2)+(CG263/2)^2-(CF263/2-CH263/1000)^2-(CF263/2-CH263/1000)*(CG263/2-CH263/1000)-(CG263/2-CH263/1000)^2))</f>
        <v/>
      </c>
      <c r="CL263" s="185" t="str">
        <f>IFERROR((TOWER_DATA[[#This Row],[D, bottom '[m']]]+TOWER_DATA[[#This Row],[D, top '[m']]])/(2*TOWER_DATA[[#This Row],[t '[mm']]]/1000),"")</f>
        <v/>
      </c>
      <c r="CN263" s="412"/>
      <c r="CV263" s="55"/>
      <c r="DQ263" s="166"/>
      <c r="DR263" s="166"/>
      <c r="DS263" s="150"/>
      <c r="DV263" s="94"/>
      <c r="DW263" s="94"/>
      <c r="DX263" s="53"/>
    </row>
    <row r="264" spans="5:128" ht="18" customHeight="1">
      <c r="E264" s="50"/>
      <c r="K264" s="184" t="str">
        <f>IFERROR(MP_DATA[[#This Row],[Top '[m']]]-MP_DATA[[#This Row],[Bottom '[m']]], "")</f>
        <v/>
      </c>
      <c r="L264" s="172" t="str">
        <f>IFERROR(-(MP_DATA[[#This Row],[D, bottom '[m']]]-MP_DATA[[#This Row],[D, top '[m']]])/(MP_DATA[[#This Row],[Bottom '[m']]]-MP_DATA[[#This Row],[Top '[m']]]),"")</f>
        <v/>
      </c>
      <c r="M264" s="122" t="str">
        <f t="shared" si="8"/>
        <v/>
      </c>
      <c r="N264" s="435" t="str">
        <f>IFERROR((MP_DATA[[#This Row],[D, bottom '[m']]]+MP_DATA[[#This Row],[D, top '[m']]])/(2*MP_DATA[[#This Row],[t '[mm']]]/1000),"")</f>
        <v/>
      </c>
      <c r="O264" s="412"/>
      <c r="P264" s="412"/>
      <c r="Q264" s="412"/>
      <c r="R264" s="412"/>
      <c r="S264" s="461"/>
      <c r="T264" s="461"/>
      <c r="U264" s="457"/>
      <c r="V264" s="412"/>
      <c r="W264" s="412"/>
      <c r="X264" s="412"/>
      <c r="Y264" s="412"/>
      <c r="AQ264" s="80"/>
      <c r="AW264" s="184" t="str">
        <f>IFERROR(TP_DATA[[#This Row],[Top '[m']]]-TP_DATA[[#This Row],[Bottom '[m']]], "")</f>
        <v/>
      </c>
      <c r="AX264" s="165"/>
      <c r="AY264" s="166"/>
      <c r="AZ264" s="189"/>
      <c r="BC264" s="94"/>
      <c r="BD264" s="94"/>
      <c r="BE264" s="150"/>
      <c r="BJ264"/>
      <c r="CI264" s="184" t="str">
        <f>IFERROR(TOWER_DATA[[#This Row],[Top '[m']]]-TOWER_DATA[[#This Row],[Bottom '[m']]], "")</f>
        <v/>
      </c>
      <c r="CJ264" s="446" t="str">
        <f>IFERROR(-(TOWER_DATA[[#This Row],[D, bottom '[m']]]-TOWER_DATA[[#This Row],[D, top '[m']]])/(TOWER_DATA[[#This Row],[Bottom '[m']]]-TOWER_DATA[[#This Row],[Top '[m']]]),"")</f>
        <v/>
      </c>
      <c r="CK264" s="447" t="str">
        <f>IF(7850/1000*(1/3)*PI()*ABS(CD264-CE264)*((CF264/2)^2+(CF264/2)*(CG264/2)+(CG264/2)^2-(CF264/2-CH264/1000)^2-(CF264/2-CH264/1000)*(CG264/2-CH264/1000)-(CG264/2-CH264/1000)^2)=0,"",7850/1000*(1/3)*PI()*ABS(CD264-CE264)*((CF264/2)^2+(CF264/2)*(CG264/2)+(CG264/2)^2-(CF264/2-CH264/1000)^2-(CF264/2-CH264/1000)*(CG264/2-CH264/1000)-(CG264/2-CH264/1000)^2))</f>
        <v/>
      </c>
      <c r="CL264" s="185" t="str">
        <f>IFERROR((TOWER_DATA[[#This Row],[D, bottom '[m']]]+TOWER_DATA[[#This Row],[D, top '[m']]])/(2*TOWER_DATA[[#This Row],[t '[mm']]]/1000),"")</f>
        <v/>
      </c>
      <c r="CN264" s="412"/>
      <c r="CV264" s="55"/>
      <c r="DQ264" s="166"/>
      <c r="DR264" s="166"/>
      <c r="DS264" s="150"/>
      <c r="DV264" s="94"/>
      <c r="DW264" s="94"/>
      <c r="DX264" s="53"/>
    </row>
    <row r="265" spans="5:128" ht="18" customHeight="1">
      <c r="E265" s="50"/>
      <c r="K265" s="184" t="str">
        <f>IFERROR(MP_DATA[[#This Row],[Top '[m']]]-MP_DATA[[#This Row],[Bottom '[m']]], "")</f>
        <v/>
      </c>
      <c r="L265" s="172" t="str">
        <f>IFERROR(-(MP_DATA[[#This Row],[D, bottom '[m']]]-MP_DATA[[#This Row],[D, top '[m']]])/(MP_DATA[[#This Row],[Bottom '[m']]]-MP_DATA[[#This Row],[Top '[m']]]),"")</f>
        <v/>
      </c>
      <c r="M265" s="122" t="str">
        <f t="shared" si="8"/>
        <v/>
      </c>
      <c r="N265" s="435" t="str">
        <f>IFERROR((MP_DATA[[#This Row],[D, bottom '[m']]]+MP_DATA[[#This Row],[D, top '[m']]])/(2*MP_DATA[[#This Row],[t '[mm']]]/1000),"")</f>
        <v/>
      </c>
      <c r="O265" s="412"/>
      <c r="P265" s="412"/>
      <c r="Q265" s="412"/>
      <c r="R265" s="412"/>
      <c r="S265" s="461"/>
      <c r="T265" s="461"/>
      <c r="U265" s="457"/>
      <c r="V265" s="412"/>
      <c r="W265" s="412"/>
      <c r="X265" s="412"/>
      <c r="Y265" s="412"/>
      <c r="AQ265" s="80"/>
      <c r="AW265" s="184" t="str">
        <f>IFERROR(TP_DATA[[#This Row],[Top '[m']]]-TP_DATA[[#This Row],[Bottom '[m']]], "")</f>
        <v/>
      </c>
      <c r="AX265" s="165"/>
      <c r="AY265" s="166"/>
      <c r="AZ265" s="189"/>
      <c r="BC265" s="94"/>
      <c r="BD265" s="94"/>
      <c r="BE265" s="150"/>
      <c r="BJ265"/>
      <c r="CI265" s="184" t="str">
        <f>IFERROR(TOWER_DATA[[#This Row],[Top '[m']]]-TOWER_DATA[[#This Row],[Bottom '[m']]], "")</f>
        <v/>
      </c>
      <c r="CJ265" s="446" t="str">
        <f>IFERROR(-(TOWER_DATA[[#This Row],[D, bottom '[m']]]-TOWER_DATA[[#This Row],[D, top '[m']]])/(TOWER_DATA[[#This Row],[Bottom '[m']]]-TOWER_DATA[[#This Row],[Top '[m']]]),"")</f>
        <v/>
      </c>
      <c r="CK265" s="447" t="str">
        <f>IF(7850/1000*(1/3)*PI()*ABS(CD265-CE265)*((CF265/2)^2+(CF265/2)*(CG265/2)+(CG265/2)^2-(CF265/2-CH265/1000)^2-(CF265/2-CH265/1000)*(CG265/2-CH265/1000)-(CG265/2-CH265/1000)^2)=0,"",7850/1000*(1/3)*PI()*ABS(CD265-CE265)*((CF265/2)^2+(CF265/2)*(CG265/2)+(CG265/2)^2-(CF265/2-CH265/1000)^2-(CF265/2-CH265/1000)*(CG265/2-CH265/1000)-(CG265/2-CH265/1000)^2))</f>
        <v/>
      </c>
      <c r="CL265" s="185" t="str">
        <f>IFERROR((TOWER_DATA[[#This Row],[D, bottom '[m']]]+TOWER_DATA[[#This Row],[D, top '[m']]])/(2*TOWER_DATA[[#This Row],[t '[mm']]]/1000),"")</f>
        <v/>
      </c>
      <c r="CN265" s="412"/>
      <c r="CV265" s="55"/>
      <c r="DQ265" s="166"/>
      <c r="DR265" s="166"/>
      <c r="DS265" s="150"/>
      <c r="DV265" s="94"/>
      <c r="DW265" s="94"/>
      <c r="DX265" s="53"/>
    </row>
    <row r="266" spans="5:128" ht="18" customHeight="1">
      <c r="E266" s="50"/>
      <c r="K266" s="184" t="str">
        <f>IFERROR(MP_DATA[[#This Row],[Top '[m']]]-MP_DATA[[#This Row],[Bottom '[m']]], "")</f>
        <v/>
      </c>
      <c r="L266" s="172" t="str">
        <f>IFERROR(-(MP_DATA[[#This Row],[D, bottom '[m']]]-MP_DATA[[#This Row],[D, top '[m']]])/(MP_DATA[[#This Row],[Bottom '[m']]]-MP_DATA[[#This Row],[Top '[m']]]),"")</f>
        <v/>
      </c>
      <c r="M266" s="122" t="str">
        <f t="shared" si="8"/>
        <v/>
      </c>
      <c r="N266" s="435" t="str">
        <f>IFERROR((MP_DATA[[#This Row],[D, bottom '[m']]]+MP_DATA[[#This Row],[D, top '[m']]])/(2*MP_DATA[[#This Row],[t '[mm']]]/1000),"")</f>
        <v/>
      </c>
      <c r="O266" s="412"/>
      <c r="P266" s="412"/>
      <c r="Q266" s="412"/>
      <c r="R266" s="412"/>
      <c r="S266" s="461"/>
      <c r="T266" s="461"/>
      <c r="U266" s="457"/>
      <c r="V266" s="412"/>
      <c r="W266" s="412"/>
      <c r="X266" s="412"/>
      <c r="Y266" s="412"/>
      <c r="AQ266" s="80"/>
      <c r="AW266" s="184" t="str">
        <f>IFERROR(TP_DATA[[#This Row],[Top '[m']]]-TP_DATA[[#This Row],[Bottom '[m']]], "")</f>
        <v/>
      </c>
      <c r="AX266" s="165"/>
      <c r="AY266" s="166"/>
      <c r="AZ266" s="189"/>
      <c r="BC266" s="94"/>
      <c r="BD266" s="94"/>
      <c r="BE266" s="150"/>
      <c r="BJ266"/>
      <c r="CI266" s="184" t="str">
        <f>IFERROR(TOWER_DATA[[#This Row],[Top '[m']]]-TOWER_DATA[[#This Row],[Bottom '[m']]], "")</f>
        <v/>
      </c>
      <c r="CJ266" s="446" t="str">
        <f>IFERROR(-(TOWER_DATA[[#This Row],[D, bottom '[m']]]-TOWER_DATA[[#This Row],[D, top '[m']]])/(TOWER_DATA[[#This Row],[Bottom '[m']]]-TOWER_DATA[[#This Row],[Top '[m']]]),"")</f>
        <v/>
      </c>
      <c r="CK266" s="447" t="str">
        <f>IF(7850/1000*(1/3)*PI()*ABS(CD266-CE266)*((CF266/2)^2+(CF266/2)*(CG266/2)+(CG266/2)^2-(CF266/2-CH266/1000)^2-(CF266/2-CH266/1000)*(CG266/2-CH266/1000)-(CG266/2-CH266/1000)^2)=0,"",7850/1000*(1/3)*PI()*ABS(CD266-CE266)*((CF266/2)^2+(CF266/2)*(CG266/2)+(CG266/2)^2-(CF266/2-CH266/1000)^2-(CF266/2-CH266/1000)*(CG266/2-CH266/1000)-(CG266/2-CH266/1000)^2))</f>
        <v/>
      </c>
      <c r="CL266" s="185" t="str">
        <f>IFERROR((TOWER_DATA[[#This Row],[D, bottom '[m']]]+TOWER_DATA[[#This Row],[D, top '[m']]])/(2*TOWER_DATA[[#This Row],[t '[mm']]]/1000),"")</f>
        <v/>
      </c>
      <c r="CN266" s="412"/>
      <c r="CV266" s="55"/>
      <c r="DQ266" s="166"/>
      <c r="DR266" s="166"/>
      <c r="DS266" s="150"/>
      <c r="DV266" s="94"/>
      <c r="DW266" s="94"/>
      <c r="DX266" s="53"/>
    </row>
    <row r="267" spans="5:128" ht="18" customHeight="1">
      <c r="E267" s="50"/>
      <c r="K267" s="184" t="str">
        <f>IFERROR(MP_DATA[[#This Row],[Top '[m']]]-MP_DATA[[#This Row],[Bottom '[m']]], "")</f>
        <v/>
      </c>
      <c r="L267" s="172" t="str">
        <f>IFERROR(-(MP_DATA[[#This Row],[D, bottom '[m']]]-MP_DATA[[#This Row],[D, top '[m']]])/(MP_DATA[[#This Row],[Bottom '[m']]]-MP_DATA[[#This Row],[Top '[m']]]),"")</f>
        <v/>
      </c>
      <c r="M267" s="122" t="str">
        <f t="shared" si="8"/>
        <v/>
      </c>
      <c r="N267" s="435" t="str">
        <f>IFERROR((MP_DATA[[#This Row],[D, bottom '[m']]]+MP_DATA[[#This Row],[D, top '[m']]])/(2*MP_DATA[[#This Row],[t '[mm']]]/1000),"")</f>
        <v/>
      </c>
      <c r="O267" s="412"/>
      <c r="P267" s="412"/>
      <c r="Q267" s="412"/>
      <c r="R267" s="412"/>
      <c r="S267" s="461"/>
      <c r="T267" s="461"/>
      <c r="U267" s="457"/>
      <c r="V267" s="412"/>
      <c r="W267" s="412"/>
      <c r="X267" s="412"/>
      <c r="Y267" s="412"/>
      <c r="AQ267" s="80"/>
      <c r="AW267" s="184" t="str">
        <f>IFERROR(TP_DATA[[#This Row],[Top '[m']]]-TP_DATA[[#This Row],[Bottom '[m']]], "")</f>
        <v/>
      </c>
      <c r="AX267" s="165"/>
      <c r="AY267" s="166"/>
      <c r="AZ267" s="189"/>
      <c r="BC267" s="94"/>
      <c r="BD267" s="94"/>
      <c r="BE267" s="150"/>
      <c r="BJ267"/>
      <c r="CI267" s="184" t="str">
        <f>IFERROR(TOWER_DATA[[#This Row],[Top '[m']]]-TOWER_DATA[[#This Row],[Bottom '[m']]], "")</f>
        <v/>
      </c>
      <c r="CJ267" s="446" t="str">
        <f>IFERROR(-(TOWER_DATA[[#This Row],[D, bottom '[m']]]-TOWER_DATA[[#This Row],[D, top '[m']]])/(TOWER_DATA[[#This Row],[Bottom '[m']]]-TOWER_DATA[[#This Row],[Top '[m']]]),"")</f>
        <v/>
      </c>
      <c r="CK267" s="447" t="str">
        <f>IF(7850/1000*(1/3)*PI()*ABS(CD267-CE267)*((CF267/2)^2+(CF267/2)*(CG267/2)+(CG267/2)^2-(CF267/2-CH267/1000)^2-(CF267/2-CH267/1000)*(CG267/2-CH267/1000)-(CG267/2-CH267/1000)^2)=0,"",7850/1000*(1/3)*PI()*ABS(CD267-CE267)*((CF267/2)^2+(CF267/2)*(CG267/2)+(CG267/2)^2-(CF267/2-CH267/1000)^2-(CF267/2-CH267/1000)*(CG267/2-CH267/1000)-(CG267/2-CH267/1000)^2))</f>
        <v/>
      </c>
      <c r="CL267" s="185" t="str">
        <f>IFERROR((TOWER_DATA[[#This Row],[D, bottom '[m']]]+TOWER_DATA[[#This Row],[D, top '[m']]])/(2*TOWER_DATA[[#This Row],[t '[mm']]]/1000),"")</f>
        <v/>
      </c>
      <c r="CN267" s="412"/>
      <c r="CV267" s="55"/>
      <c r="DQ267" s="166"/>
      <c r="DR267" s="166"/>
      <c r="DS267" s="150"/>
      <c r="DV267" s="94"/>
      <c r="DW267" s="94"/>
      <c r="DX267" s="53"/>
    </row>
    <row r="268" spans="5:128" ht="18" customHeight="1">
      <c r="E268" s="50"/>
      <c r="K268" s="184" t="str">
        <f>IFERROR(MP_DATA[[#This Row],[Top '[m']]]-MP_DATA[[#This Row],[Bottom '[m']]], "")</f>
        <v/>
      </c>
      <c r="L268" s="172" t="str">
        <f>IFERROR(-(MP_DATA[[#This Row],[D, bottom '[m']]]-MP_DATA[[#This Row],[D, top '[m']]])/(MP_DATA[[#This Row],[Bottom '[m']]]-MP_DATA[[#This Row],[Top '[m']]]),"")</f>
        <v/>
      </c>
      <c r="M268" s="122" t="str">
        <f t="shared" si="8"/>
        <v/>
      </c>
      <c r="N268" s="435" t="str">
        <f>IFERROR((MP_DATA[[#This Row],[D, bottom '[m']]]+MP_DATA[[#This Row],[D, top '[m']]])/(2*MP_DATA[[#This Row],[t '[mm']]]/1000),"")</f>
        <v/>
      </c>
      <c r="O268" s="412"/>
      <c r="P268" s="412"/>
      <c r="Q268" s="412"/>
      <c r="R268" s="412"/>
      <c r="S268" s="461"/>
      <c r="T268" s="461"/>
      <c r="U268" s="457"/>
      <c r="V268" s="412"/>
      <c r="W268" s="412"/>
      <c r="X268" s="412"/>
      <c r="Y268" s="412"/>
      <c r="AQ268" s="80"/>
      <c r="AW268" s="184" t="str">
        <f>IFERROR(TP_DATA[[#This Row],[Top '[m']]]-TP_DATA[[#This Row],[Bottom '[m']]], "")</f>
        <v/>
      </c>
      <c r="AX268" s="165"/>
      <c r="AY268" s="166"/>
      <c r="AZ268" s="189"/>
      <c r="BC268" s="94"/>
      <c r="BD268" s="94"/>
      <c r="BE268" s="150"/>
      <c r="BJ268"/>
      <c r="CI268" s="184" t="str">
        <f>IFERROR(TOWER_DATA[[#This Row],[Top '[m']]]-TOWER_DATA[[#This Row],[Bottom '[m']]], "")</f>
        <v/>
      </c>
      <c r="CJ268" s="446" t="str">
        <f>IFERROR(-(TOWER_DATA[[#This Row],[D, bottom '[m']]]-TOWER_DATA[[#This Row],[D, top '[m']]])/(TOWER_DATA[[#This Row],[Bottom '[m']]]-TOWER_DATA[[#This Row],[Top '[m']]]),"")</f>
        <v/>
      </c>
      <c r="CK268" s="447" t="str">
        <f>IF(7850/1000*(1/3)*PI()*ABS(CD268-CE268)*((CF268/2)^2+(CF268/2)*(CG268/2)+(CG268/2)^2-(CF268/2-CH268/1000)^2-(CF268/2-CH268/1000)*(CG268/2-CH268/1000)-(CG268/2-CH268/1000)^2)=0,"",7850/1000*(1/3)*PI()*ABS(CD268-CE268)*((CF268/2)^2+(CF268/2)*(CG268/2)+(CG268/2)^2-(CF268/2-CH268/1000)^2-(CF268/2-CH268/1000)*(CG268/2-CH268/1000)-(CG268/2-CH268/1000)^2))</f>
        <v/>
      </c>
      <c r="CL268" s="185" t="str">
        <f>IFERROR((TOWER_DATA[[#This Row],[D, bottom '[m']]]+TOWER_DATA[[#This Row],[D, top '[m']]])/(2*TOWER_DATA[[#This Row],[t '[mm']]]/1000),"")</f>
        <v/>
      </c>
      <c r="CN268" s="412"/>
      <c r="CV268" s="55"/>
      <c r="DQ268" s="166"/>
      <c r="DR268" s="166"/>
      <c r="DS268" s="150"/>
      <c r="DV268" s="94"/>
      <c r="DW268" s="94"/>
      <c r="DX268" s="53"/>
    </row>
    <row r="269" spans="5:128" ht="18" customHeight="1">
      <c r="E269" s="50"/>
      <c r="K269" s="184" t="str">
        <f>IFERROR(MP_DATA[[#This Row],[Top '[m']]]-MP_DATA[[#This Row],[Bottom '[m']]], "")</f>
        <v/>
      </c>
      <c r="L269" s="172" t="str">
        <f>IFERROR(-(MP_DATA[[#This Row],[D, bottom '[m']]]-MP_DATA[[#This Row],[D, top '[m']]])/(MP_DATA[[#This Row],[Bottom '[m']]]-MP_DATA[[#This Row],[Top '[m']]]),"")</f>
        <v/>
      </c>
      <c r="M269" s="122" t="str">
        <f t="shared" si="8"/>
        <v/>
      </c>
      <c r="N269" s="435" t="str">
        <f>IFERROR((MP_DATA[[#This Row],[D, bottom '[m']]]+MP_DATA[[#This Row],[D, top '[m']]])/(2*MP_DATA[[#This Row],[t '[mm']]]/1000),"")</f>
        <v/>
      </c>
      <c r="O269" s="412"/>
      <c r="P269" s="412"/>
      <c r="Q269" s="412"/>
      <c r="R269" s="412"/>
      <c r="S269" s="461"/>
      <c r="T269" s="461"/>
      <c r="U269" s="457"/>
      <c r="V269" s="412"/>
      <c r="W269" s="412"/>
      <c r="X269" s="412"/>
      <c r="Y269" s="412"/>
      <c r="AQ269" s="80"/>
      <c r="AW269" s="184" t="str">
        <f>IFERROR(TP_DATA[[#This Row],[Top '[m']]]-TP_DATA[[#This Row],[Bottom '[m']]], "")</f>
        <v/>
      </c>
      <c r="AX269" s="165"/>
      <c r="AY269" s="166"/>
      <c r="AZ269" s="189"/>
      <c r="BC269" s="94"/>
      <c r="BD269" s="94"/>
      <c r="BE269" s="150"/>
      <c r="BJ269"/>
      <c r="CI269" s="184" t="str">
        <f>IFERROR(TOWER_DATA[[#This Row],[Top '[m']]]-TOWER_DATA[[#This Row],[Bottom '[m']]], "")</f>
        <v/>
      </c>
      <c r="CJ269" s="446" t="str">
        <f>IFERROR(-(TOWER_DATA[[#This Row],[D, bottom '[m']]]-TOWER_DATA[[#This Row],[D, top '[m']]])/(TOWER_DATA[[#This Row],[Bottom '[m']]]-TOWER_DATA[[#This Row],[Top '[m']]]),"")</f>
        <v/>
      </c>
      <c r="CK269" s="447" t="str">
        <f>IF(7850/1000*(1/3)*PI()*ABS(CD269-CE269)*((CF269/2)^2+(CF269/2)*(CG269/2)+(CG269/2)^2-(CF269/2-CH269/1000)^2-(CF269/2-CH269/1000)*(CG269/2-CH269/1000)-(CG269/2-CH269/1000)^2)=0,"",7850/1000*(1/3)*PI()*ABS(CD269-CE269)*((CF269/2)^2+(CF269/2)*(CG269/2)+(CG269/2)^2-(CF269/2-CH269/1000)^2-(CF269/2-CH269/1000)*(CG269/2-CH269/1000)-(CG269/2-CH269/1000)^2))</f>
        <v/>
      </c>
      <c r="CL269" s="185" t="str">
        <f>IFERROR((TOWER_DATA[[#This Row],[D, bottom '[m']]]+TOWER_DATA[[#This Row],[D, top '[m']]])/(2*TOWER_DATA[[#This Row],[t '[mm']]]/1000),"")</f>
        <v/>
      </c>
      <c r="CN269" s="412"/>
      <c r="CV269" s="55"/>
      <c r="DQ269" s="166"/>
      <c r="DR269" s="166"/>
      <c r="DS269" s="150"/>
      <c r="DV269" s="94"/>
      <c r="DW269" s="94"/>
      <c r="DX269" s="53"/>
    </row>
    <row r="270" spans="5:128" ht="18" customHeight="1">
      <c r="E270" s="50"/>
      <c r="K270" s="184" t="str">
        <f>IFERROR(MP_DATA[[#This Row],[Top '[m']]]-MP_DATA[[#This Row],[Bottom '[m']]], "")</f>
        <v/>
      </c>
      <c r="L270" s="172" t="str">
        <f>IFERROR(-(MP_DATA[[#This Row],[D, bottom '[m']]]-MP_DATA[[#This Row],[D, top '[m']]])/(MP_DATA[[#This Row],[Bottom '[m']]]-MP_DATA[[#This Row],[Top '[m']]]),"")</f>
        <v/>
      </c>
      <c r="M270" s="122" t="str">
        <f t="shared" si="8"/>
        <v/>
      </c>
      <c r="N270" s="435" t="str">
        <f>IFERROR((MP_DATA[[#This Row],[D, bottom '[m']]]+MP_DATA[[#This Row],[D, top '[m']]])/(2*MP_DATA[[#This Row],[t '[mm']]]/1000),"")</f>
        <v/>
      </c>
      <c r="O270" s="412"/>
      <c r="P270" s="412"/>
      <c r="Q270" s="412"/>
      <c r="R270" s="412"/>
      <c r="S270" s="461"/>
      <c r="T270" s="461"/>
      <c r="U270" s="457"/>
      <c r="V270" s="412"/>
      <c r="W270" s="412"/>
      <c r="X270" s="412"/>
      <c r="Y270" s="412"/>
      <c r="AQ270" s="80"/>
      <c r="AW270" s="184" t="str">
        <f>IFERROR(TP_DATA[[#This Row],[Top '[m']]]-TP_DATA[[#This Row],[Bottom '[m']]], "")</f>
        <v/>
      </c>
      <c r="AX270" s="165"/>
      <c r="AY270" s="166"/>
      <c r="AZ270" s="189"/>
      <c r="BC270" s="94"/>
      <c r="BD270" s="94"/>
      <c r="BE270" s="150"/>
      <c r="BJ270"/>
      <c r="CI270" s="184" t="str">
        <f>IFERROR(TOWER_DATA[[#This Row],[Top '[m']]]-TOWER_DATA[[#This Row],[Bottom '[m']]], "")</f>
        <v/>
      </c>
      <c r="CJ270" s="446" t="str">
        <f>IFERROR(-(TOWER_DATA[[#This Row],[D, bottom '[m']]]-TOWER_DATA[[#This Row],[D, top '[m']]])/(TOWER_DATA[[#This Row],[Bottom '[m']]]-TOWER_DATA[[#This Row],[Top '[m']]]),"")</f>
        <v/>
      </c>
      <c r="CK270" s="447" t="str">
        <f>IF(7850/1000*(1/3)*PI()*ABS(CD270-CE270)*((CF270/2)^2+(CF270/2)*(CG270/2)+(CG270/2)^2-(CF270/2-CH270/1000)^2-(CF270/2-CH270/1000)*(CG270/2-CH270/1000)-(CG270/2-CH270/1000)^2)=0,"",7850/1000*(1/3)*PI()*ABS(CD270-CE270)*((CF270/2)^2+(CF270/2)*(CG270/2)+(CG270/2)^2-(CF270/2-CH270/1000)^2-(CF270/2-CH270/1000)*(CG270/2-CH270/1000)-(CG270/2-CH270/1000)^2))</f>
        <v/>
      </c>
      <c r="CL270" s="185" t="str">
        <f>IFERROR((TOWER_DATA[[#This Row],[D, bottom '[m']]]+TOWER_DATA[[#This Row],[D, top '[m']]])/(2*TOWER_DATA[[#This Row],[t '[mm']]]/1000),"")</f>
        <v/>
      </c>
      <c r="CN270" s="412"/>
      <c r="CV270" s="55"/>
      <c r="DQ270" s="166"/>
      <c r="DR270" s="166"/>
      <c r="DS270" s="150"/>
      <c r="DV270" s="94"/>
      <c r="DW270" s="94"/>
      <c r="DX270" s="53"/>
    </row>
    <row r="271" spans="5:128" ht="18" customHeight="1">
      <c r="E271" s="50"/>
      <c r="K271" s="184" t="str">
        <f>IFERROR(MP_DATA[[#This Row],[Top '[m']]]-MP_DATA[[#This Row],[Bottom '[m']]], "")</f>
        <v/>
      </c>
      <c r="L271" s="172" t="str">
        <f>IFERROR(-(MP_DATA[[#This Row],[D, bottom '[m']]]-MP_DATA[[#This Row],[D, top '[m']]])/(MP_DATA[[#This Row],[Bottom '[m']]]-MP_DATA[[#This Row],[Top '[m']]]),"")</f>
        <v/>
      </c>
      <c r="M271" s="122" t="str">
        <f t="shared" si="8"/>
        <v/>
      </c>
      <c r="N271" s="435" t="str">
        <f>IFERROR((MP_DATA[[#This Row],[D, bottom '[m']]]+MP_DATA[[#This Row],[D, top '[m']]])/(2*MP_DATA[[#This Row],[t '[mm']]]/1000),"")</f>
        <v/>
      </c>
      <c r="O271" s="412"/>
      <c r="P271" s="412"/>
      <c r="Q271" s="412"/>
      <c r="R271" s="412"/>
      <c r="S271" s="461"/>
      <c r="T271" s="461"/>
      <c r="U271" s="457"/>
      <c r="V271" s="412"/>
      <c r="W271" s="412"/>
      <c r="X271" s="412"/>
      <c r="Y271" s="412"/>
      <c r="AQ271" s="80"/>
      <c r="AW271" s="184" t="str">
        <f>IFERROR(TP_DATA[[#This Row],[Top '[m']]]-TP_DATA[[#This Row],[Bottom '[m']]], "")</f>
        <v/>
      </c>
      <c r="AX271" s="165"/>
      <c r="AY271" s="166"/>
      <c r="AZ271" s="189"/>
      <c r="BC271" s="94"/>
      <c r="BD271" s="94"/>
      <c r="BE271" s="150"/>
      <c r="BJ271"/>
      <c r="CI271" s="184" t="str">
        <f>IFERROR(TOWER_DATA[[#This Row],[Top '[m']]]-TOWER_DATA[[#This Row],[Bottom '[m']]], "")</f>
        <v/>
      </c>
      <c r="CJ271" s="446" t="str">
        <f>IFERROR(-(TOWER_DATA[[#This Row],[D, bottom '[m']]]-TOWER_DATA[[#This Row],[D, top '[m']]])/(TOWER_DATA[[#This Row],[Bottom '[m']]]-TOWER_DATA[[#This Row],[Top '[m']]]),"")</f>
        <v/>
      </c>
      <c r="CK271" s="447" t="str">
        <f>IF(7850/1000*(1/3)*PI()*ABS(CD271-CE271)*((CF271/2)^2+(CF271/2)*(CG271/2)+(CG271/2)^2-(CF271/2-CH271/1000)^2-(CF271/2-CH271/1000)*(CG271/2-CH271/1000)-(CG271/2-CH271/1000)^2)=0,"",7850/1000*(1/3)*PI()*ABS(CD271-CE271)*((CF271/2)^2+(CF271/2)*(CG271/2)+(CG271/2)^2-(CF271/2-CH271/1000)^2-(CF271/2-CH271/1000)*(CG271/2-CH271/1000)-(CG271/2-CH271/1000)^2))</f>
        <v/>
      </c>
      <c r="CL271" s="185" t="str">
        <f>IFERROR((TOWER_DATA[[#This Row],[D, bottom '[m']]]+TOWER_DATA[[#This Row],[D, top '[m']]])/(2*TOWER_DATA[[#This Row],[t '[mm']]]/1000),"")</f>
        <v/>
      </c>
      <c r="CN271" s="412"/>
      <c r="CV271" s="55"/>
      <c r="DQ271" s="166"/>
      <c r="DR271" s="166"/>
      <c r="DS271" s="150"/>
      <c r="DV271" s="94"/>
      <c r="DW271" s="94"/>
      <c r="DX271" s="53"/>
    </row>
    <row r="272" spans="5:128" ht="18" customHeight="1">
      <c r="E272" s="50"/>
      <c r="K272" s="184" t="str">
        <f>IFERROR(MP_DATA[[#This Row],[Top '[m']]]-MP_DATA[[#This Row],[Bottom '[m']]], "")</f>
        <v/>
      </c>
      <c r="L272" s="172" t="str">
        <f>IFERROR(-(MP_DATA[[#This Row],[D, bottom '[m']]]-MP_DATA[[#This Row],[D, top '[m']]])/(MP_DATA[[#This Row],[Bottom '[m']]]-MP_DATA[[#This Row],[Top '[m']]]),"")</f>
        <v/>
      </c>
      <c r="M272" s="122" t="str">
        <f t="shared" si="8"/>
        <v/>
      </c>
      <c r="N272" s="435" t="str">
        <f>IFERROR((MP_DATA[[#This Row],[D, bottom '[m']]]+MP_DATA[[#This Row],[D, top '[m']]])/(2*MP_DATA[[#This Row],[t '[mm']]]/1000),"")</f>
        <v/>
      </c>
      <c r="O272" s="412"/>
      <c r="P272" s="412"/>
      <c r="Q272" s="412"/>
      <c r="R272" s="412"/>
      <c r="S272" s="461"/>
      <c r="T272" s="461"/>
      <c r="U272" s="457"/>
      <c r="V272" s="412"/>
      <c r="W272" s="412"/>
      <c r="X272" s="412"/>
      <c r="Y272" s="412"/>
      <c r="AQ272" s="80"/>
      <c r="AW272" s="184" t="str">
        <f>IFERROR(TP_DATA[[#This Row],[Top '[m']]]-TP_DATA[[#This Row],[Bottom '[m']]], "")</f>
        <v/>
      </c>
      <c r="AX272" s="165"/>
      <c r="AY272" s="166"/>
      <c r="AZ272" s="189"/>
      <c r="BC272" s="94"/>
      <c r="BD272" s="94"/>
      <c r="BE272" s="150"/>
      <c r="BJ272"/>
      <c r="CI272" s="184" t="str">
        <f>IFERROR(TOWER_DATA[[#This Row],[Top '[m']]]-TOWER_DATA[[#This Row],[Bottom '[m']]], "")</f>
        <v/>
      </c>
      <c r="CJ272" s="446" t="str">
        <f>IFERROR(-(TOWER_DATA[[#This Row],[D, bottom '[m']]]-TOWER_DATA[[#This Row],[D, top '[m']]])/(TOWER_DATA[[#This Row],[Bottom '[m']]]-TOWER_DATA[[#This Row],[Top '[m']]]),"")</f>
        <v/>
      </c>
      <c r="CK272" s="447" t="str">
        <f>IF(7850/1000*(1/3)*PI()*ABS(CD272-CE272)*((CF272/2)^2+(CF272/2)*(CG272/2)+(CG272/2)^2-(CF272/2-CH272/1000)^2-(CF272/2-CH272/1000)*(CG272/2-CH272/1000)-(CG272/2-CH272/1000)^2)=0,"",7850/1000*(1/3)*PI()*ABS(CD272-CE272)*((CF272/2)^2+(CF272/2)*(CG272/2)+(CG272/2)^2-(CF272/2-CH272/1000)^2-(CF272/2-CH272/1000)*(CG272/2-CH272/1000)-(CG272/2-CH272/1000)^2))</f>
        <v/>
      </c>
      <c r="CL272" s="185" t="str">
        <f>IFERROR((TOWER_DATA[[#This Row],[D, bottom '[m']]]+TOWER_DATA[[#This Row],[D, top '[m']]])/(2*TOWER_DATA[[#This Row],[t '[mm']]]/1000),"")</f>
        <v/>
      </c>
      <c r="CN272" s="412"/>
      <c r="CV272" s="55"/>
      <c r="DQ272" s="166"/>
      <c r="DR272" s="166"/>
      <c r="DS272" s="150"/>
      <c r="DV272" s="94"/>
      <c r="DW272" s="94"/>
      <c r="DX272" s="53"/>
    </row>
    <row r="273" spans="5:128" ht="18" customHeight="1">
      <c r="E273" s="50"/>
      <c r="K273" s="184" t="str">
        <f>IFERROR(MP_DATA[[#This Row],[Top '[m']]]-MP_DATA[[#This Row],[Bottom '[m']]], "")</f>
        <v/>
      </c>
      <c r="L273" s="172" t="str">
        <f>IFERROR(-(MP_DATA[[#This Row],[D, bottom '[m']]]-MP_DATA[[#This Row],[D, top '[m']]])/(MP_DATA[[#This Row],[Bottom '[m']]]-MP_DATA[[#This Row],[Top '[m']]]),"")</f>
        <v/>
      </c>
      <c r="M273" s="122" t="str">
        <f t="shared" si="8"/>
        <v/>
      </c>
      <c r="N273" s="435" t="str">
        <f>IFERROR((MP_DATA[[#This Row],[D, bottom '[m']]]+MP_DATA[[#This Row],[D, top '[m']]])/(2*MP_DATA[[#This Row],[t '[mm']]]/1000),"")</f>
        <v/>
      </c>
      <c r="O273" s="412"/>
      <c r="P273" s="412"/>
      <c r="Q273" s="412"/>
      <c r="R273" s="412"/>
      <c r="S273" s="461"/>
      <c r="T273" s="461"/>
      <c r="U273" s="457"/>
      <c r="V273" s="412"/>
      <c r="W273" s="412"/>
      <c r="X273" s="412"/>
      <c r="Y273" s="412"/>
      <c r="AQ273" s="80"/>
      <c r="AW273" s="184" t="str">
        <f>IFERROR(TP_DATA[[#This Row],[Top '[m']]]-TP_DATA[[#This Row],[Bottom '[m']]], "")</f>
        <v/>
      </c>
      <c r="AX273" s="165"/>
      <c r="AY273" s="166"/>
      <c r="AZ273" s="189"/>
      <c r="BC273" s="94"/>
      <c r="BD273" s="94"/>
      <c r="BE273" s="150"/>
      <c r="BJ273"/>
      <c r="CI273" s="184" t="str">
        <f>IFERROR(TOWER_DATA[[#This Row],[Top '[m']]]-TOWER_DATA[[#This Row],[Bottom '[m']]], "")</f>
        <v/>
      </c>
      <c r="CJ273" s="446" t="str">
        <f>IFERROR(-(TOWER_DATA[[#This Row],[D, bottom '[m']]]-TOWER_DATA[[#This Row],[D, top '[m']]])/(TOWER_DATA[[#This Row],[Bottom '[m']]]-TOWER_DATA[[#This Row],[Top '[m']]]),"")</f>
        <v/>
      </c>
      <c r="CK273" s="447" t="str">
        <f>IF(7850/1000*(1/3)*PI()*ABS(CD273-CE273)*((CF273/2)^2+(CF273/2)*(CG273/2)+(CG273/2)^2-(CF273/2-CH273/1000)^2-(CF273/2-CH273/1000)*(CG273/2-CH273/1000)-(CG273/2-CH273/1000)^2)=0,"",7850/1000*(1/3)*PI()*ABS(CD273-CE273)*((CF273/2)^2+(CF273/2)*(CG273/2)+(CG273/2)^2-(CF273/2-CH273/1000)^2-(CF273/2-CH273/1000)*(CG273/2-CH273/1000)-(CG273/2-CH273/1000)^2))</f>
        <v/>
      </c>
      <c r="CL273" s="185" t="str">
        <f>IFERROR((TOWER_DATA[[#This Row],[D, bottom '[m']]]+TOWER_DATA[[#This Row],[D, top '[m']]])/(2*TOWER_DATA[[#This Row],[t '[mm']]]/1000),"")</f>
        <v/>
      </c>
      <c r="CN273" s="412"/>
      <c r="CV273" s="55"/>
      <c r="DQ273" s="166"/>
      <c r="DR273" s="166"/>
      <c r="DS273" s="150"/>
      <c r="DV273" s="94"/>
      <c r="DW273" s="94"/>
      <c r="DX273" s="53"/>
    </row>
    <row r="274" spans="5:128" ht="18" customHeight="1">
      <c r="E274" s="50"/>
      <c r="K274" s="184" t="str">
        <f>IFERROR(MP_DATA[[#This Row],[Top '[m']]]-MP_DATA[[#This Row],[Bottom '[m']]], "")</f>
        <v/>
      </c>
      <c r="L274" s="172" t="str">
        <f>IFERROR(-(MP_DATA[[#This Row],[D, bottom '[m']]]-MP_DATA[[#This Row],[D, top '[m']]])/(MP_DATA[[#This Row],[Bottom '[m']]]-MP_DATA[[#This Row],[Top '[m']]]),"")</f>
        <v/>
      </c>
      <c r="M274" s="122" t="str">
        <f t="shared" si="8"/>
        <v/>
      </c>
      <c r="N274" s="435" t="str">
        <f>IFERROR((MP_DATA[[#This Row],[D, bottom '[m']]]+MP_DATA[[#This Row],[D, top '[m']]])/(2*MP_DATA[[#This Row],[t '[mm']]]/1000),"")</f>
        <v/>
      </c>
      <c r="O274" s="412"/>
      <c r="P274" s="412"/>
      <c r="Q274" s="412"/>
      <c r="R274" s="412"/>
      <c r="S274" s="461"/>
      <c r="T274" s="461"/>
      <c r="U274" s="457"/>
      <c r="V274" s="412"/>
      <c r="W274" s="412"/>
      <c r="X274" s="412"/>
      <c r="Y274" s="412"/>
      <c r="AQ274" s="80"/>
      <c r="AW274" s="184" t="str">
        <f>IFERROR(TP_DATA[[#This Row],[Top '[m']]]-TP_DATA[[#This Row],[Bottom '[m']]], "")</f>
        <v/>
      </c>
      <c r="AX274" s="165"/>
      <c r="AY274" s="166"/>
      <c r="AZ274" s="189"/>
      <c r="BC274" s="94"/>
      <c r="BD274" s="94"/>
      <c r="BE274" s="150"/>
      <c r="BJ274"/>
      <c r="CI274" s="184" t="str">
        <f>IFERROR(TOWER_DATA[[#This Row],[Top '[m']]]-TOWER_DATA[[#This Row],[Bottom '[m']]], "")</f>
        <v/>
      </c>
      <c r="CJ274" s="446" t="str">
        <f>IFERROR(-(TOWER_DATA[[#This Row],[D, bottom '[m']]]-TOWER_DATA[[#This Row],[D, top '[m']]])/(TOWER_DATA[[#This Row],[Bottom '[m']]]-TOWER_DATA[[#This Row],[Top '[m']]]),"")</f>
        <v/>
      </c>
      <c r="CK274" s="447" t="str">
        <f>IF(7850/1000*(1/3)*PI()*ABS(CD274-CE274)*((CF274/2)^2+(CF274/2)*(CG274/2)+(CG274/2)^2-(CF274/2-CH274/1000)^2-(CF274/2-CH274/1000)*(CG274/2-CH274/1000)-(CG274/2-CH274/1000)^2)=0,"",7850/1000*(1/3)*PI()*ABS(CD274-CE274)*((CF274/2)^2+(CF274/2)*(CG274/2)+(CG274/2)^2-(CF274/2-CH274/1000)^2-(CF274/2-CH274/1000)*(CG274/2-CH274/1000)-(CG274/2-CH274/1000)^2))</f>
        <v/>
      </c>
      <c r="CL274" s="185" t="str">
        <f>IFERROR((TOWER_DATA[[#This Row],[D, bottom '[m']]]+TOWER_DATA[[#This Row],[D, top '[m']]])/(2*TOWER_DATA[[#This Row],[t '[mm']]]/1000),"")</f>
        <v/>
      </c>
      <c r="CN274" s="412"/>
      <c r="CV274" s="55"/>
      <c r="DQ274" s="166"/>
      <c r="DR274" s="166"/>
      <c r="DS274" s="150"/>
      <c r="DV274" s="94"/>
      <c r="DW274" s="94"/>
      <c r="DX274" s="53"/>
    </row>
    <row r="275" spans="5:128" ht="18" customHeight="1">
      <c r="E275" s="50"/>
      <c r="K275" s="184" t="str">
        <f>IFERROR(MP_DATA[[#This Row],[Top '[m']]]-MP_DATA[[#This Row],[Bottom '[m']]], "")</f>
        <v/>
      </c>
      <c r="L275" s="172" t="str">
        <f>IFERROR(-(MP_DATA[[#This Row],[D, bottom '[m']]]-MP_DATA[[#This Row],[D, top '[m']]])/(MP_DATA[[#This Row],[Bottom '[m']]]-MP_DATA[[#This Row],[Top '[m']]]),"")</f>
        <v/>
      </c>
      <c r="M275" s="122" t="str">
        <f t="shared" si="8"/>
        <v/>
      </c>
      <c r="N275" s="435" t="str">
        <f>IFERROR((MP_DATA[[#This Row],[D, bottom '[m']]]+MP_DATA[[#This Row],[D, top '[m']]])/(2*MP_DATA[[#This Row],[t '[mm']]]/1000),"")</f>
        <v/>
      </c>
      <c r="O275" s="412"/>
      <c r="P275" s="412"/>
      <c r="Q275" s="412"/>
      <c r="R275" s="412"/>
      <c r="S275" s="461"/>
      <c r="T275" s="461"/>
      <c r="U275" s="457"/>
      <c r="V275" s="412"/>
      <c r="W275" s="412"/>
      <c r="X275" s="412"/>
      <c r="Y275" s="412"/>
      <c r="AQ275" s="80"/>
      <c r="AW275" s="184" t="str">
        <f>IFERROR(TP_DATA[[#This Row],[Top '[m']]]-TP_DATA[[#This Row],[Bottom '[m']]], "")</f>
        <v/>
      </c>
      <c r="AX275" s="165"/>
      <c r="AY275" s="166"/>
      <c r="AZ275" s="189"/>
      <c r="BC275" s="94"/>
      <c r="BD275" s="94"/>
      <c r="BE275" s="150"/>
      <c r="BJ275"/>
      <c r="CI275" s="184" t="str">
        <f>IFERROR(TOWER_DATA[[#This Row],[Top '[m']]]-TOWER_DATA[[#This Row],[Bottom '[m']]], "")</f>
        <v/>
      </c>
      <c r="CJ275" s="446" t="str">
        <f>IFERROR(-(TOWER_DATA[[#This Row],[D, bottom '[m']]]-TOWER_DATA[[#This Row],[D, top '[m']]])/(TOWER_DATA[[#This Row],[Bottom '[m']]]-TOWER_DATA[[#This Row],[Top '[m']]]),"")</f>
        <v/>
      </c>
      <c r="CK275" s="447" t="str">
        <f>IF(7850/1000*(1/3)*PI()*ABS(CD275-CE275)*((CF275/2)^2+(CF275/2)*(CG275/2)+(CG275/2)^2-(CF275/2-CH275/1000)^2-(CF275/2-CH275/1000)*(CG275/2-CH275/1000)-(CG275/2-CH275/1000)^2)=0,"",7850/1000*(1/3)*PI()*ABS(CD275-CE275)*((CF275/2)^2+(CF275/2)*(CG275/2)+(CG275/2)^2-(CF275/2-CH275/1000)^2-(CF275/2-CH275/1000)*(CG275/2-CH275/1000)-(CG275/2-CH275/1000)^2))</f>
        <v/>
      </c>
      <c r="CL275" s="185" t="str">
        <f>IFERROR((TOWER_DATA[[#This Row],[D, bottom '[m']]]+TOWER_DATA[[#This Row],[D, top '[m']]])/(2*TOWER_DATA[[#This Row],[t '[mm']]]/1000),"")</f>
        <v/>
      </c>
      <c r="CN275" s="412"/>
      <c r="CV275" s="55"/>
      <c r="DQ275" s="166"/>
      <c r="DR275" s="166"/>
      <c r="DS275" s="150"/>
      <c r="DV275" s="94"/>
      <c r="DW275" s="94"/>
      <c r="DX275" s="53"/>
    </row>
    <row r="276" spans="5:128" ht="18" customHeight="1">
      <c r="E276" s="50"/>
      <c r="K276" s="184" t="str">
        <f>IFERROR(MP_DATA[[#This Row],[Top '[m']]]-MP_DATA[[#This Row],[Bottom '[m']]], "")</f>
        <v/>
      </c>
      <c r="L276" s="172" t="str">
        <f>IFERROR(-(MP_DATA[[#This Row],[D, bottom '[m']]]-MP_DATA[[#This Row],[D, top '[m']]])/(MP_DATA[[#This Row],[Bottom '[m']]]-MP_DATA[[#This Row],[Top '[m']]]),"")</f>
        <v/>
      </c>
      <c r="M276" s="122" t="str">
        <f t="shared" si="8"/>
        <v/>
      </c>
      <c r="N276" s="435" t="str">
        <f>IFERROR((MP_DATA[[#This Row],[D, bottom '[m']]]+MP_DATA[[#This Row],[D, top '[m']]])/(2*MP_DATA[[#This Row],[t '[mm']]]/1000),"")</f>
        <v/>
      </c>
      <c r="O276" s="412"/>
      <c r="P276" s="412"/>
      <c r="Q276" s="412"/>
      <c r="R276" s="412"/>
      <c r="S276" s="461"/>
      <c r="T276" s="461"/>
      <c r="U276" s="457"/>
      <c r="V276" s="412"/>
      <c r="W276" s="412"/>
      <c r="X276" s="412"/>
      <c r="Y276" s="412"/>
      <c r="AQ276" s="80"/>
      <c r="AW276" s="184" t="str">
        <f>IFERROR(TP_DATA[[#This Row],[Top '[m']]]-TP_DATA[[#This Row],[Bottom '[m']]], "")</f>
        <v/>
      </c>
      <c r="AX276" s="165"/>
      <c r="AY276" s="166"/>
      <c r="AZ276" s="189"/>
      <c r="BC276" s="94"/>
      <c r="BD276" s="94"/>
      <c r="BE276" s="150"/>
      <c r="BJ276"/>
      <c r="CI276" s="184" t="str">
        <f>IFERROR(TOWER_DATA[[#This Row],[Top '[m']]]-TOWER_DATA[[#This Row],[Bottom '[m']]], "")</f>
        <v/>
      </c>
      <c r="CJ276" s="446" t="str">
        <f>IFERROR(-(TOWER_DATA[[#This Row],[D, bottom '[m']]]-TOWER_DATA[[#This Row],[D, top '[m']]])/(TOWER_DATA[[#This Row],[Bottom '[m']]]-TOWER_DATA[[#This Row],[Top '[m']]]),"")</f>
        <v/>
      </c>
      <c r="CK276" s="447" t="str">
        <f>IF(7850/1000*(1/3)*PI()*ABS(CD276-CE276)*((CF276/2)^2+(CF276/2)*(CG276/2)+(CG276/2)^2-(CF276/2-CH276/1000)^2-(CF276/2-CH276/1000)*(CG276/2-CH276/1000)-(CG276/2-CH276/1000)^2)=0,"",7850/1000*(1/3)*PI()*ABS(CD276-CE276)*((CF276/2)^2+(CF276/2)*(CG276/2)+(CG276/2)^2-(CF276/2-CH276/1000)^2-(CF276/2-CH276/1000)*(CG276/2-CH276/1000)-(CG276/2-CH276/1000)^2))</f>
        <v/>
      </c>
      <c r="CL276" s="185" t="str">
        <f>IFERROR((TOWER_DATA[[#This Row],[D, bottom '[m']]]+TOWER_DATA[[#This Row],[D, top '[m']]])/(2*TOWER_DATA[[#This Row],[t '[mm']]]/1000),"")</f>
        <v/>
      </c>
      <c r="CN276" s="412"/>
      <c r="CV276" s="55"/>
      <c r="DQ276" s="166"/>
      <c r="DR276" s="166"/>
      <c r="DS276" s="150"/>
      <c r="DV276" s="94"/>
      <c r="DW276" s="94"/>
      <c r="DX276" s="53"/>
    </row>
    <row r="277" spans="5:128" ht="18" customHeight="1">
      <c r="E277" s="50"/>
      <c r="K277" s="184" t="str">
        <f>IFERROR(MP_DATA[[#This Row],[Top '[m']]]-MP_DATA[[#This Row],[Bottom '[m']]], "")</f>
        <v/>
      </c>
      <c r="L277" s="172" t="str">
        <f>IFERROR(-(MP_DATA[[#This Row],[D, bottom '[m']]]-MP_DATA[[#This Row],[D, top '[m']]])/(MP_DATA[[#This Row],[Bottom '[m']]]-MP_DATA[[#This Row],[Top '[m']]]),"")</f>
        <v/>
      </c>
      <c r="M277" s="122" t="str">
        <f t="shared" si="8"/>
        <v/>
      </c>
      <c r="N277" s="435" t="str">
        <f>IFERROR((MP_DATA[[#This Row],[D, bottom '[m']]]+MP_DATA[[#This Row],[D, top '[m']]])/(2*MP_DATA[[#This Row],[t '[mm']]]/1000),"")</f>
        <v/>
      </c>
      <c r="O277" s="412"/>
      <c r="P277" s="412"/>
      <c r="Q277" s="412"/>
      <c r="R277" s="412"/>
      <c r="S277" s="461"/>
      <c r="T277" s="461"/>
      <c r="U277" s="457"/>
      <c r="V277" s="412"/>
      <c r="W277" s="412"/>
      <c r="X277" s="412"/>
      <c r="Y277" s="412"/>
      <c r="AQ277" s="80"/>
      <c r="AW277" s="184" t="str">
        <f>IFERROR(TP_DATA[[#This Row],[Top '[m']]]-TP_DATA[[#This Row],[Bottom '[m']]], "")</f>
        <v/>
      </c>
      <c r="AX277" s="165"/>
      <c r="AY277" s="166"/>
      <c r="AZ277" s="189"/>
      <c r="BC277" s="94"/>
      <c r="BD277" s="94"/>
      <c r="BE277" s="150"/>
      <c r="BJ277"/>
      <c r="CI277" s="184" t="str">
        <f>IFERROR(TOWER_DATA[[#This Row],[Top '[m']]]-TOWER_DATA[[#This Row],[Bottom '[m']]], "")</f>
        <v/>
      </c>
      <c r="CJ277" s="446" t="str">
        <f>IFERROR(-(TOWER_DATA[[#This Row],[D, bottom '[m']]]-TOWER_DATA[[#This Row],[D, top '[m']]])/(TOWER_DATA[[#This Row],[Bottom '[m']]]-TOWER_DATA[[#This Row],[Top '[m']]]),"")</f>
        <v/>
      </c>
      <c r="CK277" s="447" t="str">
        <f>IF(7850/1000*(1/3)*PI()*ABS(CD277-CE277)*((CF277/2)^2+(CF277/2)*(CG277/2)+(CG277/2)^2-(CF277/2-CH277/1000)^2-(CF277/2-CH277/1000)*(CG277/2-CH277/1000)-(CG277/2-CH277/1000)^2)=0,"",7850/1000*(1/3)*PI()*ABS(CD277-CE277)*((CF277/2)^2+(CF277/2)*(CG277/2)+(CG277/2)^2-(CF277/2-CH277/1000)^2-(CF277/2-CH277/1000)*(CG277/2-CH277/1000)-(CG277/2-CH277/1000)^2))</f>
        <v/>
      </c>
      <c r="CL277" s="185" t="str">
        <f>IFERROR((TOWER_DATA[[#This Row],[D, bottom '[m']]]+TOWER_DATA[[#This Row],[D, top '[m']]])/(2*TOWER_DATA[[#This Row],[t '[mm']]]/1000),"")</f>
        <v/>
      </c>
      <c r="CN277" s="412"/>
      <c r="CV277" s="55"/>
      <c r="DQ277" s="166"/>
      <c r="DR277" s="166"/>
      <c r="DS277" s="150"/>
      <c r="DV277" s="94"/>
      <c r="DW277" s="94"/>
      <c r="DX277" s="53"/>
    </row>
    <row r="278" spans="5:128" ht="18" customHeight="1">
      <c r="E278" s="50"/>
      <c r="K278" s="184" t="str">
        <f>IFERROR(MP_DATA[[#This Row],[Top '[m']]]-MP_DATA[[#This Row],[Bottom '[m']]], "")</f>
        <v/>
      </c>
      <c r="L278" s="172" t="str">
        <f>IFERROR(-(MP_DATA[[#This Row],[D, bottom '[m']]]-MP_DATA[[#This Row],[D, top '[m']]])/(MP_DATA[[#This Row],[Bottom '[m']]]-MP_DATA[[#This Row],[Top '[m']]]),"")</f>
        <v/>
      </c>
      <c r="M278" s="122" t="str">
        <f t="shared" si="8"/>
        <v/>
      </c>
      <c r="N278" s="435" t="str">
        <f>IFERROR((MP_DATA[[#This Row],[D, bottom '[m']]]+MP_DATA[[#This Row],[D, top '[m']]])/(2*MP_DATA[[#This Row],[t '[mm']]]/1000),"")</f>
        <v/>
      </c>
      <c r="O278" s="412"/>
      <c r="P278" s="412"/>
      <c r="Q278" s="412"/>
      <c r="R278" s="412"/>
      <c r="S278" s="461"/>
      <c r="T278" s="461"/>
      <c r="U278" s="457"/>
      <c r="V278" s="412"/>
      <c r="W278" s="412"/>
      <c r="X278" s="412"/>
      <c r="Y278" s="412"/>
      <c r="AQ278" s="80"/>
      <c r="AW278" s="184" t="str">
        <f>IFERROR(TP_DATA[[#This Row],[Top '[m']]]-TP_DATA[[#This Row],[Bottom '[m']]], "")</f>
        <v/>
      </c>
      <c r="AX278" s="165"/>
      <c r="AY278" s="166"/>
      <c r="AZ278" s="189"/>
      <c r="BC278" s="94"/>
      <c r="BD278" s="94"/>
      <c r="BE278" s="150"/>
      <c r="BJ278"/>
      <c r="CI278" s="184" t="str">
        <f>IFERROR(TOWER_DATA[[#This Row],[Top '[m']]]-TOWER_DATA[[#This Row],[Bottom '[m']]], "")</f>
        <v/>
      </c>
      <c r="CJ278" s="446" t="str">
        <f>IFERROR(-(TOWER_DATA[[#This Row],[D, bottom '[m']]]-TOWER_DATA[[#This Row],[D, top '[m']]])/(TOWER_DATA[[#This Row],[Bottom '[m']]]-TOWER_DATA[[#This Row],[Top '[m']]]),"")</f>
        <v/>
      </c>
      <c r="CK278" s="447" t="str">
        <f>IF(7850/1000*(1/3)*PI()*ABS(CD278-CE278)*((CF278/2)^2+(CF278/2)*(CG278/2)+(CG278/2)^2-(CF278/2-CH278/1000)^2-(CF278/2-CH278/1000)*(CG278/2-CH278/1000)-(CG278/2-CH278/1000)^2)=0,"",7850/1000*(1/3)*PI()*ABS(CD278-CE278)*((CF278/2)^2+(CF278/2)*(CG278/2)+(CG278/2)^2-(CF278/2-CH278/1000)^2-(CF278/2-CH278/1000)*(CG278/2-CH278/1000)-(CG278/2-CH278/1000)^2))</f>
        <v/>
      </c>
      <c r="CL278" s="185" t="str">
        <f>IFERROR((TOWER_DATA[[#This Row],[D, bottom '[m']]]+TOWER_DATA[[#This Row],[D, top '[m']]])/(2*TOWER_DATA[[#This Row],[t '[mm']]]/1000),"")</f>
        <v/>
      </c>
      <c r="CN278" s="412"/>
      <c r="CV278" s="55"/>
      <c r="DQ278" s="166"/>
      <c r="DR278" s="166"/>
      <c r="DS278" s="150"/>
      <c r="DV278" s="94"/>
      <c r="DW278" s="94"/>
      <c r="DX278" s="53"/>
    </row>
    <row r="279" spans="5:128" ht="18" customHeight="1">
      <c r="E279" s="50"/>
      <c r="K279" s="184" t="str">
        <f>IFERROR(MP_DATA[[#This Row],[Top '[m']]]-MP_DATA[[#This Row],[Bottom '[m']]], "")</f>
        <v/>
      </c>
      <c r="L279" s="172" t="str">
        <f>IFERROR(-(MP_DATA[[#This Row],[D, bottom '[m']]]-MP_DATA[[#This Row],[D, top '[m']]])/(MP_DATA[[#This Row],[Bottom '[m']]]-MP_DATA[[#This Row],[Top '[m']]]),"")</f>
        <v/>
      </c>
      <c r="M279" s="122" t="str">
        <f t="shared" si="8"/>
        <v/>
      </c>
      <c r="N279" s="435" t="str">
        <f>IFERROR((MP_DATA[[#This Row],[D, bottom '[m']]]+MP_DATA[[#This Row],[D, top '[m']]])/(2*MP_DATA[[#This Row],[t '[mm']]]/1000),"")</f>
        <v/>
      </c>
      <c r="O279" s="412"/>
      <c r="P279" s="412"/>
      <c r="Q279" s="412"/>
      <c r="R279" s="412"/>
      <c r="S279" s="461"/>
      <c r="T279" s="461"/>
      <c r="U279" s="457"/>
      <c r="V279" s="412"/>
      <c r="W279" s="412"/>
      <c r="X279" s="412"/>
      <c r="Y279" s="412"/>
      <c r="AQ279" s="80"/>
      <c r="AW279" s="184" t="str">
        <f>IFERROR(TP_DATA[[#This Row],[Top '[m']]]-TP_DATA[[#This Row],[Bottom '[m']]], "")</f>
        <v/>
      </c>
      <c r="AX279" s="165"/>
      <c r="AY279" s="166"/>
      <c r="AZ279" s="189"/>
      <c r="BC279" s="94"/>
      <c r="BD279" s="94"/>
      <c r="BE279" s="150"/>
      <c r="BJ279"/>
      <c r="CI279" s="184" t="str">
        <f>IFERROR(TOWER_DATA[[#This Row],[Top '[m']]]-TOWER_DATA[[#This Row],[Bottom '[m']]], "")</f>
        <v/>
      </c>
      <c r="CJ279" s="446" t="str">
        <f>IFERROR(-(TOWER_DATA[[#This Row],[D, bottom '[m']]]-TOWER_DATA[[#This Row],[D, top '[m']]])/(TOWER_DATA[[#This Row],[Bottom '[m']]]-TOWER_DATA[[#This Row],[Top '[m']]]),"")</f>
        <v/>
      </c>
      <c r="CK279" s="447" t="str">
        <f>IF(7850/1000*(1/3)*PI()*ABS(CD279-CE279)*((CF279/2)^2+(CF279/2)*(CG279/2)+(CG279/2)^2-(CF279/2-CH279/1000)^2-(CF279/2-CH279/1000)*(CG279/2-CH279/1000)-(CG279/2-CH279/1000)^2)=0,"",7850/1000*(1/3)*PI()*ABS(CD279-CE279)*((CF279/2)^2+(CF279/2)*(CG279/2)+(CG279/2)^2-(CF279/2-CH279/1000)^2-(CF279/2-CH279/1000)*(CG279/2-CH279/1000)-(CG279/2-CH279/1000)^2))</f>
        <v/>
      </c>
      <c r="CL279" s="185" t="str">
        <f>IFERROR((TOWER_DATA[[#This Row],[D, bottom '[m']]]+TOWER_DATA[[#This Row],[D, top '[m']]])/(2*TOWER_DATA[[#This Row],[t '[mm']]]/1000),"")</f>
        <v/>
      </c>
      <c r="CN279" s="412"/>
      <c r="CV279" s="55"/>
      <c r="DQ279" s="166"/>
      <c r="DR279" s="166"/>
      <c r="DS279" s="150"/>
      <c r="DV279" s="94"/>
      <c r="DW279" s="94"/>
      <c r="DX279" s="53"/>
    </row>
    <row r="280" spans="5:128" ht="18" customHeight="1">
      <c r="E280" s="50"/>
      <c r="K280" s="184" t="str">
        <f>IFERROR(MP_DATA[[#This Row],[Top '[m']]]-MP_DATA[[#This Row],[Bottom '[m']]], "")</f>
        <v/>
      </c>
      <c r="L280" s="172" t="str">
        <f>IFERROR(-(MP_DATA[[#This Row],[D, bottom '[m']]]-MP_DATA[[#This Row],[D, top '[m']]])/(MP_DATA[[#This Row],[Bottom '[m']]]-MP_DATA[[#This Row],[Top '[m']]]),"")</f>
        <v/>
      </c>
      <c r="M280" s="122" t="str">
        <f t="shared" si="8"/>
        <v/>
      </c>
      <c r="N280" s="435" t="str">
        <f>IFERROR((MP_DATA[[#This Row],[D, bottom '[m']]]+MP_DATA[[#This Row],[D, top '[m']]])/(2*MP_DATA[[#This Row],[t '[mm']]]/1000),"")</f>
        <v/>
      </c>
      <c r="O280" s="412"/>
      <c r="P280" s="412"/>
      <c r="Q280" s="412"/>
      <c r="R280" s="412"/>
      <c r="S280" s="461"/>
      <c r="T280" s="461"/>
      <c r="U280" s="457"/>
      <c r="V280" s="412"/>
      <c r="W280" s="412"/>
      <c r="X280" s="412"/>
      <c r="Y280" s="412"/>
      <c r="AQ280" s="80"/>
      <c r="AW280" s="184" t="str">
        <f>IFERROR(TP_DATA[[#This Row],[Top '[m']]]-TP_DATA[[#This Row],[Bottom '[m']]], "")</f>
        <v/>
      </c>
      <c r="AX280" s="165"/>
      <c r="AY280" s="166"/>
      <c r="AZ280" s="189"/>
      <c r="BC280" s="94"/>
      <c r="BD280" s="94"/>
      <c r="BE280" s="150"/>
      <c r="BJ280"/>
      <c r="CI280" s="184" t="str">
        <f>IFERROR(TOWER_DATA[[#This Row],[Top '[m']]]-TOWER_DATA[[#This Row],[Bottom '[m']]], "")</f>
        <v/>
      </c>
      <c r="CJ280" s="446" t="str">
        <f>IFERROR(-(TOWER_DATA[[#This Row],[D, bottom '[m']]]-TOWER_DATA[[#This Row],[D, top '[m']]])/(TOWER_DATA[[#This Row],[Bottom '[m']]]-TOWER_DATA[[#This Row],[Top '[m']]]),"")</f>
        <v/>
      </c>
      <c r="CK280" s="447" t="str">
        <f>IF(7850/1000*(1/3)*PI()*ABS(CD280-CE280)*((CF280/2)^2+(CF280/2)*(CG280/2)+(CG280/2)^2-(CF280/2-CH280/1000)^2-(CF280/2-CH280/1000)*(CG280/2-CH280/1000)-(CG280/2-CH280/1000)^2)=0,"",7850/1000*(1/3)*PI()*ABS(CD280-CE280)*((CF280/2)^2+(CF280/2)*(CG280/2)+(CG280/2)^2-(CF280/2-CH280/1000)^2-(CF280/2-CH280/1000)*(CG280/2-CH280/1000)-(CG280/2-CH280/1000)^2))</f>
        <v/>
      </c>
      <c r="CL280" s="185" t="str">
        <f>IFERROR((TOWER_DATA[[#This Row],[D, bottom '[m']]]+TOWER_DATA[[#This Row],[D, top '[m']]])/(2*TOWER_DATA[[#This Row],[t '[mm']]]/1000),"")</f>
        <v/>
      </c>
      <c r="CN280" s="412"/>
      <c r="CV280" s="55"/>
      <c r="DQ280" s="166"/>
      <c r="DR280" s="166"/>
      <c r="DS280" s="150"/>
      <c r="DV280" s="94"/>
      <c r="DW280" s="94"/>
      <c r="DX280" s="53"/>
    </row>
    <row r="281" spans="5:128" ht="18" customHeight="1">
      <c r="E281" s="50"/>
      <c r="K281" s="184" t="str">
        <f>IFERROR(MP_DATA[[#This Row],[Top '[m']]]-MP_DATA[[#This Row],[Bottom '[m']]], "")</f>
        <v/>
      </c>
      <c r="L281" s="172" t="str">
        <f>IFERROR(-(MP_DATA[[#This Row],[D, bottom '[m']]]-MP_DATA[[#This Row],[D, top '[m']]])/(MP_DATA[[#This Row],[Bottom '[m']]]-MP_DATA[[#This Row],[Top '[m']]]),"")</f>
        <v/>
      </c>
      <c r="M281" s="122" t="str">
        <f t="shared" si="8"/>
        <v/>
      </c>
      <c r="N281" s="435" t="str">
        <f>IFERROR((MP_DATA[[#This Row],[D, bottom '[m']]]+MP_DATA[[#This Row],[D, top '[m']]])/(2*MP_DATA[[#This Row],[t '[mm']]]/1000),"")</f>
        <v/>
      </c>
      <c r="O281" s="412"/>
      <c r="P281" s="412"/>
      <c r="Q281" s="412"/>
      <c r="R281" s="412"/>
      <c r="S281" s="461"/>
      <c r="T281" s="461"/>
      <c r="U281" s="457"/>
      <c r="V281" s="412"/>
      <c r="W281" s="412"/>
      <c r="X281" s="412"/>
      <c r="Y281" s="412"/>
      <c r="AQ281" s="80"/>
      <c r="AW281" s="184" t="str">
        <f>IFERROR(TP_DATA[[#This Row],[Top '[m']]]-TP_DATA[[#This Row],[Bottom '[m']]], "")</f>
        <v/>
      </c>
      <c r="AX281" s="165"/>
      <c r="AY281" s="166"/>
      <c r="AZ281" s="189"/>
      <c r="BC281" s="94"/>
      <c r="BD281" s="94"/>
      <c r="BE281" s="150"/>
      <c r="BJ281"/>
      <c r="CI281" s="184" t="str">
        <f>IFERROR(TOWER_DATA[[#This Row],[Top '[m']]]-TOWER_DATA[[#This Row],[Bottom '[m']]], "")</f>
        <v/>
      </c>
      <c r="CJ281" s="446" t="str">
        <f>IFERROR(-(TOWER_DATA[[#This Row],[D, bottom '[m']]]-TOWER_DATA[[#This Row],[D, top '[m']]])/(TOWER_DATA[[#This Row],[Bottom '[m']]]-TOWER_DATA[[#This Row],[Top '[m']]]),"")</f>
        <v/>
      </c>
      <c r="CK281" s="447" t="str">
        <f>IF(7850/1000*(1/3)*PI()*ABS(CD281-CE281)*((CF281/2)^2+(CF281/2)*(CG281/2)+(CG281/2)^2-(CF281/2-CH281/1000)^2-(CF281/2-CH281/1000)*(CG281/2-CH281/1000)-(CG281/2-CH281/1000)^2)=0,"",7850/1000*(1/3)*PI()*ABS(CD281-CE281)*((CF281/2)^2+(CF281/2)*(CG281/2)+(CG281/2)^2-(CF281/2-CH281/1000)^2-(CF281/2-CH281/1000)*(CG281/2-CH281/1000)-(CG281/2-CH281/1000)^2))</f>
        <v/>
      </c>
      <c r="CL281" s="185" t="str">
        <f>IFERROR((TOWER_DATA[[#This Row],[D, bottom '[m']]]+TOWER_DATA[[#This Row],[D, top '[m']]])/(2*TOWER_DATA[[#This Row],[t '[mm']]]/1000),"")</f>
        <v/>
      </c>
      <c r="CN281" s="412"/>
      <c r="CV281" s="55"/>
      <c r="DQ281" s="166"/>
      <c r="DR281" s="166"/>
      <c r="DS281" s="150"/>
      <c r="DV281" s="94"/>
      <c r="DW281" s="94"/>
      <c r="DX281" s="53"/>
    </row>
    <row r="282" spans="5:128" ht="18" customHeight="1">
      <c r="E282" s="50"/>
      <c r="K282" s="184" t="str">
        <f>IFERROR(MP_DATA[[#This Row],[Top '[m']]]-MP_DATA[[#This Row],[Bottom '[m']]], "")</f>
        <v/>
      </c>
      <c r="L282" s="172" t="str">
        <f>IFERROR(-(MP_DATA[[#This Row],[D, bottom '[m']]]-MP_DATA[[#This Row],[D, top '[m']]])/(MP_DATA[[#This Row],[Bottom '[m']]]-MP_DATA[[#This Row],[Top '[m']]]),"")</f>
        <v/>
      </c>
      <c r="M282" s="122" t="str">
        <f t="shared" si="8"/>
        <v/>
      </c>
      <c r="N282" s="435" t="str">
        <f>IFERROR((MP_DATA[[#This Row],[D, bottom '[m']]]+MP_DATA[[#This Row],[D, top '[m']]])/(2*MP_DATA[[#This Row],[t '[mm']]]/1000),"")</f>
        <v/>
      </c>
      <c r="O282" s="412"/>
      <c r="P282" s="412"/>
      <c r="Q282" s="412"/>
      <c r="R282" s="412"/>
      <c r="S282" s="461"/>
      <c r="T282" s="461"/>
      <c r="U282" s="457"/>
      <c r="V282" s="412"/>
      <c r="W282" s="412"/>
      <c r="X282" s="412"/>
      <c r="Y282" s="412"/>
      <c r="AQ282" s="80"/>
      <c r="AW282" s="184" t="str">
        <f>IFERROR(TP_DATA[[#This Row],[Top '[m']]]-TP_DATA[[#This Row],[Bottom '[m']]], "")</f>
        <v/>
      </c>
      <c r="AX282" s="165"/>
      <c r="AY282" s="166"/>
      <c r="AZ282" s="189"/>
      <c r="BC282" s="94"/>
      <c r="BD282" s="94"/>
      <c r="BE282" s="150"/>
      <c r="BJ282"/>
      <c r="CI282" s="184" t="str">
        <f>IFERROR(TOWER_DATA[[#This Row],[Top '[m']]]-TOWER_DATA[[#This Row],[Bottom '[m']]], "")</f>
        <v/>
      </c>
      <c r="CJ282" s="446" t="str">
        <f>IFERROR(-(TOWER_DATA[[#This Row],[D, bottom '[m']]]-TOWER_DATA[[#This Row],[D, top '[m']]])/(TOWER_DATA[[#This Row],[Bottom '[m']]]-TOWER_DATA[[#This Row],[Top '[m']]]),"")</f>
        <v/>
      </c>
      <c r="CK282" s="447" t="str">
        <f>IF(7850/1000*(1/3)*PI()*ABS(CD282-CE282)*((CF282/2)^2+(CF282/2)*(CG282/2)+(CG282/2)^2-(CF282/2-CH282/1000)^2-(CF282/2-CH282/1000)*(CG282/2-CH282/1000)-(CG282/2-CH282/1000)^2)=0,"",7850/1000*(1/3)*PI()*ABS(CD282-CE282)*((CF282/2)^2+(CF282/2)*(CG282/2)+(CG282/2)^2-(CF282/2-CH282/1000)^2-(CF282/2-CH282/1000)*(CG282/2-CH282/1000)-(CG282/2-CH282/1000)^2))</f>
        <v/>
      </c>
      <c r="CL282" s="185" t="str">
        <f>IFERROR((TOWER_DATA[[#This Row],[D, bottom '[m']]]+TOWER_DATA[[#This Row],[D, top '[m']]])/(2*TOWER_DATA[[#This Row],[t '[mm']]]/1000),"")</f>
        <v/>
      </c>
      <c r="CN282" s="412"/>
      <c r="CV282" s="55"/>
      <c r="DQ282" s="166"/>
      <c r="DR282" s="166"/>
      <c r="DS282" s="150"/>
      <c r="DV282" s="94"/>
      <c r="DW282" s="94"/>
      <c r="DX282" s="53"/>
    </row>
    <row r="283" spans="5:128" ht="18" customHeight="1">
      <c r="E283" s="50"/>
      <c r="K283" s="184" t="str">
        <f>IFERROR(MP_DATA[[#This Row],[Top '[m']]]-MP_DATA[[#This Row],[Bottom '[m']]], "")</f>
        <v/>
      </c>
      <c r="L283" s="172" t="str">
        <f>IFERROR(-(MP_DATA[[#This Row],[D, bottom '[m']]]-MP_DATA[[#This Row],[D, top '[m']]])/(MP_DATA[[#This Row],[Bottom '[m']]]-MP_DATA[[#This Row],[Top '[m']]]),"")</f>
        <v/>
      </c>
      <c r="M283" s="122" t="str">
        <f t="shared" si="8"/>
        <v/>
      </c>
      <c r="N283" s="435" t="str">
        <f>IFERROR((MP_DATA[[#This Row],[D, bottom '[m']]]+MP_DATA[[#This Row],[D, top '[m']]])/(2*MP_DATA[[#This Row],[t '[mm']]]/1000),"")</f>
        <v/>
      </c>
      <c r="O283" s="412"/>
      <c r="P283" s="412"/>
      <c r="Q283" s="412"/>
      <c r="R283" s="412"/>
      <c r="S283" s="461"/>
      <c r="T283" s="461"/>
      <c r="U283" s="457"/>
      <c r="V283" s="412"/>
      <c r="W283" s="412"/>
      <c r="X283" s="412"/>
      <c r="Y283" s="412"/>
      <c r="AQ283" s="80"/>
      <c r="AW283" s="184" t="str">
        <f>IFERROR(TP_DATA[[#This Row],[Top '[m']]]-TP_DATA[[#This Row],[Bottom '[m']]], "")</f>
        <v/>
      </c>
      <c r="AX283" s="165"/>
      <c r="AY283" s="166"/>
      <c r="AZ283" s="189"/>
      <c r="BC283" s="94"/>
      <c r="BD283" s="94"/>
      <c r="BE283" s="150"/>
      <c r="BJ283"/>
      <c r="CI283" s="184" t="str">
        <f>IFERROR(TOWER_DATA[[#This Row],[Top '[m']]]-TOWER_DATA[[#This Row],[Bottom '[m']]], "")</f>
        <v/>
      </c>
      <c r="CJ283" s="446" t="str">
        <f>IFERROR(-(TOWER_DATA[[#This Row],[D, bottom '[m']]]-TOWER_DATA[[#This Row],[D, top '[m']]])/(TOWER_DATA[[#This Row],[Bottom '[m']]]-TOWER_DATA[[#This Row],[Top '[m']]]),"")</f>
        <v/>
      </c>
      <c r="CK283" s="447" t="str">
        <f>IF(7850/1000*(1/3)*PI()*ABS(CD283-CE283)*((CF283/2)^2+(CF283/2)*(CG283/2)+(CG283/2)^2-(CF283/2-CH283/1000)^2-(CF283/2-CH283/1000)*(CG283/2-CH283/1000)-(CG283/2-CH283/1000)^2)=0,"",7850/1000*(1/3)*PI()*ABS(CD283-CE283)*((CF283/2)^2+(CF283/2)*(CG283/2)+(CG283/2)^2-(CF283/2-CH283/1000)^2-(CF283/2-CH283/1000)*(CG283/2-CH283/1000)-(CG283/2-CH283/1000)^2))</f>
        <v/>
      </c>
      <c r="CL283" s="185" t="str">
        <f>IFERROR((TOWER_DATA[[#This Row],[D, bottom '[m']]]+TOWER_DATA[[#This Row],[D, top '[m']]])/(2*TOWER_DATA[[#This Row],[t '[mm']]]/1000),"")</f>
        <v/>
      </c>
      <c r="CN283" s="412"/>
      <c r="CV283" s="55"/>
      <c r="DQ283" s="166"/>
      <c r="DR283" s="166"/>
      <c r="DS283" s="150"/>
      <c r="DV283" s="94"/>
      <c r="DW283" s="94"/>
      <c r="DX283" s="53"/>
    </row>
    <row r="284" spans="5:128" ht="18" customHeight="1">
      <c r="E284" s="50"/>
      <c r="K284" s="184" t="str">
        <f>IFERROR(MP_DATA[[#This Row],[Top '[m']]]-MP_DATA[[#This Row],[Bottom '[m']]], "")</f>
        <v/>
      </c>
      <c r="L284" s="172" t="str">
        <f>IFERROR(-(MP_DATA[[#This Row],[D, bottom '[m']]]-MP_DATA[[#This Row],[D, top '[m']]])/(MP_DATA[[#This Row],[Bottom '[m']]]-MP_DATA[[#This Row],[Top '[m']]]),"")</f>
        <v/>
      </c>
      <c r="M284" s="122" t="str">
        <f t="shared" si="8"/>
        <v/>
      </c>
      <c r="N284" s="435" t="str">
        <f>IFERROR((MP_DATA[[#This Row],[D, bottom '[m']]]+MP_DATA[[#This Row],[D, top '[m']]])/(2*MP_DATA[[#This Row],[t '[mm']]]/1000),"")</f>
        <v/>
      </c>
      <c r="O284" s="412"/>
      <c r="P284" s="412"/>
      <c r="Q284" s="412"/>
      <c r="R284" s="412"/>
      <c r="S284" s="461"/>
      <c r="T284" s="461"/>
      <c r="U284" s="457"/>
      <c r="V284" s="412"/>
      <c r="W284" s="412"/>
      <c r="X284" s="412"/>
      <c r="Y284" s="412"/>
      <c r="AQ284" s="80"/>
      <c r="AW284" s="184" t="str">
        <f>IFERROR(TP_DATA[[#This Row],[Top '[m']]]-TP_DATA[[#This Row],[Bottom '[m']]], "")</f>
        <v/>
      </c>
      <c r="AX284" s="165"/>
      <c r="AY284" s="166"/>
      <c r="AZ284" s="189"/>
      <c r="BC284" s="94"/>
      <c r="BD284" s="94"/>
      <c r="BE284" s="150"/>
      <c r="BJ284"/>
      <c r="CI284" s="184" t="str">
        <f>IFERROR(TOWER_DATA[[#This Row],[Top '[m']]]-TOWER_DATA[[#This Row],[Bottom '[m']]], "")</f>
        <v/>
      </c>
      <c r="CJ284" s="446" t="str">
        <f>IFERROR(-(TOWER_DATA[[#This Row],[D, bottom '[m']]]-TOWER_DATA[[#This Row],[D, top '[m']]])/(TOWER_DATA[[#This Row],[Bottom '[m']]]-TOWER_DATA[[#This Row],[Top '[m']]]),"")</f>
        <v/>
      </c>
      <c r="CK284" s="447" t="str">
        <f>IF(7850/1000*(1/3)*PI()*ABS(CD284-CE284)*((CF284/2)^2+(CF284/2)*(CG284/2)+(CG284/2)^2-(CF284/2-CH284/1000)^2-(CF284/2-CH284/1000)*(CG284/2-CH284/1000)-(CG284/2-CH284/1000)^2)=0,"",7850/1000*(1/3)*PI()*ABS(CD284-CE284)*((CF284/2)^2+(CF284/2)*(CG284/2)+(CG284/2)^2-(CF284/2-CH284/1000)^2-(CF284/2-CH284/1000)*(CG284/2-CH284/1000)-(CG284/2-CH284/1000)^2))</f>
        <v/>
      </c>
      <c r="CL284" s="185" t="str">
        <f>IFERROR((TOWER_DATA[[#This Row],[D, bottom '[m']]]+TOWER_DATA[[#This Row],[D, top '[m']]])/(2*TOWER_DATA[[#This Row],[t '[mm']]]/1000),"")</f>
        <v/>
      </c>
      <c r="CN284" s="412"/>
      <c r="CV284" s="55"/>
      <c r="DQ284" s="166"/>
      <c r="DR284" s="166"/>
      <c r="DS284" s="150"/>
      <c r="DV284" s="94"/>
      <c r="DW284" s="94"/>
      <c r="DX284" s="53"/>
    </row>
    <row r="285" spans="5:128" ht="18" customHeight="1">
      <c r="E285" s="50"/>
      <c r="K285" s="184" t="str">
        <f>IFERROR(MP_DATA[[#This Row],[Top '[m']]]-MP_DATA[[#This Row],[Bottom '[m']]], "")</f>
        <v/>
      </c>
      <c r="L285" s="172" t="str">
        <f>IFERROR(-(MP_DATA[[#This Row],[D, bottom '[m']]]-MP_DATA[[#This Row],[D, top '[m']]])/(MP_DATA[[#This Row],[Bottom '[m']]]-MP_DATA[[#This Row],[Top '[m']]]),"")</f>
        <v/>
      </c>
      <c r="M285" s="122" t="str">
        <f t="shared" si="8"/>
        <v/>
      </c>
      <c r="N285" s="435" t="str">
        <f>IFERROR((MP_DATA[[#This Row],[D, bottom '[m']]]+MP_DATA[[#This Row],[D, top '[m']]])/(2*MP_DATA[[#This Row],[t '[mm']]]/1000),"")</f>
        <v/>
      </c>
      <c r="O285" s="412"/>
      <c r="P285" s="412"/>
      <c r="Q285" s="412"/>
      <c r="R285" s="412"/>
      <c r="S285" s="461"/>
      <c r="T285" s="461"/>
      <c r="U285" s="457"/>
      <c r="V285" s="412"/>
      <c r="W285" s="412"/>
      <c r="X285" s="412"/>
      <c r="Y285" s="412"/>
      <c r="AQ285" s="80"/>
      <c r="AW285" s="184" t="str">
        <f>IFERROR(TP_DATA[[#This Row],[Top '[m']]]-TP_DATA[[#This Row],[Bottom '[m']]], "")</f>
        <v/>
      </c>
      <c r="AX285" s="165"/>
      <c r="AY285" s="166"/>
      <c r="AZ285" s="189"/>
      <c r="BC285" s="94"/>
      <c r="BD285" s="94"/>
      <c r="BE285" s="150"/>
      <c r="BJ285"/>
      <c r="CI285" s="184" t="str">
        <f>IFERROR(TOWER_DATA[[#This Row],[Top '[m']]]-TOWER_DATA[[#This Row],[Bottom '[m']]], "")</f>
        <v/>
      </c>
      <c r="CJ285" s="446" t="str">
        <f>IFERROR(-(TOWER_DATA[[#This Row],[D, bottom '[m']]]-TOWER_DATA[[#This Row],[D, top '[m']]])/(TOWER_DATA[[#This Row],[Bottom '[m']]]-TOWER_DATA[[#This Row],[Top '[m']]]),"")</f>
        <v/>
      </c>
      <c r="CK285" s="447" t="str">
        <f>IF(7850/1000*(1/3)*PI()*ABS(CD285-CE285)*((CF285/2)^2+(CF285/2)*(CG285/2)+(CG285/2)^2-(CF285/2-CH285/1000)^2-(CF285/2-CH285/1000)*(CG285/2-CH285/1000)-(CG285/2-CH285/1000)^2)=0,"",7850/1000*(1/3)*PI()*ABS(CD285-CE285)*((CF285/2)^2+(CF285/2)*(CG285/2)+(CG285/2)^2-(CF285/2-CH285/1000)^2-(CF285/2-CH285/1000)*(CG285/2-CH285/1000)-(CG285/2-CH285/1000)^2))</f>
        <v/>
      </c>
      <c r="CL285" s="185" t="str">
        <f>IFERROR((TOWER_DATA[[#This Row],[D, bottom '[m']]]+TOWER_DATA[[#This Row],[D, top '[m']]])/(2*TOWER_DATA[[#This Row],[t '[mm']]]/1000),"")</f>
        <v/>
      </c>
      <c r="CN285" s="412"/>
      <c r="CV285" s="55"/>
      <c r="DQ285" s="166"/>
      <c r="DR285" s="166"/>
      <c r="DS285" s="150"/>
      <c r="DV285" s="94"/>
      <c r="DW285" s="94"/>
      <c r="DX285" s="53"/>
    </row>
    <row r="286" spans="5:128" ht="18" customHeight="1">
      <c r="E286" s="50"/>
      <c r="K286" s="184" t="str">
        <f>IFERROR(MP_DATA[[#This Row],[Top '[m']]]-MP_DATA[[#This Row],[Bottom '[m']]], "")</f>
        <v/>
      </c>
      <c r="L286" s="172" t="str">
        <f>IFERROR(-(MP_DATA[[#This Row],[D, bottom '[m']]]-MP_DATA[[#This Row],[D, top '[m']]])/(MP_DATA[[#This Row],[Bottom '[m']]]-MP_DATA[[#This Row],[Top '[m']]]),"")</f>
        <v/>
      </c>
      <c r="M286" s="122" t="str">
        <f t="shared" si="8"/>
        <v/>
      </c>
      <c r="N286" s="435" t="str">
        <f>IFERROR((MP_DATA[[#This Row],[D, bottom '[m']]]+MP_DATA[[#This Row],[D, top '[m']]])/(2*MP_DATA[[#This Row],[t '[mm']]]/1000),"")</f>
        <v/>
      </c>
      <c r="O286" s="412"/>
      <c r="P286" s="412"/>
      <c r="Q286" s="412"/>
      <c r="R286" s="412"/>
      <c r="S286" s="461"/>
      <c r="T286" s="461"/>
      <c r="U286" s="457"/>
      <c r="V286" s="412"/>
      <c r="W286" s="412"/>
      <c r="X286" s="412"/>
      <c r="Y286" s="412"/>
      <c r="AQ286" s="80"/>
      <c r="AW286" s="184" t="str">
        <f>IFERROR(TP_DATA[[#This Row],[Top '[m']]]-TP_DATA[[#This Row],[Bottom '[m']]], "")</f>
        <v/>
      </c>
      <c r="AX286" s="165"/>
      <c r="AY286" s="166"/>
      <c r="AZ286" s="189"/>
      <c r="BC286" s="94"/>
      <c r="BD286" s="94"/>
      <c r="BE286" s="150"/>
      <c r="BJ286"/>
      <c r="CI286" s="184" t="str">
        <f>IFERROR(TOWER_DATA[[#This Row],[Top '[m']]]-TOWER_DATA[[#This Row],[Bottom '[m']]], "")</f>
        <v/>
      </c>
      <c r="CJ286" s="446" t="str">
        <f>IFERROR(-(TOWER_DATA[[#This Row],[D, bottom '[m']]]-TOWER_DATA[[#This Row],[D, top '[m']]])/(TOWER_DATA[[#This Row],[Bottom '[m']]]-TOWER_DATA[[#This Row],[Top '[m']]]),"")</f>
        <v/>
      </c>
      <c r="CK286" s="447" t="str">
        <f>IF(7850/1000*(1/3)*PI()*ABS(CD286-CE286)*((CF286/2)^2+(CF286/2)*(CG286/2)+(CG286/2)^2-(CF286/2-CH286/1000)^2-(CF286/2-CH286/1000)*(CG286/2-CH286/1000)-(CG286/2-CH286/1000)^2)=0,"",7850/1000*(1/3)*PI()*ABS(CD286-CE286)*((CF286/2)^2+(CF286/2)*(CG286/2)+(CG286/2)^2-(CF286/2-CH286/1000)^2-(CF286/2-CH286/1000)*(CG286/2-CH286/1000)-(CG286/2-CH286/1000)^2))</f>
        <v/>
      </c>
      <c r="CL286" s="185" t="str">
        <f>IFERROR((TOWER_DATA[[#This Row],[D, bottom '[m']]]+TOWER_DATA[[#This Row],[D, top '[m']]])/(2*TOWER_DATA[[#This Row],[t '[mm']]]/1000),"")</f>
        <v/>
      </c>
      <c r="CN286" s="412"/>
      <c r="CV286" s="55"/>
      <c r="DQ286" s="166"/>
      <c r="DR286" s="166"/>
      <c r="DS286" s="150"/>
      <c r="DV286" s="94"/>
      <c r="DW286" s="94"/>
      <c r="DX286" s="53"/>
    </row>
    <row r="287" spans="5:128" ht="18" customHeight="1">
      <c r="E287" s="50"/>
      <c r="K287" s="184" t="str">
        <f>IFERROR(MP_DATA[[#This Row],[Top '[m']]]-MP_DATA[[#This Row],[Bottom '[m']]], "")</f>
        <v/>
      </c>
      <c r="L287" s="172" t="str">
        <f>IFERROR(-(MP_DATA[[#This Row],[D, bottom '[m']]]-MP_DATA[[#This Row],[D, top '[m']]])/(MP_DATA[[#This Row],[Bottom '[m']]]-MP_DATA[[#This Row],[Top '[m']]]),"")</f>
        <v/>
      </c>
      <c r="M287" s="122" t="str">
        <f t="shared" si="8"/>
        <v/>
      </c>
      <c r="N287" s="435" t="str">
        <f>IFERROR((MP_DATA[[#This Row],[D, bottom '[m']]]+MP_DATA[[#This Row],[D, top '[m']]])/(2*MP_DATA[[#This Row],[t '[mm']]]/1000),"")</f>
        <v/>
      </c>
      <c r="O287" s="412"/>
      <c r="P287" s="412"/>
      <c r="Q287" s="412"/>
      <c r="R287" s="412"/>
      <c r="S287" s="461"/>
      <c r="T287" s="461"/>
      <c r="U287" s="457"/>
      <c r="V287" s="412"/>
      <c r="W287" s="412"/>
      <c r="X287" s="412"/>
      <c r="Y287" s="412"/>
      <c r="AQ287" s="80"/>
      <c r="AW287" s="184" t="str">
        <f>IFERROR(TP_DATA[[#This Row],[Top '[m']]]-TP_DATA[[#This Row],[Bottom '[m']]], "")</f>
        <v/>
      </c>
      <c r="AX287" s="165"/>
      <c r="AY287" s="166"/>
      <c r="AZ287" s="189"/>
      <c r="BC287" s="94"/>
      <c r="BD287" s="94"/>
      <c r="BE287" s="150"/>
      <c r="BJ287"/>
      <c r="CI287" s="184" t="str">
        <f>IFERROR(TOWER_DATA[[#This Row],[Top '[m']]]-TOWER_DATA[[#This Row],[Bottom '[m']]], "")</f>
        <v/>
      </c>
      <c r="CJ287" s="446" t="str">
        <f>IFERROR(-(TOWER_DATA[[#This Row],[D, bottom '[m']]]-TOWER_DATA[[#This Row],[D, top '[m']]])/(TOWER_DATA[[#This Row],[Bottom '[m']]]-TOWER_DATA[[#This Row],[Top '[m']]]),"")</f>
        <v/>
      </c>
      <c r="CK287" s="447" t="str">
        <f>IF(7850/1000*(1/3)*PI()*ABS(CD287-CE287)*((CF287/2)^2+(CF287/2)*(CG287/2)+(CG287/2)^2-(CF287/2-CH287/1000)^2-(CF287/2-CH287/1000)*(CG287/2-CH287/1000)-(CG287/2-CH287/1000)^2)=0,"",7850/1000*(1/3)*PI()*ABS(CD287-CE287)*((CF287/2)^2+(CF287/2)*(CG287/2)+(CG287/2)^2-(CF287/2-CH287/1000)^2-(CF287/2-CH287/1000)*(CG287/2-CH287/1000)-(CG287/2-CH287/1000)^2))</f>
        <v/>
      </c>
      <c r="CL287" s="185" t="str">
        <f>IFERROR((TOWER_DATA[[#This Row],[D, bottom '[m']]]+TOWER_DATA[[#This Row],[D, top '[m']]])/(2*TOWER_DATA[[#This Row],[t '[mm']]]/1000),"")</f>
        <v/>
      </c>
      <c r="CN287" s="412"/>
      <c r="CV287" s="55"/>
      <c r="DQ287" s="166"/>
      <c r="DR287" s="166"/>
      <c r="DS287" s="150"/>
      <c r="DV287" s="94"/>
      <c r="DW287" s="94"/>
      <c r="DX287" s="53"/>
    </row>
    <row r="288" spans="5:128" ht="18" customHeight="1">
      <c r="E288" s="50"/>
      <c r="K288" s="184" t="str">
        <f>IFERROR(MP_DATA[[#This Row],[Top '[m']]]-MP_DATA[[#This Row],[Bottom '[m']]], "")</f>
        <v/>
      </c>
      <c r="L288" s="172" t="str">
        <f>IFERROR(-(MP_DATA[[#This Row],[D, bottom '[m']]]-MP_DATA[[#This Row],[D, top '[m']]])/(MP_DATA[[#This Row],[Bottom '[m']]]-MP_DATA[[#This Row],[Top '[m']]]),"")</f>
        <v/>
      </c>
      <c r="M288" s="122" t="str">
        <f t="shared" si="8"/>
        <v/>
      </c>
      <c r="N288" s="435" t="str">
        <f>IFERROR((MP_DATA[[#This Row],[D, bottom '[m']]]+MP_DATA[[#This Row],[D, top '[m']]])/(2*MP_DATA[[#This Row],[t '[mm']]]/1000),"")</f>
        <v/>
      </c>
      <c r="O288" s="412"/>
      <c r="P288" s="412"/>
      <c r="Q288" s="412"/>
      <c r="R288" s="412"/>
      <c r="S288" s="461"/>
      <c r="T288" s="461"/>
      <c r="U288" s="457"/>
      <c r="V288" s="412"/>
      <c r="W288" s="412"/>
      <c r="X288" s="412"/>
      <c r="Y288" s="412"/>
      <c r="AQ288" s="80"/>
      <c r="AW288" s="184" t="str">
        <f>IFERROR(TP_DATA[[#This Row],[Top '[m']]]-TP_DATA[[#This Row],[Bottom '[m']]], "")</f>
        <v/>
      </c>
      <c r="AX288" s="165"/>
      <c r="AY288" s="166"/>
      <c r="AZ288" s="189"/>
      <c r="BC288" s="94"/>
      <c r="BD288" s="94"/>
      <c r="BE288" s="150"/>
      <c r="BJ288"/>
      <c r="CI288" s="184" t="str">
        <f>IFERROR(TOWER_DATA[[#This Row],[Top '[m']]]-TOWER_DATA[[#This Row],[Bottom '[m']]], "")</f>
        <v/>
      </c>
      <c r="CJ288" s="446" t="str">
        <f>IFERROR(-(TOWER_DATA[[#This Row],[D, bottom '[m']]]-TOWER_DATA[[#This Row],[D, top '[m']]])/(TOWER_DATA[[#This Row],[Bottom '[m']]]-TOWER_DATA[[#This Row],[Top '[m']]]),"")</f>
        <v/>
      </c>
      <c r="CK288" s="447" t="str">
        <f>IF(7850/1000*(1/3)*PI()*ABS(CD288-CE288)*((CF288/2)^2+(CF288/2)*(CG288/2)+(CG288/2)^2-(CF288/2-CH288/1000)^2-(CF288/2-CH288/1000)*(CG288/2-CH288/1000)-(CG288/2-CH288/1000)^2)=0,"",7850/1000*(1/3)*PI()*ABS(CD288-CE288)*((CF288/2)^2+(CF288/2)*(CG288/2)+(CG288/2)^2-(CF288/2-CH288/1000)^2-(CF288/2-CH288/1000)*(CG288/2-CH288/1000)-(CG288/2-CH288/1000)^2))</f>
        <v/>
      </c>
      <c r="CL288" s="185" t="str">
        <f>IFERROR((TOWER_DATA[[#This Row],[D, bottom '[m']]]+TOWER_DATA[[#This Row],[D, top '[m']]])/(2*TOWER_DATA[[#This Row],[t '[mm']]]/1000),"")</f>
        <v/>
      </c>
      <c r="CN288" s="412"/>
      <c r="CV288" s="55"/>
      <c r="DQ288" s="166"/>
      <c r="DR288" s="166"/>
      <c r="DS288" s="150"/>
      <c r="DV288" s="94"/>
      <c r="DW288" s="94"/>
      <c r="DX288" s="53"/>
    </row>
    <row r="289" spans="5:128" ht="18" customHeight="1">
      <c r="E289" s="50"/>
      <c r="K289" s="184" t="str">
        <f>IFERROR(MP_DATA[[#This Row],[Top '[m']]]-MP_DATA[[#This Row],[Bottom '[m']]], "")</f>
        <v/>
      </c>
      <c r="L289" s="172" t="str">
        <f>IFERROR(-(MP_DATA[[#This Row],[D, bottom '[m']]]-MP_DATA[[#This Row],[D, top '[m']]])/(MP_DATA[[#This Row],[Bottom '[m']]]-MP_DATA[[#This Row],[Top '[m']]]),"")</f>
        <v/>
      </c>
      <c r="M289" s="122" t="str">
        <f t="shared" si="8"/>
        <v/>
      </c>
      <c r="N289" s="435" t="str">
        <f>IFERROR((MP_DATA[[#This Row],[D, bottom '[m']]]+MP_DATA[[#This Row],[D, top '[m']]])/(2*MP_DATA[[#This Row],[t '[mm']]]/1000),"")</f>
        <v/>
      </c>
      <c r="O289" s="412"/>
      <c r="P289" s="412"/>
      <c r="Q289" s="412"/>
      <c r="R289" s="412"/>
      <c r="S289" s="461"/>
      <c r="T289" s="461"/>
      <c r="U289" s="457"/>
      <c r="V289" s="412"/>
      <c r="W289" s="412"/>
      <c r="X289" s="412"/>
      <c r="Y289" s="412"/>
      <c r="AQ289" s="80"/>
      <c r="AW289" s="184" t="str">
        <f>IFERROR(TP_DATA[[#This Row],[Top '[m']]]-TP_DATA[[#This Row],[Bottom '[m']]], "")</f>
        <v/>
      </c>
      <c r="AX289" s="165"/>
      <c r="AY289" s="166"/>
      <c r="AZ289" s="189"/>
      <c r="BC289" s="94"/>
      <c r="BD289" s="94"/>
      <c r="BE289" s="150"/>
      <c r="BJ289"/>
      <c r="CI289" s="184" t="str">
        <f>IFERROR(TOWER_DATA[[#This Row],[Top '[m']]]-TOWER_DATA[[#This Row],[Bottom '[m']]], "")</f>
        <v/>
      </c>
      <c r="CJ289" s="446" t="str">
        <f>IFERROR(-(TOWER_DATA[[#This Row],[D, bottom '[m']]]-TOWER_DATA[[#This Row],[D, top '[m']]])/(TOWER_DATA[[#This Row],[Bottom '[m']]]-TOWER_DATA[[#This Row],[Top '[m']]]),"")</f>
        <v/>
      </c>
      <c r="CK289" s="447" t="str">
        <f>IF(7850/1000*(1/3)*PI()*ABS(CD289-CE289)*((CF289/2)^2+(CF289/2)*(CG289/2)+(CG289/2)^2-(CF289/2-CH289/1000)^2-(CF289/2-CH289/1000)*(CG289/2-CH289/1000)-(CG289/2-CH289/1000)^2)=0,"",7850/1000*(1/3)*PI()*ABS(CD289-CE289)*((CF289/2)^2+(CF289/2)*(CG289/2)+(CG289/2)^2-(CF289/2-CH289/1000)^2-(CF289/2-CH289/1000)*(CG289/2-CH289/1000)-(CG289/2-CH289/1000)^2))</f>
        <v/>
      </c>
      <c r="CL289" s="185" t="str">
        <f>IFERROR((TOWER_DATA[[#This Row],[D, bottom '[m']]]+TOWER_DATA[[#This Row],[D, top '[m']]])/(2*TOWER_DATA[[#This Row],[t '[mm']]]/1000),"")</f>
        <v/>
      </c>
      <c r="CN289" s="412"/>
      <c r="CV289" s="55"/>
      <c r="DQ289" s="166"/>
      <c r="DR289" s="166"/>
      <c r="DS289" s="150"/>
      <c r="DV289" s="94"/>
      <c r="DW289" s="94"/>
      <c r="DX289" s="53"/>
    </row>
    <row r="290" spans="5:128" ht="18" customHeight="1">
      <c r="E290" s="50"/>
      <c r="K290" s="184" t="str">
        <f>IFERROR(MP_DATA[[#This Row],[Top '[m']]]-MP_DATA[[#This Row],[Bottom '[m']]], "")</f>
        <v/>
      </c>
      <c r="L290" s="172" t="str">
        <f>IFERROR(-(MP_DATA[[#This Row],[D, bottom '[m']]]-MP_DATA[[#This Row],[D, top '[m']]])/(MP_DATA[[#This Row],[Bottom '[m']]]-MP_DATA[[#This Row],[Top '[m']]]),"")</f>
        <v/>
      </c>
      <c r="M290" s="122" t="str">
        <f t="shared" si="8"/>
        <v/>
      </c>
      <c r="N290" s="435" t="str">
        <f>IFERROR((MP_DATA[[#This Row],[D, bottom '[m']]]+MP_DATA[[#This Row],[D, top '[m']]])/(2*MP_DATA[[#This Row],[t '[mm']]]/1000),"")</f>
        <v/>
      </c>
      <c r="O290" s="412"/>
      <c r="P290" s="412"/>
      <c r="Q290" s="412"/>
      <c r="R290" s="412"/>
      <c r="S290" s="461"/>
      <c r="T290" s="461"/>
      <c r="U290" s="457"/>
      <c r="V290" s="412"/>
      <c r="W290" s="412"/>
      <c r="X290" s="412"/>
      <c r="Y290" s="412"/>
      <c r="AQ290" s="80"/>
      <c r="AW290" s="184" t="str">
        <f>IFERROR(TP_DATA[[#This Row],[Top '[m']]]-TP_DATA[[#This Row],[Bottom '[m']]], "")</f>
        <v/>
      </c>
      <c r="AX290" s="165"/>
      <c r="AY290" s="166"/>
      <c r="AZ290" s="189"/>
      <c r="BC290" s="94"/>
      <c r="BD290" s="94"/>
      <c r="BE290" s="150"/>
      <c r="BJ290"/>
      <c r="CI290" s="184" t="str">
        <f>IFERROR(TOWER_DATA[[#This Row],[Top '[m']]]-TOWER_DATA[[#This Row],[Bottom '[m']]], "")</f>
        <v/>
      </c>
      <c r="CJ290" s="446" t="str">
        <f>IFERROR(-(TOWER_DATA[[#This Row],[D, bottom '[m']]]-TOWER_DATA[[#This Row],[D, top '[m']]])/(TOWER_DATA[[#This Row],[Bottom '[m']]]-TOWER_DATA[[#This Row],[Top '[m']]]),"")</f>
        <v/>
      </c>
      <c r="CK290" s="447" t="str">
        <f>IF(7850/1000*(1/3)*PI()*ABS(CD290-CE290)*((CF290/2)^2+(CF290/2)*(CG290/2)+(CG290/2)^2-(CF290/2-CH290/1000)^2-(CF290/2-CH290/1000)*(CG290/2-CH290/1000)-(CG290/2-CH290/1000)^2)=0,"",7850/1000*(1/3)*PI()*ABS(CD290-CE290)*((CF290/2)^2+(CF290/2)*(CG290/2)+(CG290/2)^2-(CF290/2-CH290/1000)^2-(CF290/2-CH290/1000)*(CG290/2-CH290/1000)-(CG290/2-CH290/1000)^2))</f>
        <v/>
      </c>
      <c r="CL290" s="185" t="str">
        <f>IFERROR((TOWER_DATA[[#This Row],[D, bottom '[m']]]+TOWER_DATA[[#This Row],[D, top '[m']]])/(2*TOWER_DATA[[#This Row],[t '[mm']]]/1000),"")</f>
        <v/>
      </c>
      <c r="CN290" s="412"/>
      <c r="CV290" s="55"/>
      <c r="DQ290" s="166"/>
      <c r="DR290" s="166"/>
      <c r="DS290" s="150"/>
      <c r="DV290" s="94"/>
      <c r="DW290" s="94"/>
      <c r="DX290" s="53"/>
    </row>
    <row r="291" spans="5:128" ht="18" customHeight="1">
      <c r="E291" s="50"/>
      <c r="K291" s="184" t="str">
        <f>IFERROR(MP_DATA[[#This Row],[Top '[m']]]-MP_DATA[[#This Row],[Bottom '[m']]], "")</f>
        <v/>
      </c>
      <c r="L291" s="172" t="str">
        <f>IFERROR(-(MP_DATA[[#This Row],[D, bottom '[m']]]-MP_DATA[[#This Row],[D, top '[m']]])/(MP_DATA[[#This Row],[Bottom '[m']]]-MP_DATA[[#This Row],[Top '[m']]]),"")</f>
        <v/>
      </c>
      <c r="M291" s="122" t="str">
        <f t="shared" si="8"/>
        <v/>
      </c>
      <c r="N291" s="435" t="str">
        <f>IFERROR((MP_DATA[[#This Row],[D, bottom '[m']]]+MP_DATA[[#This Row],[D, top '[m']]])/(2*MP_DATA[[#This Row],[t '[mm']]]/1000),"")</f>
        <v/>
      </c>
      <c r="O291" s="412"/>
      <c r="P291" s="412"/>
      <c r="Q291" s="412"/>
      <c r="R291" s="412"/>
      <c r="S291" s="461"/>
      <c r="T291" s="461"/>
      <c r="U291" s="457"/>
      <c r="V291" s="412"/>
      <c r="W291" s="412"/>
      <c r="X291" s="412"/>
      <c r="Y291" s="412"/>
      <c r="AQ291" s="80"/>
      <c r="AW291" s="184" t="str">
        <f>IFERROR(TP_DATA[[#This Row],[Top '[m']]]-TP_DATA[[#This Row],[Bottom '[m']]], "")</f>
        <v/>
      </c>
      <c r="AX291" s="165"/>
      <c r="AY291" s="166"/>
      <c r="AZ291" s="189"/>
      <c r="BC291" s="94"/>
      <c r="BD291" s="94"/>
      <c r="BE291" s="150"/>
      <c r="BJ291"/>
      <c r="CI291" s="184" t="str">
        <f>IFERROR(TOWER_DATA[[#This Row],[Top '[m']]]-TOWER_DATA[[#This Row],[Bottom '[m']]], "")</f>
        <v/>
      </c>
      <c r="CJ291" s="446" t="str">
        <f>IFERROR(-(TOWER_DATA[[#This Row],[D, bottom '[m']]]-TOWER_DATA[[#This Row],[D, top '[m']]])/(TOWER_DATA[[#This Row],[Bottom '[m']]]-TOWER_DATA[[#This Row],[Top '[m']]]),"")</f>
        <v/>
      </c>
      <c r="CK291" s="447" t="str">
        <f>IF(7850/1000*(1/3)*PI()*ABS(CD291-CE291)*((CF291/2)^2+(CF291/2)*(CG291/2)+(CG291/2)^2-(CF291/2-CH291/1000)^2-(CF291/2-CH291/1000)*(CG291/2-CH291/1000)-(CG291/2-CH291/1000)^2)=0,"",7850/1000*(1/3)*PI()*ABS(CD291-CE291)*((CF291/2)^2+(CF291/2)*(CG291/2)+(CG291/2)^2-(CF291/2-CH291/1000)^2-(CF291/2-CH291/1000)*(CG291/2-CH291/1000)-(CG291/2-CH291/1000)^2))</f>
        <v/>
      </c>
      <c r="CL291" s="185" t="str">
        <f>IFERROR((TOWER_DATA[[#This Row],[D, bottom '[m']]]+TOWER_DATA[[#This Row],[D, top '[m']]])/(2*TOWER_DATA[[#This Row],[t '[mm']]]/1000),"")</f>
        <v/>
      </c>
      <c r="CN291" s="412"/>
      <c r="CV291" s="55"/>
      <c r="DQ291" s="166"/>
      <c r="DR291" s="166"/>
      <c r="DS291" s="150"/>
      <c r="DV291" s="94"/>
      <c r="DW291" s="94"/>
      <c r="DX291" s="53"/>
    </row>
    <row r="292" spans="5:128" ht="18" customHeight="1">
      <c r="E292" s="50"/>
      <c r="K292" s="184" t="str">
        <f>IFERROR(MP_DATA[[#This Row],[Top '[m']]]-MP_DATA[[#This Row],[Bottom '[m']]], "")</f>
        <v/>
      </c>
      <c r="L292" s="172" t="str">
        <f>IFERROR(-(MP_DATA[[#This Row],[D, bottom '[m']]]-MP_DATA[[#This Row],[D, top '[m']]])/(MP_DATA[[#This Row],[Bottom '[m']]]-MP_DATA[[#This Row],[Top '[m']]]),"")</f>
        <v/>
      </c>
      <c r="M292" s="122" t="str">
        <f t="shared" si="8"/>
        <v/>
      </c>
      <c r="N292" s="435" t="str">
        <f>IFERROR((MP_DATA[[#This Row],[D, bottom '[m']]]+MP_DATA[[#This Row],[D, top '[m']]])/(2*MP_DATA[[#This Row],[t '[mm']]]/1000),"")</f>
        <v/>
      </c>
      <c r="O292" s="412"/>
      <c r="P292" s="412"/>
      <c r="Q292" s="412"/>
      <c r="R292" s="412"/>
      <c r="S292" s="461"/>
      <c r="T292" s="461"/>
      <c r="U292" s="457"/>
      <c r="V292" s="412"/>
      <c r="W292" s="412"/>
      <c r="X292" s="412"/>
      <c r="Y292" s="412"/>
      <c r="AQ292" s="80"/>
      <c r="AW292" s="184" t="str">
        <f>IFERROR(TP_DATA[[#This Row],[Top '[m']]]-TP_DATA[[#This Row],[Bottom '[m']]], "")</f>
        <v/>
      </c>
      <c r="AX292" s="165"/>
      <c r="AY292" s="166"/>
      <c r="AZ292" s="189"/>
      <c r="BC292" s="94"/>
      <c r="BD292" s="94"/>
      <c r="BE292" s="150"/>
      <c r="BJ292"/>
      <c r="CI292" s="184" t="str">
        <f>IFERROR(TOWER_DATA[[#This Row],[Top '[m']]]-TOWER_DATA[[#This Row],[Bottom '[m']]], "")</f>
        <v/>
      </c>
      <c r="CJ292" s="446" t="str">
        <f>IFERROR(-(TOWER_DATA[[#This Row],[D, bottom '[m']]]-TOWER_DATA[[#This Row],[D, top '[m']]])/(TOWER_DATA[[#This Row],[Bottom '[m']]]-TOWER_DATA[[#This Row],[Top '[m']]]),"")</f>
        <v/>
      </c>
      <c r="CK292" s="447" t="str">
        <f>IF(7850/1000*(1/3)*PI()*ABS(CD292-CE292)*((CF292/2)^2+(CF292/2)*(CG292/2)+(CG292/2)^2-(CF292/2-CH292/1000)^2-(CF292/2-CH292/1000)*(CG292/2-CH292/1000)-(CG292/2-CH292/1000)^2)=0,"",7850/1000*(1/3)*PI()*ABS(CD292-CE292)*((CF292/2)^2+(CF292/2)*(CG292/2)+(CG292/2)^2-(CF292/2-CH292/1000)^2-(CF292/2-CH292/1000)*(CG292/2-CH292/1000)-(CG292/2-CH292/1000)^2))</f>
        <v/>
      </c>
      <c r="CL292" s="185" t="str">
        <f>IFERROR((TOWER_DATA[[#This Row],[D, bottom '[m']]]+TOWER_DATA[[#This Row],[D, top '[m']]])/(2*TOWER_DATA[[#This Row],[t '[mm']]]/1000),"")</f>
        <v/>
      </c>
      <c r="CN292" s="412"/>
      <c r="CV292" s="55"/>
      <c r="DQ292" s="166"/>
      <c r="DR292" s="166"/>
      <c r="DS292" s="150"/>
      <c r="DV292" s="94"/>
      <c r="DW292" s="94"/>
      <c r="DX292" s="53"/>
    </row>
    <row r="293" spans="5:128" ht="18" customHeight="1">
      <c r="E293" s="50"/>
      <c r="K293" s="184" t="str">
        <f>IFERROR(MP_DATA[[#This Row],[Top '[m']]]-MP_DATA[[#This Row],[Bottom '[m']]], "")</f>
        <v/>
      </c>
      <c r="L293" s="172" t="str">
        <f>IFERROR(-(MP_DATA[[#This Row],[D, bottom '[m']]]-MP_DATA[[#This Row],[D, top '[m']]])/(MP_DATA[[#This Row],[Bottom '[m']]]-MP_DATA[[#This Row],[Top '[m']]]),"")</f>
        <v/>
      </c>
      <c r="M293" s="122" t="str">
        <f t="shared" si="8"/>
        <v/>
      </c>
      <c r="N293" s="435" t="str">
        <f>IFERROR((MP_DATA[[#This Row],[D, bottom '[m']]]+MP_DATA[[#This Row],[D, top '[m']]])/(2*MP_DATA[[#This Row],[t '[mm']]]/1000),"")</f>
        <v/>
      </c>
      <c r="O293" s="412"/>
      <c r="P293" s="412"/>
      <c r="Q293" s="412"/>
      <c r="R293" s="412"/>
      <c r="S293" s="461"/>
      <c r="T293" s="461"/>
      <c r="U293" s="457"/>
      <c r="V293" s="412"/>
      <c r="W293" s="412"/>
      <c r="X293" s="412"/>
      <c r="Y293" s="412"/>
      <c r="AQ293" s="80"/>
      <c r="AW293" s="184" t="str">
        <f>IFERROR(TP_DATA[[#This Row],[Top '[m']]]-TP_DATA[[#This Row],[Bottom '[m']]], "")</f>
        <v/>
      </c>
      <c r="AX293" s="165"/>
      <c r="AY293" s="166"/>
      <c r="AZ293" s="189"/>
      <c r="BC293" s="94"/>
      <c r="BD293" s="94"/>
      <c r="BE293" s="150"/>
      <c r="BJ293"/>
      <c r="CI293" s="184" t="str">
        <f>IFERROR(TOWER_DATA[[#This Row],[Top '[m']]]-TOWER_DATA[[#This Row],[Bottom '[m']]], "")</f>
        <v/>
      </c>
      <c r="CJ293" s="446" t="str">
        <f>IFERROR(-(TOWER_DATA[[#This Row],[D, bottom '[m']]]-TOWER_DATA[[#This Row],[D, top '[m']]])/(TOWER_DATA[[#This Row],[Bottom '[m']]]-TOWER_DATA[[#This Row],[Top '[m']]]),"")</f>
        <v/>
      </c>
      <c r="CK293" s="447" t="str">
        <f>IF(7850/1000*(1/3)*PI()*ABS(CD293-CE293)*((CF293/2)^2+(CF293/2)*(CG293/2)+(CG293/2)^2-(CF293/2-CH293/1000)^2-(CF293/2-CH293/1000)*(CG293/2-CH293/1000)-(CG293/2-CH293/1000)^2)=0,"",7850/1000*(1/3)*PI()*ABS(CD293-CE293)*((CF293/2)^2+(CF293/2)*(CG293/2)+(CG293/2)^2-(CF293/2-CH293/1000)^2-(CF293/2-CH293/1000)*(CG293/2-CH293/1000)-(CG293/2-CH293/1000)^2))</f>
        <v/>
      </c>
      <c r="CL293" s="185" t="str">
        <f>IFERROR((TOWER_DATA[[#This Row],[D, bottom '[m']]]+TOWER_DATA[[#This Row],[D, top '[m']]])/(2*TOWER_DATA[[#This Row],[t '[mm']]]/1000),"")</f>
        <v/>
      </c>
      <c r="CN293" s="412"/>
      <c r="CV293" s="55"/>
      <c r="DQ293" s="166"/>
      <c r="DR293" s="166"/>
      <c r="DS293" s="150"/>
      <c r="DV293" s="94"/>
      <c r="DW293" s="94"/>
      <c r="DX293" s="53"/>
    </row>
    <row r="294" spans="5:128" ht="18" customHeight="1">
      <c r="E294" s="50"/>
      <c r="K294" s="184" t="str">
        <f>IFERROR(MP_DATA[[#This Row],[Top '[m']]]-MP_DATA[[#This Row],[Bottom '[m']]], "")</f>
        <v/>
      </c>
      <c r="L294" s="172" t="str">
        <f>IFERROR(-(MP_DATA[[#This Row],[D, bottom '[m']]]-MP_DATA[[#This Row],[D, top '[m']]])/(MP_DATA[[#This Row],[Bottom '[m']]]-MP_DATA[[#This Row],[Top '[m']]]),"")</f>
        <v/>
      </c>
      <c r="M294" s="122" t="str">
        <f t="shared" si="8"/>
        <v/>
      </c>
      <c r="N294" s="435" t="str">
        <f>IFERROR((MP_DATA[[#This Row],[D, bottom '[m']]]+MP_DATA[[#This Row],[D, top '[m']]])/(2*MP_DATA[[#This Row],[t '[mm']]]/1000),"")</f>
        <v/>
      </c>
      <c r="O294" s="412"/>
      <c r="P294" s="412"/>
      <c r="Q294" s="412"/>
      <c r="R294" s="412"/>
      <c r="S294" s="461"/>
      <c r="T294" s="461"/>
      <c r="U294" s="457"/>
      <c r="V294" s="412"/>
      <c r="W294" s="412"/>
      <c r="X294" s="412"/>
      <c r="Y294" s="412"/>
      <c r="AQ294" s="80"/>
      <c r="AW294" s="184" t="str">
        <f>IFERROR(TP_DATA[[#This Row],[Top '[m']]]-TP_DATA[[#This Row],[Bottom '[m']]], "")</f>
        <v/>
      </c>
      <c r="AX294" s="165"/>
      <c r="AY294" s="166"/>
      <c r="AZ294" s="189"/>
      <c r="BC294" s="94"/>
      <c r="BD294" s="94"/>
      <c r="BE294" s="150"/>
      <c r="BJ294"/>
      <c r="CI294" s="184" t="str">
        <f>IFERROR(TOWER_DATA[[#This Row],[Top '[m']]]-TOWER_DATA[[#This Row],[Bottom '[m']]], "")</f>
        <v/>
      </c>
      <c r="CJ294" s="446" t="str">
        <f>IFERROR(-(TOWER_DATA[[#This Row],[D, bottom '[m']]]-TOWER_DATA[[#This Row],[D, top '[m']]])/(TOWER_DATA[[#This Row],[Bottom '[m']]]-TOWER_DATA[[#This Row],[Top '[m']]]),"")</f>
        <v/>
      </c>
      <c r="CK294" s="447" t="str">
        <f>IF(7850/1000*(1/3)*PI()*ABS(CD294-CE294)*((CF294/2)^2+(CF294/2)*(CG294/2)+(CG294/2)^2-(CF294/2-CH294/1000)^2-(CF294/2-CH294/1000)*(CG294/2-CH294/1000)-(CG294/2-CH294/1000)^2)=0,"",7850/1000*(1/3)*PI()*ABS(CD294-CE294)*((CF294/2)^2+(CF294/2)*(CG294/2)+(CG294/2)^2-(CF294/2-CH294/1000)^2-(CF294/2-CH294/1000)*(CG294/2-CH294/1000)-(CG294/2-CH294/1000)^2))</f>
        <v/>
      </c>
      <c r="CL294" s="185" t="str">
        <f>IFERROR((TOWER_DATA[[#This Row],[D, bottom '[m']]]+TOWER_DATA[[#This Row],[D, top '[m']]])/(2*TOWER_DATA[[#This Row],[t '[mm']]]/1000),"")</f>
        <v/>
      </c>
      <c r="CN294" s="412"/>
      <c r="CV294" s="55"/>
      <c r="DQ294" s="166"/>
      <c r="DR294" s="166"/>
      <c r="DS294" s="150"/>
      <c r="DV294" s="94"/>
      <c r="DW294" s="94"/>
      <c r="DX294" s="53"/>
    </row>
    <row r="295" spans="5:128" ht="18" customHeight="1">
      <c r="E295" s="50"/>
      <c r="K295" s="184" t="str">
        <f>IFERROR(MP_DATA[[#This Row],[Top '[m']]]-MP_DATA[[#This Row],[Bottom '[m']]], "")</f>
        <v/>
      </c>
      <c r="L295" s="172" t="str">
        <f>IFERROR(-(MP_DATA[[#This Row],[D, bottom '[m']]]-MP_DATA[[#This Row],[D, top '[m']]])/(MP_DATA[[#This Row],[Bottom '[m']]]-MP_DATA[[#This Row],[Top '[m']]]),"")</f>
        <v/>
      </c>
      <c r="M295" s="122" t="str">
        <f t="shared" si="8"/>
        <v/>
      </c>
      <c r="N295" s="435" t="str">
        <f>IFERROR((MP_DATA[[#This Row],[D, bottom '[m']]]+MP_DATA[[#This Row],[D, top '[m']]])/(2*MP_DATA[[#This Row],[t '[mm']]]/1000),"")</f>
        <v/>
      </c>
      <c r="O295" s="412"/>
      <c r="P295" s="412"/>
      <c r="Q295" s="412"/>
      <c r="R295" s="412"/>
      <c r="S295" s="461"/>
      <c r="T295" s="461"/>
      <c r="U295" s="457"/>
      <c r="V295" s="412"/>
      <c r="W295" s="412"/>
      <c r="X295" s="412"/>
      <c r="Y295" s="412"/>
      <c r="AQ295" s="80"/>
      <c r="AW295" s="184" t="str">
        <f>IFERROR(TP_DATA[[#This Row],[Top '[m']]]-TP_DATA[[#This Row],[Bottom '[m']]], "")</f>
        <v/>
      </c>
      <c r="AX295" s="165"/>
      <c r="AY295" s="166"/>
      <c r="AZ295" s="189"/>
      <c r="BC295" s="94"/>
      <c r="BD295" s="94"/>
      <c r="BE295" s="150"/>
      <c r="BJ295"/>
      <c r="CI295" s="184" t="str">
        <f>IFERROR(TOWER_DATA[[#This Row],[Top '[m']]]-TOWER_DATA[[#This Row],[Bottom '[m']]], "")</f>
        <v/>
      </c>
      <c r="CJ295" s="446" t="str">
        <f>IFERROR(-(TOWER_DATA[[#This Row],[D, bottom '[m']]]-TOWER_DATA[[#This Row],[D, top '[m']]])/(TOWER_DATA[[#This Row],[Bottom '[m']]]-TOWER_DATA[[#This Row],[Top '[m']]]),"")</f>
        <v/>
      </c>
      <c r="CK295" s="447" t="str">
        <f>IF(7850/1000*(1/3)*PI()*ABS(CD295-CE295)*((CF295/2)^2+(CF295/2)*(CG295/2)+(CG295/2)^2-(CF295/2-CH295/1000)^2-(CF295/2-CH295/1000)*(CG295/2-CH295/1000)-(CG295/2-CH295/1000)^2)=0,"",7850/1000*(1/3)*PI()*ABS(CD295-CE295)*((CF295/2)^2+(CF295/2)*(CG295/2)+(CG295/2)^2-(CF295/2-CH295/1000)^2-(CF295/2-CH295/1000)*(CG295/2-CH295/1000)-(CG295/2-CH295/1000)^2))</f>
        <v/>
      </c>
      <c r="CL295" s="185" t="str">
        <f>IFERROR((TOWER_DATA[[#This Row],[D, bottom '[m']]]+TOWER_DATA[[#This Row],[D, top '[m']]])/(2*TOWER_DATA[[#This Row],[t '[mm']]]/1000),"")</f>
        <v/>
      </c>
      <c r="CN295" s="412"/>
      <c r="CV295" s="55"/>
      <c r="DQ295" s="166"/>
      <c r="DR295" s="166"/>
      <c r="DS295" s="150"/>
      <c r="DV295" s="94"/>
      <c r="DW295" s="94"/>
      <c r="DX295" s="53"/>
    </row>
    <row r="296" spans="5:128" ht="18" customHeight="1">
      <c r="E296" s="50"/>
      <c r="K296" s="184" t="str">
        <f>IFERROR(MP_DATA[[#This Row],[Top '[m']]]-MP_DATA[[#This Row],[Bottom '[m']]], "")</f>
        <v/>
      </c>
      <c r="L296" s="172" t="str">
        <f>IFERROR(-(MP_DATA[[#This Row],[D, bottom '[m']]]-MP_DATA[[#This Row],[D, top '[m']]])/(MP_DATA[[#This Row],[Bottom '[m']]]-MP_DATA[[#This Row],[Top '[m']]]),"")</f>
        <v/>
      </c>
      <c r="M296" s="122" t="str">
        <f t="shared" si="8"/>
        <v/>
      </c>
      <c r="N296" s="435" t="str">
        <f>IFERROR((MP_DATA[[#This Row],[D, bottom '[m']]]+MP_DATA[[#This Row],[D, top '[m']]])/(2*MP_DATA[[#This Row],[t '[mm']]]/1000),"")</f>
        <v/>
      </c>
      <c r="O296" s="412"/>
      <c r="P296" s="412"/>
      <c r="Q296" s="412"/>
      <c r="R296" s="412"/>
      <c r="S296" s="461"/>
      <c r="T296" s="461"/>
      <c r="U296" s="457"/>
      <c r="V296" s="412"/>
      <c r="W296" s="412"/>
      <c r="X296" s="412"/>
      <c r="Y296" s="412"/>
      <c r="AQ296" s="80"/>
      <c r="AW296" s="184" t="str">
        <f>IFERROR(TP_DATA[[#This Row],[Top '[m']]]-TP_DATA[[#This Row],[Bottom '[m']]], "")</f>
        <v/>
      </c>
      <c r="AX296" s="165"/>
      <c r="AY296" s="166"/>
      <c r="AZ296" s="189"/>
      <c r="BC296" s="94"/>
      <c r="BD296" s="94"/>
      <c r="BE296" s="150"/>
      <c r="BJ296"/>
      <c r="CI296" s="184" t="str">
        <f>IFERROR(TOWER_DATA[[#This Row],[Top '[m']]]-TOWER_DATA[[#This Row],[Bottom '[m']]], "")</f>
        <v/>
      </c>
      <c r="CJ296" s="446" t="str">
        <f>IFERROR(-(TOWER_DATA[[#This Row],[D, bottom '[m']]]-TOWER_DATA[[#This Row],[D, top '[m']]])/(TOWER_DATA[[#This Row],[Bottom '[m']]]-TOWER_DATA[[#This Row],[Top '[m']]]),"")</f>
        <v/>
      </c>
      <c r="CK296" s="447" t="str">
        <f>IF(7850/1000*(1/3)*PI()*ABS(CD296-CE296)*((CF296/2)^2+(CF296/2)*(CG296/2)+(CG296/2)^2-(CF296/2-CH296/1000)^2-(CF296/2-CH296/1000)*(CG296/2-CH296/1000)-(CG296/2-CH296/1000)^2)=0,"",7850/1000*(1/3)*PI()*ABS(CD296-CE296)*((CF296/2)^2+(CF296/2)*(CG296/2)+(CG296/2)^2-(CF296/2-CH296/1000)^2-(CF296/2-CH296/1000)*(CG296/2-CH296/1000)-(CG296/2-CH296/1000)^2))</f>
        <v/>
      </c>
      <c r="CL296" s="185" t="str">
        <f>IFERROR((TOWER_DATA[[#This Row],[D, bottom '[m']]]+TOWER_DATA[[#This Row],[D, top '[m']]])/(2*TOWER_DATA[[#This Row],[t '[mm']]]/1000),"")</f>
        <v/>
      </c>
      <c r="CN296" s="412"/>
      <c r="CV296" s="55"/>
      <c r="DQ296" s="166"/>
      <c r="DR296" s="166"/>
      <c r="DS296" s="150"/>
      <c r="DV296" s="94"/>
      <c r="DW296" s="94"/>
      <c r="DX296" s="53"/>
    </row>
    <row r="297" spans="5:128" ht="18" customHeight="1">
      <c r="E297" s="50"/>
      <c r="K297" s="184" t="str">
        <f>IFERROR(MP_DATA[[#This Row],[Top '[m']]]-MP_DATA[[#This Row],[Bottom '[m']]], "")</f>
        <v/>
      </c>
      <c r="L297" s="172" t="str">
        <f>IFERROR(-(MP_DATA[[#This Row],[D, bottom '[m']]]-MP_DATA[[#This Row],[D, top '[m']]])/(MP_DATA[[#This Row],[Bottom '[m']]]-MP_DATA[[#This Row],[Top '[m']]]),"")</f>
        <v/>
      </c>
      <c r="M297" s="122" t="str">
        <f t="shared" si="8"/>
        <v/>
      </c>
      <c r="N297" s="435" t="str">
        <f>IFERROR((MP_DATA[[#This Row],[D, bottom '[m']]]+MP_DATA[[#This Row],[D, top '[m']]])/(2*MP_DATA[[#This Row],[t '[mm']]]/1000),"")</f>
        <v/>
      </c>
      <c r="O297" s="412"/>
      <c r="P297" s="412"/>
      <c r="Q297" s="412"/>
      <c r="R297" s="412"/>
      <c r="S297" s="461"/>
      <c r="T297" s="461"/>
      <c r="U297" s="457"/>
      <c r="V297" s="412"/>
      <c r="W297" s="412"/>
      <c r="X297" s="412"/>
      <c r="Y297" s="412"/>
      <c r="AQ297" s="80"/>
      <c r="AW297" s="184" t="str">
        <f>IFERROR(TP_DATA[[#This Row],[Top '[m']]]-TP_DATA[[#This Row],[Bottom '[m']]], "")</f>
        <v/>
      </c>
      <c r="AX297" s="165"/>
      <c r="AY297" s="166"/>
      <c r="AZ297" s="189"/>
      <c r="BC297" s="94"/>
      <c r="BD297" s="94"/>
      <c r="BE297" s="150"/>
      <c r="BJ297"/>
      <c r="CI297" s="184" t="str">
        <f>IFERROR(TOWER_DATA[[#This Row],[Top '[m']]]-TOWER_DATA[[#This Row],[Bottom '[m']]], "")</f>
        <v/>
      </c>
      <c r="CJ297" s="446" t="str">
        <f>IFERROR(-(TOWER_DATA[[#This Row],[D, bottom '[m']]]-TOWER_DATA[[#This Row],[D, top '[m']]])/(TOWER_DATA[[#This Row],[Bottom '[m']]]-TOWER_DATA[[#This Row],[Top '[m']]]),"")</f>
        <v/>
      </c>
      <c r="CK297" s="447" t="str">
        <f>IF(7850/1000*(1/3)*PI()*ABS(CD297-CE297)*((CF297/2)^2+(CF297/2)*(CG297/2)+(CG297/2)^2-(CF297/2-CH297/1000)^2-(CF297/2-CH297/1000)*(CG297/2-CH297/1000)-(CG297/2-CH297/1000)^2)=0,"",7850/1000*(1/3)*PI()*ABS(CD297-CE297)*((CF297/2)^2+(CF297/2)*(CG297/2)+(CG297/2)^2-(CF297/2-CH297/1000)^2-(CF297/2-CH297/1000)*(CG297/2-CH297/1000)-(CG297/2-CH297/1000)^2))</f>
        <v/>
      </c>
      <c r="CL297" s="185" t="str">
        <f>IFERROR((TOWER_DATA[[#This Row],[D, bottom '[m']]]+TOWER_DATA[[#This Row],[D, top '[m']]])/(2*TOWER_DATA[[#This Row],[t '[mm']]]/1000),"")</f>
        <v/>
      </c>
      <c r="CN297" s="412"/>
      <c r="CV297" s="55"/>
      <c r="DQ297" s="166"/>
      <c r="DR297" s="166"/>
      <c r="DS297" s="150"/>
      <c r="DV297" s="94"/>
      <c r="DW297" s="94"/>
      <c r="DX297" s="53"/>
    </row>
    <row r="298" spans="5:128" ht="18" customHeight="1">
      <c r="E298" s="50"/>
      <c r="K298" s="184" t="str">
        <f>IFERROR(MP_DATA[[#This Row],[Top '[m']]]-MP_DATA[[#This Row],[Bottom '[m']]], "")</f>
        <v/>
      </c>
      <c r="L298" s="172" t="str">
        <f>IFERROR(-(MP_DATA[[#This Row],[D, bottom '[m']]]-MP_DATA[[#This Row],[D, top '[m']]])/(MP_DATA[[#This Row],[Bottom '[m']]]-MP_DATA[[#This Row],[Top '[m']]]),"")</f>
        <v/>
      </c>
      <c r="M298" s="122" t="str">
        <f t="shared" si="8"/>
        <v/>
      </c>
      <c r="N298" s="435" t="str">
        <f>IFERROR((MP_DATA[[#This Row],[D, bottom '[m']]]+MP_DATA[[#This Row],[D, top '[m']]])/(2*MP_DATA[[#This Row],[t '[mm']]]/1000),"")</f>
        <v/>
      </c>
      <c r="O298" s="412"/>
      <c r="P298" s="412"/>
      <c r="Q298" s="412"/>
      <c r="R298" s="412"/>
      <c r="S298" s="461"/>
      <c r="T298" s="461"/>
      <c r="U298" s="457"/>
      <c r="V298" s="412"/>
      <c r="W298" s="412"/>
      <c r="X298" s="412"/>
      <c r="Y298" s="412"/>
      <c r="AQ298" s="80"/>
      <c r="AW298" s="184" t="str">
        <f>IFERROR(TP_DATA[[#This Row],[Top '[m']]]-TP_DATA[[#This Row],[Bottom '[m']]], "")</f>
        <v/>
      </c>
      <c r="AX298" s="165"/>
      <c r="AY298" s="166"/>
      <c r="AZ298" s="189"/>
      <c r="BC298" s="94"/>
      <c r="BD298" s="94"/>
      <c r="BE298" s="150"/>
      <c r="BJ298"/>
      <c r="CI298" s="184" t="str">
        <f>IFERROR(TOWER_DATA[[#This Row],[Top '[m']]]-TOWER_DATA[[#This Row],[Bottom '[m']]], "")</f>
        <v/>
      </c>
      <c r="CJ298" s="446" t="str">
        <f>IFERROR(-(TOWER_DATA[[#This Row],[D, bottom '[m']]]-TOWER_DATA[[#This Row],[D, top '[m']]])/(TOWER_DATA[[#This Row],[Bottom '[m']]]-TOWER_DATA[[#This Row],[Top '[m']]]),"")</f>
        <v/>
      </c>
      <c r="CK298" s="447" t="str">
        <f>IF(7850/1000*(1/3)*PI()*ABS(CD298-CE298)*((CF298/2)^2+(CF298/2)*(CG298/2)+(CG298/2)^2-(CF298/2-CH298/1000)^2-(CF298/2-CH298/1000)*(CG298/2-CH298/1000)-(CG298/2-CH298/1000)^2)=0,"",7850/1000*(1/3)*PI()*ABS(CD298-CE298)*((CF298/2)^2+(CF298/2)*(CG298/2)+(CG298/2)^2-(CF298/2-CH298/1000)^2-(CF298/2-CH298/1000)*(CG298/2-CH298/1000)-(CG298/2-CH298/1000)^2))</f>
        <v/>
      </c>
      <c r="CL298" s="185" t="str">
        <f>IFERROR((TOWER_DATA[[#This Row],[D, bottom '[m']]]+TOWER_DATA[[#This Row],[D, top '[m']]])/(2*TOWER_DATA[[#This Row],[t '[mm']]]/1000),"")</f>
        <v/>
      </c>
      <c r="CN298" s="412"/>
      <c r="CV298" s="55"/>
      <c r="DQ298" s="166"/>
      <c r="DR298" s="166"/>
      <c r="DS298" s="150"/>
      <c r="DV298" s="94"/>
      <c r="DW298" s="94"/>
      <c r="DX298" s="53"/>
    </row>
    <row r="299" spans="5:128" ht="18" customHeight="1">
      <c r="E299" s="50"/>
      <c r="K299" s="184" t="str">
        <f>IFERROR(MP_DATA[[#This Row],[Top '[m']]]-MP_DATA[[#This Row],[Bottom '[m']]], "")</f>
        <v/>
      </c>
      <c r="L299" s="172" t="str">
        <f>IFERROR(-(MP_DATA[[#This Row],[D, bottom '[m']]]-MP_DATA[[#This Row],[D, top '[m']]])/(MP_DATA[[#This Row],[Bottom '[m']]]-MP_DATA[[#This Row],[Top '[m']]]),"")</f>
        <v/>
      </c>
      <c r="M299" s="122" t="str">
        <f t="shared" si="8"/>
        <v/>
      </c>
      <c r="N299" s="435" t="str">
        <f>IFERROR((MP_DATA[[#This Row],[D, bottom '[m']]]+MP_DATA[[#This Row],[D, top '[m']]])/(2*MP_DATA[[#This Row],[t '[mm']]]/1000),"")</f>
        <v/>
      </c>
      <c r="O299" s="412"/>
      <c r="P299" s="412"/>
      <c r="Q299" s="412"/>
      <c r="R299" s="412"/>
      <c r="S299" s="461"/>
      <c r="T299" s="461"/>
      <c r="U299" s="457"/>
      <c r="V299" s="412"/>
      <c r="W299" s="412"/>
      <c r="X299" s="412"/>
      <c r="Y299" s="412"/>
      <c r="AQ299" s="80"/>
      <c r="AW299" s="184" t="str">
        <f>IFERROR(TP_DATA[[#This Row],[Top '[m']]]-TP_DATA[[#This Row],[Bottom '[m']]], "")</f>
        <v/>
      </c>
      <c r="AX299" s="165"/>
      <c r="AY299" s="166"/>
      <c r="AZ299" s="189"/>
      <c r="BC299" s="94"/>
      <c r="BD299" s="94"/>
      <c r="BE299" s="150"/>
      <c r="BJ299"/>
      <c r="CI299" s="184" t="str">
        <f>IFERROR(TOWER_DATA[[#This Row],[Top '[m']]]-TOWER_DATA[[#This Row],[Bottom '[m']]], "")</f>
        <v/>
      </c>
      <c r="CJ299" s="446" t="str">
        <f>IFERROR(-(TOWER_DATA[[#This Row],[D, bottom '[m']]]-TOWER_DATA[[#This Row],[D, top '[m']]])/(TOWER_DATA[[#This Row],[Bottom '[m']]]-TOWER_DATA[[#This Row],[Top '[m']]]),"")</f>
        <v/>
      </c>
      <c r="CK299" s="447" t="str">
        <f>IF(7850/1000*(1/3)*PI()*ABS(CD299-CE299)*((CF299/2)^2+(CF299/2)*(CG299/2)+(CG299/2)^2-(CF299/2-CH299/1000)^2-(CF299/2-CH299/1000)*(CG299/2-CH299/1000)-(CG299/2-CH299/1000)^2)=0,"",7850/1000*(1/3)*PI()*ABS(CD299-CE299)*((CF299/2)^2+(CF299/2)*(CG299/2)+(CG299/2)^2-(CF299/2-CH299/1000)^2-(CF299/2-CH299/1000)*(CG299/2-CH299/1000)-(CG299/2-CH299/1000)^2))</f>
        <v/>
      </c>
      <c r="CL299" s="185" t="str">
        <f>IFERROR((TOWER_DATA[[#This Row],[D, bottom '[m']]]+TOWER_DATA[[#This Row],[D, top '[m']]])/(2*TOWER_DATA[[#This Row],[t '[mm']]]/1000),"")</f>
        <v/>
      </c>
      <c r="CN299" s="412"/>
      <c r="CV299" s="55"/>
      <c r="DQ299" s="166"/>
      <c r="DR299" s="166"/>
      <c r="DS299" s="150"/>
      <c r="DV299" s="94"/>
      <c r="DW299" s="94"/>
      <c r="DX299" s="53"/>
    </row>
    <row r="300" spans="5:128" ht="18" customHeight="1">
      <c r="E300" s="50"/>
      <c r="K300" s="184" t="str">
        <f>IFERROR(MP_DATA[[#This Row],[Top '[m']]]-MP_DATA[[#This Row],[Bottom '[m']]], "")</f>
        <v/>
      </c>
      <c r="L300" s="172" t="str">
        <f>IFERROR(-(MP_DATA[[#This Row],[D, bottom '[m']]]-MP_DATA[[#This Row],[D, top '[m']]])/(MP_DATA[[#This Row],[Bottom '[m']]]-MP_DATA[[#This Row],[Top '[m']]]),"")</f>
        <v/>
      </c>
      <c r="M300" s="122" t="str">
        <f t="shared" si="8"/>
        <v/>
      </c>
      <c r="N300" s="435" t="str">
        <f>IFERROR((MP_DATA[[#This Row],[D, bottom '[m']]]+MP_DATA[[#This Row],[D, top '[m']]])/(2*MP_DATA[[#This Row],[t '[mm']]]/1000),"")</f>
        <v/>
      </c>
      <c r="O300" s="412"/>
      <c r="P300" s="412"/>
      <c r="Q300" s="412"/>
      <c r="R300" s="412"/>
      <c r="S300" s="461"/>
      <c r="T300" s="461"/>
      <c r="U300" s="457"/>
      <c r="V300" s="412"/>
      <c r="W300" s="412"/>
      <c r="X300" s="412"/>
      <c r="Y300" s="412"/>
      <c r="AQ300" s="80"/>
      <c r="AW300" s="184" t="str">
        <f>IFERROR(TP_DATA[[#This Row],[Top '[m']]]-TP_DATA[[#This Row],[Bottom '[m']]], "")</f>
        <v/>
      </c>
      <c r="AX300" s="165"/>
      <c r="AY300" s="166"/>
      <c r="AZ300" s="189"/>
      <c r="BC300" s="94"/>
      <c r="BD300" s="94"/>
      <c r="BE300" s="150"/>
      <c r="BJ300"/>
      <c r="CI300" s="184" t="str">
        <f>IFERROR(TOWER_DATA[[#This Row],[Top '[m']]]-TOWER_DATA[[#This Row],[Bottom '[m']]], "")</f>
        <v/>
      </c>
      <c r="CJ300" s="446" t="str">
        <f>IFERROR(-(TOWER_DATA[[#This Row],[D, bottom '[m']]]-TOWER_DATA[[#This Row],[D, top '[m']]])/(TOWER_DATA[[#This Row],[Bottom '[m']]]-TOWER_DATA[[#This Row],[Top '[m']]]),"")</f>
        <v/>
      </c>
      <c r="CK300" s="447" t="str">
        <f>IF(7850/1000*(1/3)*PI()*ABS(CD300-CE300)*((CF300/2)^2+(CF300/2)*(CG300/2)+(CG300/2)^2-(CF300/2-CH300/1000)^2-(CF300/2-CH300/1000)*(CG300/2-CH300/1000)-(CG300/2-CH300/1000)^2)=0,"",7850/1000*(1/3)*PI()*ABS(CD300-CE300)*((CF300/2)^2+(CF300/2)*(CG300/2)+(CG300/2)^2-(CF300/2-CH300/1000)^2-(CF300/2-CH300/1000)*(CG300/2-CH300/1000)-(CG300/2-CH300/1000)^2))</f>
        <v/>
      </c>
      <c r="CL300" s="185" t="str">
        <f>IFERROR((TOWER_DATA[[#This Row],[D, bottom '[m']]]+TOWER_DATA[[#This Row],[D, top '[m']]])/(2*TOWER_DATA[[#This Row],[t '[mm']]]/1000),"")</f>
        <v/>
      </c>
      <c r="CN300" s="412"/>
      <c r="CV300" s="55"/>
      <c r="DQ300" s="166"/>
      <c r="DR300" s="166"/>
      <c r="DS300" s="150"/>
      <c r="DV300" s="94"/>
      <c r="DW300" s="94"/>
      <c r="DX300" s="53"/>
    </row>
    <row r="301" spans="5:128" ht="18" customHeight="1">
      <c r="E301" s="50"/>
      <c r="K301" s="184" t="str">
        <f>IFERROR(MP_DATA[[#This Row],[Top '[m']]]-MP_DATA[[#This Row],[Bottom '[m']]], "")</f>
        <v/>
      </c>
      <c r="L301" s="172" t="str">
        <f>IFERROR(-(MP_DATA[[#This Row],[D, bottom '[m']]]-MP_DATA[[#This Row],[D, top '[m']]])/(MP_DATA[[#This Row],[Bottom '[m']]]-MP_DATA[[#This Row],[Top '[m']]]),"")</f>
        <v/>
      </c>
      <c r="M301" s="122" t="str">
        <f t="shared" si="8"/>
        <v/>
      </c>
      <c r="N301" s="435" t="str">
        <f>IFERROR((MP_DATA[[#This Row],[D, bottom '[m']]]+MP_DATA[[#This Row],[D, top '[m']]])/(2*MP_DATA[[#This Row],[t '[mm']]]/1000),"")</f>
        <v/>
      </c>
      <c r="O301" s="412"/>
      <c r="P301" s="412"/>
      <c r="Q301" s="412"/>
      <c r="R301" s="412"/>
      <c r="S301" s="461"/>
      <c r="T301" s="461"/>
      <c r="U301" s="457"/>
      <c r="V301" s="412"/>
      <c r="W301" s="412"/>
      <c r="X301" s="412"/>
      <c r="Y301" s="412"/>
      <c r="AQ301" s="80"/>
      <c r="AW301" s="184" t="str">
        <f>IFERROR(TP_DATA[[#This Row],[Top '[m']]]-TP_DATA[[#This Row],[Bottom '[m']]], "")</f>
        <v/>
      </c>
      <c r="AX301" s="165"/>
      <c r="AY301" s="166"/>
      <c r="AZ301" s="189"/>
      <c r="BC301" s="94"/>
      <c r="BD301" s="94"/>
      <c r="BE301" s="150"/>
      <c r="BJ301"/>
      <c r="CI301" s="184" t="str">
        <f>IFERROR(TOWER_DATA[[#This Row],[Top '[m']]]-TOWER_DATA[[#This Row],[Bottom '[m']]], "")</f>
        <v/>
      </c>
      <c r="CJ301" s="446" t="str">
        <f>IFERROR(-(TOWER_DATA[[#This Row],[D, bottom '[m']]]-TOWER_DATA[[#This Row],[D, top '[m']]])/(TOWER_DATA[[#This Row],[Bottom '[m']]]-TOWER_DATA[[#This Row],[Top '[m']]]),"")</f>
        <v/>
      </c>
      <c r="CK301" s="447" t="str">
        <f>IF(7850/1000*(1/3)*PI()*ABS(CD301-CE301)*((CF301/2)^2+(CF301/2)*(CG301/2)+(CG301/2)^2-(CF301/2-CH301/1000)^2-(CF301/2-CH301/1000)*(CG301/2-CH301/1000)-(CG301/2-CH301/1000)^2)=0,"",7850/1000*(1/3)*PI()*ABS(CD301-CE301)*((CF301/2)^2+(CF301/2)*(CG301/2)+(CG301/2)^2-(CF301/2-CH301/1000)^2-(CF301/2-CH301/1000)*(CG301/2-CH301/1000)-(CG301/2-CH301/1000)^2))</f>
        <v/>
      </c>
      <c r="CL301" s="185" t="str">
        <f>IFERROR((TOWER_DATA[[#This Row],[D, bottom '[m']]]+TOWER_DATA[[#This Row],[D, top '[m']]])/(2*TOWER_DATA[[#This Row],[t '[mm']]]/1000),"")</f>
        <v/>
      </c>
      <c r="CN301" s="412"/>
      <c r="CV301" s="55"/>
      <c r="DQ301" s="166"/>
      <c r="DR301" s="166"/>
      <c r="DS301" s="150"/>
      <c r="DV301" s="94"/>
      <c r="DW301" s="94"/>
      <c r="DX301" s="53"/>
    </row>
    <row r="302" spans="5:128" ht="18" customHeight="1">
      <c r="E302" s="50"/>
      <c r="K302" s="184" t="str">
        <f>IFERROR(MP_DATA[[#This Row],[Top '[m']]]-MP_DATA[[#This Row],[Bottom '[m']]], "")</f>
        <v/>
      </c>
      <c r="L302" s="172" t="str">
        <f>IFERROR(-(MP_DATA[[#This Row],[D, bottom '[m']]]-MP_DATA[[#This Row],[D, top '[m']]])/(MP_DATA[[#This Row],[Bottom '[m']]]-MP_DATA[[#This Row],[Top '[m']]]),"")</f>
        <v/>
      </c>
      <c r="M302" s="122" t="str">
        <f t="shared" si="8"/>
        <v/>
      </c>
      <c r="N302" s="435" t="str">
        <f>IFERROR((MP_DATA[[#This Row],[D, bottom '[m']]]+MP_DATA[[#This Row],[D, top '[m']]])/(2*MP_DATA[[#This Row],[t '[mm']]]/1000),"")</f>
        <v/>
      </c>
      <c r="O302" s="412"/>
      <c r="P302" s="412"/>
      <c r="Q302" s="412"/>
      <c r="R302" s="412"/>
      <c r="S302" s="461"/>
      <c r="T302" s="461"/>
      <c r="U302" s="457"/>
      <c r="V302" s="412"/>
      <c r="W302" s="412"/>
      <c r="X302" s="412"/>
      <c r="Y302" s="412"/>
      <c r="AQ302" s="80"/>
      <c r="AW302" s="184" t="str">
        <f>IFERROR(TP_DATA[[#This Row],[Top '[m']]]-TP_DATA[[#This Row],[Bottom '[m']]], "")</f>
        <v/>
      </c>
      <c r="AX302" s="165"/>
      <c r="AY302" s="166"/>
      <c r="AZ302" s="189"/>
      <c r="BC302" s="94"/>
      <c r="BD302" s="94"/>
      <c r="BE302" s="150"/>
      <c r="BJ302"/>
      <c r="CI302" s="184" t="str">
        <f>IFERROR(TOWER_DATA[[#This Row],[Top '[m']]]-TOWER_DATA[[#This Row],[Bottom '[m']]], "")</f>
        <v/>
      </c>
      <c r="CJ302" s="446" t="str">
        <f>IFERROR(-(TOWER_DATA[[#This Row],[D, bottom '[m']]]-TOWER_DATA[[#This Row],[D, top '[m']]])/(TOWER_DATA[[#This Row],[Bottom '[m']]]-TOWER_DATA[[#This Row],[Top '[m']]]),"")</f>
        <v/>
      </c>
      <c r="CK302" s="447" t="str">
        <f>IF(7850/1000*(1/3)*PI()*ABS(CD302-CE302)*((CF302/2)^2+(CF302/2)*(CG302/2)+(CG302/2)^2-(CF302/2-CH302/1000)^2-(CF302/2-CH302/1000)*(CG302/2-CH302/1000)-(CG302/2-CH302/1000)^2)=0,"",7850/1000*(1/3)*PI()*ABS(CD302-CE302)*((CF302/2)^2+(CF302/2)*(CG302/2)+(CG302/2)^2-(CF302/2-CH302/1000)^2-(CF302/2-CH302/1000)*(CG302/2-CH302/1000)-(CG302/2-CH302/1000)^2))</f>
        <v/>
      </c>
      <c r="CL302" s="185" t="str">
        <f>IFERROR((TOWER_DATA[[#This Row],[D, bottom '[m']]]+TOWER_DATA[[#This Row],[D, top '[m']]])/(2*TOWER_DATA[[#This Row],[t '[mm']]]/1000),"")</f>
        <v/>
      </c>
      <c r="CN302" s="412"/>
      <c r="CV302" s="55"/>
      <c r="DQ302" s="166"/>
      <c r="DR302" s="166"/>
      <c r="DS302" s="150"/>
      <c r="DV302" s="94"/>
      <c r="DW302" s="94"/>
      <c r="DX302" s="53"/>
    </row>
    <row r="303" spans="5:128" ht="18" customHeight="1">
      <c r="E303" s="50"/>
      <c r="K303" s="184" t="str">
        <f>IFERROR(MP_DATA[[#This Row],[Top '[m']]]-MP_DATA[[#This Row],[Bottom '[m']]], "")</f>
        <v/>
      </c>
      <c r="L303" s="172" t="str">
        <f>IFERROR(-(MP_DATA[[#This Row],[D, bottom '[m']]]-MP_DATA[[#This Row],[D, top '[m']]])/(MP_DATA[[#This Row],[Bottom '[m']]]-MP_DATA[[#This Row],[Top '[m']]]),"")</f>
        <v/>
      </c>
      <c r="M303" s="122" t="str">
        <f t="shared" si="8"/>
        <v/>
      </c>
      <c r="N303" s="435" t="str">
        <f>IFERROR((MP_DATA[[#This Row],[D, bottom '[m']]]+MP_DATA[[#This Row],[D, top '[m']]])/(2*MP_DATA[[#This Row],[t '[mm']]]/1000),"")</f>
        <v/>
      </c>
      <c r="O303" s="412"/>
      <c r="P303" s="412"/>
      <c r="Q303" s="412"/>
      <c r="R303" s="412"/>
      <c r="S303" s="461"/>
      <c r="T303" s="461"/>
      <c r="U303" s="457"/>
      <c r="V303" s="412"/>
      <c r="W303" s="412"/>
      <c r="X303" s="412"/>
      <c r="Y303" s="412"/>
      <c r="AQ303" s="80"/>
      <c r="AW303" s="184" t="str">
        <f>IFERROR(TP_DATA[[#This Row],[Top '[m']]]-TP_DATA[[#This Row],[Bottom '[m']]], "")</f>
        <v/>
      </c>
      <c r="AX303" s="165"/>
      <c r="AY303" s="166"/>
      <c r="AZ303" s="189"/>
      <c r="BC303" s="94"/>
      <c r="BD303" s="94"/>
      <c r="BE303" s="150"/>
      <c r="BJ303"/>
      <c r="CI303" s="184" t="str">
        <f>IFERROR(TOWER_DATA[[#This Row],[Top '[m']]]-TOWER_DATA[[#This Row],[Bottom '[m']]], "")</f>
        <v/>
      </c>
      <c r="CJ303" s="446" t="str">
        <f>IFERROR(-(TOWER_DATA[[#This Row],[D, bottom '[m']]]-TOWER_DATA[[#This Row],[D, top '[m']]])/(TOWER_DATA[[#This Row],[Bottom '[m']]]-TOWER_DATA[[#This Row],[Top '[m']]]),"")</f>
        <v/>
      </c>
      <c r="CK303" s="447" t="str">
        <f>IF(7850/1000*(1/3)*PI()*ABS(CD303-CE303)*((CF303/2)^2+(CF303/2)*(CG303/2)+(CG303/2)^2-(CF303/2-CH303/1000)^2-(CF303/2-CH303/1000)*(CG303/2-CH303/1000)-(CG303/2-CH303/1000)^2)=0,"",7850/1000*(1/3)*PI()*ABS(CD303-CE303)*((CF303/2)^2+(CF303/2)*(CG303/2)+(CG303/2)^2-(CF303/2-CH303/1000)^2-(CF303/2-CH303/1000)*(CG303/2-CH303/1000)-(CG303/2-CH303/1000)^2))</f>
        <v/>
      </c>
      <c r="CL303" s="185" t="str">
        <f>IFERROR((TOWER_DATA[[#This Row],[D, bottom '[m']]]+TOWER_DATA[[#This Row],[D, top '[m']]])/(2*TOWER_DATA[[#This Row],[t '[mm']]]/1000),"")</f>
        <v/>
      </c>
      <c r="CN303" s="412"/>
      <c r="CV303" s="55"/>
      <c r="DQ303" s="166"/>
      <c r="DR303" s="166"/>
      <c r="DS303" s="150"/>
      <c r="DV303" s="94"/>
      <c r="DW303" s="94"/>
      <c r="DX303" s="53"/>
    </row>
    <row r="304" spans="5:128" ht="18" customHeight="1">
      <c r="E304" s="50"/>
      <c r="K304" s="184" t="str">
        <f>IFERROR(MP_DATA[[#This Row],[Top '[m']]]-MP_DATA[[#This Row],[Bottom '[m']]], "")</f>
        <v/>
      </c>
      <c r="L304" s="172" t="str">
        <f>IFERROR(-(MP_DATA[[#This Row],[D, bottom '[m']]]-MP_DATA[[#This Row],[D, top '[m']]])/(MP_DATA[[#This Row],[Bottom '[m']]]-MP_DATA[[#This Row],[Top '[m']]]),"")</f>
        <v/>
      </c>
      <c r="M304" s="122" t="str">
        <f t="shared" si="8"/>
        <v/>
      </c>
      <c r="N304" s="435" t="str">
        <f>IFERROR((MP_DATA[[#This Row],[D, bottom '[m']]]+MP_DATA[[#This Row],[D, top '[m']]])/(2*MP_DATA[[#This Row],[t '[mm']]]/1000),"")</f>
        <v/>
      </c>
      <c r="O304" s="412"/>
      <c r="P304" s="412"/>
      <c r="Q304" s="412"/>
      <c r="R304" s="412"/>
      <c r="S304" s="461"/>
      <c r="T304" s="461"/>
      <c r="U304" s="457"/>
      <c r="V304" s="412"/>
      <c r="W304" s="412"/>
      <c r="X304" s="412"/>
      <c r="Y304" s="412"/>
      <c r="AQ304" s="80"/>
      <c r="AW304" s="184" t="str">
        <f>IFERROR(TP_DATA[[#This Row],[Top '[m']]]-TP_DATA[[#This Row],[Bottom '[m']]], "")</f>
        <v/>
      </c>
      <c r="AX304" s="165"/>
      <c r="AY304" s="166"/>
      <c r="AZ304" s="189"/>
      <c r="BC304" s="94"/>
      <c r="BD304" s="94"/>
      <c r="BE304" s="150"/>
      <c r="BJ304"/>
      <c r="CI304" s="184" t="str">
        <f>IFERROR(TOWER_DATA[[#This Row],[Top '[m']]]-TOWER_DATA[[#This Row],[Bottom '[m']]], "")</f>
        <v/>
      </c>
      <c r="CJ304" s="446" t="str">
        <f>IFERROR(-(TOWER_DATA[[#This Row],[D, bottom '[m']]]-TOWER_DATA[[#This Row],[D, top '[m']]])/(TOWER_DATA[[#This Row],[Bottom '[m']]]-TOWER_DATA[[#This Row],[Top '[m']]]),"")</f>
        <v/>
      </c>
      <c r="CK304" s="447" t="str">
        <f>IF(7850/1000*(1/3)*PI()*ABS(CD304-CE304)*((CF304/2)^2+(CF304/2)*(CG304/2)+(CG304/2)^2-(CF304/2-CH304/1000)^2-(CF304/2-CH304/1000)*(CG304/2-CH304/1000)-(CG304/2-CH304/1000)^2)=0,"",7850/1000*(1/3)*PI()*ABS(CD304-CE304)*((CF304/2)^2+(CF304/2)*(CG304/2)+(CG304/2)^2-(CF304/2-CH304/1000)^2-(CF304/2-CH304/1000)*(CG304/2-CH304/1000)-(CG304/2-CH304/1000)^2))</f>
        <v/>
      </c>
      <c r="CL304" s="185" t="str">
        <f>IFERROR((TOWER_DATA[[#This Row],[D, bottom '[m']]]+TOWER_DATA[[#This Row],[D, top '[m']]])/(2*TOWER_DATA[[#This Row],[t '[mm']]]/1000),"")</f>
        <v/>
      </c>
      <c r="CN304" s="412"/>
      <c r="CV304" s="55"/>
      <c r="DQ304" s="166"/>
      <c r="DR304" s="166"/>
      <c r="DS304" s="150"/>
      <c r="DV304" s="94"/>
      <c r="DW304" s="94"/>
      <c r="DX304" s="53"/>
    </row>
    <row r="305" spans="5:128" ht="18" customHeight="1">
      <c r="E305" s="50"/>
      <c r="K305" s="184" t="str">
        <f>IFERROR(MP_DATA[[#This Row],[Top '[m']]]-MP_DATA[[#This Row],[Bottom '[m']]], "")</f>
        <v/>
      </c>
      <c r="L305" s="172" t="str">
        <f>IFERROR(-(MP_DATA[[#This Row],[D, bottom '[m']]]-MP_DATA[[#This Row],[D, top '[m']]])/(MP_DATA[[#This Row],[Bottom '[m']]]-MP_DATA[[#This Row],[Top '[m']]]),"")</f>
        <v/>
      </c>
      <c r="M305" s="122" t="str">
        <f t="shared" ref="M305:M368" si="9">IF(7850/1000*(1/3)*PI()*ABS(F305-G305)*((H305/2)^2+(H305/2)*(I305/2)+(I305/2)^2-(H305/2-J305/1000)^2-(H305/2-J305/1000)*(I305/2-J305/1000)-(I305/2-J305/1000)^2)=0,"",7850/1000*(1/3)*PI()*ABS(F305-G305)*((H305/2)^2+(H305/2)*(I305/2)+(I305/2)^2-(H305/2-J305/1000)^2-(H305/2-J305/1000)*(I305/2-J305/1000)-(I305/2-J305/1000)^2))</f>
        <v/>
      </c>
      <c r="N305" s="435" t="str">
        <f>IFERROR((MP_DATA[[#This Row],[D, bottom '[m']]]+MP_DATA[[#This Row],[D, top '[m']]])/(2*MP_DATA[[#This Row],[t '[mm']]]/1000),"")</f>
        <v/>
      </c>
      <c r="O305" s="412"/>
      <c r="P305" s="412"/>
      <c r="Q305" s="412"/>
      <c r="R305" s="412"/>
      <c r="S305" s="461"/>
      <c r="T305" s="461"/>
      <c r="U305" s="457"/>
      <c r="V305" s="412"/>
      <c r="W305" s="412"/>
      <c r="X305" s="412"/>
      <c r="Y305" s="412"/>
      <c r="AQ305" s="80"/>
      <c r="AW305" s="184" t="str">
        <f>IFERROR(TP_DATA[[#This Row],[Top '[m']]]-TP_DATA[[#This Row],[Bottom '[m']]], "")</f>
        <v/>
      </c>
      <c r="AX305" s="165"/>
      <c r="AY305" s="166"/>
      <c r="AZ305" s="189"/>
      <c r="BC305" s="94"/>
      <c r="BD305" s="94"/>
      <c r="BE305" s="150"/>
      <c r="BJ305"/>
      <c r="CI305" s="184" t="str">
        <f>IFERROR(TOWER_DATA[[#This Row],[Top '[m']]]-TOWER_DATA[[#This Row],[Bottom '[m']]], "")</f>
        <v/>
      </c>
      <c r="CJ305" s="446" t="str">
        <f>IFERROR(-(TOWER_DATA[[#This Row],[D, bottom '[m']]]-TOWER_DATA[[#This Row],[D, top '[m']]])/(TOWER_DATA[[#This Row],[Bottom '[m']]]-TOWER_DATA[[#This Row],[Top '[m']]]),"")</f>
        <v/>
      </c>
      <c r="CK305" s="447" t="str">
        <f>IF(7850/1000*(1/3)*PI()*ABS(CD305-CE305)*((CF305/2)^2+(CF305/2)*(CG305/2)+(CG305/2)^2-(CF305/2-CH305/1000)^2-(CF305/2-CH305/1000)*(CG305/2-CH305/1000)-(CG305/2-CH305/1000)^2)=0,"",7850/1000*(1/3)*PI()*ABS(CD305-CE305)*((CF305/2)^2+(CF305/2)*(CG305/2)+(CG305/2)^2-(CF305/2-CH305/1000)^2-(CF305/2-CH305/1000)*(CG305/2-CH305/1000)-(CG305/2-CH305/1000)^2))</f>
        <v/>
      </c>
      <c r="CL305" s="185" t="str">
        <f>IFERROR((TOWER_DATA[[#This Row],[D, bottom '[m']]]+TOWER_DATA[[#This Row],[D, top '[m']]])/(2*TOWER_DATA[[#This Row],[t '[mm']]]/1000),"")</f>
        <v/>
      </c>
      <c r="CN305" s="412"/>
      <c r="CV305" s="55"/>
      <c r="DQ305" s="166"/>
      <c r="DR305" s="166"/>
      <c r="DS305" s="150"/>
      <c r="DV305" s="94"/>
      <c r="DW305" s="94"/>
      <c r="DX305" s="53"/>
    </row>
    <row r="306" spans="5:128" ht="18" customHeight="1">
      <c r="E306" s="50"/>
      <c r="K306" s="184" t="str">
        <f>IFERROR(MP_DATA[[#This Row],[Top '[m']]]-MP_DATA[[#This Row],[Bottom '[m']]], "")</f>
        <v/>
      </c>
      <c r="L306" s="172" t="str">
        <f>IFERROR(-(MP_DATA[[#This Row],[D, bottom '[m']]]-MP_DATA[[#This Row],[D, top '[m']]])/(MP_DATA[[#This Row],[Bottom '[m']]]-MP_DATA[[#This Row],[Top '[m']]]),"")</f>
        <v/>
      </c>
      <c r="M306" s="122" t="str">
        <f t="shared" si="9"/>
        <v/>
      </c>
      <c r="N306" s="435" t="str">
        <f>IFERROR((MP_DATA[[#This Row],[D, bottom '[m']]]+MP_DATA[[#This Row],[D, top '[m']]])/(2*MP_DATA[[#This Row],[t '[mm']]]/1000),"")</f>
        <v/>
      </c>
      <c r="O306" s="412"/>
      <c r="P306" s="412"/>
      <c r="Q306" s="412"/>
      <c r="R306" s="412"/>
      <c r="S306" s="461"/>
      <c r="T306" s="461"/>
      <c r="U306" s="457"/>
      <c r="V306" s="412"/>
      <c r="W306" s="412"/>
      <c r="X306" s="412"/>
      <c r="Y306" s="412"/>
      <c r="AQ306" s="80"/>
      <c r="AW306" s="184" t="str">
        <f>IFERROR(TP_DATA[[#This Row],[Top '[m']]]-TP_DATA[[#This Row],[Bottom '[m']]], "")</f>
        <v/>
      </c>
      <c r="AX306" s="165"/>
      <c r="AY306" s="166"/>
      <c r="AZ306" s="189"/>
      <c r="BC306" s="94"/>
      <c r="BD306" s="94"/>
      <c r="BE306" s="150"/>
      <c r="BJ306"/>
      <c r="CI306" s="184" t="str">
        <f>IFERROR(TOWER_DATA[[#This Row],[Top '[m']]]-TOWER_DATA[[#This Row],[Bottom '[m']]], "")</f>
        <v/>
      </c>
      <c r="CJ306" s="446" t="str">
        <f>IFERROR(-(TOWER_DATA[[#This Row],[D, bottom '[m']]]-TOWER_DATA[[#This Row],[D, top '[m']]])/(TOWER_DATA[[#This Row],[Bottom '[m']]]-TOWER_DATA[[#This Row],[Top '[m']]]),"")</f>
        <v/>
      </c>
      <c r="CK306" s="447" t="str">
        <f>IF(7850/1000*(1/3)*PI()*ABS(CD306-CE306)*((CF306/2)^2+(CF306/2)*(CG306/2)+(CG306/2)^2-(CF306/2-CH306/1000)^2-(CF306/2-CH306/1000)*(CG306/2-CH306/1000)-(CG306/2-CH306/1000)^2)=0,"",7850/1000*(1/3)*PI()*ABS(CD306-CE306)*((CF306/2)^2+(CF306/2)*(CG306/2)+(CG306/2)^2-(CF306/2-CH306/1000)^2-(CF306/2-CH306/1000)*(CG306/2-CH306/1000)-(CG306/2-CH306/1000)^2))</f>
        <v/>
      </c>
      <c r="CL306" s="185" t="str">
        <f>IFERROR((TOWER_DATA[[#This Row],[D, bottom '[m']]]+TOWER_DATA[[#This Row],[D, top '[m']]])/(2*TOWER_DATA[[#This Row],[t '[mm']]]/1000),"")</f>
        <v/>
      </c>
      <c r="CN306" s="412"/>
      <c r="CV306" s="55"/>
      <c r="DQ306" s="166"/>
      <c r="DR306" s="166"/>
      <c r="DS306" s="150"/>
      <c r="DV306" s="94"/>
      <c r="DW306" s="94"/>
      <c r="DX306" s="53"/>
    </row>
    <row r="307" spans="5:128" ht="18" customHeight="1">
      <c r="E307" s="50"/>
      <c r="K307" s="184" t="str">
        <f>IFERROR(MP_DATA[[#This Row],[Top '[m']]]-MP_DATA[[#This Row],[Bottom '[m']]], "")</f>
        <v/>
      </c>
      <c r="L307" s="172" t="str">
        <f>IFERROR(-(MP_DATA[[#This Row],[D, bottom '[m']]]-MP_DATA[[#This Row],[D, top '[m']]])/(MP_DATA[[#This Row],[Bottom '[m']]]-MP_DATA[[#This Row],[Top '[m']]]),"")</f>
        <v/>
      </c>
      <c r="M307" s="122" t="str">
        <f t="shared" si="9"/>
        <v/>
      </c>
      <c r="N307" s="435" t="str">
        <f>IFERROR((MP_DATA[[#This Row],[D, bottom '[m']]]+MP_DATA[[#This Row],[D, top '[m']]])/(2*MP_DATA[[#This Row],[t '[mm']]]/1000),"")</f>
        <v/>
      </c>
      <c r="O307" s="412"/>
      <c r="P307" s="412"/>
      <c r="Q307" s="412"/>
      <c r="R307" s="412"/>
      <c r="S307" s="461"/>
      <c r="T307" s="461"/>
      <c r="U307" s="457"/>
      <c r="V307" s="412"/>
      <c r="W307" s="412"/>
      <c r="X307" s="412"/>
      <c r="Y307" s="412"/>
      <c r="AQ307" s="80"/>
      <c r="AW307" s="184" t="str">
        <f>IFERROR(TP_DATA[[#This Row],[Top '[m']]]-TP_DATA[[#This Row],[Bottom '[m']]], "")</f>
        <v/>
      </c>
      <c r="AX307" s="165"/>
      <c r="AY307" s="166"/>
      <c r="AZ307" s="189"/>
      <c r="BC307" s="94"/>
      <c r="BD307" s="94"/>
      <c r="BE307" s="150"/>
      <c r="BJ307"/>
      <c r="CI307" s="184" t="str">
        <f>IFERROR(TOWER_DATA[[#This Row],[Top '[m']]]-TOWER_DATA[[#This Row],[Bottom '[m']]], "")</f>
        <v/>
      </c>
      <c r="CJ307" s="446" t="str">
        <f>IFERROR(-(TOWER_DATA[[#This Row],[D, bottom '[m']]]-TOWER_DATA[[#This Row],[D, top '[m']]])/(TOWER_DATA[[#This Row],[Bottom '[m']]]-TOWER_DATA[[#This Row],[Top '[m']]]),"")</f>
        <v/>
      </c>
      <c r="CK307" s="447" t="str">
        <f>IF(7850/1000*(1/3)*PI()*ABS(CD307-CE307)*((CF307/2)^2+(CF307/2)*(CG307/2)+(CG307/2)^2-(CF307/2-CH307/1000)^2-(CF307/2-CH307/1000)*(CG307/2-CH307/1000)-(CG307/2-CH307/1000)^2)=0,"",7850/1000*(1/3)*PI()*ABS(CD307-CE307)*((CF307/2)^2+(CF307/2)*(CG307/2)+(CG307/2)^2-(CF307/2-CH307/1000)^2-(CF307/2-CH307/1000)*(CG307/2-CH307/1000)-(CG307/2-CH307/1000)^2))</f>
        <v/>
      </c>
      <c r="CL307" s="185" t="str">
        <f>IFERROR((TOWER_DATA[[#This Row],[D, bottom '[m']]]+TOWER_DATA[[#This Row],[D, top '[m']]])/(2*TOWER_DATA[[#This Row],[t '[mm']]]/1000),"")</f>
        <v/>
      </c>
      <c r="CN307" s="412"/>
      <c r="CV307" s="55"/>
      <c r="DQ307" s="166"/>
      <c r="DR307" s="166"/>
      <c r="DS307" s="150"/>
      <c r="DV307" s="94"/>
      <c r="DW307" s="94"/>
      <c r="DX307" s="53"/>
    </row>
    <row r="308" spans="5:128" ht="18" customHeight="1">
      <c r="E308" s="50"/>
      <c r="K308" s="184" t="str">
        <f>IFERROR(MP_DATA[[#This Row],[Top '[m']]]-MP_DATA[[#This Row],[Bottom '[m']]], "")</f>
        <v/>
      </c>
      <c r="L308" s="172" t="str">
        <f>IFERROR(-(MP_DATA[[#This Row],[D, bottom '[m']]]-MP_DATA[[#This Row],[D, top '[m']]])/(MP_DATA[[#This Row],[Bottom '[m']]]-MP_DATA[[#This Row],[Top '[m']]]),"")</f>
        <v/>
      </c>
      <c r="M308" s="122" t="str">
        <f t="shared" si="9"/>
        <v/>
      </c>
      <c r="N308" s="435" t="str">
        <f>IFERROR((MP_DATA[[#This Row],[D, bottom '[m']]]+MP_DATA[[#This Row],[D, top '[m']]])/(2*MP_DATA[[#This Row],[t '[mm']]]/1000),"")</f>
        <v/>
      </c>
      <c r="O308" s="412"/>
      <c r="P308" s="412"/>
      <c r="Q308" s="412"/>
      <c r="R308" s="412"/>
      <c r="S308" s="461"/>
      <c r="T308" s="461"/>
      <c r="U308" s="457"/>
      <c r="V308" s="412"/>
      <c r="W308" s="412"/>
      <c r="X308" s="412"/>
      <c r="Y308" s="412"/>
      <c r="AQ308" s="80"/>
      <c r="AW308" s="184" t="str">
        <f>IFERROR(TP_DATA[[#This Row],[Top '[m']]]-TP_DATA[[#This Row],[Bottom '[m']]], "")</f>
        <v/>
      </c>
      <c r="AX308" s="165"/>
      <c r="AY308" s="166"/>
      <c r="AZ308" s="189"/>
      <c r="BC308" s="94"/>
      <c r="BD308" s="94"/>
      <c r="BE308" s="150"/>
      <c r="BJ308"/>
      <c r="CI308" s="184" t="str">
        <f>IFERROR(TOWER_DATA[[#This Row],[Top '[m']]]-TOWER_DATA[[#This Row],[Bottom '[m']]], "")</f>
        <v/>
      </c>
      <c r="CJ308" s="446" t="str">
        <f>IFERROR(-(TOWER_DATA[[#This Row],[D, bottom '[m']]]-TOWER_DATA[[#This Row],[D, top '[m']]])/(TOWER_DATA[[#This Row],[Bottom '[m']]]-TOWER_DATA[[#This Row],[Top '[m']]]),"")</f>
        <v/>
      </c>
      <c r="CK308" s="447" t="str">
        <f>IF(7850/1000*(1/3)*PI()*ABS(CD308-CE308)*((CF308/2)^2+(CF308/2)*(CG308/2)+(CG308/2)^2-(CF308/2-CH308/1000)^2-(CF308/2-CH308/1000)*(CG308/2-CH308/1000)-(CG308/2-CH308/1000)^2)=0,"",7850/1000*(1/3)*PI()*ABS(CD308-CE308)*((CF308/2)^2+(CF308/2)*(CG308/2)+(CG308/2)^2-(CF308/2-CH308/1000)^2-(CF308/2-CH308/1000)*(CG308/2-CH308/1000)-(CG308/2-CH308/1000)^2))</f>
        <v/>
      </c>
      <c r="CL308" s="185" t="str">
        <f>IFERROR((TOWER_DATA[[#This Row],[D, bottom '[m']]]+TOWER_DATA[[#This Row],[D, top '[m']]])/(2*TOWER_DATA[[#This Row],[t '[mm']]]/1000),"")</f>
        <v/>
      </c>
      <c r="CN308" s="412"/>
      <c r="CV308" s="55"/>
      <c r="DQ308" s="166"/>
      <c r="DR308" s="166"/>
      <c r="DS308" s="150"/>
      <c r="DV308" s="94"/>
      <c r="DW308" s="94"/>
      <c r="DX308" s="53"/>
    </row>
    <row r="309" spans="5:128" ht="18" customHeight="1">
      <c r="E309" s="50"/>
      <c r="K309" s="184" t="str">
        <f>IFERROR(MP_DATA[[#This Row],[Top '[m']]]-MP_DATA[[#This Row],[Bottom '[m']]], "")</f>
        <v/>
      </c>
      <c r="L309" s="172" t="str">
        <f>IFERROR(-(MP_DATA[[#This Row],[D, bottom '[m']]]-MP_DATA[[#This Row],[D, top '[m']]])/(MP_DATA[[#This Row],[Bottom '[m']]]-MP_DATA[[#This Row],[Top '[m']]]),"")</f>
        <v/>
      </c>
      <c r="M309" s="122" t="str">
        <f t="shared" si="9"/>
        <v/>
      </c>
      <c r="N309" s="435" t="str">
        <f>IFERROR((MP_DATA[[#This Row],[D, bottom '[m']]]+MP_DATA[[#This Row],[D, top '[m']]])/(2*MP_DATA[[#This Row],[t '[mm']]]/1000),"")</f>
        <v/>
      </c>
      <c r="O309" s="412"/>
      <c r="P309" s="412"/>
      <c r="Q309" s="412"/>
      <c r="R309" s="412"/>
      <c r="S309" s="461"/>
      <c r="T309" s="461"/>
      <c r="U309" s="457"/>
      <c r="V309" s="412"/>
      <c r="W309" s="412"/>
      <c r="X309" s="412"/>
      <c r="Y309" s="412"/>
      <c r="AQ309" s="80"/>
      <c r="AW309" s="184" t="str">
        <f>IFERROR(TP_DATA[[#This Row],[Top '[m']]]-TP_DATA[[#This Row],[Bottom '[m']]], "")</f>
        <v/>
      </c>
      <c r="AX309" s="165"/>
      <c r="AY309" s="166"/>
      <c r="AZ309" s="189"/>
      <c r="BC309" s="94"/>
      <c r="BD309" s="94"/>
      <c r="BE309" s="150"/>
      <c r="BJ309"/>
      <c r="CI309" s="184" t="str">
        <f>IFERROR(TOWER_DATA[[#This Row],[Top '[m']]]-TOWER_DATA[[#This Row],[Bottom '[m']]], "")</f>
        <v/>
      </c>
      <c r="CJ309" s="446" t="str">
        <f>IFERROR(-(TOWER_DATA[[#This Row],[D, bottom '[m']]]-TOWER_DATA[[#This Row],[D, top '[m']]])/(TOWER_DATA[[#This Row],[Bottom '[m']]]-TOWER_DATA[[#This Row],[Top '[m']]]),"")</f>
        <v/>
      </c>
      <c r="CK309" s="447" t="str">
        <f>IF(7850/1000*(1/3)*PI()*ABS(CD309-CE309)*((CF309/2)^2+(CF309/2)*(CG309/2)+(CG309/2)^2-(CF309/2-CH309/1000)^2-(CF309/2-CH309/1000)*(CG309/2-CH309/1000)-(CG309/2-CH309/1000)^2)=0,"",7850/1000*(1/3)*PI()*ABS(CD309-CE309)*((CF309/2)^2+(CF309/2)*(CG309/2)+(CG309/2)^2-(CF309/2-CH309/1000)^2-(CF309/2-CH309/1000)*(CG309/2-CH309/1000)-(CG309/2-CH309/1000)^2))</f>
        <v/>
      </c>
      <c r="CL309" s="185" t="str">
        <f>IFERROR((TOWER_DATA[[#This Row],[D, bottom '[m']]]+TOWER_DATA[[#This Row],[D, top '[m']]])/(2*TOWER_DATA[[#This Row],[t '[mm']]]/1000),"")</f>
        <v/>
      </c>
      <c r="CN309" s="412"/>
      <c r="CV309" s="55"/>
      <c r="DQ309" s="166"/>
      <c r="DR309" s="166"/>
      <c r="DS309" s="150"/>
      <c r="DV309" s="94"/>
      <c r="DW309" s="94"/>
      <c r="DX309" s="53"/>
    </row>
    <row r="310" spans="5:128" ht="18" customHeight="1">
      <c r="E310" s="50"/>
      <c r="K310" s="184" t="str">
        <f>IFERROR(MP_DATA[[#This Row],[Top '[m']]]-MP_DATA[[#This Row],[Bottom '[m']]], "")</f>
        <v/>
      </c>
      <c r="L310" s="172" t="str">
        <f>IFERROR(-(MP_DATA[[#This Row],[D, bottom '[m']]]-MP_DATA[[#This Row],[D, top '[m']]])/(MP_DATA[[#This Row],[Bottom '[m']]]-MP_DATA[[#This Row],[Top '[m']]]),"")</f>
        <v/>
      </c>
      <c r="M310" s="122" t="str">
        <f t="shared" si="9"/>
        <v/>
      </c>
      <c r="N310" s="435" t="str">
        <f>IFERROR((MP_DATA[[#This Row],[D, bottom '[m']]]+MP_DATA[[#This Row],[D, top '[m']]])/(2*MP_DATA[[#This Row],[t '[mm']]]/1000),"")</f>
        <v/>
      </c>
      <c r="O310" s="412"/>
      <c r="P310" s="412"/>
      <c r="Q310" s="412"/>
      <c r="R310" s="412"/>
      <c r="S310" s="461"/>
      <c r="T310" s="461"/>
      <c r="U310" s="457"/>
      <c r="V310" s="412"/>
      <c r="W310" s="412"/>
      <c r="X310" s="412"/>
      <c r="Y310" s="412"/>
      <c r="AQ310" s="80"/>
      <c r="AW310" s="184" t="str">
        <f>IFERROR(TP_DATA[[#This Row],[Top '[m']]]-TP_DATA[[#This Row],[Bottom '[m']]], "")</f>
        <v/>
      </c>
      <c r="AX310" s="165"/>
      <c r="AY310" s="166"/>
      <c r="AZ310" s="189"/>
      <c r="BC310" s="94"/>
      <c r="BD310" s="94"/>
      <c r="BE310" s="150"/>
      <c r="BJ310"/>
      <c r="CI310" s="184" t="str">
        <f>IFERROR(TOWER_DATA[[#This Row],[Top '[m']]]-TOWER_DATA[[#This Row],[Bottom '[m']]], "")</f>
        <v/>
      </c>
      <c r="CJ310" s="446" t="str">
        <f>IFERROR(-(TOWER_DATA[[#This Row],[D, bottom '[m']]]-TOWER_DATA[[#This Row],[D, top '[m']]])/(TOWER_DATA[[#This Row],[Bottom '[m']]]-TOWER_DATA[[#This Row],[Top '[m']]]),"")</f>
        <v/>
      </c>
      <c r="CK310" s="447" t="str">
        <f>IF(7850/1000*(1/3)*PI()*ABS(CD310-CE310)*((CF310/2)^2+(CF310/2)*(CG310/2)+(CG310/2)^2-(CF310/2-CH310/1000)^2-(CF310/2-CH310/1000)*(CG310/2-CH310/1000)-(CG310/2-CH310/1000)^2)=0,"",7850/1000*(1/3)*PI()*ABS(CD310-CE310)*((CF310/2)^2+(CF310/2)*(CG310/2)+(CG310/2)^2-(CF310/2-CH310/1000)^2-(CF310/2-CH310/1000)*(CG310/2-CH310/1000)-(CG310/2-CH310/1000)^2))</f>
        <v/>
      </c>
      <c r="CL310" s="185" t="str">
        <f>IFERROR((TOWER_DATA[[#This Row],[D, bottom '[m']]]+TOWER_DATA[[#This Row],[D, top '[m']]])/(2*TOWER_DATA[[#This Row],[t '[mm']]]/1000),"")</f>
        <v/>
      </c>
      <c r="CN310" s="412"/>
      <c r="CV310" s="55"/>
      <c r="DQ310" s="166"/>
      <c r="DR310" s="166"/>
      <c r="DS310" s="150"/>
      <c r="DV310" s="94"/>
      <c r="DW310" s="94"/>
      <c r="DX310" s="53"/>
    </row>
    <row r="311" spans="5:128" ht="18" customHeight="1">
      <c r="E311" s="50"/>
      <c r="K311" s="184" t="str">
        <f>IFERROR(MP_DATA[[#This Row],[Top '[m']]]-MP_DATA[[#This Row],[Bottom '[m']]], "")</f>
        <v/>
      </c>
      <c r="L311" s="172" t="str">
        <f>IFERROR(-(MP_DATA[[#This Row],[D, bottom '[m']]]-MP_DATA[[#This Row],[D, top '[m']]])/(MP_DATA[[#This Row],[Bottom '[m']]]-MP_DATA[[#This Row],[Top '[m']]]),"")</f>
        <v/>
      </c>
      <c r="M311" s="122" t="str">
        <f t="shared" si="9"/>
        <v/>
      </c>
      <c r="N311" s="435" t="str">
        <f>IFERROR((MP_DATA[[#This Row],[D, bottom '[m']]]+MP_DATA[[#This Row],[D, top '[m']]])/(2*MP_DATA[[#This Row],[t '[mm']]]/1000),"")</f>
        <v/>
      </c>
      <c r="O311" s="412"/>
      <c r="P311" s="412"/>
      <c r="Q311" s="412"/>
      <c r="R311" s="412"/>
      <c r="S311" s="461"/>
      <c r="T311" s="461"/>
      <c r="U311" s="457"/>
      <c r="V311" s="412"/>
      <c r="W311" s="412"/>
      <c r="X311" s="412"/>
      <c r="Y311" s="412"/>
      <c r="AQ311" s="80"/>
      <c r="AW311" s="184" t="str">
        <f>IFERROR(TP_DATA[[#This Row],[Top '[m']]]-TP_DATA[[#This Row],[Bottom '[m']]], "")</f>
        <v/>
      </c>
      <c r="AX311" s="165"/>
      <c r="AY311" s="166"/>
      <c r="AZ311" s="189"/>
      <c r="BC311" s="94"/>
      <c r="BD311" s="94"/>
      <c r="BE311" s="150"/>
      <c r="BJ311"/>
      <c r="CI311" s="184" t="str">
        <f>IFERROR(TOWER_DATA[[#This Row],[Top '[m']]]-TOWER_DATA[[#This Row],[Bottom '[m']]], "")</f>
        <v/>
      </c>
      <c r="CJ311" s="446" t="str">
        <f>IFERROR(-(TOWER_DATA[[#This Row],[D, bottom '[m']]]-TOWER_DATA[[#This Row],[D, top '[m']]])/(TOWER_DATA[[#This Row],[Bottom '[m']]]-TOWER_DATA[[#This Row],[Top '[m']]]),"")</f>
        <v/>
      </c>
      <c r="CK311" s="447" t="str">
        <f>IF(7850/1000*(1/3)*PI()*ABS(CD311-CE311)*((CF311/2)^2+(CF311/2)*(CG311/2)+(CG311/2)^2-(CF311/2-CH311/1000)^2-(CF311/2-CH311/1000)*(CG311/2-CH311/1000)-(CG311/2-CH311/1000)^2)=0,"",7850/1000*(1/3)*PI()*ABS(CD311-CE311)*((CF311/2)^2+(CF311/2)*(CG311/2)+(CG311/2)^2-(CF311/2-CH311/1000)^2-(CF311/2-CH311/1000)*(CG311/2-CH311/1000)-(CG311/2-CH311/1000)^2))</f>
        <v/>
      </c>
      <c r="CL311" s="185" t="str">
        <f>IFERROR((TOWER_DATA[[#This Row],[D, bottom '[m']]]+TOWER_DATA[[#This Row],[D, top '[m']]])/(2*TOWER_DATA[[#This Row],[t '[mm']]]/1000),"")</f>
        <v/>
      </c>
      <c r="CN311" s="412"/>
      <c r="CV311" s="55"/>
      <c r="DQ311" s="166"/>
      <c r="DR311" s="166"/>
      <c r="DS311" s="150"/>
      <c r="DV311" s="94"/>
      <c r="DW311" s="94"/>
      <c r="DX311" s="53"/>
    </row>
    <row r="312" spans="5:128" ht="18" customHeight="1">
      <c r="E312" s="50"/>
      <c r="K312" s="184" t="str">
        <f>IFERROR(MP_DATA[[#This Row],[Top '[m']]]-MP_DATA[[#This Row],[Bottom '[m']]], "")</f>
        <v/>
      </c>
      <c r="L312" s="172" t="str">
        <f>IFERROR(-(MP_DATA[[#This Row],[D, bottom '[m']]]-MP_DATA[[#This Row],[D, top '[m']]])/(MP_DATA[[#This Row],[Bottom '[m']]]-MP_DATA[[#This Row],[Top '[m']]]),"")</f>
        <v/>
      </c>
      <c r="M312" s="122" t="str">
        <f t="shared" si="9"/>
        <v/>
      </c>
      <c r="N312" s="435" t="str">
        <f>IFERROR((MP_DATA[[#This Row],[D, bottom '[m']]]+MP_DATA[[#This Row],[D, top '[m']]])/(2*MP_DATA[[#This Row],[t '[mm']]]/1000),"")</f>
        <v/>
      </c>
      <c r="O312" s="412"/>
      <c r="P312" s="412"/>
      <c r="Q312" s="412"/>
      <c r="R312" s="412"/>
      <c r="S312" s="461"/>
      <c r="T312" s="461"/>
      <c r="U312" s="457"/>
      <c r="V312" s="412"/>
      <c r="W312" s="412"/>
      <c r="X312" s="412"/>
      <c r="Y312" s="412"/>
      <c r="AQ312" s="80"/>
      <c r="AW312" s="184" t="str">
        <f>IFERROR(TP_DATA[[#This Row],[Top '[m']]]-TP_DATA[[#This Row],[Bottom '[m']]], "")</f>
        <v/>
      </c>
      <c r="AX312" s="165"/>
      <c r="AY312" s="166"/>
      <c r="AZ312" s="189"/>
      <c r="BC312" s="94"/>
      <c r="BD312" s="94"/>
      <c r="BE312" s="150"/>
      <c r="BJ312"/>
      <c r="CI312" s="184" t="str">
        <f>IFERROR(TOWER_DATA[[#This Row],[Top '[m']]]-TOWER_DATA[[#This Row],[Bottom '[m']]], "")</f>
        <v/>
      </c>
      <c r="CJ312" s="446" t="str">
        <f>IFERROR(-(TOWER_DATA[[#This Row],[D, bottom '[m']]]-TOWER_DATA[[#This Row],[D, top '[m']]])/(TOWER_DATA[[#This Row],[Bottom '[m']]]-TOWER_DATA[[#This Row],[Top '[m']]]),"")</f>
        <v/>
      </c>
      <c r="CK312" s="447" t="str">
        <f>IF(7850/1000*(1/3)*PI()*ABS(CD312-CE312)*((CF312/2)^2+(CF312/2)*(CG312/2)+(CG312/2)^2-(CF312/2-CH312/1000)^2-(CF312/2-CH312/1000)*(CG312/2-CH312/1000)-(CG312/2-CH312/1000)^2)=0,"",7850/1000*(1/3)*PI()*ABS(CD312-CE312)*((CF312/2)^2+(CF312/2)*(CG312/2)+(CG312/2)^2-(CF312/2-CH312/1000)^2-(CF312/2-CH312/1000)*(CG312/2-CH312/1000)-(CG312/2-CH312/1000)^2))</f>
        <v/>
      </c>
      <c r="CL312" s="185" t="str">
        <f>IFERROR((TOWER_DATA[[#This Row],[D, bottom '[m']]]+TOWER_DATA[[#This Row],[D, top '[m']]])/(2*TOWER_DATA[[#This Row],[t '[mm']]]/1000),"")</f>
        <v/>
      </c>
      <c r="CN312" s="412"/>
      <c r="CV312" s="55"/>
      <c r="DQ312" s="166"/>
      <c r="DR312" s="166"/>
      <c r="DS312" s="150"/>
      <c r="DV312" s="94"/>
      <c r="DW312" s="94"/>
      <c r="DX312" s="53"/>
    </row>
    <row r="313" spans="5:128" ht="18" customHeight="1">
      <c r="E313" s="50"/>
      <c r="K313" s="184" t="str">
        <f>IFERROR(MP_DATA[[#This Row],[Top '[m']]]-MP_DATA[[#This Row],[Bottom '[m']]], "")</f>
        <v/>
      </c>
      <c r="L313" s="172" t="str">
        <f>IFERROR(-(MP_DATA[[#This Row],[D, bottom '[m']]]-MP_DATA[[#This Row],[D, top '[m']]])/(MP_DATA[[#This Row],[Bottom '[m']]]-MP_DATA[[#This Row],[Top '[m']]]),"")</f>
        <v/>
      </c>
      <c r="M313" s="122" t="str">
        <f t="shared" si="9"/>
        <v/>
      </c>
      <c r="N313" s="435" t="str">
        <f>IFERROR((MP_DATA[[#This Row],[D, bottom '[m']]]+MP_DATA[[#This Row],[D, top '[m']]])/(2*MP_DATA[[#This Row],[t '[mm']]]/1000),"")</f>
        <v/>
      </c>
      <c r="O313" s="412"/>
      <c r="P313" s="412"/>
      <c r="Q313" s="412"/>
      <c r="R313" s="412"/>
      <c r="S313" s="461"/>
      <c r="T313" s="461"/>
      <c r="U313" s="457"/>
      <c r="V313" s="412"/>
      <c r="W313" s="412"/>
      <c r="X313" s="412"/>
      <c r="Y313" s="412"/>
      <c r="AQ313" s="80"/>
      <c r="AW313" s="184" t="str">
        <f>IFERROR(TP_DATA[[#This Row],[Top '[m']]]-TP_DATA[[#This Row],[Bottom '[m']]], "")</f>
        <v/>
      </c>
      <c r="AX313" s="165"/>
      <c r="AY313" s="166"/>
      <c r="AZ313" s="189"/>
      <c r="BC313" s="94"/>
      <c r="BD313" s="94"/>
      <c r="BE313" s="150"/>
      <c r="BJ313"/>
      <c r="CI313" s="184" t="str">
        <f>IFERROR(TOWER_DATA[[#This Row],[Top '[m']]]-TOWER_DATA[[#This Row],[Bottom '[m']]], "")</f>
        <v/>
      </c>
      <c r="CJ313" s="446" t="str">
        <f>IFERROR(-(TOWER_DATA[[#This Row],[D, bottom '[m']]]-TOWER_DATA[[#This Row],[D, top '[m']]])/(TOWER_DATA[[#This Row],[Bottom '[m']]]-TOWER_DATA[[#This Row],[Top '[m']]]),"")</f>
        <v/>
      </c>
      <c r="CK313" s="447" t="str">
        <f>IF(7850/1000*(1/3)*PI()*ABS(CD313-CE313)*((CF313/2)^2+(CF313/2)*(CG313/2)+(CG313/2)^2-(CF313/2-CH313/1000)^2-(CF313/2-CH313/1000)*(CG313/2-CH313/1000)-(CG313/2-CH313/1000)^2)=0,"",7850/1000*(1/3)*PI()*ABS(CD313-CE313)*((CF313/2)^2+(CF313/2)*(CG313/2)+(CG313/2)^2-(CF313/2-CH313/1000)^2-(CF313/2-CH313/1000)*(CG313/2-CH313/1000)-(CG313/2-CH313/1000)^2))</f>
        <v/>
      </c>
      <c r="CL313" s="185" t="str">
        <f>IFERROR((TOWER_DATA[[#This Row],[D, bottom '[m']]]+TOWER_DATA[[#This Row],[D, top '[m']]])/(2*TOWER_DATA[[#This Row],[t '[mm']]]/1000),"")</f>
        <v/>
      </c>
      <c r="CN313" s="412"/>
      <c r="CV313" s="55"/>
      <c r="DQ313" s="166"/>
      <c r="DR313" s="166"/>
      <c r="DS313" s="150"/>
      <c r="DV313" s="94"/>
      <c r="DW313" s="94"/>
      <c r="DX313" s="53"/>
    </row>
    <row r="314" spans="5:128" ht="18" customHeight="1">
      <c r="E314" s="50"/>
      <c r="K314" s="184" t="str">
        <f>IFERROR(MP_DATA[[#This Row],[Top '[m']]]-MP_DATA[[#This Row],[Bottom '[m']]], "")</f>
        <v/>
      </c>
      <c r="L314" s="172" t="str">
        <f>IFERROR(-(MP_DATA[[#This Row],[D, bottom '[m']]]-MP_DATA[[#This Row],[D, top '[m']]])/(MP_DATA[[#This Row],[Bottom '[m']]]-MP_DATA[[#This Row],[Top '[m']]]),"")</f>
        <v/>
      </c>
      <c r="M314" s="122" t="str">
        <f t="shared" si="9"/>
        <v/>
      </c>
      <c r="N314" s="435" t="str">
        <f>IFERROR((MP_DATA[[#This Row],[D, bottom '[m']]]+MP_DATA[[#This Row],[D, top '[m']]])/(2*MP_DATA[[#This Row],[t '[mm']]]/1000),"")</f>
        <v/>
      </c>
      <c r="O314" s="412"/>
      <c r="P314" s="412"/>
      <c r="Q314" s="412"/>
      <c r="R314" s="412"/>
      <c r="S314" s="461"/>
      <c r="T314" s="461"/>
      <c r="U314" s="457"/>
      <c r="V314" s="412"/>
      <c r="W314" s="412"/>
      <c r="X314" s="412"/>
      <c r="Y314" s="412"/>
      <c r="AQ314" s="80"/>
      <c r="AW314" s="184" t="str">
        <f>IFERROR(TP_DATA[[#This Row],[Top '[m']]]-TP_DATA[[#This Row],[Bottom '[m']]], "")</f>
        <v/>
      </c>
      <c r="AX314" s="165"/>
      <c r="AY314" s="166"/>
      <c r="AZ314" s="189"/>
      <c r="BC314" s="94"/>
      <c r="BD314" s="94"/>
      <c r="BE314" s="150"/>
      <c r="BJ314"/>
      <c r="CI314" s="184" t="str">
        <f>IFERROR(TOWER_DATA[[#This Row],[Top '[m']]]-TOWER_DATA[[#This Row],[Bottom '[m']]], "")</f>
        <v/>
      </c>
      <c r="CJ314" s="446" t="str">
        <f>IFERROR(-(TOWER_DATA[[#This Row],[D, bottom '[m']]]-TOWER_DATA[[#This Row],[D, top '[m']]])/(TOWER_DATA[[#This Row],[Bottom '[m']]]-TOWER_DATA[[#This Row],[Top '[m']]]),"")</f>
        <v/>
      </c>
      <c r="CK314" s="447" t="str">
        <f>IF(7850/1000*(1/3)*PI()*ABS(CD314-CE314)*((CF314/2)^2+(CF314/2)*(CG314/2)+(CG314/2)^2-(CF314/2-CH314/1000)^2-(CF314/2-CH314/1000)*(CG314/2-CH314/1000)-(CG314/2-CH314/1000)^2)=0,"",7850/1000*(1/3)*PI()*ABS(CD314-CE314)*((CF314/2)^2+(CF314/2)*(CG314/2)+(CG314/2)^2-(CF314/2-CH314/1000)^2-(CF314/2-CH314/1000)*(CG314/2-CH314/1000)-(CG314/2-CH314/1000)^2))</f>
        <v/>
      </c>
      <c r="CL314" s="185" t="str">
        <f>IFERROR((TOWER_DATA[[#This Row],[D, bottom '[m']]]+TOWER_DATA[[#This Row],[D, top '[m']]])/(2*TOWER_DATA[[#This Row],[t '[mm']]]/1000),"")</f>
        <v/>
      </c>
      <c r="CN314" s="412"/>
      <c r="CV314" s="55"/>
      <c r="DQ314" s="166"/>
      <c r="DR314" s="166"/>
      <c r="DS314" s="150"/>
      <c r="DV314" s="94"/>
      <c r="DW314" s="94"/>
      <c r="DX314" s="53"/>
    </row>
    <row r="315" spans="5:128" ht="18" customHeight="1">
      <c r="E315" s="50"/>
      <c r="K315" s="184" t="str">
        <f>IFERROR(MP_DATA[[#This Row],[Top '[m']]]-MP_DATA[[#This Row],[Bottom '[m']]], "")</f>
        <v/>
      </c>
      <c r="L315" s="172" t="str">
        <f>IFERROR(-(MP_DATA[[#This Row],[D, bottom '[m']]]-MP_DATA[[#This Row],[D, top '[m']]])/(MP_DATA[[#This Row],[Bottom '[m']]]-MP_DATA[[#This Row],[Top '[m']]]),"")</f>
        <v/>
      </c>
      <c r="M315" s="122" t="str">
        <f t="shared" si="9"/>
        <v/>
      </c>
      <c r="N315" s="435" t="str">
        <f>IFERROR((MP_DATA[[#This Row],[D, bottom '[m']]]+MP_DATA[[#This Row],[D, top '[m']]])/(2*MP_DATA[[#This Row],[t '[mm']]]/1000),"")</f>
        <v/>
      </c>
      <c r="O315" s="412"/>
      <c r="P315" s="412"/>
      <c r="Q315" s="412"/>
      <c r="R315" s="412"/>
      <c r="S315" s="461"/>
      <c r="T315" s="461"/>
      <c r="U315" s="457"/>
      <c r="V315" s="412"/>
      <c r="W315" s="412"/>
      <c r="X315" s="412"/>
      <c r="Y315" s="412"/>
      <c r="AQ315" s="80"/>
      <c r="AW315" s="184" t="str">
        <f>IFERROR(TP_DATA[[#This Row],[Top '[m']]]-TP_DATA[[#This Row],[Bottom '[m']]], "")</f>
        <v/>
      </c>
      <c r="AX315" s="165"/>
      <c r="AY315" s="166"/>
      <c r="AZ315" s="189"/>
      <c r="BC315" s="94"/>
      <c r="BD315" s="94"/>
      <c r="BE315" s="150"/>
      <c r="BJ315"/>
      <c r="CI315" s="184" t="str">
        <f>IFERROR(TOWER_DATA[[#This Row],[Top '[m']]]-TOWER_DATA[[#This Row],[Bottom '[m']]], "")</f>
        <v/>
      </c>
      <c r="CJ315" s="446" t="str">
        <f>IFERROR(-(TOWER_DATA[[#This Row],[D, bottom '[m']]]-TOWER_DATA[[#This Row],[D, top '[m']]])/(TOWER_DATA[[#This Row],[Bottom '[m']]]-TOWER_DATA[[#This Row],[Top '[m']]]),"")</f>
        <v/>
      </c>
      <c r="CK315" s="447" t="str">
        <f>IF(7850/1000*(1/3)*PI()*ABS(CD315-CE315)*((CF315/2)^2+(CF315/2)*(CG315/2)+(CG315/2)^2-(CF315/2-CH315/1000)^2-(CF315/2-CH315/1000)*(CG315/2-CH315/1000)-(CG315/2-CH315/1000)^2)=0,"",7850/1000*(1/3)*PI()*ABS(CD315-CE315)*((CF315/2)^2+(CF315/2)*(CG315/2)+(CG315/2)^2-(CF315/2-CH315/1000)^2-(CF315/2-CH315/1000)*(CG315/2-CH315/1000)-(CG315/2-CH315/1000)^2))</f>
        <v/>
      </c>
      <c r="CL315" s="185" t="str">
        <f>IFERROR((TOWER_DATA[[#This Row],[D, bottom '[m']]]+TOWER_DATA[[#This Row],[D, top '[m']]])/(2*TOWER_DATA[[#This Row],[t '[mm']]]/1000),"")</f>
        <v/>
      </c>
      <c r="CN315" s="412"/>
      <c r="CV315" s="55"/>
      <c r="DQ315" s="166"/>
      <c r="DR315" s="166"/>
      <c r="DS315" s="150"/>
      <c r="DV315" s="94"/>
      <c r="DW315" s="94"/>
      <c r="DX315" s="53"/>
    </row>
    <row r="316" spans="5:128" ht="18" customHeight="1">
      <c r="E316" s="50"/>
      <c r="K316" s="184" t="str">
        <f>IFERROR(MP_DATA[[#This Row],[Top '[m']]]-MP_DATA[[#This Row],[Bottom '[m']]], "")</f>
        <v/>
      </c>
      <c r="L316" s="172" t="str">
        <f>IFERROR(-(MP_DATA[[#This Row],[D, bottom '[m']]]-MP_DATA[[#This Row],[D, top '[m']]])/(MP_DATA[[#This Row],[Bottom '[m']]]-MP_DATA[[#This Row],[Top '[m']]]),"")</f>
        <v/>
      </c>
      <c r="M316" s="122" t="str">
        <f t="shared" si="9"/>
        <v/>
      </c>
      <c r="N316" s="435" t="str">
        <f>IFERROR((MP_DATA[[#This Row],[D, bottom '[m']]]+MP_DATA[[#This Row],[D, top '[m']]])/(2*MP_DATA[[#This Row],[t '[mm']]]/1000),"")</f>
        <v/>
      </c>
      <c r="O316" s="412"/>
      <c r="P316" s="412"/>
      <c r="Q316" s="412"/>
      <c r="R316" s="412"/>
      <c r="S316" s="461"/>
      <c r="T316" s="461"/>
      <c r="U316" s="457"/>
      <c r="V316" s="412"/>
      <c r="W316" s="412"/>
      <c r="X316" s="412"/>
      <c r="Y316" s="412"/>
      <c r="AQ316" s="80"/>
      <c r="AW316" s="184" t="str">
        <f>IFERROR(TP_DATA[[#This Row],[Top '[m']]]-TP_DATA[[#This Row],[Bottom '[m']]], "")</f>
        <v/>
      </c>
      <c r="AX316" s="165"/>
      <c r="AY316" s="166"/>
      <c r="AZ316" s="189"/>
      <c r="BC316" s="94"/>
      <c r="BD316" s="94"/>
      <c r="BE316" s="150"/>
      <c r="BJ316"/>
      <c r="CI316" s="184" t="str">
        <f>IFERROR(TOWER_DATA[[#This Row],[Top '[m']]]-TOWER_DATA[[#This Row],[Bottom '[m']]], "")</f>
        <v/>
      </c>
      <c r="CJ316" s="446" t="str">
        <f>IFERROR(-(TOWER_DATA[[#This Row],[D, bottom '[m']]]-TOWER_DATA[[#This Row],[D, top '[m']]])/(TOWER_DATA[[#This Row],[Bottom '[m']]]-TOWER_DATA[[#This Row],[Top '[m']]]),"")</f>
        <v/>
      </c>
      <c r="CK316" s="447" t="str">
        <f>IF(7850/1000*(1/3)*PI()*ABS(CD316-CE316)*((CF316/2)^2+(CF316/2)*(CG316/2)+(CG316/2)^2-(CF316/2-CH316/1000)^2-(CF316/2-CH316/1000)*(CG316/2-CH316/1000)-(CG316/2-CH316/1000)^2)=0,"",7850/1000*(1/3)*PI()*ABS(CD316-CE316)*((CF316/2)^2+(CF316/2)*(CG316/2)+(CG316/2)^2-(CF316/2-CH316/1000)^2-(CF316/2-CH316/1000)*(CG316/2-CH316/1000)-(CG316/2-CH316/1000)^2))</f>
        <v/>
      </c>
      <c r="CL316" s="185" t="str">
        <f>IFERROR((TOWER_DATA[[#This Row],[D, bottom '[m']]]+TOWER_DATA[[#This Row],[D, top '[m']]])/(2*TOWER_DATA[[#This Row],[t '[mm']]]/1000),"")</f>
        <v/>
      </c>
      <c r="CN316" s="412"/>
      <c r="CV316" s="55"/>
      <c r="DQ316" s="166"/>
      <c r="DR316" s="166"/>
      <c r="DS316" s="150"/>
      <c r="DV316" s="94"/>
      <c r="DW316" s="94"/>
      <c r="DX316" s="53"/>
    </row>
    <row r="317" spans="5:128" ht="18" customHeight="1">
      <c r="E317" s="50"/>
      <c r="K317" s="184" t="str">
        <f>IFERROR(MP_DATA[[#This Row],[Top '[m']]]-MP_DATA[[#This Row],[Bottom '[m']]], "")</f>
        <v/>
      </c>
      <c r="L317" s="172" t="str">
        <f>IFERROR(-(MP_DATA[[#This Row],[D, bottom '[m']]]-MP_DATA[[#This Row],[D, top '[m']]])/(MP_DATA[[#This Row],[Bottom '[m']]]-MP_DATA[[#This Row],[Top '[m']]]),"")</f>
        <v/>
      </c>
      <c r="M317" s="122" t="str">
        <f t="shared" si="9"/>
        <v/>
      </c>
      <c r="N317" s="435" t="str">
        <f>IFERROR((MP_DATA[[#This Row],[D, bottom '[m']]]+MP_DATA[[#This Row],[D, top '[m']]])/(2*MP_DATA[[#This Row],[t '[mm']]]/1000),"")</f>
        <v/>
      </c>
      <c r="O317" s="412"/>
      <c r="P317" s="412"/>
      <c r="Q317" s="412"/>
      <c r="R317" s="412"/>
      <c r="S317" s="461"/>
      <c r="T317" s="461"/>
      <c r="U317" s="457"/>
      <c r="V317" s="412"/>
      <c r="W317" s="412"/>
      <c r="X317" s="412"/>
      <c r="Y317" s="412"/>
      <c r="AQ317" s="80"/>
      <c r="AW317" s="184" t="str">
        <f>IFERROR(TP_DATA[[#This Row],[Top '[m']]]-TP_DATA[[#This Row],[Bottom '[m']]], "")</f>
        <v/>
      </c>
      <c r="AX317" s="165"/>
      <c r="AY317" s="166"/>
      <c r="AZ317" s="189"/>
      <c r="BC317" s="94"/>
      <c r="BD317" s="94"/>
      <c r="BE317" s="150"/>
      <c r="BJ317"/>
      <c r="CI317" s="184" t="str">
        <f>IFERROR(TOWER_DATA[[#This Row],[Top '[m']]]-TOWER_DATA[[#This Row],[Bottom '[m']]], "")</f>
        <v/>
      </c>
      <c r="CJ317" s="446" t="str">
        <f>IFERROR(-(TOWER_DATA[[#This Row],[D, bottom '[m']]]-TOWER_DATA[[#This Row],[D, top '[m']]])/(TOWER_DATA[[#This Row],[Bottom '[m']]]-TOWER_DATA[[#This Row],[Top '[m']]]),"")</f>
        <v/>
      </c>
      <c r="CK317" s="447" t="str">
        <f>IF(7850/1000*(1/3)*PI()*ABS(CD317-CE317)*((CF317/2)^2+(CF317/2)*(CG317/2)+(CG317/2)^2-(CF317/2-CH317/1000)^2-(CF317/2-CH317/1000)*(CG317/2-CH317/1000)-(CG317/2-CH317/1000)^2)=0,"",7850/1000*(1/3)*PI()*ABS(CD317-CE317)*((CF317/2)^2+(CF317/2)*(CG317/2)+(CG317/2)^2-(CF317/2-CH317/1000)^2-(CF317/2-CH317/1000)*(CG317/2-CH317/1000)-(CG317/2-CH317/1000)^2))</f>
        <v/>
      </c>
      <c r="CL317" s="185" t="str">
        <f>IFERROR((TOWER_DATA[[#This Row],[D, bottom '[m']]]+TOWER_DATA[[#This Row],[D, top '[m']]])/(2*TOWER_DATA[[#This Row],[t '[mm']]]/1000),"")</f>
        <v/>
      </c>
      <c r="CN317" s="412"/>
      <c r="CV317" s="55"/>
      <c r="DQ317" s="166"/>
      <c r="DR317" s="166"/>
      <c r="DS317" s="150"/>
      <c r="DV317" s="94"/>
      <c r="DW317" s="94"/>
      <c r="DX317" s="53"/>
    </row>
    <row r="318" spans="5:128" ht="18" customHeight="1">
      <c r="E318" s="50"/>
      <c r="K318" s="184" t="str">
        <f>IFERROR(MP_DATA[[#This Row],[Top '[m']]]-MP_DATA[[#This Row],[Bottom '[m']]], "")</f>
        <v/>
      </c>
      <c r="L318" s="172" t="str">
        <f>IFERROR(-(MP_DATA[[#This Row],[D, bottom '[m']]]-MP_DATA[[#This Row],[D, top '[m']]])/(MP_DATA[[#This Row],[Bottom '[m']]]-MP_DATA[[#This Row],[Top '[m']]]),"")</f>
        <v/>
      </c>
      <c r="M318" s="122" t="str">
        <f t="shared" si="9"/>
        <v/>
      </c>
      <c r="N318" s="435" t="str">
        <f>IFERROR((MP_DATA[[#This Row],[D, bottom '[m']]]+MP_DATA[[#This Row],[D, top '[m']]])/(2*MP_DATA[[#This Row],[t '[mm']]]/1000),"")</f>
        <v/>
      </c>
      <c r="O318" s="412"/>
      <c r="P318" s="412"/>
      <c r="Q318" s="412"/>
      <c r="R318" s="412"/>
      <c r="S318" s="461"/>
      <c r="T318" s="461"/>
      <c r="U318" s="457"/>
      <c r="V318" s="412"/>
      <c r="W318" s="412"/>
      <c r="X318" s="412"/>
      <c r="Y318" s="412"/>
      <c r="AQ318" s="80"/>
      <c r="AW318" s="184" t="str">
        <f>IFERROR(TP_DATA[[#This Row],[Top '[m']]]-TP_DATA[[#This Row],[Bottom '[m']]], "")</f>
        <v/>
      </c>
      <c r="AX318" s="165"/>
      <c r="AY318" s="166"/>
      <c r="AZ318" s="189"/>
      <c r="BC318" s="94"/>
      <c r="BD318" s="94"/>
      <c r="BE318" s="150"/>
      <c r="BJ318"/>
      <c r="CI318" s="184" t="str">
        <f>IFERROR(TOWER_DATA[[#This Row],[Top '[m']]]-TOWER_DATA[[#This Row],[Bottom '[m']]], "")</f>
        <v/>
      </c>
      <c r="CJ318" s="446" t="str">
        <f>IFERROR(-(TOWER_DATA[[#This Row],[D, bottom '[m']]]-TOWER_DATA[[#This Row],[D, top '[m']]])/(TOWER_DATA[[#This Row],[Bottom '[m']]]-TOWER_DATA[[#This Row],[Top '[m']]]),"")</f>
        <v/>
      </c>
      <c r="CK318" s="447" t="str">
        <f>IF(7850/1000*(1/3)*PI()*ABS(CD318-CE318)*((CF318/2)^2+(CF318/2)*(CG318/2)+(CG318/2)^2-(CF318/2-CH318/1000)^2-(CF318/2-CH318/1000)*(CG318/2-CH318/1000)-(CG318/2-CH318/1000)^2)=0,"",7850/1000*(1/3)*PI()*ABS(CD318-CE318)*((CF318/2)^2+(CF318/2)*(CG318/2)+(CG318/2)^2-(CF318/2-CH318/1000)^2-(CF318/2-CH318/1000)*(CG318/2-CH318/1000)-(CG318/2-CH318/1000)^2))</f>
        <v/>
      </c>
      <c r="CL318" s="185" t="str">
        <f>IFERROR((TOWER_DATA[[#This Row],[D, bottom '[m']]]+TOWER_DATA[[#This Row],[D, top '[m']]])/(2*TOWER_DATA[[#This Row],[t '[mm']]]/1000),"")</f>
        <v/>
      </c>
      <c r="CN318" s="412"/>
      <c r="CV318" s="55"/>
      <c r="DQ318" s="166"/>
      <c r="DR318" s="166"/>
      <c r="DS318" s="150"/>
      <c r="DV318" s="94"/>
      <c r="DW318" s="94"/>
      <c r="DX318" s="53"/>
    </row>
    <row r="319" spans="5:128" ht="18" customHeight="1">
      <c r="E319" s="50"/>
      <c r="K319" s="184" t="str">
        <f>IFERROR(MP_DATA[[#This Row],[Top '[m']]]-MP_DATA[[#This Row],[Bottom '[m']]], "")</f>
        <v/>
      </c>
      <c r="L319" s="172" t="str">
        <f>IFERROR(-(MP_DATA[[#This Row],[D, bottom '[m']]]-MP_DATA[[#This Row],[D, top '[m']]])/(MP_DATA[[#This Row],[Bottom '[m']]]-MP_DATA[[#This Row],[Top '[m']]]),"")</f>
        <v/>
      </c>
      <c r="M319" s="122" t="str">
        <f t="shared" si="9"/>
        <v/>
      </c>
      <c r="N319" s="435" t="str">
        <f>IFERROR((MP_DATA[[#This Row],[D, bottom '[m']]]+MP_DATA[[#This Row],[D, top '[m']]])/(2*MP_DATA[[#This Row],[t '[mm']]]/1000),"")</f>
        <v/>
      </c>
      <c r="O319" s="412"/>
      <c r="P319" s="412"/>
      <c r="Q319" s="412"/>
      <c r="R319" s="412"/>
      <c r="S319" s="461"/>
      <c r="T319" s="461"/>
      <c r="U319" s="457"/>
      <c r="V319" s="412"/>
      <c r="W319" s="412"/>
      <c r="X319" s="412"/>
      <c r="Y319" s="412"/>
      <c r="AQ319" s="80"/>
      <c r="AW319" s="184" t="str">
        <f>IFERROR(TP_DATA[[#This Row],[Top '[m']]]-TP_DATA[[#This Row],[Bottom '[m']]], "")</f>
        <v/>
      </c>
      <c r="AX319" s="165"/>
      <c r="AY319" s="166"/>
      <c r="AZ319" s="189"/>
      <c r="BC319" s="94"/>
      <c r="BD319" s="94"/>
      <c r="BE319" s="150"/>
      <c r="BJ319"/>
      <c r="CI319" s="184" t="str">
        <f>IFERROR(TOWER_DATA[[#This Row],[Top '[m']]]-TOWER_DATA[[#This Row],[Bottom '[m']]], "")</f>
        <v/>
      </c>
      <c r="CJ319" s="446" t="str">
        <f>IFERROR(-(TOWER_DATA[[#This Row],[D, bottom '[m']]]-TOWER_DATA[[#This Row],[D, top '[m']]])/(TOWER_DATA[[#This Row],[Bottom '[m']]]-TOWER_DATA[[#This Row],[Top '[m']]]),"")</f>
        <v/>
      </c>
      <c r="CK319" s="447" t="str">
        <f>IF(7850/1000*(1/3)*PI()*ABS(CD319-CE319)*((CF319/2)^2+(CF319/2)*(CG319/2)+(CG319/2)^2-(CF319/2-CH319/1000)^2-(CF319/2-CH319/1000)*(CG319/2-CH319/1000)-(CG319/2-CH319/1000)^2)=0,"",7850/1000*(1/3)*PI()*ABS(CD319-CE319)*((CF319/2)^2+(CF319/2)*(CG319/2)+(CG319/2)^2-(CF319/2-CH319/1000)^2-(CF319/2-CH319/1000)*(CG319/2-CH319/1000)-(CG319/2-CH319/1000)^2))</f>
        <v/>
      </c>
      <c r="CL319" s="185" t="str">
        <f>IFERROR((TOWER_DATA[[#This Row],[D, bottom '[m']]]+TOWER_DATA[[#This Row],[D, top '[m']]])/(2*TOWER_DATA[[#This Row],[t '[mm']]]/1000),"")</f>
        <v/>
      </c>
      <c r="CN319" s="412"/>
      <c r="CV319" s="55"/>
      <c r="DQ319" s="166"/>
      <c r="DR319" s="166"/>
      <c r="DS319" s="150"/>
      <c r="DV319" s="94"/>
      <c r="DW319" s="94"/>
      <c r="DX319" s="53"/>
    </row>
    <row r="320" spans="5:128" ht="18" customHeight="1">
      <c r="E320" s="50"/>
      <c r="K320" s="184" t="str">
        <f>IFERROR(MP_DATA[[#This Row],[Top '[m']]]-MP_DATA[[#This Row],[Bottom '[m']]], "")</f>
        <v/>
      </c>
      <c r="L320" s="172" t="str">
        <f>IFERROR(-(MP_DATA[[#This Row],[D, bottom '[m']]]-MP_DATA[[#This Row],[D, top '[m']]])/(MP_DATA[[#This Row],[Bottom '[m']]]-MP_DATA[[#This Row],[Top '[m']]]),"")</f>
        <v/>
      </c>
      <c r="M320" s="122" t="str">
        <f t="shared" si="9"/>
        <v/>
      </c>
      <c r="N320" s="435" t="str">
        <f>IFERROR((MP_DATA[[#This Row],[D, bottom '[m']]]+MP_DATA[[#This Row],[D, top '[m']]])/(2*MP_DATA[[#This Row],[t '[mm']]]/1000),"")</f>
        <v/>
      </c>
      <c r="O320" s="412"/>
      <c r="P320" s="412"/>
      <c r="Q320" s="412"/>
      <c r="R320" s="412"/>
      <c r="S320" s="461"/>
      <c r="T320" s="461"/>
      <c r="U320" s="457"/>
      <c r="V320" s="412"/>
      <c r="W320" s="412"/>
      <c r="X320" s="412"/>
      <c r="Y320" s="412"/>
      <c r="AQ320" s="80"/>
      <c r="AW320" s="184" t="str">
        <f>IFERROR(TP_DATA[[#This Row],[Top '[m']]]-TP_DATA[[#This Row],[Bottom '[m']]], "")</f>
        <v/>
      </c>
      <c r="AX320" s="165"/>
      <c r="AY320" s="166"/>
      <c r="AZ320" s="189"/>
      <c r="BC320" s="94"/>
      <c r="BD320" s="94"/>
      <c r="BE320" s="150"/>
      <c r="BJ320"/>
      <c r="CI320" s="184" t="str">
        <f>IFERROR(TOWER_DATA[[#This Row],[Top '[m']]]-TOWER_DATA[[#This Row],[Bottom '[m']]], "")</f>
        <v/>
      </c>
      <c r="CJ320" s="446" t="str">
        <f>IFERROR(-(TOWER_DATA[[#This Row],[D, bottom '[m']]]-TOWER_DATA[[#This Row],[D, top '[m']]])/(TOWER_DATA[[#This Row],[Bottom '[m']]]-TOWER_DATA[[#This Row],[Top '[m']]]),"")</f>
        <v/>
      </c>
      <c r="CK320" s="447" t="str">
        <f>IF(7850/1000*(1/3)*PI()*ABS(CD320-CE320)*((CF320/2)^2+(CF320/2)*(CG320/2)+(CG320/2)^2-(CF320/2-CH320/1000)^2-(CF320/2-CH320/1000)*(CG320/2-CH320/1000)-(CG320/2-CH320/1000)^2)=0,"",7850/1000*(1/3)*PI()*ABS(CD320-CE320)*((CF320/2)^2+(CF320/2)*(CG320/2)+(CG320/2)^2-(CF320/2-CH320/1000)^2-(CF320/2-CH320/1000)*(CG320/2-CH320/1000)-(CG320/2-CH320/1000)^2))</f>
        <v/>
      </c>
      <c r="CL320" s="185" t="str">
        <f>IFERROR((TOWER_DATA[[#This Row],[D, bottom '[m']]]+TOWER_DATA[[#This Row],[D, top '[m']]])/(2*TOWER_DATA[[#This Row],[t '[mm']]]/1000),"")</f>
        <v/>
      </c>
      <c r="CN320" s="412"/>
      <c r="CV320" s="55"/>
      <c r="DQ320" s="166"/>
      <c r="DR320" s="166"/>
      <c r="DS320" s="150"/>
      <c r="DV320" s="94"/>
      <c r="DW320" s="94"/>
      <c r="DX320" s="53"/>
    </row>
    <row r="321" spans="5:128" ht="18" customHeight="1">
      <c r="E321" s="243"/>
      <c r="K321" s="184" t="str">
        <f>IFERROR(MP_DATA[[#This Row],[Top '[m']]]-MP_DATA[[#This Row],[Bottom '[m']]], "")</f>
        <v/>
      </c>
      <c r="L321" s="172" t="str">
        <f>IFERROR(-(MP_DATA[[#This Row],[D, bottom '[m']]]-MP_DATA[[#This Row],[D, top '[m']]])/(MP_DATA[[#This Row],[Bottom '[m']]]-MP_DATA[[#This Row],[Top '[m']]]),"")</f>
        <v/>
      </c>
      <c r="M321" s="122" t="str">
        <f t="shared" si="9"/>
        <v/>
      </c>
      <c r="N321" s="435" t="str">
        <f>IFERROR((MP_DATA[[#This Row],[D, bottom '[m']]]+MP_DATA[[#This Row],[D, top '[m']]])/(2*MP_DATA[[#This Row],[t '[mm']]]/1000),"")</f>
        <v/>
      </c>
      <c r="O321" s="412"/>
      <c r="P321" s="412"/>
      <c r="Q321" s="412"/>
      <c r="R321" s="412"/>
      <c r="S321" s="461"/>
      <c r="T321" s="461"/>
      <c r="U321" s="457"/>
      <c r="V321" s="412"/>
      <c r="W321" s="412"/>
      <c r="X321" s="412"/>
      <c r="Y321" s="412"/>
      <c r="AQ321" s="80"/>
      <c r="AW321" s="184" t="str">
        <f>IFERROR(TP_DATA[[#This Row],[Top '[m']]]-TP_DATA[[#This Row],[Bottom '[m']]], "")</f>
        <v/>
      </c>
      <c r="AX321" s="165"/>
      <c r="AY321" s="166"/>
      <c r="AZ321" s="189"/>
      <c r="BC321" s="94"/>
      <c r="BD321" s="94"/>
      <c r="BE321" s="150"/>
      <c r="BJ321"/>
      <c r="CI321" s="184" t="str">
        <f>IFERROR(TOWER_DATA[[#This Row],[Top '[m']]]-TOWER_DATA[[#This Row],[Bottom '[m']]], "")</f>
        <v/>
      </c>
      <c r="CJ321" s="446" t="str">
        <f>IFERROR(-(TOWER_DATA[[#This Row],[D, bottom '[m']]]-TOWER_DATA[[#This Row],[D, top '[m']]])/(TOWER_DATA[[#This Row],[Bottom '[m']]]-TOWER_DATA[[#This Row],[Top '[m']]]),"")</f>
        <v/>
      </c>
      <c r="CK321" s="447" t="str">
        <f>IF(7850/1000*(1/3)*PI()*ABS(CD321-CE321)*((CF321/2)^2+(CF321/2)*(CG321/2)+(CG321/2)^2-(CF321/2-CH321/1000)^2-(CF321/2-CH321/1000)*(CG321/2-CH321/1000)-(CG321/2-CH321/1000)^2)=0,"",7850/1000*(1/3)*PI()*ABS(CD321-CE321)*((CF321/2)^2+(CF321/2)*(CG321/2)+(CG321/2)^2-(CF321/2-CH321/1000)^2-(CF321/2-CH321/1000)*(CG321/2-CH321/1000)-(CG321/2-CH321/1000)^2))</f>
        <v/>
      </c>
      <c r="CL321" s="185" t="str">
        <f>IFERROR((TOWER_DATA[[#This Row],[D, bottom '[m']]]+TOWER_DATA[[#This Row],[D, top '[m']]])/(2*TOWER_DATA[[#This Row],[t '[mm']]]/1000),"")</f>
        <v/>
      </c>
      <c r="CN321" s="412"/>
      <c r="CV321" s="55"/>
      <c r="DQ321" s="166"/>
      <c r="DR321" s="166"/>
      <c r="DS321" s="150"/>
      <c r="DV321" s="94"/>
      <c r="DW321" s="94"/>
      <c r="DX321" s="53"/>
    </row>
    <row r="322" spans="5:128" ht="18" customHeight="1">
      <c r="E322" s="243"/>
      <c r="K322" s="184" t="str">
        <f>IFERROR(MP_DATA[[#This Row],[Top '[m']]]-MP_DATA[[#This Row],[Bottom '[m']]], "")</f>
        <v/>
      </c>
      <c r="L322" s="172" t="str">
        <f>IFERROR(-(MP_DATA[[#This Row],[D, bottom '[m']]]-MP_DATA[[#This Row],[D, top '[m']]])/(MP_DATA[[#This Row],[Bottom '[m']]]-MP_DATA[[#This Row],[Top '[m']]]),"")</f>
        <v/>
      </c>
      <c r="M322" s="122" t="str">
        <f t="shared" si="9"/>
        <v/>
      </c>
      <c r="N322" s="435" t="str">
        <f>IFERROR((MP_DATA[[#This Row],[D, bottom '[m']]]+MP_DATA[[#This Row],[D, top '[m']]])/(2*MP_DATA[[#This Row],[t '[mm']]]/1000),"")</f>
        <v/>
      </c>
      <c r="O322" s="412"/>
      <c r="P322" s="412"/>
      <c r="Q322" s="412"/>
      <c r="R322" s="412"/>
      <c r="S322" s="461"/>
      <c r="T322" s="461"/>
      <c r="U322" s="457"/>
      <c r="V322" s="412"/>
      <c r="W322" s="412"/>
      <c r="X322" s="412"/>
      <c r="Y322" s="412"/>
      <c r="AQ322" s="80"/>
      <c r="AW322" s="184" t="str">
        <f>IFERROR(TP_DATA[[#This Row],[Top '[m']]]-TP_DATA[[#This Row],[Bottom '[m']]], "")</f>
        <v/>
      </c>
      <c r="AX322" s="165"/>
      <c r="AY322" s="166"/>
      <c r="AZ322" s="189"/>
      <c r="BC322" s="94"/>
      <c r="BD322" s="94"/>
      <c r="BE322" s="150"/>
      <c r="BJ322"/>
      <c r="CI322" s="184" t="str">
        <f>IFERROR(TOWER_DATA[[#This Row],[Top '[m']]]-TOWER_DATA[[#This Row],[Bottom '[m']]], "")</f>
        <v/>
      </c>
      <c r="CJ322" s="446" t="str">
        <f>IFERROR(-(TOWER_DATA[[#This Row],[D, bottom '[m']]]-TOWER_DATA[[#This Row],[D, top '[m']]])/(TOWER_DATA[[#This Row],[Bottom '[m']]]-TOWER_DATA[[#This Row],[Top '[m']]]),"")</f>
        <v/>
      </c>
      <c r="CK322" s="447" t="str">
        <f>IF(7850/1000*(1/3)*PI()*ABS(CD322-CE322)*((CF322/2)^2+(CF322/2)*(CG322/2)+(CG322/2)^2-(CF322/2-CH322/1000)^2-(CF322/2-CH322/1000)*(CG322/2-CH322/1000)-(CG322/2-CH322/1000)^2)=0,"",7850/1000*(1/3)*PI()*ABS(CD322-CE322)*((CF322/2)^2+(CF322/2)*(CG322/2)+(CG322/2)^2-(CF322/2-CH322/1000)^2-(CF322/2-CH322/1000)*(CG322/2-CH322/1000)-(CG322/2-CH322/1000)^2))</f>
        <v/>
      </c>
      <c r="CL322" s="185" t="str">
        <f>IFERROR((TOWER_DATA[[#This Row],[D, bottom '[m']]]+TOWER_DATA[[#This Row],[D, top '[m']]])/(2*TOWER_DATA[[#This Row],[t '[mm']]]/1000),"")</f>
        <v/>
      </c>
      <c r="CN322" s="412"/>
      <c r="CV322" s="55"/>
      <c r="DQ322" s="166"/>
      <c r="DR322" s="166"/>
      <c r="DS322" s="150"/>
      <c r="DV322" s="94"/>
      <c r="DW322" s="94"/>
      <c r="DX322" s="53"/>
    </row>
    <row r="323" spans="5:128" ht="18" customHeight="1">
      <c r="E323" s="243"/>
      <c r="K323" s="184" t="str">
        <f>IFERROR(MP_DATA[[#This Row],[Top '[m']]]-MP_DATA[[#This Row],[Bottom '[m']]], "")</f>
        <v/>
      </c>
      <c r="L323" s="172" t="str">
        <f>IFERROR(-(MP_DATA[[#This Row],[D, bottom '[m']]]-MP_DATA[[#This Row],[D, top '[m']]])/(MP_DATA[[#This Row],[Bottom '[m']]]-MP_DATA[[#This Row],[Top '[m']]]),"")</f>
        <v/>
      </c>
      <c r="M323" s="122" t="str">
        <f t="shared" si="9"/>
        <v/>
      </c>
      <c r="N323" s="435" t="str">
        <f>IFERROR((MP_DATA[[#This Row],[D, bottom '[m']]]+MP_DATA[[#This Row],[D, top '[m']]])/(2*MP_DATA[[#This Row],[t '[mm']]]/1000),"")</f>
        <v/>
      </c>
      <c r="O323" s="412"/>
      <c r="P323" s="412"/>
      <c r="Q323" s="412"/>
      <c r="R323" s="412"/>
      <c r="S323" s="461"/>
      <c r="T323" s="461"/>
      <c r="U323" s="457"/>
      <c r="V323" s="412"/>
      <c r="W323" s="412"/>
      <c r="X323" s="412"/>
      <c r="Y323" s="412"/>
      <c r="AQ323" s="80"/>
      <c r="AW323" s="184" t="str">
        <f>IFERROR(TP_DATA[[#This Row],[Top '[m']]]-TP_DATA[[#This Row],[Bottom '[m']]], "")</f>
        <v/>
      </c>
      <c r="AX323" s="165"/>
      <c r="AY323" s="166"/>
      <c r="AZ323" s="189"/>
      <c r="BC323" s="94"/>
      <c r="BD323" s="94"/>
      <c r="BE323" s="150"/>
      <c r="BJ323"/>
      <c r="CI323" s="184" t="str">
        <f>IFERROR(TOWER_DATA[[#This Row],[Top '[m']]]-TOWER_DATA[[#This Row],[Bottom '[m']]], "")</f>
        <v/>
      </c>
      <c r="CJ323" s="446" t="str">
        <f>IFERROR(-(TOWER_DATA[[#This Row],[D, bottom '[m']]]-TOWER_DATA[[#This Row],[D, top '[m']]])/(TOWER_DATA[[#This Row],[Bottom '[m']]]-TOWER_DATA[[#This Row],[Top '[m']]]),"")</f>
        <v/>
      </c>
      <c r="CK323" s="447" t="str">
        <f>IF(7850/1000*(1/3)*PI()*ABS(CD323-CE323)*((CF323/2)^2+(CF323/2)*(CG323/2)+(CG323/2)^2-(CF323/2-CH323/1000)^2-(CF323/2-CH323/1000)*(CG323/2-CH323/1000)-(CG323/2-CH323/1000)^2)=0,"",7850/1000*(1/3)*PI()*ABS(CD323-CE323)*((CF323/2)^2+(CF323/2)*(CG323/2)+(CG323/2)^2-(CF323/2-CH323/1000)^2-(CF323/2-CH323/1000)*(CG323/2-CH323/1000)-(CG323/2-CH323/1000)^2))</f>
        <v/>
      </c>
      <c r="CL323" s="185" t="str">
        <f>IFERROR((TOWER_DATA[[#This Row],[D, bottom '[m']]]+TOWER_DATA[[#This Row],[D, top '[m']]])/(2*TOWER_DATA[[#This Row],[t '[mm']]]/1000),"")</f>
        <v/>
      </c>
      <c r="CN323" s="412"/>
      <c r="CV323" s="55"/>
      <c r="DQ323" s="166"/>
      <c r="DR323" s="166"/>
      <c r="DS323" s="150"/>
      <c r="DV323" s="94"/>
      <c r="DW323" s="94"/>
      <c r="DX323" s="53"/>
    </row>
    <row r="324" spans="5:128" ht="18" customHeight="1">
      <c r="E324" s="243"/>
      <c r="K324" s="184" t="str">
        <f>IFERROR(MP_DATA[[#This Row],[Top '[m']]]-MP_DATA[[#This Row],[Bottom '[m']]], "")</f>
        <v/>
      </c>
      <c r="L324" s="172" t="str">
        <f>IFERROR(-(MP_DATA[[#This Row],[D, bottom '[m']]]-MP_DATA[[#This Row],[D, top '[m']]])/(MP_DATA[[#This Row],[Bottom '[m']]]-MP_DATA[[#This Row],[Top '[m']]]),"")</f>
        <v/>
      </c>
      <c r="M324" s="122" t="str">
        <f t="shared" si="9"/>
        <v/>
      </c>
      <c r="N324" s="435" t="str">
        <f>IFERROR((MP_DATA[[#This Row],[D, bottom '[m']]]+MP_DATA[[#This Row],[D, top '[m']]])/(2*MP_DATA[[#This Row],[t '[mm']]]/1000),"")</f>
        <v/>
      </c>
      <c r="O324" s="412"/>
      <c r="P324" s="412"/>
      <c r="Q324" s="412"/>
      <c r="R324" s="412"/>
      <c r="S324" s="461"/>
      <c r="T324" s="461"/>
      <c r="U324" s="457"/>
      <c r="V324" s="412"/>
      <c r="W324" s="412"/>
      <c r="X324" s="412"/>
      <c r="Y324" s="412"/>
      <c r="AQ324" s="80"/>
      <c r="AW324" s="184" t="str">
        <f>IFERROR(TP_DATA[[#This Row],[Top '[m']]]-TP_DATA[[#This Row],[Bottom '[m']]], "")</f>
        <v/>
      </c>
      <c r="AX324" s="165"/>
      <c r="AY324" s="166"/>
      <c r="AZ324" s="189"/>
      <c r="BC324" s="94"/>
      <c r="BD324" s="94"/>
      <c r="BE324" s="150"/>
      <c r="BJ324"/>
      <c r="CI324" s="184" t="str">
        <f>IFERROR(TOWER_DATA[[#This Row],[Top '[m']]]-TOWER_DATA[[#This Row],[Bottom '[m']]], "")</f>
        <v/>
      </c>
      <c r="CJ324" s="446" t="str">
        <f>IFERROR(-(TOWER_DATA[[#This Row],[D, bottom '[m']]]-TOWER_DATA[[#This Row],[D, top '[m']]])/(TOWER_DATA[[#This Row],[Bottom '[m']]]-TOWER_DATA[[#This Row],[Top '[m']]]),"")</f>
        <v/>
      </c>
      <c r="CK324" s="447" t="str">
        <f>IF(7850/1000*(1/3)*PI()*ABS(CD324-CE324)*((CF324/2)^2+(CF324/2)*(CG324/2)+(CG324/2)^2-(CF324/2-CH324/1000)^2-(CF324/2-CH324/1000)*(CG324/2-CH324/1000)-(CG324/2-CH324/1000)^2)=0,"",7850/1000*(1/3)*PI()*ABS(CD324-CE324)*((CF324/2)^2+(CF324/2)*(CG324/2)+(CG324/2)^2-(CF324/2-CH324/1000)^2-(CF324/2-CH324/1000)*(CG324/2-CH324/1000)-(CG324/2-CH324/1000)^2))</f>
        <v/>
      </c>
      <c r="CL324" s="185" t="str">
        <f>IFERROR((TOWER_DATA[[#This Row],[D, bottom '[m']]]+TOWER_DATA[[#This Row],[D, top '[m']]])/(2*TOWER_DATA[[#This Row],[t '[mm']]]/1000),"")</f>
        <v/>
      </c>
      <c r="CN324" s="412"/>
      <c r="CV324" s="55"/>
      <c r="DQ324" s="166"/>
      <c r="DR324" s="166"/>
      <c r="DS324" s="150"/>
      <c r="DV324" s="94"/>
      <c r="DW324" s="94"/>
      <c r="DX324" s="53"/>
    </row>
    <row r="325" spans="5:128" ht="18" customHeight="1">
      <c r="E325" s="243"/>
      <c r="K325" s="184" t="str">
        <f>IFERROR(MP_DATA[[#This Row],[Top '[m']]]-MP_DATA[[#This Row],[Bottom '[m']]], "")</f>
        <v/>
      </c>
      <c r="L325" s="172" t="str">
        <f>IFERROR(-(MP_DATA[[#This Row],[D, bottom '[m']]]-MP_DATA[[#This Row],[D, top '[m']]])/(MP_DATA[[#This Row],[Bottom '[m']]]-MP_DATA[[#This Row],[Top '[m']]]),"")</f>
        <v/>
      </c>
      <c r="M325" s="122" t="str">
        <f t="shared" si="9"/>
        <v/>
      </c>
      <c r="N325" s="435" t="str">
        <f>IFERROR((MP_DATA[[#This Row],[D, bottom '[m']]]+MP_DATA[[#This Row],[D, top '[m']]])/(2*MP_DATA[[#This Row],[t '[mm']]]/1000),"")</f>
        <v/>
      </c>
      <c r="O325" s="412"/>
      <c r="P325" s="412"/>
      <c r="Q325" s="412"/>
      <c r="R325" s="412"/>
      <c r="S325" s="461"/>
      <c r="T325" s="461"/>
      <c r="U325" s="457"/>
      <c r="V325" s="412"/>
      <c r="W325" s="412"/>
      <c r="X325" s="412"/>
      <c r="Y325" s="412"/>
      <c r="AQ325" s="80"/>
      <c r="AW325" s="184" t="str">
        <f>IFERROR(TP_DATA[[#This Row],[Top '[m']]]-TP_DATA[[#This Row],[Bottom '[m']]], "")</f>
        <v/>
      </c>
      <c r="AX325" s="165"/>
      <c r="AY325" s="166"/>
      <c r="AZ325" s="189"/>
      <c r="BC325" s="94"/>
      <c r="BD325" s="94"/>
      <c r="BE325" s="150"/>
      <c r="BJ325"/>
      <c r="CI325" s="184" t="str">
        <f>IFERROR(TOWER_DATA[[#This Row],[Top '[m']]]-TOWER_DATA[[#This Row],[Bottom '[m']]], "")</f>
        <v/>
      </c>
      <c r="CJ325" s="446" t="str">
        <f>IFERROR(-(TOWER_DATA[[#This Row],[D, bottom '[m']]]-TOWER_DATA[[#This Row],[D, top '[m']]])/(TOWER_DATA[[#This Row],[Bottom '[m']]]-TOWER_DATA[[#This Row],[Top '[m']]]),"")</f>
        <v/>
      </c>
      <c r="CK325" s="447" t="str">
        <f>IF(7850/1000*(1/3)*PI()*ABS(CD325-CE325)*((CF325/2)^2+(CF325/2)*(CG325/2)+(CG325/2)^2-(CF325/2-CH325/1000)^2-(CF325/2-CH325/1000)*(CG325/2-CH325/1000)-(CG325/2-CH325/1000)^2)=0,"",7850/1000*(1/3)*PI()*ABS(CD325-CE325)*((CF325/2)^2+(CF325/2)*(CG325/2)+(CG325/2)^2-(CF325/2-CH325/1000)^2-(CF325/2-CH325/1000)*(CG325/2-CH325/1000)-(CG325/2-CH325/1000)^2))</f>
        <v/>
      </c>
      <c r="CL325" s="185" t="str">
        <f>IFERROR((TOWER_DATA[[#This Row],[D, bottom '[m']]]+TOWER_DATA[[#This Row],[D, top '[m']]])/(2*TOWER_DATA[[#This Row],[t '[mm']]]/1000),"")</f>
        <v/>
      </c>
      <c r="CN325" s="412"/>
      <c r="CV325" s="55"/>
      <c r="DQ325" s="166"/>
      <c r="DR325" s="166"/>
      <c r="DS325" s="150"/>
      <c r="DV325" s="94"/>
      <c r="DW325" s="94"/>
      <c r="DX325" s="53"/>
    </row>
    <row r="326" spans="5:128" ht="18" customHeight="1">
      <c r="E326" s="243"/>
      <c r="K326" s="184" t="str">
        <f>IFERROR(MP_DATA[[#This Row],[Top '[m']]]-MP_DATA[[#This Row],[Bottom '[m']]], "")</f>
        <v/>
      </c>
      <c r="L326" s="172" t="str">
        <f>IFERROR(-(MP_DATA[[#This Row],[D, bottom '[m']]]-MP_DATA[[#This Row],[D, top '[m']]])/(MP_DATA[[#This Row],[Bottom '[m']]]-MP_DATA[[#This Row],[Top '[m']]]),"")</f>
        <v/>
      </c>
      <c r="M326" s="122" t="str">
        <f t="shared" si="9"/>
        <v/>
      </c>
      <c r="N326" s="435" t="str">
        <f>IFERROR((MP_DATA[[#This Row],[D, bottom '[m']]]+MP_DATA[[#This Row],[D, top '[m']]])/(2*MP_DATA[[#This Row],[t '[mm']]]/1000),"")</f>
        <v/>
      </c>
      <c r="O326" s="412"/>
      <c r="P326" s="412"/>
      <c r="Q326" s="412"/>
      <c r="R326" s="412"/>
      <c r="S326" s="461"/>
      <c r="T326" s="461"/>
      <c r="U326" s="457"/>
      <c r="V326" s="412"/>
      <c r="W326" s="412"/>
      <c r="X326" s="412"/>
      <c r="Y326" s="412"/>
      <c r="AQ326" s="80"/>
      <c r="AW326" s="184" t="str">
        <f>IFERROR(TP_DATA[[#This Row],[Top '[m']]]-TP_DATA[[#This Row],[Bottom '[m']]], "")</f>
        <v/>
      </c>
      <c r="AX326" s="165"/>
      <c r="AY326" s="166"/>
      <c r="AZ326" s="189"/>
      <c r="BC326" s="94"/>
      <c r="BD326" s="94"/>
      <c r="BE326" s="150"/>
      <c r="BJ326"/>
      <c r="CI326" s="184" t="str">
        <f>IFERROR(TOWER_DATA[[#This Row],[Top '[m']]]-TOWER_DATA[[#This Row],[Bottom '[m']]], "")</f>
        <v/>
      </c>
      <c r="CJ326" s="446" t="str">
        <f>IFERROR(-(TOWER_DATA[[#This Row],[D, bottom '[m']]]-TOWER_DATA[[#This Row],[D, top '[m']]])/(TOWER_DATA[[#This Row],[Bottom '[m']]]-TOWER_DATA[[#This Row],[Top '[m']]]),"")</f>
        <v/>
      </c>
      <c r="CK326" s="447" t="str">
        <f>IF(7850/1000*(1/3)*PI()*ABS(CD326-CE326)*((CF326/2)^2+(CF326/2)*(CG326/2)+(CG326/2)^2-(CF326/2-CH326/1000)^2-(CF326/2-CH326/1000)*(CG326/2-CH326/1000)-(CG326/2-CH326/1000)^2)=0,"",7850/1000*(1/3)*PI()*ABS(CD326-CE326)*((CF326/2)^2+(CF326/2)*(CG326/2)+(CG326/2)^2-(CF326/2-CH326/1000)^2-(CF326/2-CH326/1000)*(CG326/2-CH326/1000)-(CG326/2-CH326/1000)^2))</f>
        <v/>
      </c>
      <c r="CL326" s="185" t="str">
        <f>IFERROR((TOWER_DATA[[#This Row],[D, bottom '[m']]]+TOWER_DATA[[#This Row],[D, top '[m']]])/(2*TOWER_DATA[[#This Row],[t '[mm']]]/1000),"")</f>
        <v/>
      </c>
      <c r="CN326" s="412"/>
      <c r="CV326" s="55"/>
      <c r="DQ326" s="166"/>
      <c r="DR326" s="166"/>
      <c r="DS326" s="150"/>
      <c r="DV326" s="94"/>
      <c r="DW326" s="94"/>
      <c r="DX326" s="53"/>
    </row>
    <row r="327" spans="5:128" ht="18" customHeight="1">
      <c r="E327" s="243"/>
      <c r="K327" s="184" t="str">
        <f>IFERROR(MP_DATA[[#This Row],[Top '[m']]]-MP_DATA[[#This Row],[Bottom '[m']]], "")</f>
        <v/>
      </c>
      <c r="L327" s="172" t="str">
        <f>IFERROR(-(MP_DATA[[#This Row],[D, bottom '[m']]]-MP_DATA[[#This Row],[D, top '[m']]])/(MP_DATA[[#This Row],[Bottom '[m']]]-MP_DATA[[#This Row],[Top '[m']]]),"")</f>
        <v/>
      </c>
      <c r="M327" s="122" t="str">
        <f t="shared" si="9"/>
        <v/>
      </c>
      <c r="N327" s="435" t="str">
        <f>IFERROR((MP_DATA[[#This Row],[D, bottom '[m']]]+MP_DATA[[#This Row],[D, top '[m']]])/(2*MP_DATA[[#This Row],[t '[mm']]]/1000),"")</f>
        <v/>
      </c>
      <c r="O327" s="412"/>
      <c r="P327" s="412"/>
      <c r="Q327" s="412"/>
      <c r="R327" s="412"/>
      <c r="S327" s="461"/>
      <c r="T327" s="461"/>
      <c r="U327" s="457"/>
      <c r="V327" s="412"/>
      <c r="W327" s="412"/>
      <c r="X327" s="412"/>
      <c r="Y327" s="412"/>
      <c r="AQ327" s="80"/>
      <c r="AW327" s="184" t="str">
        <f>IFERROR(TP_DATA[[#This Row],[Top '[m']]]-TP_DATA[[#This Row],[Bottom '[m']]], "")</f>
        <v/>
      </c>
      <c r="AX327" s="165"/>
      <c r="AY327" s="166"/>
      <c r="AZ327" s="189"/>
      <c r="BC327" s="94"/>
      <c r="BD327" s="94"/>
      <c r="BE327" s="150"/>
      <c r="BJ327"/>
      <c r="CI327" s="184" t="str">
        <f>IFERROR(TOWER_DATA[[#This Row],[Top '[m']]]-TOWER_DATA[[#This Row],[Bottom '[m']]], "")</f>
        <v/>
      </c>
      <c r="CJ327" s="446" t="str">
        <f>IFERROR(-(TOWER_DATA[[#This Row],[D, bottom '[m']]]-TOWER_DATA[[#This Row],[D, top '[m']]])/(TOWER_DATA[[#This Row],[Bottom '[m']]]-TOWER_DATA[[#This Row],[Top '[m']]]),"")</f>
        <v/>
      </c>
      <c r="CK327" s="447" t="str">
        <f>IF(7850/1000*(1/3)*PI()*ABS(CD327-CE327)*((CF327/2)^2+(CF327/2)*(CG327/2)+(CG327/2)^2-(CF327/2-CH327/1000)^2-(CF327/2-CH327/1000)*(CG327/2-CH327/1000)-(CG327/2-CH327/1000)^2)=0,"",7850/1000*(1/3)*PI()*ABS(CD327-CE327)*((CF327/2)^2+(CF327/2)*(CG327/2)+(CG327/2)^2-(CF327/2-CH327/1000)^2-(CF327/2-CH327/1000)*(CG327/2-CH327/1000)-(CG327/2-CH327/1000)^2))</f>
        <v/>
      </c>
      <c r="CL327" s="185" t="str">
        <f>IFERROR((TOWER_DATA[[#This Row],[D, bottom '[m']]]+TOWER_DATA[[#This Row],[D, top '[m']]])/(2*TOWER_DATA[[#This Row],[t '[mm']]]/1000),"")</f>
        <v/>
      </c>
      <c r="CN327" s="412"/>
      <c r="CV327" s="55"/>
      <c r="DQ327" s="166"/>
      <c r="DR327" s="166"/>
      <c r="DS327" s="150"/>
      <c r="DV327" s="94"/>
      <c r="DW327" s="94"/>
      <c r="DX327" s="53"/>
    </row>
    <row r="328" spans="5:128" ht="18" customHeight="1">
      <c r="E328" s="243"/>
      <c r="K328" s="184" t="str">
        <f>IFERROR(MP_DATA[[#This Row],[Top '[m']]]-MP_DATA[[#This Row],[Bottom '[m']]], "")</f>
        <v/>
      </c>
      <c r="L328" s="172" t="str">
        <f>IFERROR(-(MP_DATA[[#This Row],[D, bottom '[m']]]-MP_DATA[[#This Row],[D, top '[m']]])/(MP_DATA[[#This Row],[Bottom '[m']]]-MP_DATA[[#This Row],[Top '[m']]]),"")</f>
        <v/>
      </c>
      <c r="M328" s="122" t="str">
        <f t="shared" si="9"/>
        <v/>
      </c>
      <c r="N328" s="435" t="str">
        <f>IFERROR((MP_DATA[[#This Row],[D, bottom '[m']]]+MP_DATA[[#This Row],[D, top '[m']]])/(2*MP_DATA[[#This Row],[t '[mm']]]/1000),"")</f>
        <v/>
      </c>
      <c r="O328" s="412"/>
      <c r="P328" s="412"/>
      <c r="Q328" s="412"/>
      <c r="R328" s="412"/>
      <c r="S328" s="461"/>
      <c r="T328" s="461"/>
      <c r="U328" s="457"/>
      <c r="V328" s="412"/>
      <c r="W328" s="412"/>
      <c r="X328" s="412"/>
      <c r="Y328" s="412"/>
      <c r="AQ328" s="80"/>
      <c r="AW328" s="184" t="str">
        <f>IFERROR(TP_DATA[[#This Row],[Top '[m']]]-TP_DATA[[#This Row],[Bottom '[m']]], "")</f>
        <v/>
      </c>
      <c r="AX328" s="165"/>
      <c r="AY328" s="166"/>
      <c r="AZ328" s="189"/>
      <c r="BC328" s="94"/>
      <c r="BD328" s="94"/>
      <c r="BE328" s="150"/>
      <c r="BJ328"/>
      <c r="CI328" s="184" t="str">
        <f>IFERROR(TOWER_DATA[[#This Row],[Top '[m']]]-TOWER_DATA[[#This Row],[Bottom '[m']]], "")</f>
        <v/>
      </c>
      <c r="CJ328" s="446" t="str">
        <f>IFERROR(-(TOWER_DATA[[#This Row],[D, bottom '[m']]]-TOWER_DATA[[#This Row],[D, top '[m']]])/(TOWER_DATA[[#This Row],[Bottom '[m']]]-TOWER_DATA[[#This Row],[Top '[m']]]),"")</f>
        <v/>
      </c>
      <c r="CK328" s="447" t="str">
        <f>IF(7850/1000*(1/3)*PI()*ABS(CD328-CE328)*((CF328/2)^2+(CF328/2)*(CG328/2)+(CG328/2)^2-(CF328/2-CH328/1000)^2-(CF328/2-CH328/1000)*(CG328/2-CH328/1000)-(CG328/2-CH328/1000)^2)=0,"",7850/1000*(1/3)*PI()*ABS(CD328-CE328)*((CF328/2)^2+(CF328/2)*(CG328/2)+(CG328/2)^2-(CF328/2-CH328/1000)^2-(CF328/2-CH328/1000)*(CG328/2-CH328/1000)-(CG328/2-CH328/1000)^2))</f>
        <v/>
      </c>
      <c r="CL328" s="185" t="str">
        <f>IFERROR((TOWER_DATA[[#This Row],[D, bottom '[m']]]+TOWER_DATA[[#This Row],[D, top '[m']]])/(2*TOWER_DATA[[#This Row],[t '[mm']]]/1000),"")</f>
        <v/>
      </c>
      <c r="CN328" s="412"/>
      <c r="CV328" s="55"/>
      <c r="DQ328" s="166"/>
      <c r="DR328" s="166"/>
      <c r="DS328" s="150"/>
      <c r="DV328" s="94"/>
      <c r="DW328" s="94"/>
      <c r="DX328" s="53"/>
    </row>
    <row r="329" spans="5:128" ht="18" customHeight="1">
      <c r="E329" s="243"/>
      <c r="K329" s="184" t="str">
        <f>IFERROR(MP_DATA[[#This Row],[Top '[m']]]-MP_DATA[[#This Row],[Bottom '[m']]], "")</f>
        <v/>
      </c>
      <c r="L329" s="172" t="str">
        <f>IFERROR(-(MP_DATA[[#This Row],[D, bottom '[m']]]-MP_DATA[[#This Row],[D, top '[m']]])/(MP_DATA[[#This Row],[Bottom '[m']]]-MP_DATA[[#This Row],[Top '[m']]]),"")</f>
        <v/>
      </c>
      <c r="M329" s="122" t="str">
        <f t="shared" si="9"/>
        <v/>
      </c>
      <c r="N329" s="435" t="str">
        <f>IFERROR((MP_DATA[[#This Row],[D, bottom '[m']]]+MP_DATA[[#This Row],[D, top '[m']]])/(2*MP_DATA[[#This Row],[t '[mm']]]/1000),"")</f>
        <v/>
      </c>
      <c r="O329" s="412"/>
      <c r="P329" s="412"/>
      <c r="Q329" s="412"/>
      <c r="R329" s="412"/>
      <c r="S329" s="461"/>
      <c r="T329" s="461"/>
      <c r="U329" s="457"/>
      <c r="V329" s="412"/>
      <c r="W329" s="412"/>
      <c r="X329" s="412"/>
      <c r="Y329" s="412"/>
      <c r="AQ329" s="80"/>
      <c r="AW329" s="184" t="str">
        <f>IFERROR(TP_DATA[[#This Row],[Top '[m']]]-TP_DATA[[#This Row],[Bottom '[m']]], "")</f>
        <v/>
      </c>
      <c r="AX329" s="165"/>
      <c r="AY329" s="166"/>
      <c r="AZ329" s="189"/>
      <c r="BC329" s="94"/>
      <c r="BD329" s="94"/>
      <c r="BE329" s="150"/>
      <c r="BJ329"/>
      <c r="CI329" s="184" t="str">
        <f>IFERROR(TOWER_DATA[[#This Row],[Top '[m']]]-TOWER_DATA[[#This Row],[Bottom '[m']]], "")</f>
        <v/>
      </c>
      <c r="CJ329" s="446" t="str">
        <f>IFERROR(-(TOWER_DATA[[#This Row],[D, bottom '[m']]]-TOWER_DATA[[#This Row],[D, top '[m']]])/(TOWER_DATA[[#This Row],[Bottom '[m']]]-TOWER_DATA[[#This Row],[Top '[m']]]),"")</f>
        <v/>
      </c>
      <c r="CK329" s="447" t="str">
        <f>IF(7850/1000*(1/3)*PI()*ABS(CD329-CE329)*((CF329/2)^2+(CF329/2)*(CG329/2)+(CG329/2)^2-(CF329/2-CH329/1000)^2-(CF329/2-CH329/1000)*(CG329/2-CH329/1000)-(CG329/2-CH329/1000)^2)=0,"",7850/1000*(1/3)*PI()*ABS(CD329-CE329)*((CF329/2)^2+(CF329/2)*(CG329/2)+(CG329/2)^2-(CF329/2-CH329/1000)^2-(CF329/2-CH329/1000)*(CG329/2-CH329/1000)-(CG329/2-CH329/1000)^2))</f>
        <v/>
      </c>
      <c r="CL329" s="185" t="str">
        <f>IFERROR((TOWER_DATA[[#This Row],[D, bottom '[m']]]+TOWER_DATA[[#This Row],[D, top '[m']]])/(2*TOWER_DATA[[#This Row],[t '[mm']]]/1000),"")</f>
        <v/>
      </c>
      <c r="CN329" s="412"/>
      <c r="CV329" s="55"/>
      <c r="DQ329" s="166"/>
      <c r="DR329" s="166"/>
      <c r="DS329" s="150"/>
      <c r="DV329" s="94"/>
      <c r="DW329" s="94"/>
      <c r="DX329" s="53"/>
    </row>
    <row r="330" spans="5:128" ht="18" customHeight="1">
      <c r="E330" s="243"/>
      <c r="K330" s="184" t="str">
        <f>IFERROR(MP_DATA[[#This Row],[Top '[m']]]-MP_DATA[[#This Row],[Bottom '[m']]], "")</f>
        <v/>
      </c>
      <c r="L330" s="172" t="str">
        <f>IFERROR(-(MP_DATA[[#This Row],[D, bottom '[m']]]-MP_DATA[[#This Row],[D, top '[m']]])/(MP_DATA[[#This Row],[Bottom '[m']]]-MP_DATA[[#This Row],[Top '[m']]]),"")</f>
        <v/>
      </c>
      <c r="M330" s="122" t="str">
        <f t="shared" si="9"/>
        <v/>
      </c>
      <c r="N330" s="435" t="str">
        <f>IFERROR((MP_DATA[[#This Row],[D, bottom '[m']]]+MP_DATA[[#This Row],[D, top '[m']]])/(2*MP_DATA[[#This Row],[t '[mm']]]/1000),"")</f>
        <v/>
      </c>
      <c r="O330" s="412"/>
      <c r="P330" s="412"/>
      <c r="Q330" s="412"/>
      <c r="R330" s="412"/>
      <c r="S330" s="461"/>
      <c r="T330" s="461"/>
      <c r="U330" s="457"/>
      <c r="V330" s="412"/>
      <c r="W330" s="412"/>
      <c r="X330" s="412"/>
      <c r="Y330" s="412"/>
      <c r="AQ330" s="80"/>
      <c r="AW330" s="184" t="str">
        <f>IFERROR(TP_DATA[[#This Row],[Top '[m']]]-TP_DATA[[#This Row],[Bottom '[m']]], "")</f>
        <v/>
      </c>
      <c r="AX330" s="165"/>
      <c r="AY330" s="166"/>
      <c r="AZ330" s="189"/>
      <c r="BC330" s="94"/>
      <c r="BD330" s="94"/>
      <c r="BE330" s="150"/>
      <c r="BJ330"/>
      <c r="CI330" s="184" t="str">
        <f>IFERROR(TOWER_DATA[[#This Row],[Top '[m']]]-TOWER_DATA[[#This Row],[Bottom '[m']]], "")</f>
        <v/>
      </c>
      <c r="CJ330" s="446" t="str">
        <f>IFERROR(-(TOWER_DATA[[#This Row],[D, bottom '[m']]]-TOWER_DATA[[#This Row],[D, top '[m']]])/(TOWER_DATA[[#This Row],[Bottom '[m']]]-TOWER_DATA[[#This Row],[Top '[m']]]),"")</f>
        <v/>
      </c>
      <c r="CK330" s="447" t="str">
        <f>IF(7850/1000*(1/3)*PI()*ABS(CD330-CE330)*((CF330/2)^2+(CF330/2)*(CG330/2)+(CG330/2)^2-(CF330/2-CH330/1000)^2-(CF330/2-CH330/1000)*(CG330/2-CH330/1000)-(CG330/2-CH330/1000)^2)=0,"",7850/1000*(1/3)*PI()*ABS(CD330-CE330)*((CF330/2)^2+(CF330/2)*(CG330/2)+(CG330/2)^2-(CF330/2-CH330/1000)^2-(CF330/2-CH330/1000)*(CG330/2-CH330/1000)-(CG330/2-CH330/1000)^2))</f>
        <v/>
      </c>
      <c r="CL330" s="185" t="str">
        <f>IFERROR((TOWER_DATA[[#This Row],[D, bottom '[m']]]+TOWER_DATA[[#This Row],[D, top '[m']]])/(2*TOWER_DATA[[#This Row],[t '[mm']]]/1000),"")</f>
        <v/>
      </c>
      <c r="CN330" s="412"/>
      <c r="CV330" s="55"/>
      <c r="DQ330" s="166"/>
      <c r="DR330" s="166"/>
      <c r="DS330" s="150"/>
      <c r="DV330" s="94"/>
      <c r="DW330" s="94"/>
      <c r="DX330" s="53"/>
    </row>
    <row r="331" spans="5:128" ht="18" customHeight="1">
      <c r="E331" s="243"/>
      <c r="K331" s="184" t="str">
        <f>IFERROR(MP_DATA[[#This Row],[Top '[m']]]-MP_DATA[[#This Row],[Bottom '[m']]], "")</f>
        <v/>
      </c>
      <c r="L331" s="172" t="str">
        <f>IFERROR(-(MP_DATA[[#This Row],[D, bottom '[m']]]-MP_DATA[[#This Row],[D, top '[m']]])/(MP_DATA[[#This Row],[Bottom '[m']]]-MP_DATA[[#This Row],[Top '[m']]]),"")</f>
        <v/>
      </c>
      <c r="M331" s="122" t="str">
        <f t="shared" si="9"/>
        <v/>
      </c>
      <c r="N331" s="435" t="str">
        <f>IFERROR((MP_DATA[[#This Row],[D, bottom '[m']]]+MP_DATA[[#This Row],[D, top '[m']]])/(2*MP_DATA[[#This Row],[t '[mm']]]/1000),"")</f>
        <v/>
      </c>
      <c r="O331" s="412"/>
      <c r="P331" s="412"/>
      <c r="Q331" s="412"/>
      <c r="R331" s="412"/>
      <c r="S331" s="461"/>
      <c r="T331" s="461"/>
      <c r="U331" s="457"/>
      <c r="V331" s="412"/>
      <c r="W331" s="412"/>
      <c r="X331" s="412"/>
      <c r="Y331" s="412"/>
      <c r="AQ331" s="80"/>
      <c r="AW331" s="184" t="str">
        <f>IFERROR(TP_DATA[[#This Row],[Top '[m']]]-TP_DATA[[#This Row],[Bottom '[m']]], "")</f>
        <v/>
      </c>
      <c r="AX331" s="165"/>
      <c r="AY331" s="166"/>
      <c r="AZ331" s="189"/>
      <c r="BC331" s="94"/>
      <c r="BD331" s="94"/>
      <c r="BE331" s="150"/>
      <c r="BJ331"/>
      <c r="CI331" s="184" t="str">
        <f>IFERROR(TOWER_DATA[[#This Row],[Top '[m']]]-TOWER_DATA[[#This Row],[Bottom '[m']]], "")</f>
        <v/>
      </c>
      <c r="CJ331" s="446" t="str">
        <f>IFERROR(-(TOWER_DATA[[#This Row],[D, bottom '[m']]]-TOWER_DATA[[#This Row],[D, top '[m']]])/(TOWER_DATA[[#This Row],[Bottom '[m']]]-TOWER_DATA[[#This Row],[Top '[m']]]),"")</f>
        <v/>
      </c>
      <c r="CK331" s="447" t="str">
        <f>IF(7850/1000*(1/3)*PI()*ABS(CD331-CE331)*((CF331/2)^2+(CF331/2)*(CG331/2)+(CG331/2)^2-(CF331/2-CH331/1000)^2-(CF331/2-CH331/1000)*(CG331/2-CH331/1000)-(CG331/2-CH331/1000)^2)=0,"",7850/1000*(1/3)*PI()*ABS(CD331-CE331)*((CF331/2)^2+(CF331/2)*(CG331/2)+(CG331/2)^2-(CF331/2-CH331/1000)^2-(CF331/2-CH331/1000)*(CG331/2-CH331/1000)-(CG331/2-CH331/1000)^2))</f>
        <v/>
      </c>
      <c r="CL331" s="185" t="str">
        <f>IFERROR((TOWER_DATA[[#This Row],[D, bottom '[m']]]+TOWER_DATA[[#This Row],[D, top '[m']]])/(2*TOWER_DATA[[#This Row],[t '[mm']]]/1000),"")</f>
        <v/>
      </c>
      <c r="CN331" s="412"/>
      <c r="CV331" s="55"/>
      <c r="DQ331" s="166"/>
      <c r="DR331" s="166"/>
      <c r="DS331" s="150"/>
      <c r="DV331" s="94"/>
      <c r="DW331" s="94"/>
      <c r="DX331" s="53"/>
    </row>
    <row r="332" spans="5:128" ht="18" customHeight="1">
      <c r="E332" s="243"/>
      <c r="K332" s="184" t="str">
        <f>IFERROR(MP_DATA[[#This Row],[Top '[m']]]-MP_DATA[[#This Row],[Bottom '[m']]], "")</f>
        <v/>
      </c>
      <c r="L332" s="172" t="str">
        <f>IFERROR(-(MP_DATA[[#This Row],[D, bottom '[m']]]-MP_DATA[[#This Row],[D, top '[m']]])/(MP_DATA[[#This Row],[Bottom '[m']]]-MP_DATA[[#This Row],[Top '[m']]]),"")</f>
        <v/>
      </c>
      <c r="M332" s="122" t="str">
        <f t="shared" si="9"/>
        <v/>
      </c>
      <c r="N332" s="435" t="str">
        <f>IFERROR((MP_DATA[[#This Row],[D, bottom '[m']]]+MP_DATA[[#This Row],[D, top '[m']]])/(2*MP_DATA[[#This Row],[t '[mm']]]/1000),"")</f>
        <v/>
      </c>
      <c r="O332" s="412"/>
      <c r="P332" s="412"/>
      <c r="Q332" s="412"/>
      <c r="R332" s="412"/>
      <c r="S332" s="461"/>
      <c r="T332" s="461"/>
      <c r="U332" s="457"/>
      <c r="V332" s="412"/>
      <c r="W332" s="412"/>
      <c r="X332" s="412"/>
      <c r="Y332" s="412"/>
      <c r="AQ332" s="80"/>
      <c r="AW332" s="184" t="str">
        <f>IFERROR(TP_DATA[[#This Row],[Top '[m']]]-TP_DATA[[#This Row],[Bottom '[m']]], "")</f>
        <v/>
      </c>
      <c r="AX332" s="165"/>
      <c r="AY332" s="166"/>
      <c r="AZ332" s="189"/>
      <c r="BC332" s="94"/>
      <c r="BD332" s="94"/>
      <c r="BE332" s="150"/>
      <c r="BJ332"/>
      <c r="CI332" s="184" t="str">
        <f>IFERROR(TOWER_DATA[[#This Row],[Top '[m']]]-TOWER_DATA[[#This Row],[Bottom '[m']]], "")</f>
        <v/>
      </c>
      <c r="CJ332" s="446" t="str">
        <f>IFERROR(-(TOWER_DATA[[#This Row],[D, bottom '[m']]]-TOWER_DATA[[#This Row],[D, top '[m']]])/(TOWER_DATA[[#This Row],[Bottom '[m']]]-TOWER_DATA[[#This Row],[Top '[m']]]),"")</f>
        <v/>
      </c>
      <c r="CK332" s="447" t="str">
        <f>IF(7850/1000*(1/3)*PI()*ABS(CD332-CE332)*((CF332/2)^2+(CF332/2)*(CG332/2)+(CG332/2)^2-(CF332/2-CH332/1000)^2-(CF332/2-CH332/1000)*(CG332/2-CH332/1000)-(CG332/2-CH332/1000)^2)=0,"",7850/1000*(1/3)*PI()*ABS(CD332-CE332)*((CF332/2)^2+(CF332/2)*(CG332/2)+(CG332/2)^2-(CF332/2-CH332/1000)^2-(CF332/2-CH332/1000)*(CG332/2-CH332/1000)-(CG332/2-CH332/1000)^2))</f>
        <v/>
      </c>
      <c r="CL332" s="185" t="str">
        <f>IFERROR((TOWER_DATA[[#This Row],[D, bottom '[m']]]+TOWER_DATA[[#This Row],[D, top '[m']]])/(2*TOWER_DATA[[#This Row],[t '[mm']]]/1000),"")</f>
        <v/>
      </c>
      <c r="CN332" s="412"/>
      <c r="CV332" s="55"/>
      <c r="DQ332" s="166"/>
      <c r="DR332" s="166"/>
      <c r="DS332" s="150"/>
      <c r="DV332" s="94"/>
      <c r="DW332" s="94"/>
      <c r="DX332" s="53"/>
    </row>
    <row r="333" spans="5:128" ht="18" customHeight="1">
      <c r="E333" s="243"/>
      <c r="K333" s="184" t="str">
        <f>IFERROR(MP_DATA[[#This Row],[Top '[m']]]-MP_DATA[[#This Row],[Bottom '[m']]], "")</f>
        <v/>
      </c>
      <c r="L333" s="172" t="str">
        <f>IFERROR(-(MP_DATA[[#This Row],[D, bottom '[m']]]-MP_DATA[[#This Row],[D, top '[m']]])/(MP_DATA[[#This Row],[Bottom '[m']]]-MP_DATA[[#This Row],[Top '[m']]]),"")</f>
        <v/>
      </c>
      <c r="M333" s="122" t="str">
        <f t="shared" si="9"/>
        <v/>
      </c>
      <c r="N333" s="435" t="str">
        <f>IFERROR((MP_DATA[[#This Row],[D, bottom '[m']]]+MP_DATA[[#This Row],[D, top '[m']]])/(2*MP_DATA[[#This Row],[t '[mm']]]/1000),"")</f>
        <v/>
      </c>
      <c r="O333" s="412"/>
      <c r="P333" s="412"/>
      <c r="Q333" s="412"/>
      <c r="R333" s="412"/>
      <c r="S333" s="461"/>
      <c r="T333" s="461"/>
      <c r="U333" s="457"/>
      <c r="V333" s="412"/>
      <c r="W333" s="412"/>
      <c r="X333" s="412"/>
      <c r="Y333" s="412"/>
      <c r="AQ333" s="80"/>
      <c r="AW333" s="184" t="str">
        <f>IFERROR(TP_DATA[[#This Row],[Top '[m']]]-TP_DATA[[#This Row],[Bottom '[m']]], "")</f>
        <v/>
      </c>
      <c r="AX333" s="165"/>
      <c r="AY333" s="166"/>
      <c r="AZ333" s="189"/>
      <c r="BC333" s="94"/>
      <c r="BD333" s="94"/>
      <c r="BE333" s="150"/>
      <c r="BJ333"/>
      <c r="CI333" s="184" t="str">
        <f>IFERROR(TOWER_DATA[[#This Row],[Top '[m']]]-TOWER_DATA[[#This Row],[Bottom '[m']]], "")</f>
        <v/>
      </c>
      <c r="CJ333" s="446" t="str">
        <f>IFERROR(-(TOWER_DATA[[#This Row],[D, bottom '[m']]]-TOWER_DATA[[#This Row],[D, top '[m']]])/(TOWER_DATA[[#This Row],[Bottom '[m']]]-TOWER_DATA[[#This Row],[Top '[m']]]),"")</f>
        <v/>
      </c>
      <c r="CK333" s="447" t="str">
        <f>IF(7850/1000*(1/3)*PI()*ABS(CD333-CE333)*((CF333/2)^2+(CF333/2)*(CG333/2)+(CG333/2)^2-(CF333/2-CH333/1000)^2-(CF333/2-CH333/1000)*(CG333/2-CH333/1000)-(CG333/2-CH333/1000)^2)=0,"",7850/1000*(1/3)*PI()*ABS(CD333-CE333)*((CF333/2)^2+(CF333/2)*(CG333/2)+(CG333/2)^2-(CF333/2-CH333/1000)^2-(CF333/2-CH333/1000)*(CG333/2-CH333/1000)-(CG333/2-CH333/1000)^2))</f>
        <v/>
      </c>
      <c r="CL333" s="185" t="str">
        <f>IFERROR((TOWER_DATA[[#This Row],[D, bottom '[m']]]+TOWER_DATA[[#This Row],[D, top '[m']]])/(2*TOWER_DATA[[#This Row],[t '[mm']]]/1000),"")</f>
        <v/>
      </c>
      <c r="CN333" s="412"/>
      <c r="CV333" s="55"/>
      <c r="DQ333" s="166"/>
      <c r="DR333" s="166"/>
      <c r="DS333" s="150"/>
      <c r="DV333" s="94"/>
      <c r="DW333" s="94"/>
      <c r="DX333" s="53"/>
    </row>
    <row r="334" spans="5:128" ht="18" customHeight="1">
      <c r="E334" s="243"/>
      <c r="K334" s="184" t="str">
        <f>IFERROR(MP_DATA[[#This Row],[Top '[m']]]-MP_DATA[[#This Row],[Bottom '[m']]], "")</f>
        <v/>
      </c>
      <c r="L334" s="172" t="str">
        <f>IFERROR(-(MP_DATA[[#This Row],[D, bottom '[m']]]-MP_DATA[[#This Row],[D, top '[m']]])/(MP_DATA[[#This Row],[Bottom '[m']]]-MP_DATA[[#This Row],[Top '[m']]]),"")</f>
        <v/>
      </c>
      <c r="M334" s="122" t="str">
        <f t="shared" si="9"/>
        <v/>
      </c>
      <c r="N334" s="435" t="str">
        <f>IFERROR((MP_DATA[[#This Row],[D, bottom '[m']]]+MP_DATA[[#This Row],[D, top '[m']]])/(2*MP_DATA[[#This Row],[t '[mm']]]/1000),"")</f>
        <v/>
      </c>
      <c r="O334" s="412"/>
      <c r="P334" s="412"/>
      <c r="Q334" s="412"/>
      <c r="R334" s="412"/>
      <c r="S334" s="461"/>
      <c r="T334" s="461"/>
      <c r="U334" s="457"/>
      <c r="V334" s="412"/>
      <c r="W334" s="412"/>
      <c r="X334" s="412"/>
      <c r="Y334" s="412"/>
      <c r="AQ334" s="80"/>
      <c r="AW334" s="184" t="str">
        <f>IFERROR(TP_DATA[[#This Row],[Top '[m']]]-TP_DATA[[#This Row],[Bottom '[m']]], "")</f>
        <v/>
      </c>
      <c r="AX334" s="165"/>
      <c r="AY334" s="166"/>
      <c r="AZ334" s="189"/>
      <c r="BC334" s="94"/>
      <c r="BD334" s="94"/>
      <c r="BE334" s="150"/>
      <c r="BJ334"/>
      <c r="CI334" s="184" t="str">
        <f>IFERROR(TOWER_DATA[[#This Row],[Top '[m']]]-TOWER_DATA[[#This Row],[Bottom '[m']]], "")</f>
        <v/>
      </c>
      <c r="CJ334" s="446" t="str">
        <f>IFERROR(-(TOWER_DATA[[#This Row],[D, bottom '[m']]]-TOWER_DATA[[#This Row],[D, top '[m']]])/(TOWER_DATA[[#This Row],[Bottom '[m']]]-TOWER_DATA[[#This Row],[Top '[m']]]),"")</f>
        <v/>
      </c>
      <c r="CK334" s="447" t="str">
        <f>IF(7850/1000*(1/3)*PI()*ABS(CD334-CE334)*((CF334/2)^2+(CF334/2)*(CG334/2)+(CG334/2)^2-(CF334/2-CH334/1000)^2-(CF334/2-CH334/1000)*(CG334/2-CH334/1000)-(CG334/2-CH334/1000)^2)=0,"",7850/1000*(1/3)*PI()*ABS(CD334-CE334)*((CF334/2)^2+(CF334/2)*(CG334/2)+(CG334/2)^2-(CF334/2-CH334/1000)^2-(CF334/2-CH334/1000)*(CG334/2-CH334/1000)-(CG334/2-CH334/1000)^2))</f>
        <v/>
      </c>
      <c r="CL334" s="185" t="str">
        <f>IFERROR((TOWER_DATA[[#This Row],[D, bottom '[m']]]+TOWER_DATA[[#This Row],[D, top '[m']]])/(2*TOWER_DATA[[#This Row],[t '[mm']]]/1000),"")</f>
        <v/>
      </c>
      <c r="CN334" s="412"/>
      <c r="CV334" s="55"/>
      <c r="DQ334" s="166"/>
      <c r="DR334" s="166"/>
      <c r="DS334" s="150"/>
      <c r="DV334" s="94"/>
      <c r="DW334" s="94"/>
      <c r="DX334" s="53"/>
    </row>
    <row r="335" spans="5:128" ht="18" customHeight="1">
      <c r="E335" s="243"/>
      <c r="K335" s="184" t="str">
        <f>IFERROR(MP_DATA[[#This Row],[Top '[m']]]-MP_DATA[[#This Row],[Bottom '[m']]], "")</f>
        <v/>
      </c>
      <c r="L335" s="172" t="str">
        <f>IFERROR(-(MP_DATA[[#This Row],[D, bottom '[m']]]-MP_DATA[[#This Row],[D, top '[m']]])/(MP_DATA[[#This Row],[Bottom '[m']]]-MP_DATA[[#This Row],[Top '[m']]]),"")</f>
        <v/>
      </c>
      <c r="M335" s="122" t="str">
        <f t="shared" si="9"/>
        <v/>
      </c>
      <c r="N335" s="435" t="str">
        <f>IFERROR((MP_DATA[[#This Row],[D, bottom '[m']]]+MP_DATA[[#This Row],[D, top '[m']]])/(2*MP_DATA[[#This Row],[t '[mm']]]/1000),"")</f>
        <v/>
      </c>
      <c r="O335" s="412"/>
      <c r="P335" s="412"/>
      <c r="Q335" s="412"/>
      <c r="R335" s="412"/>
      <c r="S335" s="461"/>
      <c r="T335" s="461"/>
      <c r="U335" s="457"/>
      <c r="V335" s="412"/>
      <c r="W335" s="412"/>
      <c r="X335" s="412"/>
      <c r="Y335" s="412"/>
      <c r="AQ335" s="80"/>
      <c r="AW335" s="184" t="str">
        <f>IFERROR(TP_DATA[[#This Row],[Top '[m']]]-TP_DATA[[#This Row],[Bottom '[m']]], "")</f>
        <v/>
      </c>
      <c r="AX335" s="165"/>
      <c r="AY335" s="166"/>
      <c r="AZ335" s="189"/>
      <c r="BC335" s="94"/>
      <c r="BD335" s="94"/>
      <c r="BE335" s="150"/>
      <c r="BJ335"/>
      <c r="CI335" s="184" t="str">
        <f>IFERROR(TOWER_DATA[[#This Row],[Top '[m']]]-TOWER_DATA[[#This Row],[Bottom '[m']]], "")</f>
        <v/>
      </c>
      <c r="CJ335" s="446" t="str">
        <f>IFERROR(-(TOWER_DATA[[#This Row],[D, bottom '[m']]]-TOWER_DATA[[#This Row],[D, top '[m']]])/(TOWER_DATA[[#This Row],[Bottom '[m']]]-TOWER_DATA[[#This Row],[Top '[m']]]),"")</f>
        <v/>
      </c>
      <c r="CK335" s="447" t="str">
        <f>IF(7850/1000*(1/3)*PI()*ABS(CD335-CE335)*((CF335/2)^2+(CF335/2)*(CG335/2)+(CG335/2)^2-(CF335/2-CH335/1000)^2-(CF335/2-CH335/1000)*(CG335/2-CH335/1000)-(CG335/2-CH335/1000)^2)=0,"",7850/1000*(1/3)*PI()*ABS(CD335-CE335)*((CF335/2)^2+(CF335/2)*(CG335/2)+(CG335/2)^2-(CF335/2-CH335/1000)^2-(CF335/2-CH335/1000)*(CG335/2-CH335/1000)-(CG335/2-CH335/1000)^2))</f>
        <v/>
      </c>
      <c r="CL335" s="185" t="str">
        <f>IFERROR((TOWER_DATA[[#This Row],[D, bottom '[m']]]+TOWER_DATA[[#This Row],[D, top '[m']]])/(2*TOWER_DATA[[#This Row],[t '[mm']]]/1000),"")</f>
        <v/>
      </c>
      <c r="CN335" s="412"/>
      <c r="CV335" s="55"/>
      <c r="DQ335" s="166"/>
      <c r="DR335" s="166"/>
      <c r="DS335" s="150"/>
      <c r="DV335" s="94"/>
      <c r="DW335" s="94"/>
      <c r="DX335" s="53"/>
    </row>
    <row r="336" spans="5:128" ht="18" customHeight="1">
      <c r="E336" s="243"/>
      <c r="K336" s="184" t="str">
        <f>IFERROR(MP_DATA[[#This Row],[Top '[m']]]-MP_DATA[[#This Row],[Bottom '[m']]], "")</f>
        <v/>
      </c>
      <c r="L336" s="172" t="str">
        <f>IFERROR(-(MP_DATA[[#This Row],[D, bottom '[m']]]-MP_DATA[[#This Row],[D, top '[m']]])/(MP_DATA[[#This Row],[Bottom '[m']]]-MP_DATA[[#This Row],[Top '[m']]]),"")</f>
        <v/>
      </c>
      <c r="M336" s="122" t="str">
        <f t="shared" si="9"/>
        <v/>
      </c>
      <c r="N336" s="435" t="str">
        <f>IFERROR((MP_DATA[[#This Row],[D, bottom '[m']]]+MP_DATA[[#This Row],[D, top '[m']]])/(2*MP_DATA[[#This Row],[t '[mm']]]/1000),"")</f>
        <v/>
      </c>
      <c r="O336" s="412"/>
      <c r="P336" s="412"/>
      <c r="Q336" s="412"/>
      <c r="R336" s="412"/>
      <c r="S336" s="461"/>
      <c r="T336" s="461"/>
      <c r="U336" s="457"/>
      <c r="V336" s="412"/>
      <c r="W336" s="412"/>
      <c r="X336" s="412"/>
      <c r="Y336" s="412"/>
      <c r="AQ336" s="80"/>
      <c r="AW336" s="184" t="str">
        <f>IFERROR(TP_DATA[[#This Row],[Top '[m']]]-TP_DATA[[#This Row],[Bottom '[m']]], "")</f>
        <v/>
      </c>
      <c r="AX336" s="165"/>
      <c r="AY336" s="166"/>
      <c r="AZ336" s="189"/>
      <c r="BC336" s="94"/>
      <c r="BD336" s="94"/>
      <c r="BE336" s="150"/>
      <c r="BJ336"/>
      <c r="CI336" s="184" t="str">
        <f>IFERROR(TOWER_DATA[[#This Row],[Top '[m']]]-TOWER_DATA[[#This Row],[Bottom '[m']]], "")</f>
        <v/>
      </c>
      <c r="CJ336" s="446" t="str">
        <f>IFERROR(-(TOWER_DATA[[#This Row],[D, bottom '[m']]]-TOWER_DATA[[#This Row],[D, top '[m']]])/(TOWER_DATA[[#This Row],[Bottom '[m']]]-TOWER_DATA[[#This Row],[Top '[m']]]),"")</f>
        <v/>
      </c>
      <c r="CK336" s="447" t="str">
        <f>IF(7850/1000*(1/3)*PI()*ABS(CD336-CE336)*((CF336/2)^2+(CF336/2)*(CG336/2)+(CG336/2)^2-(CF336/2-CH336/1000)^2-(CF336/2-CH336/1000)*(CG336/2-CH336/1000)-(CG336/2-CH336/1000)^2)=0,"",7850/1000*(1/3)*PI()*ABS(CD336-CE336)*((CF336/2)^2+(CF336/2)*(CG336/2)+(CG336/2)^2-(CF336/2-CH336/1000)^2-(CF336/2-CH336/1000)*(CG336/2-CH336/1000)-(CG336/2-CH336/1000)^2))</f>
        <v/>
      </c>
      <c r="CL336" s="185" t="str">
        <f>IFERROR((TOWER_DATA[[#This Row],[D, bottom '[m']]]+TOWER_DATA[[#This Row],[D, top '[m']]])/(2*TOWER_DATA[[#This Row],[t '[mm']]]/1000),"")</f>
        <v/>
      </c>
      <c r="CN336" s="412"/>
      <c r="CV336" s="55"/>
      <c r="DQ336" s="166"/>
      <c r="DR336" s="166"/>
      <c r="DS336" s="150"/>
      <c r="DV336" s="94"/>
      <c r="DW336" s="94"/>
      <c r="DX336" s="53"/>
    </row>
    <row r="337" spans="5:128" ht="18" customHeight="1">
      <c r="E337" s="243"/>
      <c r="K337" s="184" t="str">
        <f>IFERROR(MP_DATA[[#This Row],[Top '[m']]]-MP_DATA[[#This Row],[Bottom '[m']]], "")</f>
        <v/>
      </c>
      <c r="L337" s="172" t="str">
        <f>IFERROR(-(MP_DATA[[#This Row],[D, bottom '[m']]]-MP_DATA[[#This Row],[D, top '[m']]])/(MP_DATA[[#This Row],[Bottom '[m']]]-MP_DATA[[#This Row],[Top '[m']]]),"")</f>
        <v/>
      </c>
      <c r="M337" s="122" t="str">
        <f t="shared" si="9"/>
        <v/>
      </c>
      <c r="N337" s="435" t="str">
        <f>IFERROR((MP_DATA[[#This Row],[D, bottom '[m']]]+MP_DATA[[#This Row],[D, top '[m']]])/(2*MP_DATA[[#This Row],[t '[mm']]]/1000),"")</f>
        <v/>
      </c>
      <c r="O337" s="412"/>
      <c r="P337" s="412"/>
      <c r="Q337" s="412"/>
      <c r="R337" s="412"/>
      <c r="S337" s="461"/>
      <c r="T337" s="461"/>
      <c r="U337" s="457"/>
      <c r="V337" s="412"/>
      <c r="W337" s="412"/>
      <c r="X337" s="412"/>
      <c r="Y337" s="412"/>
      <c r="AQ337" s="80"/>
      <c r="AW337" s="184" t="str">
        <f>IFERROR(TP_DATA[[#This Row],[Top '[m']]]-TP_DATA[[#This Row],[Bottom '[m']]], "")</f>
        <v/>
      </c>
      <c r="AX337" s="165"/>
      <c r="AY337" s="166"/>
      <c r="AZ337" s="189"/>
      <c r="BC337" s="94"/>
      <c r="BD337" s="94"/>
      <c r="BE337" s="150"/>
      <c r="BJ337"/>
      <c r="CI337" s="184" t="str">
        <f>IFERROR(TOWER_DATA[[#This Row],[Top '[m']]]-TOWER_DATA[[#This Row],[Bottom '[m']]], "")</f>
        <v/>
      </c>
      <c r="CJ337" s="446" t="str">
        <f>IFERROR(-(TOWER_DATA[[#This Row],[D, bottom '[m']]]-TOWER_DATA[[#This Row],[D, top '[m']]])/(TOWER_DATA[[#This Row],[Bottom '[m']]]-TOWER_DATA[[#This Row],[Top '[m']]]),"")</f>
        <v/>
      </c>
      <c r="CK337" s="447" t="str">
        <f>IF(7850/1000*(1/3)*PI()*ABS(CD337-CE337)*((CF337/2)^2+(CF337/2)*(CG337/2)+(CG337/2)^2-(CF337/2-CH337/1000)^2-(CF337/2-CH337/1000)*(CG337/2-CH337/1000)-(CG337/2-CH337/1000)^2)=0,"",7850/1000*(1/3)*PI()*ABS(CD337-CE337)*((CF337/2)^2+(CF337/2)*(CG337/2)+(CG337/2)^2-(CF337/2-CH337/1000)^2-(CF337/2-CH337/1000)*(CG337/2-CH337/1000)-(CG337/2-CH337/1000)^2))</f>
        <v/>
      </c>
      <c r="CL337" s="185" t="str">
        <f>IFERROR((TOWER_DATA[[#This Row],[D, bottom '[m']]]+TOWER_DATA[[#This Row],[D, top '[m']]])/(2*TOWER_DATA[[#This Row],[t '[mm']]]/1000),"")</f>
        <v/>
      </c>
      <c r="CN337" s="412"/>
      <c r="CV337" s="55"/>
      <c r="DQ337" s="166"/>
      <c r="DR337" s="166"/>
      <c r="DS337" s="150"/>
      <c r="DV337" s="94"/>
      <c r="DW337" s="94"/>
      <c r="DX337" s="53"/>
    </row>
    <row r="338" spans="5:128" ht="18" customHeight="1">
      <c r="E338" s="243"/>
      <c r="K338" s="184" t="str">
        <f>IFERROR(MP_DATA[[#This Row],[Top '[m']]]-MP_DATA[[#This Row],[Bottom '[m']]], "")</f>
        <v/>
      </c>
      <c r="L338" s="172" t="str">
        <f>IFERROR(-(MP_DATA[[#This Row],[D, bottom '[m']]]-MP_DATA[[#This Row],[D, top '[m']]])/(MP_DATA[[#This Row],[Bottom '[m']]]-MP_DATA[[#This Row],[Top '[m']]]),"")</f>
        <v/>
      </c>
      <c r="M338" s="122" t="str">
        <f t="shared" si="9"/>
        <v/>
      </c>
      <c r="N338" s="435" t="str">
        <f>IFERROR((MP_DATA[[#This Row],[D, bottom '[m']]]+MP_DATA[[#This Row],[D, top '[m']]])/(2*MP_DATA[[#This Row],[t '[mm']]]/1000),"")</f>
        <v/>
      </c>
      <c r="O338" s="412"/>
      <c r="P338" s="412"/>
      <c r="Q338" s="412"/>
      <c r="R338" s="412"/>
      <c r="S338" s="461"/>
      <c r="T338" s="461"/>
      <c r="U338" s="457"/>
      <c r="V338" s="412"/>
      <c r="W338" s="412"/>
      <c r="X338" s="412"/>
      <c r="Y338" s="412"/>
      <c r="AQ338" s="80"/>
      <c r="AW338" s="184" t="str">
        <f>IFERROR(TP_DATA[[#This Row],[Top '[m']]]-TP_DATA[[#This Row],[Bottom '[m']]], "")</f>
        <v/>
      </c>
      <c r="AX338" s="165"/>
      <c r="AY338" s="166"/>
      <c r="AZ338" s="189"/>
      <c r="BC338" s="94"/>
      <c r="BD338" s="94"/>
      <c r="BE338" s="150"/>
      <c r="BJ338"/>
      <c r="CI338" s="184" t="str">
        <f>IFERROR(TOWER_DATA[[#This Row],[Top '[m']]]-TOWER_DATA[[#This Row],[Bottom '[m']]], "")</f>
        <v/>
      </c>
      <c r="CJ338" s="446" t="str">
        <f>IFERROR(-(TOWER_DATA[[#This Row],[D, bottom '[m']]]-TOWER_DATA[[#This Row],[D, top '[m']]])/(TOWER_DATA[[#This Row],[Bottom '[m']]]-TOWER_DATA[[#This Row],[Top '[m']]]),"")</f>
        <v/>
      </c>
      <c r="CK338" s="447" t="str">
        <f>IF(7850/1000*(1/3)*PI()*ABS(CD338-CE338)*((CF338/2)^2+(CF338/2)*(CG338/2)+(CG338/2)^2-(CF338/2-CH338/1000)^2-(CF338/2-CH338/1000)*(CG338/2-CH338/1000)-(CG338/2-CH338/1000)^2)=0,"",7850/1000*(1/3)*PI()*ABS(CD338-CE338)*((CF338/2)^2+(CF338/2)*(CG338/2)+(CG338/2)^2-(CF338/2-CH338/1000)^2-(CF338/2-CH338/1000)*(CG338/2-CH338/1000)-(CG338/2-CH338/1000)^2))</f>
        <v/>
      </c>
      <c r="CL338" s="185" t="str">
        <f>IFERROR((TOWER_DATA[[#This Row],[D, bottom '[m']]]+TOWER_DATA[[#This Row],[D, top '[m']]])/(2*TOWER_DATA[[#This Row],[t '[mm']]]/1000),"")</f>
        <v/>
      </c>
      <c r="CN338" s="412"/>
      <c r="CV338" s="55"/>
      <c r="DQ338" s="166"/>
      <c r="DR338" s="166"/>
      <c r="DS338" s="150"/>
      <c r="DV338" s="94"/>
      <c r="DW338" s="94"/>
      <c r="DX338" s="53"/>
    </row>
    <row r="339" spans="5:128" ht="18" customHeight="1">
      <c r="E339" s="243"/>
      <c r="K339" s="184" t="str">
        <f>IFERROR(MP_DATA[[#This Row],[Top '[m']]]-MP_DATA[[#This Row],[Bottom '[m']]], "")</f>
        <v/>
      </c>
      <c r="L339" s="172" t="str">
        <f>IFERROR(-(MP_DATA[[#This Row],[D, bottom '[m']]]-MP_DATA[[#This Row],[D, top '[m']]])/(MP_DATA[[#This Row],[Bottom '[m']]]-MP_DATA[[#This Row],[Top '[m']]]),"")</f>
        <v/>
      </c>
      <c r="M339" s="122" t="str">
        <f t="shared" si="9"/>
        <v/>
      </c>
      <c r="N339" s="435" t="str">
        <f>IFERROR((MP_DATA[[#This Row],[D, bottom '[m']]]+MP_DATA[[#This Row],[D, top '[m']]])/(2*MP_DATA[[#This Row],[t '[mm']]]/1000),"")</f>
        <v/>
      </c>
      <c r="O339" s="412"/>
      <c r="P339" s="412"/>
      <c r="Q339" s="412"/>
      <c r="R339" s="412"/>
      <c r="S339" s="461"/>
      <c r="T339" s="461"/>
      <c r="U339" s="457"/>
      <c r="V339" s="412"/>
      <c r="W339" s="412"/>
      <c r="X339" s="412"/>
      <c r="Y339" s="412"/>
      <c r="AQ339" s="80"/>
      <c r="AW339" s="184" t="str">
        <f>IFERROR(TP_DATA[[#This Row],[Top '[m']]]-TP_DATA[[#This Row],[Bottom '[m']]], "")</f>
        <v/>
      </c>
      <c r="AX339" s="165"/>
      <c r="AY339" s="166"/>
      <c r="AZ339" s="189"/>
      <c r="BC339" s="94"/>
      <c r="BD339" s="94"/>
      <c r="BE339" s="150"/>
      <c r="BJ339"/>
      <c r="CI339" s="184" t="str">
        <f>IFERROR(TOWER_DATA[[#This Row],[Top '[m']]]-TOWER_DATA[[#This Row],[Bottom '[m']]], "")</f>
        <v/>
      </c>
      <c r="CJ339" s="446" t="str">
        <f>IFERROR(-(TOWER_DATA[[#This Row],[D, bottom '[m']]]-TOWER_DATA[[#This Row],[D, top '[m']]])/(TOWER_DATA[[#This Row],[Bottom '[m']]]-TOWER_DATA[[#This Row],[Top '[m']]]),"")</f>
        <v/>
      </c>
      <c r="CK339" s="447" t="str">
        <f>IF(7850/1000*(1/3)*PI()*ABS(CD339-CE339)*((CF339/2)^2+(CF339/2)*(CG339/2)+(CG339/2)^2-(CF339/2-CH339/1000)^2-(CF339/2-CH339/1000)*(CG339/2-CH339/1000)-(CG339/2-CH339/1000)^2)=0,"",7850/1000*(1/3)*PI()*ABS(CD339-CE339)*((CF339/2)^2+(CF339/2)*(CG339/2)+(CG339/2)^2-(CF339/2-CH339/1000)^2-(CF339/2-CH339/1000)*(CG339/2-CH339/1000)-(CG339/2-CH339/1000)^2))</f>
        <v/>
      </c>
      <c r="CL339" s="185" t="str">
        <f>IFERROR((TOWER_DATA[[#This Row],[D, bottom '[m']]]+TOWER_DATA[[#This Row],[D, top '[m']]])/(2*TOWER_DATA[[#This Row],[t '[mm']]]/1000),"")</f>
        <v/>
      </c>
      <c r="CN339" s="412"/>
      <c r="CV339" s="55"/>
      <c r="DQ339" s="166"/>
      <c r="DR339" s="166"/>
      <c r="DS339" s="150"/>
      <c r="DV339" s="94"/>
      <c r="DW339" s="94"/>
      <c r="DX339" s="53"/>
    </row>
    <row r="340" spans="5:128" ht="18" customHeight="1">
      <c r="E340" s="243"/>
      <c r="K340" s="184" t="str">
        <f>IFERROR(MP_DATA[[#This Row],[Top '[m']]]-MP_DATA[[#This Row],[Bottom '[m']]], "")</f>
        <v/>
      </c>
      <c r="L340" s="172" t="str">
        <f>IFERROR(-(MP_DATA[[#This Row],[D, bottom '[m']]]-MP_DATA[[#This Row],[D, top '[m']]])/(MP_DATA[[#This Row],[Bottom '[m']]]-MP_DATA[[#This Row],[Top '[m']]]),"")</f>
        <v/>
      </c>
      <c r="M340" s="122" t="str">
        <f t="shared" si="9"/>
        <v/>
      </c>
      <c r="N340" s="435" t="str">
        <f>IFERROR((MP_DATA[[#This Row],[D, bottom '[m']]]+MP_DATA[[#This Row],[D, top '[m']]])/(2*MP_DATA[[#This Row],[t '[mm']]]/1000),"")</f>
        <v/>
      </c>
      <c r="O340" s="412"/>
      <c r="P340" s="412"/>
      <c r="Q340" s="412"/>
      <c r="R340" s="412"/>
      <c r="S340" s="461"/>
      <c r="T340" s="461"/>
      <c r="U340" s="457"/>
      <c r="V340" s="412"/>
      <c r="W340" s="412"/>
      <c r="X340" s="412"/>
      <c r="Y340" s="412"/>
      <c r="AQ340" s="80"/>
      <c r="AW340" s="184" t="str">
        <f>IFERROR(TP_DATA[[#This Row],[Top '[m']]]-TP_DATA[[#This Row],[Bottom '[m']]], "")</f>
        <v/>
      </c>
      <c r="AX340" s="165"/>
      <c r="AY340" s="166"/>
      <c r="AZ340" s="189"/>
      <c r="BC340" s="94"/>
      <c r="BD340" s="94"/>
      <c r="BE340" s="150"/>
      <c r="BJ340"/>
      <c r="CI340" s="184" t="str">
        <f>IFERROR(TOWER_DATA[[#This Row],[Top '[m']]]-TOWER_DATA[[#This Row],[Bottom '[m']]], "")</f>
        <v/>
      </c>
      <c r="CJ340" s="446" t="str">
        <f>IFERROR(-(TOWER_DATA[[#This Row],[D, bottom '[m']]]-TOWER_DATA[[#This Row],[D, top '[m']]])/(TOWER_DATA[[#This Row],[Bottom '[m']]]-TOWER_DATA[[#This Row],[Top '[m']]]),"")</f>
        <v/>
      </c>
      <c r="CK340" s="447" t="str">
        <f>IF(7850/1000*(1/3)*PI()*ABS(CD340-CE340)*((CF340/2)^2+(CF340/2)*(CG340/2)+(CG340/2)^2-(CF340/2-CH340/1000)^2-(CF340/2-CH340/1000)*(CG340/2-CH340/1000)-(CG340/2-CH340/1000)^2)=0,"",7850/1000*(1/3)*PI()*ABS(CD340-CE340)*((CF340/2)^2+(CF340/2)*(CG340/2)+(CG340/2)^2-(CF340/2-CH340/1000)^2-(CF340/2-CH340/1000)*(CG340/2-CH340/1000)-(CG340/2-CH340/1000)^2))</f>
        <v/>
      </c>
      <c r="CL340" s="185" t="str">
        <f>IFERROR((TOWER_DATA[[#This Row],[D, bottom '[m']]]+TOWER_DATA[[#This Row],[D, top '[m']]])/(2*TOWER_DATA[[#This Row],[t '[mm']]]/1000),"")</f>
        <v/>
      </c>
      <c r="CN340" s="412"/>
      <c r="CV340" s="55"/>
      <c r="DQ340" s="166"/>
      <c r="DR340" s="166"/>
      <c r="DS340" s="150"/>
      <c r="DV340" s="94"/>
      <c r="DW340" s="94"/>
      <c r="DX340" s="53"/>
    </row>
    <row r="341" spans="5:128" ht="18" customHeight="1">
      <c r="E341" s="243"/>
      <c r="K341" s="184" t="str">
        <f>IFERROR(MP_DATA[[#This Row],[Top '[m']]]-MP_DATA[[#This Row],[Bottom '[m']]], "")</f>
        <v/>
      </c>
      <c r="L341" s="172" t="str">
        <f>IFERROR(-(MP_DATA[[#This Row],[D, bottom '[m']]]-MP_DATA[[#This Row],[D, top '[m']]])/(MP_DATA[[#This Row],[Bottom '[m']]]-MP_DATA[[#This Row],[Top '[m']]]),"")</f>
        <v/>
      </c>
      <c r="M341" s="122" t="str">
        <f t="shared" si="9"/>
        <v/>
      </c>
      <c r="N341" s="435" t="str">
        <f>IFERROR((MP_DATA[[#This Row],[D, bottom '[m']]]+MP_DATA[[#This Row],[D, top '[m']]])/(2*MP_DATA[[#This Row],[t '[mm']]]/1000),"")</f>
        <v/>
      </c>
      <c r="O341" s="412"/>
      <c r="P341" s="412"/>
      <c r="Q341" s="412"/>
      <c r="R341" s="412"/>
      <c r="S341" s="461"/>
      <c r="T341" s="461"/>
      <c r="U341" s="457"/>
      <c r="V341" s="412"/>
      <c r="W341" s="412"/>
      <c r="X341" s="412"/>
      <c r="Y341" s="412"/>
      <c r="AQ341" s="80"/>
      <c r="AW341" s="184" t="str">
        <f>IFERROR(TP_DATA[[#This Row],[Top '[m']]]-TP_DATA[[#This Row],[Bottom '[m']]], "")</f>
        <v/>
      </c>
      <c r="AX341" s="165"/>
      <c r="AY341" s="166"/>
      <c r="AZ341" s="189"/>
      <c r="BC341" s="94"/>
      <c r="BD341" s="94"/>
      <c r="BE341" s="150"/>
      <c r="BJ341"/>
      <c r="CI341" s="184" t="str">
        <f>IFERROR(TOWER_DATA[[#This Row],[Top '[m']]]-TOWER_DATA[[#This Row],[Bottom '[m']]], "")</f>
        <v/>
      </c>
      <c r="CJ341" s="446" t="str">
        <f>IFERROR(-(TOWER_DATA[[#This Row],[D, bottom '[m']]]-TOWER_DATA[[#This Row],[D, top '[m']]])/(TOWER_DATA[[#This Row],[Bottom '[m']]]-TOWER_DATA[[#This Row],[Top '[m']]]),"")</f>
        <v/>
      </c>
      <c r="CK341" s="447" t="str">
        <f>IF(7850/1000*(1/3)*PI()*ABS(CD341-CE341)*((CF341/2)^2+(CF341/2)*(CG341/2)+(CG341/2)^2-(CF341/2-CH341/1000)^2-(CF341/2-CH341/1000)*(CG341/2-CH341/1000)-(CG341/2-CH341/1000)^2)=0,"",7850/1000*(1/3)*PI()*ABS(CD341-CE341)*((CF341/2)^2+(CF341/2)*(CG341/2)+(CG341/2)^2-(CF341/2-CH341/1000)^2-(CF341/2-CH341/1000)*(CG341/2-CH341/1000)-(CG341/2-CH341/1000)^2))</f>
        <v/>
      </c>
      <c r="CL341" s="185" t="str">
        <f>IFERROR((TOWER_DATA[[#This Row],[D, bottom '[m']]]+TOWER_DATA[[#This Row],[D, top '[m']]])/(2*TOWER_DATA[[#This Row],[t '[mm']]]/1000),"")</f>
        <v/>
      </c>
      <c r="CN341" s="412"/>
      <c r="CV341" s="55"/>
      <c r="DQ341" s="166"/>
      <c r="DR341" s="166"/>
      <c r="DS341" s="150"/>
      <c r="DV341" s="94"/>
      <c r="DW341" s="94"/>
      <c r="DX341" s="53"/>
    </row>
    <row r="342" spans="5:128" ht="18" customHeight="1">
      <c r="E342" s="243"/>
      <c r="K342" s="184" t="str">
        <f>IFERROR(MP_DATA[[#This Row],[Top '[m']]]-MP_DATA[[#This Row],[Bottom '[m']]], "")</f>
        <v/>
      </c>
      <c r="L342" s="172" t="str">
        <f>IFERROR(-(MP_DATA[[#This Row],[D, bottom '[m']]]-MP_DATA[[#This Row],[D, top '[m']]])/(MP_DATA[[#This Row],[Bottom '[m']]]-MP_DATA[[#This Row],[Top '[m']]]),"")</f>
        <v/>
      </c>
      <c r="M342" s="122" t="str">
        <f t="shared" si="9"/>
        <v/>
      </c>
      <c r="N342" s="435" t="str">
        <f>IFERROR((MP_DATA[[#This Row],[D, bottom '[m']]]+MP_DATA[[#This Row],[D, top '[m']]])/(2*MP_DATA[[#This Row],[t '[mm']]]/1000),"")</f>
        <v/>
      </c>
      <c r="O342" s="412"/>
      <c r="P342" s="412"/>
      <c r="Q342" s="412"/>
      <c r="R342" s="412"/>
      <c r="S342" s="461"/>
      <c r="T342" s="461"/>
      <c r="U342" s="457"/>
      <c r="V342" s="412"/>
      <c r="W342" s="412"/>
      <c r="X342" s="412"/>
      <c r="Y342" s="412"/>
      <c r="AQ342" s="80"/>
      <c r="AW342" s="184" t="str">
        <f>IFERROR(TP_DATA[[#This Row],[Top '[m']]]-TP_DATA[[#This Row],[Bottom '[m']]], "")</f>
        <v/>
      </c>
      <c r="AX342" s="165"/>
      <c r="AY342" s="166"/>
      <c r="AZ342" s="189"/>
      <c r="BC342" s="94"/>
      <c r="BD342" s="94"/>
      <c r="BE342" s="150"/>
      <c r="BJ342"/>
      <c r="CI342" s="184" t="str">
        <f>IFERROR(TOWER_DATA[[#This Row],[Top '[m']]]-TOWER_DATA[[#This Row],[Bottom '[m']]], "")</f>
        <v/>
      </c>
      <c r="CJ342" s="446" t="str">
        <f>IFERROR(-(TOWER_DATA[[#This Row],[D, bottom '[m']]]-TOWER_DATA[[#This Row],[D, top '[m']]])/(TOWER_DATA[[#This Row],[Bottom '[m']]]-TOWER_DATA[[#This Row],[Top '[m']]]),"")</f>
        <v/>
      </c>
      <c r="CK342" s="447" t="str">
        <f>IF(7850/1000*(1/3)*PI()*ABS(CD342-CE342)*((CF342/2)^2+(CF342/2)*(CG342/2)+(CG342/2)^2-(CF342/2-CH342/1000)^2-(CF342/2-CH342/1000)*(CG342/2-CH342/1000)-(CG342/2-CH342/1000)^2)=0,"",7850/1000*(1/3)*PI()*ABS(CD342-CE342)*((CF342/2)^2+(CF342/2)*(CG342/2)+(CG342/2)^2-(CF342/2-CH342/1000)^2-(CF342/2-CH342/1000)*(CG342/2-CH342/1000)-(CG342/2-CH342/1000)^2))</f>
        <v/>
      </c>
      <c r="CL342" s="185" t="str">
        <f>IFERROR((TOWER_DATA[[#This Row],[D, bottom '[m']]]+TOWER_DATA[[#This Row],[D, top '[m']]])/(2*TOWER_DATA[[#This Row],[t '[mm']]]/1000),"")</f>
        <v/>
      </c>
      <c r="CN342" s="412"/>
      <c r="CV342" s="55"/>
      <c r="DQ342" s="166"/>
      <c r="DR342" s="166"/>
      <c r="DS342" s="150"/>
      <c r="DV342" s="94"/>
      <c r="DW342" s="94"/>
      <c r="DX342" s="53"/>
    </row>
    <row r="343" spans="5:128" ht="18" customHeight="1">
      <c r="E343" s="243"/>
      <c r="K343" s="184" t="str">
        <f>IFERROR(MP_DATA[[#This Row],[Top '[m']]]-MP_DATA[[#This Row],[Bottom '[m']]], "")</f>
        <v/>
      </c>
      <c r="L343" s="172" t="str">
        <f>IFERROR(-(MP_DATA[[#This Row],[D, bottom '[m']]]-MP_DATA[[#This Row],[D, top '[m']]])/(MP_DATA[[#This Row],[Bottom '[m']]]-MP_DATA[[#This Row],[Top '[m']]]),"")</f>
        <v/>
      </c>
      <c r="M343" s="122" t="str">
        <f t="shared" si="9"/>
        <v/>
      </c>
      <c r="N343" s="435" t="str">
        <f>IFERROR((MP_DATA[[#This Row],[D, bottom '[m']]]+MP_DATA[[#This Row],[D, top '[m']]])/(2*MP_DATA[[#This Row],[t '[mm']]]/1000),"")</f>
        <v/>
      </c>
      <c r="O343" s="412"/>
      <c r="P343" s="412"/>
      <c r="Q343" s="412"/>
      <c r="R343" s="412"/>
      <c r="S343" s="461"/>
      <c r="T343" s="461"/>
      <c r="U343" s="457"/>
      <c r="V343" s="412"/>
      <c r="W343" s="412"/>
      <c r="X343" s="412"/>
      <c r="Y343" s="412"/>
      <c r="AQ343" s="80"/>
      <c r="AW343" s="184" t="str">
        <f>IFERROR(TP_DATA[[#This Row],[Top '[m']]]-TP_DATA[[#This Row],[Bottom '[m']]], "")</f>
        <v/>
      </c>
      <c r="AX343" s="165"/>
      <c r="AY343" s="166"/>
      <c r="AZ343" s="189"/>
      <c r="BC343" s="94"/>
      <c r="BD343" s="94"/>
      <c r="BE343" s="150"/>
      <c r="BJ343"/>
      <c r="CI343" s="184" t="str">
        <f>IFERROR(TOWER_DATA[[#This Row],[Top '[m']]]-TOWER_DATA[[#This Row],[Bottom '[m']]], "")</f>
        <v/>
      </c>
      <c r="CJ343" s="446" t="str">
        <f>IFERROR(-(TOWER_DATA[[#This Row],[D, bottom '[m']]]-TOWER_DATA[[#This Row],[D, top '[m']]])/(TOWER_DATA[[#This Row],[Bottom '[m']]]-TOWER_DATA[[#This Row],[Top '[m']]]),"")</f>
        <v/>
      </c>
      <c r="CK343" s="447" t="str">
        <f>IF(7850/1000*(1/3)*PI()*ABS(CD343-CE343)*((CF343/2)^2+(CF343/2)*(CG343/2)+(CG343/2)^2-(CF343/2-CH343/1000)^2-(CF343/2-CH343/1000)*(CG343/2-CH343/1000)-(CG343/2-CH343/1000)^2)=0,"",7850/1000*(1/3)*PI()*ABS(CD343-CE343)*((CF343/2)^2+(CF343/2)*(CG343/2)+(CG343/2)^2-(CF343/2-CH343/1000)^2-(CF343/2-CH343/1000)*(CG343/2-CH343/1000)-(CG343/2-CH343/1000)^2))</f>
        <v/>
      </c>
      <c r="CL343" s="185" t="str">
        <f>IFERROR((TOWER_DATA[[#This Row],[D, bottom '[m']]]+TOWER_DATA[[#This Row],[D, top '[m']]])/(2*TOWER_DATA[[#This Row],[t '[mm']]]/1000),"")</f>
        <v/>
      </c>
      <c r="CN343" s="412"/>
      <c r="CV343" s="55"/>
      <c r="DQ343" s="166"/>
      <c r="DR343" s="166"/>
      <c r="DS343" s="150"/>
      <c r="DV343" s="94"/>
      <c r="DW343" s="94"/>
      <c r="DX343" s="53"/>
    </row>
    <row r="344" spans="5:128" ht="18" customHeight="1">
      <c r="E344" s="243"/>
      <c r="K344" s="184" t="str">
        <f>IFERROR(MP_DATA[[#This Row],[Top '[m']]]-MP_DATA[[#This Row],[Bottom '[m']]], "")</f>
        <v/>
      </c>
      <c r="L344" s="172" t="str">
        <f>IFERROR(-(MP_DATA[[#This Row],[D, bottom '[m']]]-MP_DATA[[#This Row],[D, top '[m']]])/(MP_DATA[[#This Row],[Bottom '[m']]]-MP_DATA[[#This Row],[Top '[m']]]),"")</f>
        <v/>
      </c>
      <c r="M344" s="122" t="str">
        <f t="shared" si="9"/>
        <v/>
      </c>
      <c r="N344" s="435" t="str">
        <f>IFERROR((MP_DATA[[#This Row],[D, bottom '[m']]]+MP_DATA[[#This Row],[D, top '[m']]])/(2*MP_DATA[[#This Row],[t '[mm']]]/1000),"")</f>
        <v/>
      </c>
      <c r="O344" s="412"/>
      <c r="P344" s="412"/>
      <c r="Q344" s="412"/>
      <c r="R344" s="412"/>
      <c r="S344" s="461"/>
      <c r="T344" s="461"/>
      <c r="U344" s="457"/>
      <c r="V344" s="412"/>
      <c r="W344" s="412"/>
      <c r="X344" s="412"/>
      <c r="Y344" s="412"/>
      <c r="AQ344" s="80"/>
      <c r="AW344" s="184" t="str">
        <f>IFERROR(TP_DATA[[#This Row],[Top '[m']]]-TP_DATA[[#This Row],[Bottom '[m']]], "")</f>
        <v/>
      </c>
      <c r="AX344" s="165"/>
      <c r="AY344" s="166"/>
      <c r="AZ344" s="189"/>
      <c r="BC344" s="94"/>
      <c r="BD344" s="94"/>
      <c r="BE344" s="150"/>
      <c r="BJ344"/>
      <c r="CI344" s="184" t="str">
        <f>IFERROR(TOWER_DATA[[#This Row],[Top '[m']]]-TOWER_DATA[[#This Row],[Bottom '[m']]], "")</f>
        <v/>
      </c>
      <c r="CJ344" s="446" t="str">
        <f>IFERROR(-(TOWER_DATA[[#This Row],[D, bottom '[m']]]-TOWER_DATA[[#This Row],[D, top '[m']]])/(TOWER_DATA[[#This Row],[Bottom '[m']]]-TOWER_DATA[[#This Row],[Top '[m']]]),"")</f>
        <v/>
      </c>
      <c r="CK344" s="447" t="str">
        <f>IF(7850/1000*(1/3)*PI()*ABS(CD344-CE344)*((CF344/2)^2+(CF344/2)*(CG344/2)+(CG344/2)^2-(CF344/2-CH344/1000)^2-(CF344/2-CH344/1000)*(CG344/2-CH344/1000)-(CG344/2-CH344/1000)^2)=0,"",7850/1000*(1/3)*PI()*ABS(CD344-CE344)*((CF344/2)^2+(CF344/2)*(CG344/2)+(CG344/2)^2-(CF344/2-CH344/1000)^2-(CF344/2-CH344/1000)*(CG344/2-CH344/1000)-(CG344/2-CH344/1000)^2))</f>
        <v/>
      </c>
      <c r="CL344" s="185" t="str">
        <f>IFERROR((TOWER_DATA[[#This Row],[D, bottom '[m']]]+TOWER_DATA[[#This Row],[D, top '[m']]])/(2*TOWER_DATA[[#This Row],[t '[mm']]]/1000),"")</f>
        <v/>
      </c>
      <c r="CN344" s="412"/>
      <c r="CV344" s="55"/>
      <c r="DQ344" s="166"/>
      <c r="DR344" s="166"/>
      <c r="DS344" s="150"/>
      <c r="DV344" s="94"/>
      <c r="DW344" s="94"/>
      <c r="DX344" s="53"/>
    </row>
    <row r="345" spans="5:128" ht="18" customHeight="1">
      <c r="E345" s="243"/>
      <c r="K345" s="184" t="str">
        <f>IFERROR(MP_DATA[[#This Row],[Top '[m']]]-MP_DATA[[#This Row],[Bottom '[m']]], "")</f>
        <v/>
      </c>
      <c r="L345" s="172" t="str">
        <f>IFERROR(-(MP_DATA[[#This Row],[D, bottom '[m']]]-MP_DATA[[#This Row],[D, top '[m']]])/(MP_DATA[[#This Row],[Bottom '[m']]]-MP_DATA[[#This Row],[Top '[m']]]),"")</f>
        <v/>
      </c>
      <c r="M345" s="122" t="str">
        <f t="shared" si="9"/>
        <v/>
      </c>
      <c r="N345" s="435" t="str">
        <f>IFERROR((MP_DATA[[#This Row],[D, bottom '[m']]]+MP_DATA[[#This Row],[D, top '[m']]])/(2*MP_DATA[[#This Row],[t '[mm']]]/1000),"")</f>
        <v/>
      </c>
      <c r="O345" s="412"/>
      <c r="P345" s="412"/>
      <c r="Q345" s="412"/>
      <c r="R345" s="412"/>
      <c r="S345" s="461"/>
      <c r="T345" s="461"/>
      <c r="U345" s="457"/>
      <c r="V345" s="412"/>
      <c r="W345" s="412"/>
      <c r="X345" s="412"/>
      <c r="Y345" s="412"/>
      <c r="AQ345" s="80"/>
      <c r="AW345" s="184" t="str">
        <f>IFERROR(TP_DATA[[#This Row],[Top '[m']]]-TP_DATA[[#This Row],[Bottom '[m']]], "")</f>
        <v/>
      </c>
      <c r="AX345" s="165"/>
      <c r="AY345" s="166"/>
      <c r="AZ345" s="189"/>
      <c r="BC345" s="94"/>
      <c r="BD345" s="94"/>
      <c r="BE345" s="150"/>
      <c r="BJ345"/>
      <c r="CI345" s="184" t="str">
        <f>IFERROR(TOWER_DATA[[#This Row],[Top '[m']]]-TOWER_DATA[[#This Row],[Bottom '[m']]], "")</f>
        <v/>
      </c>
      <c r="CJ345" s="446" t="str">
        <f>IFERROR(-(TOWER_DATA[[#This Row],[D, bottom '[m']]]-TOWER_DATA[[#This Row],[D, top '[m']]])/(TOWER_DATA[[#This Row],[Bottom '[m']]]-TOWER_DATA[[#This Row],[Top '[m']]]),"")</f>
        <v/>
      </c>
      <c r="CK345" s="447" t="str">
        <f>IF(7850/1000*(1/3)*PI()*ABS(CD345-CE345)*((CF345/2)^2+(CF345/2)*(CG345/2)+(CG345/2)^2-(CF345/2-CH345/1000)^2-(CF345/2-CH345/1000)*(CG345/2-CH345/1000)-(CG345/2-CH345/1000)^2)=0,"",7850/1000*(1/3)*PI()*ABS(CD345-CE345)*((CF345/2)^2+(CF345/2)*(CG345/2)+(CG345/2)^2-(CF345/2-CH345/1000)^2-(CF345/2-CH345/1000)*(CG345/2-CH345/1000)-(CG345/2-CH345/1000)^2))</f>
        <v/>
      </c>
      <c r="CL345" s="185" t="str">
        <f>IFERROR((TOWER_DATA[[#This Row],[D, bottom '[m']]]+TOWER_DATA[[#This Row],[D, top '[m']]])/(2*TOWER_DATA[[#This Row],[t '[mm']]]/1000),"")</f>
        <v/>
      </c>
      <c r="CN345" s="412"/>
      <c r="CV345" s="55"/>
      <c r="DQ345" s="166"/>
      <c r="DR345" s="166"/>
      <c r="DS345" s="150"/>
      <c r="DV345" s="94"/>
      <c r="DW345" s="94"/>
      <c r="DX345" s="53"/>
    </row>
    <row r="346" spans="5:128" ht="18" customHeight="1">
      <c r="E346" s="243"/>
      <c r="K346" s="184" t="str">
        <f>IFERROR(MP_DATA[[#This Row],[Top '[m']]]-MP_DATA[[#This Row],[Bottom '[m']]], "")</f>
        <v/>
      </c>
      <c r="L346" s="172" t="str">
        <f>IFERROR(-(MP_DATA[[#This Row],[D, bottom '[m']]]-MP_DATA[[#This Row],[D, top '[m']]])/(MP_DATA[[#This Row],[Bottom '[m']]]-MP_DATA[[#This Row],[Top '[m']]]),"")</f>
        <v/>
      </c>
      <c r="M346" s="122" t="str">
        <f t="shared" si="9"/>
        <v/>
      </c>
      <c r="N346" s="435" t="str">
        <f>IFERROR((MP_DATA[[#This Row],[D, bottom '[m']]]+MP_DATA[[#This Row],[D, top '[m']]])/(2*MP_DATA[[#This Row],[t '[mm']]]/1000),"")</f>
        <v/>
      </c>
      <c r="O346" s="412"/>
      <c r="P346" s="412"/>
      <c r="Q346" s="412"/>
      <c r="R346" s="412"/>
      <c r="S346" s="461"/>
      <c r="T346" s="461"/>
      <c r="U346" s="457"/>
      <c r="V346" s="412"/>
      <c r="W346" s="412"/>
      <c r="X346" s="412"/>
      <c r="Y346" s="412"/>
      <c r="AQ346" s="80"/>
      <c r="AW346" s="184" t="str">
        <f>IFERROR(TP_DATA[[#This Row],[Top '[m']]]-TP_DATA[[#This Row],[Bottom '[m']]], "")</f>
        <v/>
      </c>
      <c r="AX346" s="165"/>
      <c r="AY346" s="166"/>
      <c r="AZ346" s="189"/>
      <c r="BC346" s="94"/>
      <c r="BD346" s="94"/>
      <c r="BE346" s="150"/>
      <c r="BJ346"/>
      <c r="CI346" s="184" t="str">
        <f>IFERROR(TOWER_DATA[[#This Row],[Top '[m']]]-TOWER_DATA[[#This Row],[Bottom '[m']]], "")</f>
        <v/>
      </c>
      <c r="CJ346" s="446" t="str">
        <f>IFERROR(-(TOWER_DATA[[#This Row],[D, bottom '[m']]]-TOWER_DATA[[#This Row],[D, top '[m']]])/(TOWER_DATA[[#This Row],[Bottom '[m']]]-TOWER_DATA[[#This Row],[Top '[m']]]),"")</f>
        <v/>
      </c>
      <c r="CK346" s="447" t="str">
        <f>IF(7850/1000*(1/3)*PI()*ABS(CD346-CE346)*((CF346/2)^2+(CF346/2)*(CG346/2)+(CG346/2)^2-(CF346/2-CH346/1000)^2-(CF346/2-CH346/1000)*(CG346/2-CH346/1000)-(CG346/2-CH346/1000)^2)=0,"",7850/1000*(1/3)*PI()*ABS(CD346-CE346)*((CF346/2)^2+(CF346/2)*(CG346/2)+(CG346/2)^2-(CF346/2-CH346/1000)^2-(CF346/2-CH346/1000)*(CG346/2-CH346/1000)-(CG346/2-CH346/1000)^2))</f>
        <v/>
      </c>
      <c r="CL346" s="185" t="str">
        <f>IFERROR((TOWER_DATA[[#This Row],[D, bottom '[m']]]+TOWER_DATA[[#This Row],[D, top '[m']]])/(2*TOWER_DATA[[#This Row],[t '[mm']]]/1000),"")</f>
        <v/>
      </c>
      <c r="CN346" s="412"/>
      <c r="CV346" s="55"/>
      <c r="DQ346" s="166"/>
      <c r="DR346" s="166"/>
      <c r="DS346" s="150"/>
      <c r="DV346" s="94"/>
      <c r="DW346" s="94"/>
      <c r="DX346" s="53"/>
    </row>
    <row r="347" spans="5:128" ht="18" customHeight="1">
      <c r="E347" s="243"/>
      <c r="K347" s="184" t="str">
        <f>IFERROR(MP_DATA[[#This Row],[Top '[m']]]-MP_DATA[[#This Row],[Bottom '[m']]], "")</f>
        <v/>
      </c>
      <c r="L347" s="172" t="str">
        <f>IFERROR(-(MP_DATA[[#This Row],[D, bottom '[m']]]-MP_DATA[[#This Row],[D, top '[m']]])/(MP_DATA[[#This Row],[Bottom '[m']]]-MP_DATA[[#This Row],[Top '[m']]]),"")</f>
        <v/>
      </c>
      <c r="M347" s="122" t="str">
        <f t="shared" si="9"/>
        <v/>
      </c>
      <c r="N347" s="435" t="str">
        <f>IFERROR((MP_DATA[[#This Row],[D, bottom '[m']]]+MP_DATA[[#This Row],[D, top '[m']]])/(2*MP_DATA[[#This Row],[t '[mm']]]/1000),"")</f>
        <v/>
      </c>
      <c r="O347" s="412"/>
      <c r="P347" s="412"/>
      <c r="Q347" s="412"/>
      <c r="R347" s="412"/>
      <c r="S347" s="461"/>
      <c r="T347" s="461"/>
      <c r="U347" s="457"/>
      <c r="V347" s="412"/>
      <c r="W347" s="412"/>
      <c r="X347" s="412"/>
      <c r="Y347" s="412"/>
      <c r="AQ347" s="80"/>
      <c r="AW347" s="184" t="str">
        <f>IFERROR(TP_DATA[[#This Row],[Top '[m']]]-TP_DATA[[#This Row],[Bottom '[m']]], "")</f>
        <v/>
      </c>
      <c r="AX347" s="165"/>
      <c r="AY347" s="166"/>
      <c r="AZ347" s="189"/>
      <c r="BC347" s="94"/>
      <c r="BD347" s="94"/>
      <c r="BE347" s="150"/>
      <c r="BJ347"/>
      <c r="CI347" s="184" t="str">
        <f>IFERROR(TOWER_DATA[[#This Row],[Top '[m']]]-TOWER_DATA[[#This Row],[Bottom '[m']]], "")</f>
        <v/>
      </c>
      <c r="CJ347" s="446" t="str">
        <f>IFERROR(-(TOWER_DATA[[#This Row],[D, bottom '[m']]]-TOWER_DATA[[#This Row],[D, top '[m']]])/(TOWER_DATA[[#This Row],[Bottom '[m']]]-TOWER_DATA[[#This Row],[Top '[m']]]),"")</f>
        <v/>
      </c>
      <c r="CK347" s="447" t="str">
        <f>IF(7850/1000*(1/3)*PI()*ABS(CD347-CE347)*((CF347/2)^2+(CF347/2)*(CG347/2)+(CG347/2)^2-(CF347/2-CH347/1000)^2-(CF347/2-CH347/1000)*(CG347/2-CH347/1000)-(CG347/2-CH347/1000)^2)=0,"",7850/1000*(1/3)*PI()*ABS(CD347-CE347)*((CF347/2)^2+(CF347/2)*(CG347/2)+(CG347/2)^2-(CF347/2-CH347/1000)^2-(CF347/2-CH347/1000)*(CG347/2-CH347/1000)-(CG347/2-CH347/1000)^2))</f>
        <v/>
      </c>
      <c r="CL347" s="185" t="str">
        <f>IFERROR((TOWER_DATA[[#This Row],[D, bottom '[m']]]+TOWER_DATA[[#This Row],[D, top '[m']]])/(2*TOWER_DATA[[#This Row],[t '[mm']]]/1000),"")</f>
        <v/>
      </c>
      <c r="CN347" s="412"/>
      <c r="CV347" s="55"/>
      <c r="DQ347" s="166"/>
      <c r="DR347" s="166"/>
      <c r="DS347" s="150"/>
      <c r="DV347" s="94"/>
      <c r="DW347" s="94"/>
      <c r="DX347" s="53"/>
    </row>
    <row r="348" spans="5:128" ht="18" customHeight="1">
      <c r="E348" s="243"/>
      <c r="K348" s="184" t="str">
        <f>IFERROR(MP_DATA[[#This Row],[Top '[m']]]-MP_DATA[[#This Row],[Bottom '[m']]], "")</f>
        <v/>
      </c>
      <c r="L348" s="172" t="str">
        <f>IFERROR(-(MP_DATA[[#This Row],[D, bottom '[m']]]-MP_DATA[[#This Row],[D, top '[m']]])/(MP_DATA[[#This Row],[Bottom '[m']]]-MP_DATA[[#This Row],[Top '[m']]]),"")</f>
        <v/>
      </c>
      <c r="M348" s="122" t="str">
        <f t="shared" si="9"/>
        <v/>
      </c>
      <c r="N348" s="435" t="str">
        <f>IFERROR((MP_DATA[[#This Row],[D, bottom '[m']]]+MP_DATA[[#This Row],[D, top '[m']]])/(2*MP_DATA[[#This Row],[t '[mm']]]/1000),"")</f>
        <v/>
      </c>
      <c r="O348" s="412"/>
      <c r="P348" s="412"/>
      <c r="Q348" s="412"/>
      <c r="R348" s="412"/>
      <c r="S348" s="461"/>
      <c r="T348" s="461"/>
      <c r="U348" s="457"/>
      <c r="V348" s="412"/>
      <c r="W348" s="412"/>
      <c r="X348" s="412"/>
      <c r="Y348" s="412"/>
      <c r="AQ348" s="80"/>
      <c r="AW348" s="184" t="str">
        <f>IFERROR(TP_DATA[[#This Row],[Top '[m']]]-TP_DATA[[#This Row],[Bottom '[m']]], "")</f>
        <v/>
      </c>
      <c r="AX348" s="165"/>
      <c r="AY348" s="166"/>
      <c r="AZ348" s="189"/>
      <c r="BC348" s="94"/>
      <c r="BD348" s="94"/>
      <c r="BE348" s="150"/>
      <c r="BJ348"/>
      <c r="CI348" s="184" t="str">
        <f>IFERROR(TOWER_DATA[[#This Row],[Top '[m']]]-TOWER_DATA[[#This Row],[Bottom '[m']]], "")</f>
        <v/>
      </c>
      <c r="CJ348" s="446" t="str">
        <f>IFERROR(-(TOWER_DATA[[#This Row],[D, bottom '[m']]]-TOWER_DATA[[#This Row],[D, top '[m']]])/(TOWER_DATA[[#This Row],[Bottom '[m']]]-TOWER_DATA[[#This Row],[Top '[m']]]),"")</f>
        <v/>
      </c>
      <c r="CK348" s="447" t="str">
        <f>IF(7850/1000*(1/3)*PI()*ABS(CD348-CE348)*((CF348/2)^2+(CF348/2)*(CG348/2)+(CG348/2)^2-(CF348/2-CH348/1000)^2-(CF348/2-CH348/1000)*(CG348/2-CH348/1000)-(CG348/2-CH348/1000)^2)=0,"",7850/1000*(1/3)*PI()*ABS(CD348-CE348)*((CF348/2)^2+(CF348/2)*(CG348/2)+(CG348/2)^2-(CF348/2-CH348/1000)^2-(CF348/2-CH348/1000)*(CG348/2-CH348/1000)-(CG348/2-CH348/1000)^2))</f>
        <v/>
      </c>
      <c r="CL348" s="185" t="str">
        <f>IFERROR((TOWER_DATA[[#This Row],[D, bottom '[m']]]+TOWER_DATA[[#This Row],[D, top '[m']]])/(2*TOWER_DATA[[#This Row],[t '[mm']]]/1000),"")</f>
        <v/>
      </c>
      <c r="CN348" s="412"/>
      <c r="CV348" s="55"/>
      <c r="DQ348" s="166"/>
      <c r="DR348" s="166"/>
      <c r="DS348" s="150"/>
      <c r="DV348" s="94"/>
      <c r="DW348" s="94"/>
      <c r="DX348" s="53"/>
    </row>
    <row r="349" spans="5:128" ht="18" customHeight="1">
      <c r="E349" s="243"/>
      <c r="K349" s="184" t="str">
        <f>IFERROR(MP_DATA[[#This Row],[Top '[m']]]-MP_DATA[[#This Row],[Bottom '[m']]], "")</f>
        <v/>
      </c>
      <c r="L349" s="172" t="str">
        <f>IFERROR(-(MP_DATA[[#This Row],[D, bottom '[m']]]-MP_DATA[[#This Row],[D, top '[m']]])/(MP_DATA[[#This Row],[Bottom '[m']]]-MP_DATA[[#This Row],[Top '[m']]]),"")</f>
        <v/>
      </c>
      <c r="M349" s="122" t="str">
        <f t="shared" si="9"/>
        <v/>
      </c>
      <c r="N349" s="435" t="str">
        <f>IFERROR((MP_DATA[[#This Row],[D, bottom '[m']]]+MP_DATA[[#This Row],[D, top '[m']]])/(2*MP_DATA[[#This Row],[t '[mm']]]/1000),"")</f>
        <v/>
      </c>
      <c r="O349" s="412"/>
      <c r="P349" s="412"/>
      <c r="Q349" s="412"/>
      <c r="R349" s="412"/>
      <c r="S349" s="461"/>
      <c r="T349" s="461"/>
      <c r="U349" s="457"/>
      <c r="V349" s="412"/>
      <c r="W349" s="412"/>
      <c r="X349" s="412"/>
      <c r="Y349" s="412"/>
      <c r="AQ349" s="80"/>
      <c r="AW349" s="184" t="str">
        <f>IFERROR(TP_DATA[[#This Row],[Top '[m']]]-TP_DATA[[#This Row],[Bottom '[m']]], "")</f>
        <v/>
      </c>
      <c r="AX349" s="165"/>
      <c r="AY349" s="166"/>
      <c r="AZ349" s="189"/>
      <c r="BC349" s="94"/>
      <c r="BD349" s="94"/>
      <c r="BE349" s="150"/>
      <c r="BJ349"/>
      <c r="CI349" s="184" t="str">
        <f>IFERROR(TOWER_DATA[[#This Row],[Top '[m']]]-TOWER_DATA[[#This Row],[Bottom '[m']]], "")</f>
        <v/>
      </c>
      <c r="CJ349" s="446" t="str">
        <f>IFERROR(-(TOWER_DATA[[#This Row],[D, bottom '[m']]]-TOWER_DATA[[#This Row],[D, top '[m']]])/(TOWER_DATA[[#This Row],[Bottom '[m']]]-TOWER_DATA[[#This Row],[Top '[m']]]),"")</f>
        <v/>
      </c>
      <c r="CK349" s="447" t="str">
        <f>IF(7850/1000*(1/3)*PI()*ABS(CD349-CE349)*((CF349/2)^2+(CF349/2)*(CG349/2)+(CG349/2)^2-(CF349/2-CH349/1000)^2-(CF349/2-CH349/1000)*(CG349/2-CH349/1000)-(CG349/2-CH349/1000)^2)=0,"",7850/1000*(1/3)*PI()*ABS(CD349-CE349)*((CF349/2)^2+(CF349/2)*(CG349/2)+(CG349/2)^2-(CF349/2-CH349/1000)^2-(CF349/2-CH349/1000)*(CG349/2-CH349/1000)-(CG349/2-CH349/1000)^2))</f>
        <v/>
      </c>
      <c r="CL349" s="185" t="str">
        <f>IFERROR((TOWER_DATA[[#This Row],[D, bottom '[m']]]+TOWER_DATA[[#This Row],[D, top '[m']]])/(2*TOWER_DATA[[#This Row],[t '[mm']]]/1000),"")</f>
        <v/>
      </c>
      <c r="CN349" s="412"/>
      <c r="CV349" s="55"/>
      <c r="DQ349" s="166"/>
      <c r="DR349" s="166"/>
      <c r="DS349" s="150"/>
      <c r="DV349" s="94"/>
      <c r="DW349" s="94"/>
      <c r="DX349" s="53"/>
    </row>
    <row r="350" spans="5:128" ht="18" customHeight="1">
      <c r="E350" s="243"/>
      <c r="K350" s="184" t="str">
        <f>IFERROR(MP_DATA[[#This Row],[Top '[m']]]-MP_DATA[[#This Row],[Bottom '[m']]], "")</f>
        <v/>
      </c>
      <c r="L350" s="172" t="str">
        <f>IFERROR(-(MP_DATA[[#This Row],[D, bottom '[m']]]-MP_DATA[[#This Row],[D, top '[m']]])/(MP_DATA[[#This Row],[Bottom '[m']]]-MP_DATA[[#This Row],[Top '[m']]]),"")</f>
        <v/>
      </c>
      <c r="M350" s="122" t="str">
        <f t="shared" si="9"/>
        <v/>
      </c>
      <c r="N350" s="435" t="str">
        <f>IFERROR((MP_DATA[[#This Row],[D, bottom '[m']]]+MP_DATA[[#This Row],[D, top '[m']]])/(2*MP_DATA[[#This Row],[t '[mm']]]/1000),"")</f>
        <v/>
      </c>
      <c r="O350" s="412"/>
      <c r="P350" s="412"/>
      <c r="Q350" s="412"/>
      <c r="R350" s="412"/>
      <c r="S350" s="461"/>
      <c r="T350" s="461"/>
      <c r="U350" s="457"/>
      <c r="V350" s="412"/>
      <c r="W350" s="412"/>
      <c r="X350" s="412"/>
      <c r="Y350" s="412"/>
      <c r="AQ350" s="80"/>
      <c r="AW350" s="184" t="str">
        <f>IFERROR(TP_DATA[[#This Row],[Top '[m']]]-TP_DATA[[#This Row],[Bottom '[m']]], "")</f>
        <v/>
      </c>
      <c r="AX350" s="165"/>
      <c r="AY350" s="166"/>
      <c r="AZ350" s="189"/>
      <c r="BC350" s="94"/>
      <c r="BD350" s="94"/>
      <c r="BE350" s="150"/>
      <c r="BJ350"/>
      <c r="CI350" s="184" t="str">
        <f>IFERROR(TOWER_DATA[[#This Row],[Top '[m']]]-TOWER_DATA[[#This Row],[Bottom '[m']]], "")</f>
        <v/>
      </c>
      <c r="CJ350" s="446" t="str">
        <f>IFERROR(-(TOWER_DATA[[#This Row],[D, bottom '[m']]]-TOWER_DATA[[#This Row],[D, top '[m']]])/(TOWER_DATA[[#This Row],[Bottom '[m']]]-TOWER_DATA[[#This Row],[Top '[m']]]),"")</f>
        <v/>
      </c>
      <c r="CK350" s="447" t="str">
        <f>IF(7850/1000*(1/3)*PI()*ABS(CD350-CE350)*((CF350/2)^2+(CF350/2)*(CG350/2)+(CG350/2)^2-(CF350/2-CH350/1000)^2-(CF350/2-CH350/1000)*(CG350/2-CH350/1000)-(CG350/2-CH350/1000)^2)=0,"",7850/1000*(1/3)*PI()*ABS(CD350-CE350)*((CF350/2)^2+(CF350/2)*(CG350/2)+(CG350/2)^2-(CF350/2-CH350/1000)^2-(CF350/2-CH350/1000)*(CG350/2-CH350/1000)-(CG350/2-CH350/1000)^2))</f>
        <v/>
      </c>
      <c r="CL350" s="185" t="str">
        <f>IFERROR((TOWER_DATA[[#This Row],[D, bottom '[m']]]+TOWER_DATA[[#This Row],[D, top '[m']]])/(2*TOWER_DATA[[#This Row],[t '[mm']]]/1000),"")</f>
        <v/>
      </c>
      <c r="CN350" s="412"/>
      <c r="CV350" s="55"/>
      <c r="DQ350" s="166"/>
      <c r="DR350" s="166"/>
      <c r="DS350" s="150"/>
      <c r="DV350" s="94"/>
      <c r="DW350" s="94"/>
      <c r="DX350" s="53"/>
    </row>
    <row r="351" spans="5:128" ht="18" customHeight="1">
      <c r="E351" s="243"/>
      <c r="K351" s="184" t="str">
        <f>IFERROR(MP_DATA[[#This Row],[Top '[m']]]-MP_DATA[[#This Row],[Bottom '[m']]], "")</f>
        <v/>
      </c>
      <c r="L351" s="172" t="str">
        <f>IFERROR(-(MP_DATA[[#This Row],[D, bottom '[m']]]-MP_DATA[[#This Row],[D, top '[m']]])/(MP_DATA[[#This Row],[Bottom '[m']]]-MP_DATA[[#This Row],[Top '[m']]]),"")</f>
        <v/>
      </c>
      <c r="M351" s="122" t="str">
        <f t="shared" si="9"/>
        <v/>
      </c>
      <c r="N351" s="435" t="str">
        <f>IFERROR((MP_DATA[[#This Row],[D, bottom '[m']]]+MP_DATA[[#This Row],[D, top '[m']]])/(2*MP_DATA[[#This Row],[t '[mm']]]/1000),"")</f>
        <v/>
      </c>
      <c r="O351" s="412"/>
      <c r="P351" s="412"/>
      <c r="Q351" s="412"/>
      <c r="R351" s="412"/>
      <c r="S351" s="461"/>
      <c r="T351" s="461"/>
      <c r="U351" s="457"/>
      <c r="V351" s="412"/>
      <c r="W351" s="412"/>
      <c r="X351" s="412"/>
      <c r="Y351" s="412"/>
      <c r="AQ351" s="80"/>
      <c r="AW351" s="184" t="str">
        <f>IFERROR(TP_DATA[[#This Row],[Top '[m']]]-TP_DATA[[#This Row],[Bottom '[m']]], "")</f>
        <v/>
      </c>
      <c r="AX351" s="165"/>
      <c r="AY351" s="166"/>
      <c r="AZ351" s="189"/>
      <c r="BC351" s="94"/>
      <c r="BD351" s="94"/>
      <c r="BE351" s="150"/>
      <c r="BJ351"/>
      <c r="CI351" s="184" t="str">
        <f>IFERROR(TOWER_DATA[[#This Row],[Top '[m']]]-TOWER_DATA[[#This Row],[Bottom '[m']]], "")</f>
        <v/>
      </c>
      <c r="CJ351" s="446" t="str">
        <f>IFERROR(-(TOWER_DATA[[#This Row],[D, bottom '[m']]]-TOWER_DATA[[#This Row],[D, top '[m']]])/(TOWER_DATA[[#This Row],[Bottom '[m']]]-TOWER_DATA[[#This Row],[Top '[m']]]),"")</f>
        <v/>
      </c>
      <c r="CK351" s="447" t="str">
        <f>IF(7850/1000*(1/3)*PI()*ABS(CD351-CE351)*((CF351/2)^2+(CF351/2)*(CG351/2)+(CG351/2)^2-(CF351/2-CH351/1000)^2-(CF351/2-CH351/1000)*(CG351/2-CH351/1000)-(CG351/2-CH351/1000)^2)=0,"",7850/1000*(1/3)*PI()*ABS(CD351-CE351)*((CF351/2)^2+(CF351/2)*(CG351/2)+(CG351/2)^2-(CF351/2-CH351/1000)^2-(CF351/2-CH351/1000)*(CG351/2-CH351/1000)-(CG351/2-CH351/1000)^2))</f>
        <v/>
      </c>
      <c r="CL351" s="185" t="str">
        <f>IFERROR((TOWER_DATA[[#This Row],[D, bottom '[m']]]+TOWER_DATA[[#This Row],[D, top '[m']]])/(2*TOWER_DATA[[#This Row],[t '[mm']]]/1000),"")</f>
        <v/>
      </c>
      <c r="CN351" s="412"/>
      <c r="CV351" s="55"/>
      <c r="DQ351" s="166"/>
      <c r="DR351" s="166"/>
      <c r="DS351" s="150"/>
      <c r="DV351" s="94"/>
      <c r="DW351" s="94"/>
      <c r="DX351" s="53"/>
    </row>
    <row r="352" spans="5:128" ht="18" customHeight="1">
      <c r="E352" s="243"/>
      <c r="K352" s="184" t="str">
        <f>IFERROR(MP_DATA[[#This Row],[Top '[m']]]-MP_DATA[[#This Row],[Bottom '[m']]], "")</f>
        <v/>
      </c>
      <c r="L352" s="172" t="str">
        <f>IFERROR(-(MP_DATA[[#This Row],[D, bottom '[m']]]-MP_DATA[[#This Row],[D, top '[m']]])/(MP_DATA[[#This Row],[Bottom '[m']]]-MP_DATA[[#This Row],[Top '[m']]]),"")</f>
        <v/>
      </c>
      <c r="M352" s="122" t="str">
        <f t="shared" si="9"/>
        <v/>
      </c>
      <c r="N352" s="435" t="str">
        <f>IFERROR((MP_DATA[[#This Row],[D, bottom '[m']]]+MP_DATA[[#This Row],[D, top '[m']]])/(2*MP_DATA[[#This Row],[t '[mm']]]/1000),"")</f>
        <v/>
      </c>
      <c r="O352" s="412"/>
      <c r="P352" s="412"/>
      <c r="Q352" s="412"/>
      <c r="R352" s="412"/>
      <c r="S352" s="461"/>
      <c r="T352" s="461"/>
      <c r="U352" s="457"/>
      <c r="V352" s="412"/>
      <c r="W352" s="412"/>
      <c r="X352" s="412"/>
      <c r="Y352" s="412"/>
      <c r="AW352" s="184" t="str">
        <f>IFERROR(TP_DATA[[#This Row],[Top '[m']]]-TP_DATA[[#This Row],[Bottom '[m']]], "")</f>
        <v/>
      </c>
      <c r="AX352" s="165"/>
      <c r="AY352" s="166"/>
      <c r="AZ352" s="189"/>
      <c r="BC352" s="94"/>
      <c r="BD352" s="94"/>
      <c r="BE352" s="150"/>
      <c r="BJ352"/>
      <c r="CI352" s="184" t="str">
        <f>IFERROR(TOWER_DATA[[#This Row],[Top '[m']]]-TOWER_DATA[[#This Row],[Bottom '[m']]], "")</f>
        <v/>
      </c>
      <c r="CJ352" s="446" t="str">
        <f>IFERROR(-(TOWER_DATA[[#This Row],[D, bottom '[m']]]-TOWER_DATA[[#This Row],[D, top '[m']]])/(TOWER_DATA[[#This Row],[Bottom '[m']]]-TOWER_DATA[[#This Row],[Top '[m']]]),"")</f>
        <v/>
      </c>
      <c r="CK352" s="447" t="str">
        <f>IF(7850/1000*(1/3)*PI()*ABS(CD352-CE352)*((CF352/2)^2+(CF352/2)*(CG352/2)+(CG352/2)^2-(CF352/2-CH352/1000)^2-(CF352/2-CH352/1000)*(CG352/2-CH352/1000)-(CG352/2-CH352/1000)^2)=0,"",7850/1000*(1/3)*PI()*ABS(CD352-CE352)*((CF352/2)^2+(CF352/2)*(CG352/2)+(CG352/2)^2-(CF352/2-CH352/1000)^2-(CF352/2-CH352/1000)*(CG352/2-CH352/1000)-(CG352/2-CH352/1000)^2))</f>
        <v/>
      </c>
      <c r="CL352" s="185" t="str">
        <f>IFERROR((TOWER_DATA[[#This Row],[D, bottom '[m']]]+TOWER_DATA[[#This Row],[D, top '[m']]])/(2*TOWER_DATA[[#This Row],[t '[mm']]]/1000),"")</f>
        <v/>
      </c>
      <c r="CN352" s="412"/>
      <c r="CV352" s="55"/>
      <c r="DQ352" s="166"/>
      <c r="DR352" s="166"/>
      <c r="DS352" s="150"/>
      <c r="DV352" s="94"/>
      <c r="DW352" s="94"/>
      <c r="DX352" s="53"/>
    </row>
    <row r="353" spans="5:128" ht="18" customHeight="1">
      <c r="E353" s="243"/>
      <c r="K353" s="184" t="str">
        <f>IFERROR(MP_DATA[[#This Row],[Top '[m']]]-MP_DATA[[#This Row],[Bottom '[m']]], "")</f>
        <v/>
      </c>
      <c r="L353" s="172" t="str">
        <f>IFERROR(-(MP_DATA[[#This Row],[D, bottom '[m']]]-MP_DATA[[#This Row],[D, top '[m']]])/(MP_DATA[[#This Row],[Bottom '[m']]]-MP_DATA[[#This Row],[Top '[m']]]),"")</f>
        <v/>
      </c>
      <c r="M353" s="122" t="str">
        <f t="shared" si="9"/>
        <v/>
      </c>
      <c r="N353" s="435" t="str">
        <f>IFERROR((MP_DATA[[#This Row],[D, bottom '[m']]]+MP_DATA[[#This Row],[D, top '[m']]])/(2*MP_DATA[[#This Row],[t '[mm']]]/1000),"")</f>
        <v/>
      </c>
      <c r="O353" s="412"/>
      <c r="P353" s="412"/>
      <c r="Q353" s="412"/>
      <c r="R353" s="412"/>
      <c r="S353" s="461"/>
      <c r="T353" s="461"/>
      <c r="U353" s="457"/>
      <c r="V353" s="412"/>
      <c r="W353" s="412"/>
      <c r="X353" s="412"/>
      <c r="Y353" s="412"/>
      <c r="AW353" s="184" t="str">
        <f>IFERROR(TP_DATA[[#This Row],[Top '[m']]]-TP_DATA[[#This Row],[Bottom '[m']]], "")</f>
        <v/>
      </c>
      <c r="AX353" s="165"/>
      <c r="AY353" s="166"/>
      <c r="AZ353" s="189"/>
      <c r="BC353" s="94"/>
      <c r="BD353" s="94"/>
      <c r="BE353" s="150"/>
      <c r="BJ353"/>
      <c r="CI353" s="184" t="str">
        <f>IFERROR(TOWER_DATA[[#This Row],[Top '[m']]]-TOWER_DATA[[#This Row],[Bottom '[m']]], "")</f>
        <v/>
      </c>
      <c r="CJ353" s="446" t="str">
        <f>IFERROR(-(TOWER_DATA[[#This Row],[D, bottom '[m']]]-TOWER_DATA[[#This Row],[D, top '[m']]])/(TOWER_DATA[[#This Row],[Bottom '[m']]]-TOWER_DATA[[#This Row],[Top '[m']]]),"")</f>
        <v/>
      </c>
      <c r="CK353" s="447" t="str">
        <f>IF(7850/1000*(1/3)*PI()*ABS(CD353-CE353)*((CF353/2)^2+(CF353/2)*(CG353/2)+(CG353/2)^2-(CF353/2-CH353/1000)^2-(CF353/2-CH353/1000)*(CG353/2-CH353/1000)-(CG353/2-CH353/1000)^2)=0,"",7850/1000*(1/3)*PI()*ABS(CD353-CE353)*((CF353/2)^2+(CF353/2)*(CG353/2)+(CG353/2)^2-(CF353/2-CH353/1000)^2-(CF353/2-CH353/1000)*(CG353/2-CH353/1000)-(CG353/2-CH353/1000)^2))</f>
        <v/>
      </c>
      <c r="CL353" s="185" t="str">
        <f>IFERROR((TOWER_DATA[[#This Row],[D, bottom '[m']]]+TOWER_DATA[[#This Row],[D, top '[m']]])/(2*TOWER_DATA[[#This Row],[t '[mm']]]/1000),"")</f>
        <v/>
      </c>
      <c r="CN353" s="412"/>
      <c r="CV353" s="55"/>
      <c r="DQ353" s="166"/>
      <c r="DR353" s="166"/>
      <c r="DS353" s="150"/>
      <c r="DV353" s="94"/>
      <c r="DW353" s="94"/>
      <c r="DX353" s="53"/>
    </row>
    <row r="354" spans="5:128" ht="18" customHeight="1">
      <c r="E354" s="243"/>
      <c r="K354" s="184" t="str">
        <f>IFERROR(MP_DATA[[#This Row],[Top '[m']]]-MP_DATA[[#This Row],[Bottom '[m']]], "")</f>
        <v/>
      </c>
      <c r="L354" s="172" t="str">
        <f>IFERROR(-(MP_DATA[[#This Row],[D, bottom '[m']]]-MP_DATA[[#This Row],[D, top '[m']]])/(MP_DATA[[#This Row],[Bottom '[m']]]-MP_DATA[[#This Row],[Top '[m']]]),"")</f>
        <v/>
      </c>
      <c r="M354" s="122" t="str">
        <f t="shared" si="9"/>
        <v/>
      </c>
      <c r="N354" s="435" t="str">
        <f>IFERROR((MP_DATA[[#This Row],[D, bottom '[m']]]+MP_DATA[[#This Row],[D, top '[m']]])/(2*MP_DATA[[#This Row],[t '[mm']]]/1000),"")</f>
        <v/>
      </c>
      <c r="O354" s="412"/>
      <c r="P354" s="412"/>
      <c r="Q354" s="412"/>
      <c r="R354" s="412"/>
      <c r="S354" s="461"/>
      <c r="T354" s="461"/>
      <c r="U354" s="457"/>
      <c r="V354" s="412"/>
      <c r="W354" s="412"/>
      <c r="X354" s="412"/>
      <c r="Y354" s="412"/>
      <c r="AW354" s="184" t="str">
        <f>IFERROR(TP_DATA[[#This Row],[Top '[m']]]-TP_DATA[[#This Row],[Bottom '[m']]], "")</f>
        <v/>
      </c>
      <c r="AX354" s="165"/>
      <c r="AY354" s="166"/>
      <c r="AZ354" s="189"/>
      <c r="BC354" s="94"/>
      <c r="BD354" s="94"/>
      <c r="BE354" s="150"/>
      <c r="BJ354"/>
      <c r="CI354" s="184" t="str">
        <f>IFERROR(TOWER_DATA[[#This Row],[Top '[m']]]-TOWER_DATA[[#This Row],[Bottom '[m']]], "")</f>
        <v/>
      </c>
      <c r="CJ354" s="446" t="str">
        <f>IFERROR(-(TOWER_DATA[[#This Row],[D, bottom '[m']]]-TOWER_DATA[[#This Row],[D, top '[m']]])/(TOWER_DATA[[#This Row],[Bottom '[m']]]-TOWER_DATA[[#This Row],[Top '[m']]]),"")</f>
        <v/>
      </c>
      <c r="CK354" s="447" t="str">
        <f>IF(7850/1000*(1/3)*PI()*ABS(CD354-CE354)*((CF354/2)^2+(CF354/2)*(CG354/2)+(CG354/2)^2-(CF354/2-CH354/1000)^2-(CF354/2-CH354/1000)*(CG354/2-CH354/1000)-(CG354/2-CH354/1000)^2)=0,"",7850/1000*(1/3)*PI()*ABS(CD354-CE354)*((CF354/2)^2+(CF354/2)*(CG354/2)+(CG354/2)^2-(CF354/2-CH354/1000)^2-(CF354/2-CH354/1000)*(CG354/2-CH354/1000)-(CG354/2-CH354/1000)^2))</f>
        <v/>
      </c>
      <c r="CL354" s="185" t="str">
        <f>IFERROR((TOWER_DATA[[#This Row],[D, bottom '[m']]]+TOWER_DATA[[#This Row],[D, top '[m']]])/(2*TOWER_DATA[[#This Row],[t '[mm']]]/1000),"")</f>
        <v/>
      </c>
      <c r="CN354" s="412"/>
      <c r="CV354" s="55"/>
      <c r="DQ354" s="166"/>
      <c r="DR354" s="166"/>
      <c r="DS354" s="150"/>
      <c r="DV354" s="94"/>
      <c r="DW354" s="94"/>
      <c r="DX354" s="53"/>
    </row>
    <row r="355" spans="5:128" ht="18" customHeight="1">
      <c r="E355" s="243"/>
      <c r="K355" s="184" t="str">
        <f>IFERROR(MP_DATA[[#This Row],[Top '[m']]]-MP_DATA[[#This Row],[Bottom '[m']]], "")</f>
        <v/>
      </c>
      <c r="L355" s="172" t="str">
        <f>IFERROR(-(MP_DATA[[#This Row],[D, bottom '[m']]]-MP_DATA[[#This Row],[D, top '[m']]])/(MP_DATA[[#This Row],[Bottom '[m']]]-MP_DATA[[#This Row],[Top '[m']]]),"")</f>
        <v/>
      </c>
      <c r="M355" s="122" t="str">
        <f t="shared" si="9"/>
        <v/>
      </c>
      <c r="N355" s="435" t="str">
        <f>IFERROR((MP_DATA[[#This Row],[D, bottom '[m']]]+MP_DATA[[#This Row],[D, top '[m']]])/(2*MP_DATA[[#This Row],[t '[mm']]]/1000),"")</f>
        <v/>
      </c>
      <c r="O355" s="412"/>
      <c r="P355" s="412"/>
      <c r="Q355" s="412"/>
      <c r="R355" s="412"/>
      <c r="S355" s="461"/>
      <c r="T355" s="461"/>
      <c r="U355" s="457"/>
      <c r="V355" s="412"/>
      <c r="W355" s="412"/>
      <c r="X355" s="412"/>
      <c r="Y355" s="412"/>
      <c r="AW355" s="184" t="str">
        <f>IFERROR(TP_DATA[[#This Row],[Top '[m']]]-TP_DATA[[#This Row],[Bottom '[m']]], "")</f>
        <v/>
      </c>
      <c r="AX355" s="165"/>
      <c r="AY355" s="166"/>
      <c r="AZ355" s="189"/>
      <c r="BC355" s="94"/>
      <c r="BD355" s="94"/>
      <c r="BE355" s="150"/>
      <c r="BJ355"/>
      <c r="CI355" s="184" t="str">
        <f>IFERROR(TOWER_DATA[[#This Row],[Top '[m']]]-TOWER_DATA[[#This Row],[Bottom '[m']]], "")</f>
        <v/>
      </c>
      <c r="CJ355" s="446" t="str">
        <f>IFERROR(-(TOWER_DATA[[#This Row],[D, bottom '[m']]]-TOWER_DATA[[#This Row],[D, top '[m']]])/(TOWER_DATA[[#This Row],[Bottom '[m']]]-TOWER_DATA[[#This Row],[Top '[m']]]),"")</f>
        <v/>
      </c>
      <c r="CK355" s="447" t="str">
        <f>IF(7850/1000*(1/3)*PI()*ABS(CD355-CE355)*((CF355/2)^2+(CF355/2)*(CG355/2)+(CG355/2)^2-(CF355/2-CH355/1000)^2-(CF355/2-CH355/1000)*(CG355/2-CH355/1000)-(CG355/2-CH355/1000)^2)=0,"",7850/1000*(1/3)*PI()*ABS(CD355-CE355)*((CF355/2)^2+(CF355/2)*(CG355/2)+(CG355/2)^2-(CF355/2-CH355/1000)^2-(CF355/2-CH355/1000)*(CG355/2-CH355/1000)-(CG355/2-CH355/1000)^2))</f>
        <v/>
      </c>
      <c r="CL355" s="185" t="str">
        <f>IFERROR((TOWER_DATA[[#This Row],[D, bottom '[m']]]+TOWER_DATA[[#This Row],[D, top '[m']]])/(2*TOWER_DATA[[#This Row],[t '[mm']]]/1000),"")</f>
        <v/>
      </c>
      <c r="CN355" s="412"/>
      <c r="CV355" s="55"/>
      <c r="DQ355" s="166"/>
      <c r="DR355" s="166"/>
      <c r="DS355" s="150"/>
      <c r="DV355" s="94"/>
      <c r="DW355" s="94"/>
      <c r="DX355" s="53"/>
    </row>
    <row r="356" spans="5:128" ht="18" customHeight="1">
      <c r="E356" s="243"/>
      <c r="K356" s="184" t="str">
        <f>IFERROR(MP_DATA[[#This Row],[Top '[m']]]-MP_DATA[[#This Row],[Bottom '[m']]], "")</f>
        <v/>
      </c>
      <c r="L356" s="172" t="str">
        <f>IFERROR(-(MP_DATA[[#This Row],[D, bottom '[m']]]-MP_DATA[[#This Row],[D, top '[m']]])/(MP_DATA[[#This Row],[Bottom '[m']]]-MP_DATA[[#This Row],[Top '[m']]]),"")</f>
        <v/>
      </c>
      <c r="M356" s="122" t="str">
        <f t="shared" si="9"/>
        <v/>
      </c>
      <c r="N356" s="435" t="str">
        <f>IFERROR((MP_DATA[[#This Row],[D, bottom '[m']]]+MP_DATA[[#This Row],[D, top '[m']]])/(2*MP_DATA[[#This Row],[t '[mm']]]/1000),"")</f>
        <v/>
      </c>
      <c r="O356" s="412"/>
      <c r="P356" s="412"/>
      <c r="Q356" s="412"/>
      <c r="R356" s="412"/>
      <c r="S356" s="461"/>
      <c r="T356" s="461"/>
      <c r="U356" s="457"/>
      <c r="V356" s="412"/>
      <c r="W356" s="412"/>
      <c r="X356" s="412"/>
      <c r="Y356" s="412"/>
      <c r="AW356" s="184" t="str">
        <f>IFERROR(TP_DATA[[#This Row],[Top '[m']]]-TP_DATA[[#This Row],[Bottom '[m']]], "")</f>
        <v/>
      </c>
      <c r="AX356" s="165"/>
      <c r="AY356" s="166"/>
      <c r="AZ356" s="189"/>
      <c r="BC356" s="94"/>
      <c r="BD356" s="94"/>
      <c r="BE356" s="150"/>
      <c r="BJ356"/>
      <c r="CI356" s="184" t="str">
        <f>IFERROR(TOWER_DATA[[#This Row],[Top '[m']]]-TOWER_DATA[[#This Row],[Bottom '[m']]], "")</f>
        <v/>
      </c>
      <c r="CJ356" s="446" t="str">
        <f>IFERROR(-(TOWER_DATA[[#This Row],[D, bottom '[m']]]-TOWER_DATA[[#This Row],[D, top '[m']]])/(TOWER_DATA[[#This Row],[Bottom '[m']]]-TOWER_DATA[[#This Row],[Top '[m']]]),"")</f>
        <v/>
      </c>
      <c r="CK356" s="447" t="str">
        <f>IF(7850/1000*(1/3)*PI()*ABS(CD356-CE356)*((CF356/2)^2+(CF356/2)*(CG356/2)+(CG356/2)^2-(CF356/2-CH356/1000)^2-(CF356/2-CH356/1000)*(CG356/2-CH356/1000)-(CG356/2-CH356/1000)^2)=0,"",7850/1000*(1/3)*PI()*ABS(CD356-CE356)*((CF356/2)^2+(CF356/2)*(CG356/2)+(CG356/2)^2-(CF356/2-CH356/1000)^2-(CF356/2-CH356/1000)*(CG356/2-CH356/1000)-(CG356/2-CH356/1000)^2))</f>
        <v/>
      </c>
      <c r="CL356" s="185" t="str">
        <f>IFERROR((TOWER_DATA[[#This Row],[D, bottom '[m']]]+TOWER_DATA[[#This Row],[D, top '[m']]])/(2*TOWER_DATA[[#This Row],[t '[mm']]]/1000),"")</f>
        <v/>
      </c>
      <c r="CN356" s="412"/>
      <c r="CV356" s="55"/>
      <c r="DQ356" s="166"/>
      <c r="DR356" s="166"/>
      <c r="DS356" s="150"/>
      <c r="DV356" s="94"/>
      <c r="DW356" s="94"/>
      <c r="DX356" s="53"/>
    </row>
    <row r="357" spans="5:128" ht="18" customHeight="1">
      <c r="E357" s="243"/>
      <c r="K357" s="184" t="str">
        <f>IFERROR(MP_DATA[[#This Row],[Top '[m']]]-MP_DATA[[#This Row],[Bottom '[m']]], "")</f>
        <v/>
      </c>
      <c r="L357" s="172" t="str">
        <f>IFERROR(-(MP_DATA[[#This Row],[D, bottom '[m']]]-MP_DATA[[#This Row],[D, top '[m']]])/(MP_DATA[[#This Row],[Bottom '[m']]]-MP_DATA[[#This Row],[Top '[m']]]),"")</f>
        <v/>
      </c>
      <c r="M357" s="122" t="str">
        <f t="shared" si="9"/>
        <v/>
      </c>
      <c r="N357" s="435" t="str">
        <f>IFERROR((MP_DATA[[#This Row],[D, bottom '[m']]]+MP_DATA[[#This Row],[D, top '[m']]])/(2*MP_DATA[[#This Row],[t '[mm']]]/1000),"")</f>
        <v/>
      </c>
      <c r="O357" s="412"/>
      <c r="P357" s="412"/>
      <c r="Q357" s="412"/>
      <c r="R357" s="412"/>
      <c r="S357" s="461"/>
      <c r="T357" s="461"/>
      <c r="U357" s="457"/>
      <c r="V357" s="412"/>
      <c r="W357" s="412"/>
      <c r="X357" s="412"/>
      <c r="Y357" s="412"/>
      <c r="AW357" s="184" t="str">
        <f>IFERROR(TP_DATA[[#This Row],[Top '[m']]]-TP_DATA[[#This Row],[Bottom '[m']]], "")</f>
        <v/>
      </c>
      <c r="AX357" s="165"/>
      <c r="AY357" s="166"/>
      <c r="AZ357" s="189"/>
      <c r="BC357" s="94"/>
      <c r="BD357" s="94"/>
      <c r="BE357" s="150"/>
      <c r="BJ357"/>
      <c r="CI357" s="184" t="str">
        <f>IFERROR(TOWER_DATA[[#This Row],[Top '[m']]]-TOWER_DATA[[#This Row],[Bottom '[m']]], "")</f>
        <v/>
      </c>
      <c r="CJ357" s="446" t="str">
        <f>IFERROR(-(TOWER_DATA[[#This Row],[D, bottom '[m']]]-TOWER_DATA[[#This Row],[D, top '[m']]])/(TOWER_DATA[[#This Row],[Bottom '[m']]]-TOWER_DATA[[#This Row],[Top '[m']]]),"")</f>
        <v/>
      </c>
      <c r="CK357" s="447" t="str">
        <f>IF(7850/1000*(1/3)*PI()*ABS(CD357-CE357)*((CF357/2)^2+(CF357/2)*(CG357/2)+(CG357/2)^2-(CF357/2-CH357/1000)^2-(CF357/2-CH357/1000)*(CG357/2-CH357/1000)-(CG357/2-CH357/1000)^2)=0,"",7850/1000*(1/3)*PI()*ABS(CD357-CE357)*((CF357/2)^2+(CF357/2)*(CG357/2)+(CG357/2)^2-(CF357/2-CH357/1000)^2-(CF357/2-CH357/1000)*(CG357/2-CH357/1000)-(CG357/2-CH357/1000)^2))</f>
        <v/>
      </c>
      <c r="CL357" s="185" t="str">
        <f>IFERROR((TOWER_DATA[[#This Row],[D, bottom '[m']]]+TOWER_DATA[[#This Row],[D, top '[m']]])/(2*TOWER_DATA[[#This Row],[t '[mm']]]/1000),"")</f>
        <v/>
      </c>
      <c r="CN357" s="412"/>
      <c r="CV357" s="55"/>
      <c r="DQ357" s="166"/>
      <c r="DR357" s="166"/>
      <c r="DS357" s="150"/>
      <c r="DV357" s="94"/>
      <c r="DW357" s="94"/>
      <c r="DX357" s="53"/>
    </row>
    <row r="358" spans="5:128" ht="18" customHeight="1">
      <c r="E358" s="243"/>
      <c r="K358" s="184" t="str">
        <f>IFERROR(MP_DATA[[#This Row],[Top '[m']]]-MP_DATA[[#This Row],[Bottom '[m']]], "")</f>
        <v/>
      </c>
      <c r="L358" s="172" t="str">
        <f>IFERROR(-(MP_DATA[[#This Row],[D, bottom '[m']]]-MP_DATA[[#This Row],[D, top '[m']]])/(MP_DATA[[#This Row],[Bottom '[m']]]-MP_DATA[[#This Row],[Top '[m']]]),"")</f>
        <v/>
      </c>
      <c r="M358" s="122" t="str">
        <f t="shared" si="9"/>
        <v/>
      </c>
      <c r="N358" s="435" t="str">
        <f>IFERROR((MP_DATA[[#This Row],[D, bottom '[m']]]+MP_DATA[[#This Row],[D, top '[m']]])/(2*MP_DATA[[#This Row],[t '[mm']]]/1000),"")</f>
        <v/>
      </c>
      <c r="O358" s="412"/>
      <c r="P358" s="412"/>
      <c r="Q358" s="412"/>
      <c r="R358" s="412"/>
      <c r="S358" s="461"/>
      <c r="T358" s="461"/>
      <c r="U358" s="457"/>
      <c r="V358" s="412"/>
      <c r="W358" s="412"/>
      <c r="X358" s="412"/>
      <c r="Y358" s="412"/>
      <c r="AW358" s="184" t="str">
        <f>IFERROR(TP_DATA[[#This Row],[Top '[m']]]-TP_DATA[[#This Row],[Bottom '[m']]], "")</f>
        <v/>
      </c>
      <c r="AX358" s="165"/>
      <c r="AY358" s="166"/>
      <c r="AZ358" s="189"/>
      <c r="BC358" s="94"/>
      <c r="BD358" s="94"/>
      <c r="BE358" s="150"/>
      <c r="BJ358"/>
      <c r="CI358" s="184" t="str">
        <f>IFERROR(TOWER_DATA[[#This Row],[Top '[m']]]-TOWER_DATA[[#This Row],[Bottom '[m']]], "")</f>
        <v/>
      </c>
      <c r="CJ358" s="446" t="str">
        <f>IFERROR(-(TOWER_DATA[[#This Row],[D, bottom '[m']]]-TOWER_DATA[[#This Row],[D, top '[m']]])/(TOWER_DATA[[#This Row],[Bottom '[m']]]-TOWER_DATA[[#This Row],[Top '[m']]]),"")</f>
        <v/>
      </c>
      <c r="CK358" s="447" t="str">
        <f>IF(7850/1000*(1/3)*PI()*ABS(CD358-CE358)*((CF358/2)^2+(CF358/2)*(CG358/2)+(CG358/2)^2-(CF358/2-CH358/1000)^2-(CF358/2-CH358/1000)*(CG358/2-CH358/1000)-(CG358/2-CH358/1000)^2)=0,"",7850/1000*(1/3)*PI()*ABS(CD358-CE358)*((CF358/2)^2+(CF358/2)*(CG358/2)+(CG358/2)^2-(CF358/2-CH358/1000)^2-(CF358/2-CH358/1000)*(CG358/2-CH358/1000)-(CG358/2-CH358/1000)^2))</f>
        <v/>
      </c>
      <c r="CL358" s="185" t="str">
        <f>IFERROR((TOWER_DATA[[#This Row],[D, bottom '[m']]]+TOWER_DATA[[#This Row],[D, top '[m']]])/(2*TOWER_DATA[[#This Row],[t '[mm']]]/1000),"")</f>
        <v/>
      </c>
      <c r="CN358" s="412"/>
      <c r="CV358" s="55"/>
      <c r="DQ358" s="166"/>
      <c r="DR358" s="166"/>
      <c r="DS358" s="150"/>
      <c r="DV358" s="94"/>
      <c r="DW358" s="94"/>
      <c r="DX358" s="53"/>
    </row>
    <row r="359" spans="5:128" ht="18" customHeight="1">
      <c r="E359" s="243"/>
      <c r="K359" s="184" t="str">
        <f>IFERROR(MP_DATA[[#This Row],[Top '[m']]]-MP_DATA[[#This Row],[Bottom '[m']]], "")</f>
        <v/>
      </c>
      <c r="L359" s="172" t="str">
        <f>IFERROR(-(MP_DATA[[#This Row],[D, bottom '[m']]]-MP_DATA[[#This Row],[D, top '[m']]])/(MP_DATA[[#This Row],[Bottom '[m']]]-MP_DATA[[#This Row],[Top '[m']]]),"")</f>
        <v/>
      </c>
      <c r="M359" s="122" t="str">
        <f t="shared" si="9"/>
        <v/>
      </c>
      <c r="N359" s="435" t="str">
        <f>IFERROR((MP_DATA[[#This Row],[D, bottom '[m']]]+MP_DATA[[#This Row],[D, top '[m']]])/(2*MP_DATA[[#This Row],[t '[mm']]]/1000),"")</f>
        <v/>
      </c>
      <c r="O359" s="412"/>
      <c r="P359" s="412"/>
      <c r="Q359" s="412"/>
      <c r="R359" s="412"/>
      <c r="S359" s="461"/>
      <c r="T359" s="461"/>
      <c r="U359" s="457"/>
      <c r="V359" s="412"/>
      <c r="W359" s="412"/>
      <c r="X359" s="412"/>
      <c r="Y359" s="412"/>
      <c r="AW359" s="184" t="str">
        <f>IFERROR(TP_DATA[[#This Row],[Top '[m']]]-TP_DATA[[#This Row],[Bottom '[m']]], "")</f>
        <v/>
      </c>
      <c r="AX359" s="165"/>
      <c r="AY359" s="166"/>
      <c r="AZ359" s="189"/>
      <c r="BC359" s="94"/>
      <c r="BD359" s="94"/>
      <c r="BE359" s="150"/>
      <c r="BJ359"/>
      <c r="CI359" s="184" t="str">
        <f>IFERROR(TOWER_DATA[[#This Row],[Top '[m']]]-TOWER_DATA[[#This Row],[Bottom '[m']]], "")</f>
        <v/>
      </c>
      <c r="CJ359" s="446" t="str">
        <f>IFERROR(-(TOWER_DATA[[#This Row],[D, bottom '[m']]]-TOWER_DATA[[#This Row],[D, top '[m']]])/(TOWER_DATA[[#This Row],[Bottom '[m']]]-TOWER_DATA[[#This Row],[Top '[m']]]),"")</f>
        <v/>
      </c>
      <c r="CK359" s="447" t="str">
        <f>IF(7850/1000*(1/3)*PI()*ABS(CD359-CE359)*((CF359/2)^2+(CF359/2)*(CG359/2)+(CG359/2)^2-(CF359/2-CH359/1000)^2-(CF359/2-CH359/1000)*(CG359/2-CH359/1000)-(CG359/2-CH359/1000)^2)=0,"",7850/1000*(1/3)*PI()*ABS(CD359-CE359)*((CF359/2)^2+(CF359/2)*(CG359/2)+(CG359/2)^2-(CF359/2-CH359/1000)^2-(CF359/2-CH359/1000)*(CG359/2-CH359/1000)-(CG359/2-CH359/1000)^2))</f>
        <v/>
      </c>
      <c r="CL359" s="185" t="str">
        <f>IFERROR((TOWER_DATA[[#This Row],[D, bottom '[m']]]+TOWER_DATA[[#This Row],[D, top '[m']]])/(2*TOWER_DATA[[#This Row],[t '[mm']]]/1000),"")</f>
        <v/>
      </c>
      <c r="CN359" s="412"/>
      <c r="CV359" s="55"/>
      <c r="DQ359" s="166"/>
      <c r="DR359" s="166"/>
      <c r="DS359" s="150"/>
      <c r="DV359" s="94"/>
      <c r="DW359" s="94"/>
      <c r="DX359" s="53"/>
    </row>
    <row r="360" spans="5:128" ht="18" customHeight="1">
      <c r="E360" s="243"/>
      <c r="K360" s="184" t="str">
        <f>IFERROR(MP_DATA[[#This Row],[Top '[m']]]-MP_DATA[[#This Row],[Bottom '[m']]], "")</f>
        <v/>
      </c>
      <c r="L360" s="172" t="str">
        <f>IFERROR(-(MP_DATA[[#This Row],[D, bottom '[m']]]-MP_DATA[[#This Row],[D, top '[m']]])/(MP_DATA[[#This Row],[Bottom '[m']]]-MP_DATA[[#This Row],[Top '[m']]]),"")</f>
        <v/>
      </c>
      <c r="M360" s="122" t="str">
        <f t="shared" si="9"/>
        <v/>
      </c>
      <c r="N360" s="435" t="str">
        <f>IFERROR((MP_DATA[[#This Row],[D, bottom '[m']]]+MP_DATA[[#This Row],[D, top '[m']]])/(2*MP_DATA[[#This Row],[t '[mm']]]/1000),"")</f>
        <v/>
      </c>
      <c r="O360" s="412"/>
      <c r="P360" s="412"/>
      <c r="Q360" s="412"/>
      <c r="R360" s="412"/>
      <c r="S360" s="461"/>
      <c r="T360" s="461"/>
      <c r="U360" s="457"/>
      <c r="V360" s="412"/>
      <c r="W360" s="412"/>
      <c r="X360" s="412"/>
      <c r="Y360" s="412"/>
      <c r="AW360" s="184" t="str">
        <f>IFERROR(TP_DATA[[#This Row],[Top '[m']]]-TP_DATA[[#This Row],[Bottom '[m']]], "")</f>
        <v/>
      </c>
      <c r="AX360" s="165"/>
      <c r="AY360" s="166"/>
      <c r="AZ360" s="189"/>
      <c r="BC360" s="94"/>
      <c r="BD360" s="94"/>
      <c r="BE360" s="150"/>
      <c r="BJ360"/>
      <c r="CI360" s="184" t="str">
        <f>IFERROR(TOWER_DATA[[#This Row],[Top '[m']]]-TOWER_DATA[[#This Row],[Bottom '[m']]], "")</f>
        <v/>
      </c>
      <c r="CJ360" s="446" t="str">
        <f>IFERROR(-(TOWER_DATA[[#This Row],[D, bottom '[m']]]-TOWER_DATA[[#This Row],[D, top '[m']]])/(TOWER_DATA[[#This Row],[Bottom '[m']]]-TOWER_DATA[[#This Row],[Top '[m']]]),"")</f>
        <v/>
      </c>
      <c r="CK360" s="447" t="str">
        <f>IF(7850/1000*(1/3)*PI()*ABS(CD360-CE360)*((CF360/2)^2+(CF360/2)*(CG360/2)+(CG360/2)^2-(CF360/2-CH360/1000)^2-(CF360/2-CH360/1000)*(CG360/2-CH360/1000)-(CG360/2-CH360/1000)^2)=0,"",7850/1000*(1/3)*PI()*ABS(CD360-CE360)*((CF360/2)^2+(CF360/2)*(CG360/2)+(CG360/2)^2-(CF360/2-CH360/1000)^2-(CF360/2-CH360/1000)*(CG360/2-CH360/1000)-(CG360/2-CH360/1000)^2))</f>
        <v/>
      </c>
      <c r="CL360" s="185" t="str">
        <f>IFERROR((TOWER_DATA[[#This Row],[D, bottom '[m']]]+TOWER_DATA[[#This Row],[D, top '[m']]])/(2*TOWER_DATA[[#This Row],[t '[mm']]]/1000),"")</f>
        <v/>
      </c>
      <c r="CN360" s="412"/>
      <c r="CV360" s="55"/>
      <c r="DQ360" s="166"/>
      <c r="DR360" s="166"/>
      <c r="DS360" s="150"/>
      <c r="DV360" s="94"/>
      <c r="DW360" s="94"/>
      <c r="DX360" s="53"/>
    </row>
    <row r="361" spans="5:128" ht="18" customHeight="1">
      <c r="E361" s="243"/>
      <c r="K361" s="184" t="str">
        <f>IFERROR(MP_DATA[[#This Row],[Top '[m']]]-MP_DATA[[#This Row],[Bottom '[m']]], "")</f>
        <v/>
      </c>
      <c r="L361" s="172" t="str">
        <f>IFERROR(-(MP_DATA[[#This Row],[D, bottom '[m']]]-MP_DATA[[#This Row],[D, top '[m']]])/(MP_DATA[[#This Row],[Bottom '[m']]]-MP_DATA[[#This Row],[Top '[m']]]),"")</f>
        <v/>
      </c>
      <c r="M361" s="122" t="str">
        <f t="shared" si="9"/>
        <v/>
      </c>
      <c r="N361" s="435" t="str">
        <f>IFERROR((MP_DATA[[#This Row],[D, bottom '[m']]]+MP_DATA[[#This Row],[D, top '[m']]])/(2*MP_DATA[[#This Row],[t '[mm']]]/1000),"")</f>
        <v/>
      </c>
      <c r="O361" s="412"/>
      <c r="P361" s="412"/>
      <c r="Q361" s="412"/>
      <c r="R361" s="412"/>
      <c r="S361" s="461"/>
      <c r="T361" s="461"/>
      <c r="U361" s="457"/>
      <c r="V361" s="412"/>
      <c r="W361" s="412"/>
      <c r="X361" s="412"/>
      <c r="Y361" s="412"/>
      <c r="AW361" s="184" t="str">
        <f>IFERROR(TP_DATA[[#This Row],[Top '[m']]]-TP_DATA[[#This Row],[Bottom '[m']]], "")</f>
        <v/>
      </c>
      <c r="AX361" s="165"/>
      <c r="AY361" s="166"/>
      <c r="AZ361" s="189"/>
      <c r="BC361" s="94"/>
      <c r="BD361" s="94"/>
      <c r="BE361" s="150"/>
      <c r="BJ361"/>
      <c r="CI361" s="184" t="str">
        <f>IFERROR(TOWER_DATA[[#This Row],[Top '[m']]]-TOWER_DATA[[#This Row],[Bottom '[m']]], "")</f>
        <v/>
      </c>
      <c r="CJ361" s="446" t="str">
        <f>IFERROR(-(TOWER_DATA[[#This Row],[D, bottom '[m']]]-TOWER_DATA[[#This Row],[D, top '[m']]])/(TOWER_DATA[[#This Row],[Bottom '[m']]]-TOWER_DATA[[#This Row],[Top '[m']]]),"")</f>
        <v/>
      </c>
      <c r="CK361" s="447" t="str">
        <f>IF(7850/1000*(1/3)*PI()*ABS(CD361-CE361)*((CF361/2)^2+(CF361/2)*(CG361/2)+(CG361/2)^2-(CF361/2-CH361/1000)^2-(CF361/2-CH361/1000)*(CG361/2-CH361/1000)-(CG361/2-CH361/1000)^2)=0,"",7850/1000*(1/3)*PI()*ABS(CD361-CE361)*((CF361/2)^2+(CF361/2)*(CG361/2)+(CG361/2)^2-(CF361/2-CH361/1000)^2-(CF361/2-CH361/1000)*(CG361/2-CH361/1000)-(CG361/2-CH361/1000)^2))</f>
        <v/>
      </c>
      <c r="CL361" s="185" t="str">
        <f>IFERROR((TOWER_DATA[[#This Row],[D, bottom '[m']]]+TOWER_DATA[[#This Row],[D, top '[m']]])/(2*TOWER_DATA[[#This Row],[t '[mm']]]/1000),"")</f>
        <v/>
      </c>
      <c r="CN361" s="412"/>
      <c r="CV361" s="55"/>
      <c r="DQ361" s="166"/>
      <c r="DR361" s="166"/>
      <c r="DS361" s="150"/>
      <c r="DV361" s="94"/>
      <c r="DW361" s="94"/>
      <c r="DX361" s="53"/>
    </row>
    <row r="362" spans="5:128" ht="18" customHeight="1">
      <c r="E362" s="243"/>
      <c r="K362" s="184" t="str">
        <f>IFERROR(MP_DATA[[#This Row],[Top '[m']]]-MP_DATA[[#This Row],[Bottom '[m']]], "")</f>
        <v/>
      </c>
      <c r="L362" s="172" t="str">
        <f>IFERROR(-(MP_DATA[[#This Row],[D, bottom '[m']]]-MP_DATA[[#This Row],[D, top '[m']]])/(MP_DATA[[#This Row],[Bottom '[m']]]-MP_DATA[[#This Row],[Top '[m']]]),"")</f>
        <v/>
      </c>
      <c r="M362" s="122" t="str">
        <f t="shared" si="9"/>
        <v/>
      </c>
      <c r="N362" s="435" t="str">
        <f>IFERROR((MP_DATA[[#This Row],[D, bottom '[m']]]+MP_DATA[[#This Row],[D, top '[m']]])/(2*MP_DATA[[#This Row],[t '[mm']]]/1000),"")</f>
        <v/>
      </c>
      <c r="O362" s="412"/>
      <c r="P362" s="412"/>
      <c r="Q362" s="412"/>
      <c r="R362" s="412"/>
      <c r="S362" s="461"/>
      <c r="T362" s="461"/>
      <c r="U362" s="457"/>
      <c r="V362" s="412"/>
      <c r="W362" s="412"/>
      <c r="X362" s="412"/>
      <c r="Y362" s="412"/>
      <c r="AW362" s="184" t="str">
        <f>IFERROR(TP_DATA[[#This Row],[Top '[m']]]-TP_DATA[[#This Row],[Bottom '[m']]], "")</f>
        <v/>
      </c>
      <c r="AX362" s="165"/>
      <c r="AY362" s="166"/>
      <c r="AZ362" s="189"/>
      <c r="BC362" s="94"/>
      <c r="BD362" s="94"/>
      <c r="BE362" s="150"/>
      <c r="BJ362"/>
      <c r="CI362" s="184" t="str">
        <f>IFERROR(TOWER_DATA[[#This Row],[Top '[m']]]-TOWER_DATA[[#This Row],[Bottom '[m']]], "")</f>
        <v/>
      </c>
      <c r="CJ362" s="446" t="str">
        <f>IFERROR(-(TOWER_DATA[[#This Row],[D, bottom '[m']]]-TOWER_DATA[[#This Row],[D, top '[m']]])/(TOWER_DATA[[#This Row],[Bottom '[m']]]-TOWER_DATA[[#This Row],[Top '[m']]]),"")</f>
        <v/>
      </c>
      <c r="CK362" s="447" t="str">
        <f>IF(7850/1000*(1/3)*PI()*ABS(CD362-CE362)*((CF362/2)^2+(CF362/2)*(CG362/2)+(CG362/2)^2-(CF362/2-CH362/1000)^2-(CF362/2-CH362/1000)*(CG362/2-CH362/1000)-(CG362/2-CH362/1000)^2)=0,"",7850/1000*(1/3)*PI()*ABS(CD362-CE362)*((CF362/2)^2+(CF362/2)*(CG362/2)+(CG362/2)^2-(CF362/2-CH362/1000)^2-(CF362/2-CH362/1000)*(CG362/2-CH362/1000)-(CG362/2-CH362/1000)^2))</f>
        <v/>
      </c>
      <c r="CL362" s="185" t="str">
        <f>IFERROR((TOWER_DATA[[#This Row],[D, bottom '[m']]]+TOWER_DATA[[#This Row],[D, top '[m']]])/(2*TOWER_DATA[[#This Row],[t '[mm']]]/1000),"")</f>
        <v/>
      </c>
      <c r="CN362" s="412"/>
      <c r="CV362" s="55"/>
      <c r="DQ362" s="166"/>
      <c r="DR362" s="166"/>
      <c r="DS362" s="150"/>
      <c r="DV362" s="94"/>
      <c r="DW362" s="94"/>
      <c r="DX362" s="53"/>
    </row>
    <row r="363" spans="5:128" ht="18" customHeight="1">
      <c r="E363" s="243"/>
      <c r="K363" s="184" t="str">
        <f>IFERROR(MP_DATA[[#This Row],[Top '[m']]]-MP_DATA[[#This Row],[Bottom '[m']]], "")</f>
        <v/>
      </c>
      <c r="L363" s="172" t="str">
        <f>IFERROR(-(MP_DATA[[#This Row],[D, bottom '[m']]]-MP_DATA[[#This Row],[D, top '[m']]])/(MP_DATA[[#This Row],[Bottom '[m']]]-MP_DATA[[#This Row],[Top '[m']]]),"")</f>
        <v/>
      </c>
      <c r="M363" s="122" t="str">
        <f t="shared" si="9"/>
        <v/>
      </c>
      <c r="N363" s="435" t="str">
        <f>IFERROR((MP_DATA[[#This Row],[D, bottom '[m']]]+MP_DATA[[#This Row],[D, top '[m']]])/(2*MP_DATA[[#This Row],[t '[mm']]]/1000),"")</f>
        <v/>
      </c>
      <c r="O363" s="412"/>
      <c r="P363" s="412"/>
      <c r="Q363" s="412"/>
      <c r="R363" s="412"/>
      <c r="S363" s="461"/>
      <c r="T363" s="461"/>
      <c r="U363" s="457"/>
      <c r="V363" s="412"/>
      <c r="W363" s="412"/>
      <c r="X363" s="412"/>
      <c r="Y363" s="412"/>
      <c r="AW363" s="184" t="str">
        <f>IFERROR(TP_DATA[[#This Row],[Top '[m']]]-TP_DATA[[#This Row],[Bottom '[m']]], "")</f>
        <v/>
      </c>
      <c r="AX363" s="165"/>
      <c r="AY363" s="166"/>
      <c r="AZ363" s="189"/>
      <c r="BC363" s="94"/>
      <c r="BD363" s="94"/>
      <c r="BE363" s="150"/>
      <c r="BJ363"/>
      <c r="CI363" s="184" t="str">
        <f>IFERROR(TOWER_DATA[[#This Row],[Top '[m']]]-TOWER_DATA[[#This Row],[Bottom '[m']]], "")</f>
        <v/>
      </c>
      <c r="CJ363" s="446" t="str">
        <f>IFERROR(-(TOWER_DATA[[#This Row],[D, bottom '[m']]]-TOWER_DATA[[#This Row],[D, top '[m']]])/(TOWER_DATA[[#This Row],[Bottom '[m']]]-TOWER_DATA[[#This Row],[Top '[m']]]),"")</f>
        <v/>
      </c>
      <c r="CK363" s="447" t="str">
        <f>IF(7850/1000*(1/3)*PI()*ABS(CD363-CE363)*((CF363/2)^2+(CF363/2)*(CG363/2)+(CG363/2)^2-(CF363/2-CH363/1000)^2-(CF363/2-CH363/1000)*(CG363/2-CH363/1000)-(CG363/2-CH363/1000)^2)=0,"",7850/1000*(1/3)*PI()*ABS(CD363-CE363)*((CF363/2)^2+(CF363/2)*(CG363/2)+(CG363/2)^2-(CF363/2-CH363/1000)^2-(CF363/2-CH363/1000)*(CG363/2-CH363/1000)-(CG363/2-CH363/1000)^2))</f>
        <v/>
      </c>
      <c r="CL363" s="185" t="str">
        <f>IFERROR((TOWER_DATA[[#This Row],[D, bottom '[m']]]+TOWER_DATA[[#This Row],[D, top '[m']]])/(2*TOWER_DATA[[#This Row],[t '[mm']]]/1000),"")</f>
        <v/>
      </c>
      <c r="CN363" s="412"/>
      <c r="CV363" s="55"/>
      <c r="DQ363" s="166"/>
      <c r="DR363" s="166"/>
      <c r="DS363" s="150"/>
      <c r="DV363" s="94"/>
      <c r="DW363" s="94"/>
      <c r="DX363" s="53"/>
    </row>
    <row r="364" spans="5:128" ht="18" customHeight="1">
      <c r="E364" s="243"/>
      <c r="K364" s="184" t="str">
        <f>IFERROR(MP_DATA[[#This Row],[Top '[m']]]-MP_DATA[[#This Row],[Bottom '[m']]], "")</f>
        <v/>
      </c>
      <c r="L364" s="172" t="str">
        <f>IFERROR(-(MP_DATA[[#This Row],[D, bottom '[m']]]-MP_DATA[[#This Row],[D, top '[m']]])/(MP_DATA[[#This Row],[Bottom '[m']]]-MP_DATA[[#This Row],[Top '[m']]]),"")</f>
        <v/>
      </c>
      <c r="M364" s="122" t="str">
        <f t="shared" si="9"/>
        <v/>
      </c>
      <c r="N364" s="435" t="str">
        <f>IFERROR((MP_DATA[[#This Row],[D, bottom '[m']]]+MP_DATA[[#This Row],[D, top '[m']]])/(2*MP_DATA[[#This Row],[t '[mm']]]/1000),"")</f>
        <v/>
      </c>
      <c r="O364" s="412"/>
      <c r="P364" s="412"/>
      <c r="Q364" s="412"/>
      <c r="R364" s="412"/>
      <c r="S364" s="461"/>
      <c r="T364" s="461"/>
      <c r="U364" s="457"/>
      <c r="V364" s="412"/>
      <c r="W364" s="412"/>
      <c r="X364" s="412"/>
      <c r="Y364" s="412"/>
      <c r="AW364" s="184" t="str">
        <f>IFERROR(TP_DATA[[#This Row],[Top '[m']]]-TP_DATA[[#This Row],[Bottom '[m']]], "")</f>
        <v/>
      </c>
      <c r="AX364" s="165"/>
      <c r="AY364" s="166"/>
      <c r="AZ364" s="189"/>
      <c r="BC364" s="94"/>
      <c r="BD364" s="94"/>
      <c r="BE364" s="150"/>
      <c r="BJ364"/>
      <c r="CI364" s="184" t="str">
        <f>IFERROR(TOWER_DATA[[#This Row],[Top '[m']]]-TOWER_DATA[[#This Row],[Bottom '[m']]], "")</f>
        <v/>
      </c>
      <c r="CJ364" s="446" t="str">
        <f>IFERROR(-(TOWER_DATA[[#This Row],[D, bottom '[m']]]-TOWER_DATA[[#This Row],[D, top '[m']]])/(TOWER_DATA[[#This Row],[Bottom '[m']]]-TOWER_DATA[[#This Row],[Top '[m']]]),"")</f>
        <v/>
      </c>
      <c r="CK364" s="447" t="str">
        <f>IF(7850/1000*(1/3)*PI()*ABS(CD364-CE364)*((CF364/2)^2+(CF364/2)*(CG364/2)+(CG364/2)^2-(CF364/2-CH364/1000)^2-(CF364/2-CH364/1000)*(CG364/2-CH364/1000)-(CG364/2-CH364/1000)^2)=0,"",7850/1000*(1/3)*PI()*ABS(CD364-CE364)*((CF364/2)^2+(CF364/2)*(CG364/2)+(CG364/2)^2-(CF364/2-CH364/1000)^2-(CF364/2-CH364/1000)*(CG364/2-CH364/1000)-(CG364/2-CH364/1000)^2))</f>
        <v/>
      </c>
      <c r="CL364" s="185" t="str">
        <f>IFERROR((TOWER_DATA[[#This Row],[D, bottom '[m']]]+TOWER_DATA[[#This Row],[D, top '[m']]])/(2*TOWER_DATA[[#This Row],[t '[mm']]]/1000),"")</f>
        <v/>
      </c>
      <c r="CN364" s="412"/>
      <c r="CV364" s="55"/>
      <c r="DQ364" s="166"/>
      <c r="DR364" s="166"/>
      <c r="DS364" s="150"/>
      <c r="DV364" s="94"/>
      <c r="DW364" s="94"/>
      <c r="DX364" s="53"/>
    </row>
    <row r="365" spans="5:128" ht="18" customHeight="1">
      <c r="E365" s="243"/>
      <c r="K365" s="184" t="str">
        <f>IFERROR(MP_DATA[[#This Row],[Top '[m']]]-MP_DATA[[#This Row],[Bottom '[m']]], "")</f>
        <v/>
      </c>
      <c r="L365" s="172" t="str">
        <f>IFERROR(-(MP_DATA[[#This Row],[D, bottom '[m']]]-MP_DATA[[#This Row],[D, top '[m']]])/(MP_DATA[[#This Row],[Bottom '[m']]]-MP_DATA[[#This Row],[Top '[m']]]),"")</f>
        <v/>
      </c>
      <c r="M365" s="122" t="str">
        <f t="shared" si="9"/>
        <v/>
      </c>
      <c r="N365" s="435" t="str">
        <f>IFERROR((MP_DATA[[#This Row],[D, bottom '[m']]]+MP_DATA[[#This Row],[D, top '[m']]])/(2*MP_DATA[[#This Row],[t '[mm']]]/1000),"")</f>
        <v/>
      </c>
      <c r="O365" s="412"/>
      <c r="P365" s="412"/>
      <c r="Q365" s="412"/>
      <c r="R365" s="412"/>
      <c r="S365" s="461"/>
      <c r="T365" s="461"/>
      <c r="U365" s="457"/>
      <c r="V365" s="412"/>
      <c r="W365" s="412"/>
      <c r="X365" s="412"/>
      <c r="Y365" s="412"/>
      <c r="AW365" s="184" t="str">
        <f>IFERROR(TP_DATA[[#This Row],[Top '[m']]]-TP_DATA[[#This Row],[Bottom '[m']]], "")</f>
        <v/>
      </c>
      <c r="AX365" s="165"/>
      <c r="AY365" s="166"/>
      <c r="AZ365" s="189"/>
      <c r="BC365" s="94"/>
      <c r="BD365" s="94"/>
      <c r="BE365" s="150"/>
      <c r="BJ365"/>
      <c r="CI365" s="184" t="str">
        <f>IFERROR(TOWER_DATA[[#This Row],[Top '[m']]]-TOWER_DATA[[#This Row],[Bottom '[m']]], "")</f>
        <v/>
      </c>
      <c r="CJ365" s="446" t="str">
        <f>IFERROR(-(TOWER_DATA[[#This Row],[D, bottom '[m']]]-TOWER_DATA[[#This Row],[D, top '[m']]])/(TOWER_DATA[[#This Row],[Bottom '[m']]]-TOWER_DATA[[#This Row],[Top '[m']]]),"")</f>
        <v/>
      </c>
      <c r="CK365" s="447" t="str">
        <f>IF(7850/1000*(1/3)*PI()*ABS(CD365-CE365)*((CF365/2)^2+(CF365/2)*(CG365/2)+(CG365/2)^2-(CF365/2-CH365/1000)^2-(CF365/2-CH365/1000)*(CG365/2-CH365/1000)-(CG365/2-CH365/1000)^2)=0,"",7850/1000*(1/3)*PI()*ABS(CD365-CE365)*((CF365/2)^2+(CF365/2)*(CG365/2)+(CG365/2)^2-(CF365/2-CH365/1000)^2-(CF365/2-CH365/1000)*(CG365/2-CH365/1000)-(CG365/2-CH365/1000)^2))</f>
        <v/>
      </c>
      <c r="CL365" s="185" t="str">
        <f>IFERROR((TOWER_DATA[[#This Row],[D, bottom '[m']]]+TOWER_DATA[[#This Row],[D, top '[m']]])/(2*TOWER_DATA[[#This Row],[t '[mm']]]/1000),"")</f>
        <v/>
      </c>
      <c r="CN365" s="412"/>
      <c r="CV365" s="55"/>
      <c r="DQ365" s="166"/>
      <c r="DR365" s="166"/>
      <c r="DS365" s="150"/>
      <c r="DV365" s="94"/>
      <c r="DW365" s="94"/>
      <c r="DX365" s="53"/>
    </row>
    <row r="366" spans="5:128" ht="18" customHeight="1">
      <c r="E366" s="243"/>
      <c r="K366" s="184" t="str">
        <f>IFERROR(MP_DATA[[#This Row],[Top '[m']]]-MP_DATA[[#This Row],[Bottom '[m']]], "")</f>
        <v/>
      </c>
      <c r="L366" s="172" t="str">
        <f>IFERROR(-(MP_DATA[[#This Row],[D, bottom '[m']]]-MP_DATA[[#This Row],[D, top '[m']]])/(MP_DATA[[#This Row],[Bottom '[m']]]-MP_DATA[[#This Row],[Top '[m']]]),"")</f>
        <v/>
      </c>
      <c r="M366" s="122" t="str">
        <f t="shared" si="9"/>
        <v/>
      </c>
      <c r="N366" s="435" t="str">
        <f>IFERROR((MP_DATA[[#This Row],[D, bottom '[m']]]+MP_DATA[[#This Row],[D, top '[m']]])/(2*MP_DATA[[#This Row],[t '[mm']]]/1000),"")</f>
        <v/>
      </c>
      <c r="O366" s="412"/>
      <c r="P366" s="412"/>
      <c r="Q366" s="412"/>
      <c r="R366" s="412"/>
      <c r="S366" s="461"/>
      <c r="T366" s="461"/>
      <c r="U366" s="457"/>
      <c r="V366" s="412"/>
      <c r="W366" s="412"/>
      <c r="X366" s="412"/>
      <c r="Y366" s="412"/>
      <c r="AW366" s="184" t="str">
        <f>IFERROR(TP_DATA[[#This Row],[Top '[m']]]-TP_DATA[[#This Row],[Bottom '[m']]], "")</f>
        <v/>
      </c>
      <c r="AX366" s="165"/>
      <c r="AY366" s="166"/>
      <c r="AZ366" s="189"/>
      <c r="BC366" s="94"/>
      <c r="BD366" s="94"/>
      <c r="BE366" s="150"/>
      <c r="BJ366"/>
      <c r="CI366" s="184" t="str">
        <f>IFERROR(TOWER_DATA[[#This Row],[Top '[m']]]-TOWER_DATA[[#This Row],[Bottom '[m']]], "")</f>
        <v/>
      </c>
      <c r="CJ366" s="446" t="str">
        <f>IFERROR(-(TOWER_DATA[[#This Row],[D, bottom '[m']]]-TOWER_DATA[[#This Row],[D, top '[m']]])/(TOWER_DATA[[#This Row],[Bottom '[m']]]-TOWER_DATA[[#This Row],[Top '[m']]]),"")</f>
        <v/>
      </c>
      <c r="CK366" s="447" t="str">
        <f>IF(7850/1000*(1/3)*PI()*ABS(CD366-CE366)*((CF366/2)^2+(CF366/2)*(CG366/2)+(CG366/2)^2-(CF366/2-CH366/1000)^2-(CF366/2-CH366/1000)*(CG366/2-CH366/1000)-(CG366/2-CH366/1000)^2)=0,"",7850/1000*(1/3)*PI()*ABS(CD366-CE366)*((CF366/2)^2+(CF366/2)*(CG366/2)+(CG366/2)^2-(CF366/2-CH366/1000)^2-(CF366/2-CH366/1000)*(CG366/2-CH366/1000)-(CG366/2-CH366/1000)^2))</f>
        <v/>
      </c>
      <c r="CL366" s="185" t="str">
        <f>IFERROR((TOWER_DATA[[#This Row],[D, bottom '[m']]]+TOWER_DATA[[#This Row],[D, top '[m']]])/(2*TOWER_DATA[[#This Row],[t '[mm']]]/1000),"")</f>
        <v/>
      </c>
      <c r="CN366" s="412"/>
      <c r="CV366" s="55"/>
      <c r="DQ366" s="166"/>
      <c r="DR366" s="166"/>
      <c r="DS366" s="150"/>
      <c r="DV366" s="94"/>
      <c r="DW366" s="94"/>
      <c r="DX366" s="53"/>
    </row>
    <row r="367" spans="5:128" ht="18" customHeight="1">
      <c r="E367" s="243"/>
      <c r="K367" s="184" t="str">
        <f>IFERROR(MP_DATA[[#This Row],[Top '[m']]]-MP_DATA[[#This Row],[Bottom '[m']]], "")</f>
        <v/>
      </c>
      <c r="L367" s="172" t="str">
        <f>IFERROR(-(MP_DATA[[#This Row],[D, bottom '[m']]]-MP_DATA[[#This Row],[D, top '[m']]])/(MP_DATA[[#This Row],[Bottom '[m']]]-MP_DATA[[#This Row],[Top '[m']]]),"")</f>
        <v/>
      </c>
      <c r="M367" s="122" t="str">
        <f t="shared" si="9"/>
        <v/>
      </c>
      <c r="N367" s="435" t="str">
        <f>IFERROR((MP_DATA[[#This Row],[D, bottom '[m']]]+MP_DATA[[#This Row],[D, top '[m']]])/(2*MP_DATA[[#This Row],[t '[mm']]]/1000),"")</f>
        <v/>
      </c>
      <c r="O367" s="412"/>
      <c r="P367" s="412"/>
      <c r="Q367" s="412"/>
      <c r="R367" s="412"/>
      <c r="S367" s="461"/>
      <c r="T367" s="461"/>
      <c r="U367" s="457"/>
      <c r="V367" s="412"/>
      <c r="W367" s="412"/>
      <c r="X367" s="412"/>
      <c r="Y367" s="412"/>
      <c r="AW367" s="184" t="str">
        <f>IFERROR(TP_DATA[[#This Row],[Top '[m']]]-TP_DATA[[#This Row],[Bottom '[m']]], "")</f>
        <v/>
      </c>
      <c r="AX367" s="165"/>
      <c r="AY367" s="166"/>
      <c r="AZ367" s="189"/>
      <c r="BC367" s="94"/>
      <c r="BD367" s="94"/>
      <c r="BE367" s="150"/>
      <c r="BJ367"/>
      <c r="CI367" s="184" t="str">
        <f>IFERROR(TOWER_DATA[[#This Row],[Top '[m']]]-TOWER_DATA[[#This Row],[Bottom '[m']]], "")</f>
        <v/>
      </c>
      <c r="CJ367" s="446" t="str">
        <f>IFERROR(-(TOWER_DATA[[#This Row],[D, bottom '[m']]]-TOWER_DATA[[#This Row],[D, top '[m']]])/(TOWER_DATA[[#This Row],[Bottom '[m']]]-TOWER_DATA[[#This Row],[Top '[m']]]),"")</f>
        <v/>
      </c>
      <c r="CK367" s="447" t="str">
        <f>IF(7850/1000*(1/3)*PI()*ABS(CD367-CE367)*((CF367/2)^2+(CF367/2)*(CG367/2)+(CG367/2)^2-(CF367/2-CH367/1000)^2-(CF367/2-CH367/1000)*(CG367/2-CH367/1000)-(CG367/2-CH367/1000)^2)=0,"",7850/1000*(1/3)*PI()*ABS(CD367-CE367)*((CF367/2)^2+(CF367/2)*(CG367/2)+(CG367/2)^2-(CF367/2-CH367/1000)^2-(CF367/2-CH367/1000)*(CG367/2-CH367/1000)-(CG367/2-CH367/1000)^2))</f>
        <v/>
      </c>
      <c r="CL367" s="185" t="str">
        <f>IFERROR((TOWER_DATA[[#This Row],[D, bottom '[m']]]+TOWER_DATA[[#This Row],[D, top '[m']]])/(2*TOWER_DATA[[#This Row],[t '[mm']]]/1000),"")</f>
        <v/>
      </c>
      <c r="CN367" s="412"/>
      <c r="CV367" s="55"/>
      <c r="DQ367" s="166"/>
      <c r="DR367" s="166"/>
      <c r="DS367" s="150"/>
      <c r="DV367" s="94"/>
      <c r="DW367" s="94"/>
      <c r="DX367" s="53"/>
    </row>
    <row r="368" spans="5:128" ht="18" customHeight="1">
      <c r="K368" s="184" t="str">
        <f>IFERROR(MP_DATA[[#This Row],[Top '[m']]]-MP_DATA[[#This Row],[Bottom '[m']]], "")</f>
        <v/>
      </c>
      <c r="L368" s="172" t="str">
        <f>IFERROR(-(MP_DATA[[#This Row],[D, bottom '[m']]]-MP_DATA[[#This Row],[D, top '[m']]])/(MP_DATA[[#This Row],[Bottom '[m']]]-MP_DATA[[#This Row],[Top '[m']]]),"")</f>
        <v/>
      </c>
      <c r="M368" s="122" t="str">
        <f t="shared" si="9"/>
        <v/>
      </c>
      <c r="N368" s="435" t="str">
        <f>IFERROR((MP_DATA[[#This Row],[D, bottom '[m']]]+MP_DATA[[#This Row],[D, top '[m']]])/(2*MP_DATA[[#This Row],[t '[mm']]]/1000),"")</f>
        <v/>
      </c>
      <c r="O368" s="412"/>
      <c r="P368" s="412"/>
      <c r="Q368" s="412"/>
      <c r="R368" s="412"/>
      <c r="S368" s="461"/>
      <c r="T368" s="461"/>
      <c r="U368" s="457"/>
      <c r="V368" s="412"/>
      <c r="W368" s="412"/>
      <c r="X368" s="412"/>
      <c r="Y368" s="412"/>
      <c r="AW368" s="184" t="str">
        <f>IFERROR(TP_DATA[[#This Row],[Top '[m']]]-TP_DATA[[#This Row],[Bottom '[m']]], "")</f>
        <v/>
      </c>
      <c r="AX368" s="165"/>
      <c r="AY368" s="166"/>
      <c r="AZ368" s="189"/>
      <c r="BC368" s="94"/>
      <c r="BD368" s="94"/>
      <c r="BE368" s="150"/>
      <c r="BJ368"/>
      <c r="CI368" s="184" t="str">
        <f>IFERROR(TOWER_DATA[[#This Row],[Top '[m']]]-TOWER_DATA[[#This Row],[Bottom '[m']]], "")</f>
        <v/>
      </c>
      <c r="CJ368" s="446" t="str">
        <f>IFERROR(-(TOWER_DATA[[#This Row],[D, bottom '[m']]]-TOWER_DATA[[#This Row],[D, top '[m']]])/(TOWER_DATA[[#This Row],[Bottom '[m']]]-TOWER_DATA[[#This Row],[Top '[m']]]),"")</f>
        <v/>
      </c>
      <c r="CK368" s="447" t="str">
        <f>IF(7850/1000*(1/3)*PI()*ABS(CD368-CE368)*((CF368/2)^2+(CF368/2)*(CG368/2)+(CG368/2)^2-(CF368/2-CH368/1000)^2-(CF368/2-CH368/1000)*(CG368/2-CH368/1000)-(CG368/2-CH368/1000)^2)=0,"",7850/1000*(1/3)*PI()*ABS(CD368-CE368)*((CF368/2)^2+(CF368/2)*(CG368/2)+(CG368/2)^2-(CF368/2-CH368/1000)^2-(CF368/2-CH368/1000)*(CG368/2-CH368/1000)-(CG368/2-CH368/1000)^2))</f>
        <v/>
      </c>
      <c r="CL368" s="185" t="str">
        <f>IFERROR((TOWER_DATA[[#This Row],[D, bottom '[m']]]+TOWER_DATA[[#This Row],[D, top '[m']]])/(2*TOWER_DATA[[#This Row],[t '[mm']]]/1000),"")</f>
        <v/>
      </c>
      <c r="CN368" s="412"/>
      <c r="CV368" s="55"/>
      <c r="DQ368" s="166"/>
      <c r="DR368" s="166"/>
      <c r="DS368" s="150"/>
      <c r="DV368" s="94"/>
      <c r="DW368" s="94"/>
      <c r="DX368" s="53"/>
    </row>
    <row r="369" spans="11:128" ht="18" customHeight="1">
      <c r="K369" s="184" t="str">
        <f>IFERROR(MP_DATA[[#This Row],[Top '[m']]]-MP_DATA[[#This Row],[Bottom '[m']]], "")</f>
        <v/>
      </c>
      <c r="L369" s="172" t="str">
        <f>IFERROR(-(MP_DATA[[#This Row],[D, bottom '[m']]]-MP_DATA[[#This Row],[D, top '[m']]])/(MP_DATA[[#This Row],[Bottom '[m']]]-MP_DATA[[#This Row],[Top '[m']]]),"")</f>
        <v/>
      </c>
      <c r="M369" s="122" t="str">
        <f t="shared" ref="M369:M432" si="10">IF(7850/1000*(1/3)*PI()*ABS(F369-G369)*((H369/2)^2+(H369/2)*(I369/2)+(I369/2)^2-(H369/2-J369/1000)^2-(H369/2-J369/1000)*(I369/2-J369/1000)-(I369/2-J369/1000)^2)=0,"",7850/1000*(1/3)*PI()*ABS(F369-G369)*((H369/2)^2+(H369/2)*(I369/2)+(I369/2)^2-(H369/2-J369/1000)^2-(H369/2-J369/1000)*(I369/2-J369/1000)-(I369/2-J369/1000)^2))</f>
        <v/>
      </c>
      <c r="N369" s="435" t="str">
        <f>IFERROR((MP_DATA[[#This Row],[D, bottom '[m']]]+MP_DATA[[#This Row],[D, top '[m']]])/(2*MP_DATA[[#This Row],[t '[mm']]]/1000),"")</f>
        <v/>
      </c>
      <c r="O369" s="412"/>
      <c r="P369" s="412"/>
      <c r="Q369" s="412"/>
      <c r="R369" s="412"/>
      <c r="S369" s="461"/>
      <c r="T369" s="461"/>
      <c r="U369" s="457"/>
      <c r="V369" s="412"/>
      <c r="W369" s="412"/>
      <c r="X369" s="412"/>
      <c r="Y369" s="412"/>
      <c r="AW369" s="184" t="str">
        <f>IFERROR(TP_DATA[[#This Row],[Top '[m']]]-TP_DATA[[#This Row],[Bottom '[m']]], "")</f>
        <v/>
      </c>
      <c r="AX369" s="165"/>
      <c r="AY369" s="166"/>
      <c r="AZ369" s="189"/>
      <c r="BC369" s="94"/>
      <c r="BD369" s="94"/>
      <c r="BE369" s="150"/>
      <c r="BJ369"/>
      <c r="CI369" s="184" t="str">
        <f>IFERROR(TOWER_DATA[[#This Row],[Top '[m']]]-TOWER_DATA[[#This Row],[Bottom '[m']]], "")</f>
        <v/>
      </c>
      <c r="CJ369" s="446" t="str">
        <f>IFERROR(-(TOWER_DATA[[#This Row],[D, bottom '[m']]]-TOWER_DATA[[#This Row],[D, top '[m']]])/(TOWER_DATA[[#This Row],[Bottom '[m']]]-TOWER_DATA[[#This Row],[Top '[m']]]),"")</f>
        <v/>
      </c>
      <c r="CK369" s="447" t="str">
        <f>IF(7850/1000*(1/3)*PI()*ABS(CD369-CE369)*((CF369/2)^2+(CF369/2)*(CG369/2)+(CG369/2)^2-(CF369/2-CH369/1000)^2-(CF369/2-CH369/1000)*(CG369/2-CH369/1000)-(CG369/2-CH369/1000)^2)=0,"",7850/1000*(1/3)*PI()*ABS(CD369-CE369)*((CF369/2)^2+(CF369/2)*(CG369/2)+(CG369/2)^2-(CF369/2-CH369/1000)^2-(CF369/2-CH369/1000)*(CG369/2-CH369/1000)-(CG369/2-CH369/1000)^2))</f>
        <v/>
      </c>
      <c r="CL369" s="185" t="str">
        <f>IFERROR((TOWER_DATA[[#This Row],[D, bottom '[m']]]+TOWER_DATA[[#This Row],[D, top '[m']]])/(2*TOWER_DATA[[#This Row],[t '[mm']]]/1000),"")</f>
        <v/>
      </c>
      <c r="CN369" s="412"/>
      <c r="CV369" s="55"/>
      <c r="DQ369" s="166"/>
      <c r="DR369" s="166"/>
      <c r="DS369" s="150"/>
      <c r="DV369" s="94"/>
      <c r="DW369" s="94"/>
      <c r="DX369" s="53"/>
    </row>
    <row r="370" spans="11:128" ht="18" customHeight="1">
      <c r="K370" s="184" t="str">
        <f>IFERROR(MP_DATA[[#This Row],[Top '[m']]]-MP_DATA[[#This Row],[Bottom '[m']]], "")</f>
        <v/>
      </c>
      <c r="L370" s="172" t="str">
        <f>IFERROR(-(MP_DATA[[#This Row],[D, bottom '[m']]]-MP_DATA[[#This Row],[D, top '[m']]])/(MP_DATA[[#This Row],[Bottom '[m']]]-MP_DATA[[#This Row],[Top '[m']]]),"")</f>
        <v/>
      </c>
      <c r="M370" s="122" t="str">
        <f t="shared" si="10"/>
        <v/>
      </c>
      <c r="N370" s="435" t="str">
        <f>IFERROR((MP_DATA[[#This Row],[D, bottom '[m']]]+MP_DATA[[#This Row],[D, top '[m']]])/(2*MP_DATA[[#This Row],[t '[mm']]]/1000),"")</f>
        <v/>
      </c>
      <c r="O370" s="412"/>
      <c r="P370" s="412"/>
      <c r="Q370" s="412"/>
      <c r="R370" s="412"/>
      <c r="S370" s="461"/>
      <c r="T370" s="461"/>
      <c r="U370" s="457"/>
      <c r="V370" s="412"/>
      <c r="W370" s="412"/>
      <c r="X370" s="412"/>
      <c r="Y370" s="412"/>
      <c r="AW370" s="184" t="str">
        <f>IFERROR(TP_DATA[[#This Row],[Top '[m']]]-TP_DATA[[#This Row],[Bottom '[m']]], "")</f>
        <v/>
      </c>
      <c r="AX370" s="165"/>
      <c r="AY370" s="166"/>
      <c r="AZ370" s="189"/>
      <c r="BC370" s="94"/>
      <c r="BD370" s="94"/>
      <c r="BE370" s="150"/>
      <c r="BJ370"/>
      <c r="CI370" s="184" t="str">
        <f>IFERROR(TOWER_DATA[[#This Row],[Top '[m']]]-TOWER_DATA[[#This Row],[Bottom '[m']]], "")</f>
        <v/>
      </c>
      <c r="CJ370" s="446" t="str">
        <f>IFERROR(-(TOWER_DATA[[#This Row],[D, bottom '[m']]]-TOWER_DATA[[#This Row],[D, top '[m']]])/(TOWER_DATA[[#This Row],[Bottom '[m']]]-TOWER_DATA[[#This Row],[Top '[m']]]),"")</f>
        <v/>
      </c>
      <c r="CK370" s="447" t="str">
        <f>IF(7850/1000*(1/3)*PI()*ABS(CD370-CE370)*((CF370/2)^2+(CF370/2)*(CG370/2)+(CG370/2)^2-(CF370/2-CH370/1000)^2-(CF370/2-CH370/1000)*(CG370/2-CH370/1000)-(CG370/2-CH370/1000)^2)=0,"",7850/1000*(1/3)*PI()*ABS(CD370-CE370)*((CF370/2)^2+(CF370/2)*(CG370/2)+(CG370/2)^2-(CF370/2-CH370/1000)^2-(CF370/2-CH370/1000)*(CG370/2-CH370/1000)-(CG370/2-CH370/1000)^2))</f>
        <v/>
      </c>
      <c r="CL370" s="185" t="str">
        <f>IFERROR((TOWER_DATA[[#This Row],[D, bottom '[m']]]+TOWER_DATA[[#This Row],[D, top '[m']]])/(2*TOWER_DATA[[#This Row],[t '[mm']]]/1000),"")</f>
        <v/>
      </c>
      <c r="CN370" s="412"/>
      <c r="CV370" s="55"/>
      <c r="DQ370" s="166"/>
      <c r="DR370" s="166"/>
      <c r="DS370" s="150"/>
      <c r="DV370" s="94"/>
      <c r="DW370" s="94"/>
      <c r="DX370" s="53"/>
    </row>
    <row r="371" spans="11:128" ht="18" customHeight="1">
      <c r="K371" s="184" t="str">
        <f>IFERROR(MP_DATA[[#This Row],[Top '[m']]]-MP_DATA[[#This Row],[Bottom '[m']]], "")</f>
        <v/>
      </c>
      <c r="L371" s="172" t="str">
        <f>IFERROR(-(MP_DATA[[#This Row],[D, bottom '[m']]]-MP_DATA[[#This Row],[D, top '[m']]])/(MP_DATA[[#This Row],[Bottom '[m']]]-MP_DATA[[#This Row],[Top '[m']]]),"")</f>
        <v/>
      </c>
      <c r="M371" s="122" t="str">
        <f t="shared" si="10"/>
        <v/>
      </c>
      <c r="N371" s="435" t="str">
        <f>IFERROR((MP_DATA[[#This Row],[D, bottom '[m']]]+MP_DATA[[#This Row],[D, top '[m']]])/(2*MP_DATA[[#This Row],[t '[mm']]]/1000),"")</f>
        <v/>
      </c>
      <c r="O371" s="412"/>
      <c r="P371" s="412"/>
      <c r="Q371" s="412"/>
      <c r="R371" s="412"/>
      <c r="S371" s="461"/>
      <c r="T371" s="461"/>
      <c r="U371" s="457"/>
      <c r="V371" s="412"/>
      <c r="W371" s="412"/>
      <c r="X371" s="412"/>
      <c r="Y371" s="412"/>
      <c r="AW371" s="184" t="str">
        <f>IFERROR(TP_DATA[[#This Row],[Top '[m']]]-TP_DATA[[#This Row],[Bottom '[m']]], "")</f>
        <v/>
      </c>
      <c r="AX371" s="165"/>
      <c r="AY371" s="166"/>
      <c r="AZ371" s="189"/>
      <c r="BC371" s="94"/>
      <c r="BD371" s="94"/>
      <c r="BE371" s="150"/>
      <c r="BJ371"/>
      <c r="CI371" s="184" t="str">
        <f>IFERROR(TOWER_DATA[[#This Row],[Top '[m']]]-TOWER_DATA[[#This Row],[Bottom '[m']]], "")</f>
        <v/>
      </c>
      <c r="CJ371" s="446" t="str">
        <f>IFERROR(-(TOWER_DATA[[#This Row],[D, bottom '[m']]]-TOWER_DATA[[#This Row],[D, top '[m']]])/(TOWER_DATA[[#This Row],[Bottom '[m']]]-TOWER_DATA[[#This Row],[Top '[m']]]),"")</f>
        <v/>
      </c>
      <c r="CK371" s="447" t="str">
        <f>IF(7850/1000*(1/3)*PI()*ABS(CD371-CE371)*((CF371/2)^2+(CF371/2)*(CG371/2)+(CG371/2)^2-(CF371/2-CH371/1000)^2-(CF371/2-CH371/1000)*(CG371/2-CH371/1000)-(CG371/2-CH371/1000)^2)=0,"",7850/1000*(1/3)*PI()*ABS(CD371-CE371)*((CF371/2)^2+(CF371/2)*(CG371/2)+(CG371/2)^2-(CF371/2-CH371/1000)^2-(CF371/2-CH371/1000)*(CG371/2-CH371/1000)-(CG371/2-CH371/1000)^2))</f>
        <v/>
      </c>
      <c r="CL371" s="185" t="str">
        <f>IFERROR((TOWER_DATA[[#This Row],[D, bottom '[m']]]+TOWER_DATA[[#This Row],[D, top '[m']]])/(2*TOWER_DATA[[#This Row],[t '[mm']]]/1000),"")</f>
        <v/>
      </c>
      <c r="CN371" s="412"/>
      <c r="CV371" s="55"/>
      <c r="DQ371" s="166"/>
      <c r="DR371" s="166"/>
      <c r="DS371" s="150"/>
      <c r="DV371" s="94"/>
      <c r="DW371" s="94"/>
      <c r="DX371" s="53"/>
    </row>
    <row r="372" spans="11:128" ht="18" customHeight="1">
      <c r="K372" s="184" t="str">
        <f>IFERROR(MP_DATA[[#This Row],[Top '[m']]]-MP_DATA[[#This Row],[Bottom '[m']]], "")</f>
        <v/>
      </c>
      <c r="L372" s="172" t="str">
        <f>IFERROR(-(MP_DATA[[#This Row],[D, bottom '[m']]]-MP_DATA[[#This Row],[D, top '[m']]])/(MP_DATA[[#This Row],[Bottom '[m']]]-MP_DATA[[#This Row],[Top '[m']]]),"")</f>
        <v/>
      </c>
      <c r="M372" s="122" t="str">
        <f t="shared" si="10"/>
        <v/>
      </c>
      <c r="N372" s="435" t="str">
        <f>IFERROR((MP_DATA[[#This Row],[D, bottom '[m']]]+MP_DATA[[#This Row],[D, top '[m']]])/(2*MP_DATA[[#This Row],[t '[mm']]]/1000),"")</f>
        <v/>
      </c>
      <c r="O372" s="412"/>
      <c r="P372" s="412"/>
      <c r="Q372" s="412"/>
      <c r="R372" s="412"/>
      <c r="S372" s="461"/>
      <c r="T372" s="461"/>
      <c r="U372" s="457"/>
      <c r="V372" s="412"/>
      <c r="W372" s="412"/>
      <c r="X372" s="412"/>
      <c r="Y372" s="412"/>
      <c r="AW372" s="184" t="str">
        <f>IFERROR(TP_DATA[[#This Row],[Top '[m']]]-TP_DATA[[#This Row],[Bottom '[m']]], "")</f>
        <v/>
      </c>
      <c r="AX372" s="165"/>
      <c r="AY372" s="166"/>
      <c r="AZ372" s="189"/>
      <c r="BC372" s="94"/>
      <c r="BD372" s="94"/>
      <c r="BE372" s="150"/>
      <c r="BJ372"/>
      <c r="CI372" s="184" t="str">
        <f>IFERROR(TOWER_DATA[[#This Row],[Top '[m']]]-TOWER_DATA[[#This Row],[Bottom '[m']]], "")</f>
        <v/>
      </c>
      <c r="CJ372" s="446" t="str">
        <f>IFERROR(-(TOWER_DATA[[#This Row],[D, bottom '[m']]]-TOWER_DATA[[#This Row],[D, top '[m']]])/(TOWER_DATA[[#This Row],[Bottom '[m']]]-TOWER_DATA[[#This Row],[Top '[m']]]),"")</f>
        <v/>
      </c>
      <c r="CK372" s="447" t="str">
        <f>IF(7850/1000*(1/3)*PI()*ABS(CD372-CE372)*((CF372/2)^2+(CF372/2)*(CG372/2)+(CG372/2)^2-(CF372/2-CH372/1000)^2-(CF372/2-CH372/1000)*(CG372/2-CH372/1000)-(CG372/2-CH372/1000)^2)=0,"",7850/1000*(1/3)*PI()*ABS(CD372-CE372)*((CF372/2)^2+(CF372/2)*(CG372/2)+(CG372/2)^2-(CF372/2-CH372/1000)^2-(CF372/2-CH372/1000)*(CG372/2-CH372/1000)-(CG372/2-CH372/1000)^2))</f>
        <v/>
      </c>
      <c r="CL372" s="185" t="str">
        <f>IFERROR((TOWER_DATA[[#This Row],[D, bottom '[m']]]+TOWER_DATA[[#This Row],[D, top '[m']]])/(2*TOWER_DATA[[#This Row],[t '[mm']]]/1000),"")</f>
        <v/>
      </c>
      <c r="CN372" s="412"/>
      <c r="CV372" s="55"/>
      <c r="DQ372" s="166"/>
      <c r="DR372" s="166"/>
      <c r="DS372" s="150"/>
      <c r="DV372" s="94"/>
      <c r="DW372" s="94"/>
      <c r="DX372" s="53"/>
    </row>
    <row r="373" spans="11:128" ht="18" customHeight="1">
      <c r="K373" s="184" t="str">
        <f>IFERROR(MP_DATA[[#This Row],[Top '[m']]]-MP_DATA[[#This Row],[Bottom '[m']]], "")</f>
        <v/>
      </c>
      <c r="L373" s="172" t="str">
        <f>IFERROR(-(MP_DATA[[#This Row],[D, bottom '[m']]]-MP_DATA[[#This Row],[D, top '[m']]])/(MP_DATA[[#This Row],[Bottom '[m']]]-MP_DATA[[#This Row],[Top '[m']]]),"")</f>
        <v/>
      </c>
      <c r="M373" s="122" t="str">
        <f t="shared" si="10"/>
        <v/>
      </c>
      <c r="N373" s="435" t="str">
        <f>IFERROR((MP_DATA[[#This Row],[D, bottom '[m']]]+MP_DATA[[#This Row],[D, top '[m']]])/(2*MP_DATA[[#This Row],[t '[mm']]]/1000),"")</f>
        <v/>
      </c>
      <c r="O373" s="412"/>
      <c r="P373" s="412"/>
      <c r="Q373" s="412"/>
      <c r="R373" s="412"/>
      <c r="S373" s="461"/>
      <c r="T373" s="461"/>
      <c r="U373" s="457"/>
      <c r="V373" s="412"/>
      <c r="W373" s="412"/>
      <c r="X373" s="412"/>
      <c r="Y373" s="412"/>
      <c r="AW373" s="184" t="str">
        <f>IFERROR(TP_DATA[[#This Row],[Top '[m']]]-TP_DATA[[#This Row],[Bottom '[m']]], "")</f>
        <v/>
      </c>
      <c r="AX373" s="165"/>
      <c r="AY373" s="166"/>
      <c r="AZ373" s="189"/>
      <c r="BC373" s="94"/>
      <c r="BD373" s="94"/>
      <c r="BE373" s="150"/>
      <c r="BJ373"/>
      <c r="CI373" s="184" t="str">
        <f>IFERROR(TOWER_DATA[[#This Row],[Top '[m']]]-TOWER_DATA[[#This Row],[Bottom '[m']]], "")</f>
        <v/>
      </c>
      <c r="CJ373" s="446" t="str">
        <f>IFERROR(-(TOWER_DATA[[#This Row],[D, bottom '[m']]]-TOWER_DATA[[#This Row],[D, top '[m']]])/(TOWER_DATA[[#This Row],[Bottom '[m']]]-TOWER_DATA[[#This Row],[Top '[m']]]),"")</f>
        <v/>
      </c>
      <c r="CK373" s="447" t="str">
        <f>IF(7850/1000*(1/3)*PI()*ABS(CD373-CE373)*((CF373/2)^2+(CF373/2)*(CG373/2)+(CG373/2)^2-(CF373/2-CH373/1000)^2-(CF373/2-CH373/1000)*(CG373/2-CH373/1000)-(CG373/2-CH373/1000)^2)=0,"",7850/1000*(1/3)*PI()*ABS(CD373-CE373)*((CF373/2)^2+(CF373/2)*(CG373/2)+(CG373/2)^2-(CF373/2-CH373/1000)^2-(CF373/2-CH373/1000)*(CG373/2-CH373/1000)-(CG373/2-CH373/1000)^2))</f>
        <v/>
      </c>
      <c r="CL373" s="185" t="str">
        <f>IFERROR((TOWER_DATA[[#This Row],[D, bottom '[m']]]+TOWER_DATA[[#This Row],[D, top '[m']]])/(2*TOWER_DATA[[#This Row],[t '[mm']]]/1000),"")</f>
        <v/>
      </c>
      <c r="CN373" s="412"/>
      <c r="CV373" s="55"/>
      <c r="DQ373" s="166"/>
      <c r="DR373" s="166"/>
      <c r="DS373" s="150"/>
      <c r="DV373" s="94"/>
      <c r="DW373" s="94"/>
      <c r="DX373" s="53"/>
    </row>
    <row r="374" spans="11:128" ht="18" customHeight="1">
      <c r="K374" s="184" t="str">
        <f>IFERROR(MP_DATA[[#This Row],[Top '[m']]]-MP_DATA[[#This Row],[Bottom '[m']]], "")</f>
        <v/>
      </c>
      <c r="L374" s="172" t="str">
        <f>IFERROR(-(MP_DATA[[#This Row],[D, bottom '[m']]]-MP_DATA[[#This Row],[D, top '[m']]])/(MP_DATA[[#This Row],[Bottom '[m']]]-MP_DATA[[#This Row],[Top '[m']]]),"")</f>
        <v/>
      </c>
      <c r="M374" s="122" t="str">
        <f t="shared" si="10"/>
        <v/>
      </c>
      <c r="N374" s="435" t="str">
        <f>IFERROR((MP_DATA[[#This Row],[D, bottom '[m']]]+MP_DATA[[#This Row],[D, top '[m']]])/(2*MP_DATA[[#This Row],[t '[mm']]]/1000),"")</f>
        <v/>
      </c>
      <c r="O374" s="412"/>
      <c r="P374" s="412"/>
      <c r="Q374" s="412"/>
      <c r="R374" s="412"/>
      <c r="S374" s="461"/>
      <c r="T374" s="461"/>
      <c r="U374" s="457"/>
      <c r="V374" s="412"/>
      <c r="W374" s="412"/>
      <c r="X374" s="412"/>
      <c r="Y374" s="412"/>
      <c r="AW374" s="184" t="str">
        <f>IFERROR(TP_DATA[[#This Row],[Top '[m']]]-TP_DATA[[#This Row],[Bottom '[m']]], "")</f>
        <v/>
      </c>
      <c r="AX374" s="165"/>
      <c r="AY374" s="166"/>
      <c r="AZ374" s="189"/>
      <c r="BC374" s="94"/>
      <c r="BD374" s="94"/>
      <c r="BE374" s="150"/>
      <c r="BJ374"/>
      <c r="CI374" s="184" t="str">
        <f>IFERROR(TOWER_DATA[[#This Row],[Top '[m']]]-TOWER_DATA[[#This Row],[Bottom '[m']]], "")</f>
        <v/>
      </c>
      <c r="CJ374" s="446" t="str">
        <f>IFERROR(-(TOWER_DATA[[#This Row],[D, bottom '[m']]]-TOWER_DATA[[#This Row],[D, top '[m']]])/(TOWER_DATA[[#This Row],[Bottom '[m']]]-TOWER_DATA[[#This Row],[Top '[m']]]),"")</f>
        <v/>
      </c>
      <c r="CK374" s="447" t="str">
        <f>IF(7850/1000*(1/3)*PI()*ABS(CD374-CE374)*((CF374/2)^2+(CF374/2)*(CG374/2)+(CG374/2)^2-(CF374/2-CH374/1000)^2-(CF374/2-CH374/1000)*(CG374/2-CH374/1000)-(CG374/2-CH374/1000)^2)=0,"",7850/1000*(1/3)*PI()*ABS(CD374-CE374)*((CF374/2)^2+(CF374/2)*(CG374/2)+(CG374/2)^2-(CF374/2-CH374/1000)^2-(CF374/2-CH374/1000)*(CG374/2-CH374/1000)-(CG374/2-CH374/1000)^2))</f>
        <v/>
      </c>
      <c r="CL374" s="185" t="str">
        <f>IFERROR((TOWER_DATA[[#This Row],[D, bottom '[m']]]+TOWER_DATA[[#This Row],[D, top '[m']]])/(2*TOWER_DATA[[#This Row],[t '[mm']]]/1000),"")</f>
        <v/>
      </c>
      <c r="CN374" s="412"/>
      <c r="CV374" s="55"/>
      <c r="DQ374" s="166"/>
      <c r="DR374" s="166"/>
      <c r="DS374" s="150"/>
      <c r="DV374" s="94"/>
      <c r="DW374" s="94"/>
      <c r="DX374" s="53"/>
    </row>
    <row r="375" spans="11:128" ht="18" customHeight="1">
      <c r="K375" s="184" t="str">
        <f>IFERROR(MP_DATA[[#This Row],[Top '[m']]]-MP_DATA[[#This Row],[Bottom '[m']]], "")</f>
        <v/>
      </c>
      <c r="L375" s="172" t="str">
        <f>IFERROR(-(MP_DATA[[#This Row],[D, bottom '[m']]]-MP_DATA[[#This Row],[D, top '[m']]])/(MP_DATA[[#This Row],[Bottom '[m']]]-MP_DATA[[#This Row],[Top '[m']]]),"")</f>
        <v/>
      </c>
      <c r="M375" s="122" t="str">
        <f t="shared" si="10"/>
        <v/>
      </c>
      <c r="N375" s="435" t="str">
        <f>IFERROR((MP_DATA[[#This Row],[D, bottom '[m']]]+MP_DATA[[#This Row],[D, top '[m']]])/(2*MP_DATA[[#This Row],[t '[mm']]]/1000),"")</f>
        <v/>
      </c>
      <c r="O375" s="412"/>
      <c r="P375" s="412"/>
      <c r="Q375" s="412"/>
      <c r="R375" s="412"/>
      <c r="S375" s="461"/>
      <c r="T375" s="461"/>
      <c r="U375" s="457"/>
      <c r="V375" s="412"/>
      <c r="W375" s="412"/>
      <c r="X375" s="412"/>
      <c r="Y375" s="412"/>
      <c r="AW375" s="184" t="str">
        <f>IFERROR(TP_DATA[[#This Row],[Top '[m']]]-TP_DATA[[#This Row],[Bottom '[m']]], "")</f>
        <v/>
      </c>
      <c r="AX375" s="165"/>
      <c r="AY375" s="166"/>
      <c r="AZ375" s="189"/>
      <c r="BC375" s="94"/>
      <c r="BD375" s="94"/>
      <c r="BE375" s="150"/>
      <c r="BJ375"/>
      <c r="CI375" s="184" t="str">
        <f>IFERROR(TOWER_DATA[[#This Row],[Top '[m']]]-TOWER_DATA[[#This Row],[Bottom '[m']]], "")</f>
        <v/>
      </c>
      <c r="CJ375" s="446" t="str">
        <f>IFERROR(-(TOWER_DATA[[#This Row],[D, bottom '[m']]]-TOWER_DATA[[#This Row],[D, top '[m']]])/(TOWER_DATA[[#This Row],[Bottom '[m']]]-TOWER_DATA[[#This Row],[Top '[m']]]),"")</f>
        <v/>
      </c>
      <c r="CK375" s="447" t="str">
        <f>IF(7850/1000*(1/3)*PI()*ABS(CD375-CE375)*((CF375/2)^2+(CF375/2)*(CG375/2)+(CG375/2)^2-(CF375/2-CH375/1000)^2-(CF375/2-CH375/1000)*(CG375/2-CH375/1000)-(CG375/2-CH375/1000)^2)=0,"",7850/1000*(1/3)*PI()*ABS(CD375-CE375)*((CF375/2)^2+(CF375/2)*(CG375/2)+(CG375/2)^2-(CF375/2-CH375/1000)^2-(CF375/2-CH375/1000)*(CG375/2-CH375/1000)-(CG375/2-CH375/1000)^2))</f>
        <v/>
      </c>
      <c r="CL375" s="185" t="str">
        <f>IFERROR((TOWER_DATA[[#This Row],[D, bottom '[m']]]+TOWER_DATA[[#This Row],[D, top '[m']]])/(2*TOWER_DATA[[#This Row],[t '[mm']]]/1000),"")</f>
        <v/>
      </c>
      <c r="CN375" s="412"/>
      <c r="CV375" s="55"/>
      <c r="DQ375" s="166"/>
      <c r="DR375" s="166"/>
      <c r="DS375" s="150"/>
      <c r="DV375" s="94"/>
      <c r="DW375" s="94"/>
      <c r="DX375" s="53"/>
    </row>
    <row r="376" spans="11:128" ht="18" customHeight="1">
      <c r="K376" s="184" t="str">
        <f>IFERROR(MP_DATA[[#This Row],[Top '[m']]]-MP_DATA[[#This Row],[Bottom '[m']]], "")</f>
        <v/>
      </c>
      <c r="L376" s="172" t="str">
        <f>IFERROR(-(MP_DATA[[#This Row],[D, bottom '[m']]]-MP_DATA[[#This Row],[D, top '[m']]])/(MP_DATA[[#This Row],[Bottom '[m']]]-MP_DATA[[#This Row],[Top '[m']]]),"")</f>
        <v/>
      </c>
      <c r="M376" s="122" t="str">
        <f t="shared" si="10"/>
        <v/>
      </c>
      <c r="N376" s="435" t="str">
        <f>IFERROR((MP_DATA[[#This Row],[D, bottom '[m']]]+MP_DATA[[#This Row],[D, top '[m']]])/(2*MP_DATA[[#This Row],[t '[mm']]]/1000),"")</f>
        <v/>
      </c>
      <c r="O376" s="412"/>
      <c r="P376" s="412"/>
      <c r="Q376" s="412"/>
      <c r="R376" s="412"/>
      <c r="S376" s="461"/>
      <c r="T376" s="461"/>
      <c r="U376" s="457"/>
      <c r="V376" s="412"/>
      <c r="W376" s="412"/>
      <c r="X376" s="412"/>
      <c r="Y376" s="412"/>
      <c r="AW376" s="184" t="str">
        <f>IFERROR(TP_DATA[[#This Row],[Top '[m']]]-TP_DATA[[#This Row],[Bottom '[m']]], "")</f>
        <v/>
      </c>
      <c r="AX376" s="165"/>
      <c r="AY376" s="166"/>
      <c r="AZ376" s="189"/>
      <c r="BC376" s="94"/>
      <c r="BD376" s="94"/>
      <c r="BE376" s="150"/>
      <c r="BJ376"/>
      <c r="CI376" s="184" t="str">
        <f>IFERROR(TOWER_DATA[[#This Row],[Top '[m']]]-TOWER_DATA[[#This Row],[Bottom '[m']]], "")</f>
        <v/>
      </c>
      <c r="CJ376" s="446" t="str">
        <f>IFERROR(-(TOWER_DATA[[#This Row],[D, bottom '[m']]]-TOWER_DATA[[#This Row],[D, top '[m']]])/(TOWER_DATA[[#This Row],[Bottom '[m']]]-TOWER_DATA[[#This Row],[Top '[m']]]),"")</f>
        <v/>
      </c>
      <c r="CK376" s="447" t="str">
        <f>IF(7850/1000*(1/3)*PI()*ABS(CD376-CE376)*((CF376/2)^2+(CF376/2)*(CG376/2)+(CG376/2)^2-(CF376/2-CH376/1000)^2-(CF376/2-CH376/1000)*(CG376/2-CH376/1000)-(CG376/2-CH376/1000)^2)=0,"",7850/1000*(1/3)*PI()*ABS(CD376-CE376)*((CF376/2)^2+(CF376/2)*(CG376/2)+(CG376/2)^2-(CF376/2-CH376/1000)^2-(CF376/2-CH376/1000)*(CG376/2-CH376/1000)-(CG376/2-CH376/1000)^2))</f>
        <v/>
      </c>
      <c r="CL376" s="185" t="str">
        <f>IFERROR((TOWER_DATA[[#This Row],[D, bottom '[m']]]+TOWER_DATA[[#This Row],[D, top '[m']]])/(2*TOWER_DATA[[#This Row],[t '[mm']]]/1000),"")</f>
        <v/>
      </c>
      <c r="CN376" s="412"/>
      <c r="CV376" s="55"/>
      <c r="DQ376" s="166"/>
      <c r="DR376" s="166"/>
      <c r="DS376" s="150"/>
      <c r="DV376" s="94"/>
      <c r="DW376" s="94"/>
      <c r="DX376" s="53"/>
    </row>
    <row r="377" spans="11:128" ht="18" customHeight="1">
      <c r="K377" s="184" t="str">
        <f>IFERROR(MP_DATA[[#This Row],[Top '[m']]]-MP_DATA[[#This Row],[Bottom '[m']]], "")</f>
        <v/>
      </c>
      <c r="L377" s="172" t="str">
        <f>IFERROR(-(MP_DATA[[#This Row],[D, bottom '[m']]]-MP_DATA[[#This Row],[D, top '[m']]])/(MP_DATA[[#This Row],[Bottom '[m']]]-MP_DATA[[#This Row],[Top '[m']]]),"")</f>
        <v/>
      </c>
      <c r="M377" s="122" t="str">
        <f t="shared" si="10"/>
        <v/>
      </c>
      <c r="N377" s="435" t="str">
        <f>IFERROR((MP_DATA[[#This Row],[D, bottom '[m']]]+MP_DATA[[#This Row],[D, top '[m']]])/(2*MP_DATA[[#This Row],[t '[mm']]]/1000),"")</f>
        <v/>
      </c>
      <c r="O377" s="412"/>
      <c r="P377" s="412"/>
      <c r="Q377" s="412"/>
      <c r="R377" s="412"/>
      <c r="S377" s="461"/>
      <c r="T377" s="461"/>
      <c r="U377" s="457"/>
      <c r="V377" s="412"/>
      <c r="W377" s="412"/>
      <c r="X377" s="412"/>
      <c r="Y377" s="412"/>
      <c r="AW377" s="184" t="str">
        <f>IFERROR(TP_DATA[[#This Row],[Top '[m']]]-TP_DATA[[#This Row],[Bottom '[m']]], "")</f>
        <v/>
      </c>
      <c r="AX377" s="165"/>
      <c r="AY377" s="166"/>
      <c r="AZ377" s="189"/>
      <c r="BC377" s="94"/>
      <c r="BD377" s="94"/>
      <c r="BE377" s="150"/>
      <c r="BJ377"/>
      <c r="CI377" s="184" t="str">
        <f>IFERROR(TOWER_DATA[[#This Row],[Top '[m']]]-TOWER_DATA[[#This Row],[Bottom '[m']]], "")</f>
        <v/>
      </c>
      <c r="CJ377" s="446" t="str">
        <f>IFERROR(-(TOWER_DATA[[#This Row],[D, bottom '[m']]]-TOWER_DATA[[#This Row],[D, top '[m']]])/(TOWER_DATA[[#This Row],[Bottom '[m']]]-TOWER_DATA[[#This Row],[Top '[m']]]),"")</f>
        <v/>
      </c>
      <c r="CK377" s="447" t="str">
        <f>IF(7850/1000*(1/3)*PI()*ABS(CD377-CE377)*((CF377/2)^2+(CF377/2)*(CG377/2)+(CG377/2)^2-(CF377/2-CH377/1000)^2-(CF377/2-CH377/1000)*(CG377/2-CH377/1000)-(CG377/2-CH377/1000)^2)=0,"",7850/1000*(1/3)*PI()*ABS(CD377-CE377)*((CF377/2)^2+(CF377/2)*(CG377/2)+(CG377/2)^2-(CF377/2-CH377/1000)^2-(CF377/2-CH377/1000)*(CG377/2-CH377/1000)-(CG377/2-CH377/1000)^2))</f>
        <v/>
      </c>
      <c r="CL377" s="185" t="str">
        <f>IFERROR((TOWER_DATA[[#This Row],[D, bottom '[m']]]+TOWER_DATA[[#This Row],[D, top '[m']]])/(2*TOWER_DATA[[#This Row],[t '[mm']]]/1000),"")</f>
        <v/>
      </c>
      <c r="CN377" s="412"/>
      <c r="CV377" s="55"/>
      <c r="DQ377" s="166"/>
      <c r="DR377" s="166"/>
      <c r="DS377" s="150"/>
      <c r="DV377" s="94"/>
      <c r="DW377" s="94"/>
      <c r="DX377" s="53"/>
    </row>
    <row r="378" spans="11:128" ht="18" customHeight="1">
      <c r="K378" s="184" t="str">
        <f>IFERROR(MP_DATA[[#This Row],[Top '[m']]]-MP_DATA[[#This Row],[Bottom '[m']]], "")</f>
        <v/>
      </c>
      <c r="L378" s="172" t="str">
        <f>IFERROR(-(MP_DATA[[#This Row],[D, bottom '[m']]]-MP_DATA[[#This Row],[D, top '[m']]])/(MP_DATA[[#This Row],[Bottom '[m']]]-MP_DATA[[#This Row],[Top '[m']]]),"")</f>
        <v/>
      </c>
      <c r="M378" s="122" t="str">
        <f t="shared" si="10"/>
        <v/>
      </c>
      <c r="N378" s="435" t="str">
        <f>IFERROR((MP_DATA[[#This Row],[D, bottom '[m']]]+MP_DATA[[#This Row],[D, top '[m']]])/(2*MP_DATA[[#This Row],[t '[mm']]]/1000),"")</f>
        <v/>
      </c>
      <c r="O378" s="412"/>
      <c r="P378" s="412"/>
      <c r="Q378" s="412"/>
      <c r="R378" s="412"/>
      <c r="S378" s="461"/>
      <c r="T378" s="461"/>
      <c r="U378" s="457"/>
      <c r="V378" s="412"/>
      <c r="W378" s="412"/>
      <c r="X378" s="412"/>
      <c r="Y378" s="412"/>
      <c r="AW378" s="184" t="str">
        <f>IFERROR(TP_DATA[[#This Row],[Top '[m']]]-TP_DATA[[#This Row],[Bottom '[m']]], "")</f>
        <v/>
      </c>
      <c r="AX378" s="165"/>
      <c r="AY378" s="166"/>
      <c r="AZ378" s="189"/>
      <c r="BC378" s="94"/>
      <c r="BD378" s="94"/>
      <c r="BE378" s="150"/>
      <c r="BJ378"/>
      <c r="CI378" s="184" t="str">
        <f>IFERROR(TOWER_DATA[[#This Row],[Top '[m']]]-TOWER_DATA[[#This Row],[Bottom '[m']]], "")</f>
        <v/>
      </c>
      <c r="CJ378" s="446" t="str">
        <f>IFERROR(-(TOWER_DATA[[#This Row],[D, bottom '[m']]]-TOWER_DATA[[#This Row],[D, top '[m']]])/(TOWER_DATA[[#This Row],[Bottom '[m']]]-TOWER_DATA[[#This Row],[Top '[m']]]),"")</f>
        <v/>
      </c>
      <c r="CK378" s="447" t="str">
        <f>IF(7850/1000*(1/3)*PI()*ABS(CD378-CE378)*((CF378/2)^2+(CF378/2)*(CG378/2)+(CG378/2)^2-(CF378/2-CH378/1000)^2-(CF378/2-CH378/1000)*(CG378/2-CH378/1000)-(CG378/2-CH378/1000)^2)=0,"",7850/1000*(1/3)*PI()*ABS(CD378-CE378)*((CF378/2)^2+(CF378/2)*(CG378/2)+(CG378/2)^2-(CF378/2-CH378/1000)^2-(CF378/2-CH378/1000)*(CG378/2-CH378/1000)-(CG378/2-CH378/1000)^2))</f>
        <v/>
      </c>
      <c r="CL378" s="185" t="str">
        <f>IFERROR((TOWER_DATA[[#This Row],[D, bottom '[m']]]+TOWER_DATA[[#This Row],[D, top '[m']]])/(2*TOWER_DATA[[#This Row],[t '[mm']]]/1000),"")</f>
        <v/>
      </c>
      <c r="CN378" s="412"/>
      <c r="CV378" s="55"/>
      <c r="DQ378" s="166"/>
      <c r="DR378" s="166"/>
      <c r="DS378" s="150"/>
      <c r="DV378" s="94"/>
      <c r="DW378" s="94"/>
      <c r="DX378" s="53"/>
    </row>
    <row r="379" spans="11:128" ht="18" customHeight="1">
      <c r="K379" s="184" t="str">
        <f>IFERROR(MP_DATA[[#This Row],[Top '[m']]]-MP_DATA[[#This Row],[Bottom '[m']]], "")</f>
        <v/>
      </c>
      <c r="L379" s="172" t="str">
        <f>IFERROR(-(MP_DATA[[#This Row],[D, bottom '[m']]]-MP_DATA[[#This Row],[D, top '[m']]])/(MP_DATA[[#This Row],[Bottom '[m']]]-MP_DATA[[#This Row],[Top '[m']]]),"")</f>
        <v/>
      </c>
      <c r="M379" s="122" t="str">
        <f t="shared" si="10"/>
        <v/>
      </c>
      <c r="N379" s="435" t="str">
        <f>IFERROR((MP_DATA[[#This Row],[D, bottom '[m']]]+MP_DATA[[#This Row],[D, top '[m']]])/(2*MP_DATA[[#This Row],[t '[mm']]]/1000),"")</f>
        <v/>
      </c>
      <c r="O379" s="412"/>
      <c r="P379" s="412"/>
      <c r="Q379" s="412"/>
      <c r="R379" s="412"/>
      <c r="S379" s="461"/>
      <c r="T379" s="461"/>
      <c r="U379" s="457"/>
      <c r="V379" s="412"/>
      <c r="W379" s="412"/>
      <c r="X379" s="412"/>
      <c r="Y379" s="412"/>
      <c r="AW379" s="184" t="str">
        <f>IFERROR(TP_DATA[[#This Row],[Top '[m']]]-TP_DATA[[#This Row],[Bottom '[m']]], "")</f>
        <v/>
      </c>
      <c r="AX379" s="165"/>
      <c r="AY379" s="166"/>
      <c r="AZ379" s="189"/>
      <c r="BC379" s="94"/>
      <c r="BD379" s="94"/>
      <c r="BE379" s="150"/>
      <c r="BJ379"/>
      <c r="CI379" s="184" t="str">
        <f>IFERROR(TOWER_DATA[[#This Row],[Top '[m']]]-TOWER_DATA[[#This Row],[Bottom '[m']]], "")</f>
        <v/>
      </c>
      <c r="CJ379" s="446" t="str">
        <f>IFERROR(-(TOWER_DATA[[#This Row],[D, bottom '[m']]]-TOWER_DATA[[#This Row],[D, top '[m']]])/(TOWER_DATA[[#This Row],[Bottom '[m']]]-TOWER_DATA[[#This Row],[Top '[m']]]),"")</f>
        <v/>
      </c>
      <c r="CK379" s="447" t="str">
        <f>IF(7850/1000*(1/3)*PI()*ABS(CD379-CE379)*((CF379/2)^2+(CF379/2)*(CG379/2)+(CG379/2)^2-(CF379/2-CH379/1000)^2-(CF379/2-CH379/1000)*(CG379/2-CH379/1000)-(CG379/2-CH379/1000)^2)=0,"",7850/1000*(1/3)*PI()*ABS(CD379-CE379)*((CF379/2)^2+(CF379/2)*(CG379/2)+(CG379/2)^2-(CF379/2-CH379/1000)^2-(CF379/2-CH379/1000)*(CG379/2-CH379/1000)-(CG379/2-CH379/1000)^2))</f>
        <v/>
      </c>
      <c r="CL379" s="185" t="str">
        <f>IFERROR((TOWER_DATA[[#This Row],[D, bottom '[m']]]+TOWER_DATA[[#This Row],[D, top '[m']]])/(2*TOWER_DATA[[#This Row],[t '[mm']]]/1000),"")</f>
        <v/>
      </c>
      <c r="CN379" s="412"/>
      <c r="CV379" s="55"/>
      <c r="DQ379" s="166"/>
      <c r="DR379" s="166"/>
      <c r="DS379" s="150"/>
      <c r="DV379" s="94"/>
      <c r="DW379" s="94"/>
      <c r="DX379" s="53"/>
    </row>
    <row r="380" spans="11:128" ht="18" customHeight="1">
      <c r="K380" s="184" t="str">
        <f>IFERROR(MP_DATA[[#This Row],[Top '[m']]]-MP_DATA[[#This Row],[Bottom '[m']]], "")</f>
        <v/>
      </c>
      <c r="L380" s="172" t="str">
        <f>IFERROR(-(MP_DATA[[#This Row],[D, bottom '[m']]]-MP_DATA[[#This Row],[D, top '[m']]])/(MP_DATA[[#This Row],[Bottom '[m']]]-MP_DATA[[#This Row],[Top '[m']]]),"")</f>
        <v/>
      </c>
      <c r="M380" s="122" t="str">
        <f t="shared" si="10"/>
        <v/>
      </c>
      <c r="N380" s="435" t="str">
        <f>IFERROR((MP_DATA[[#This Row],[D, bottom '[m']]]+MP_DATA[[#This Row],[D, top '[m']]])/(2*MP_DATA[[#This Row],[t '[mm']]]/1000),"")</f>
        <v/>
      </c>
      <c r="O380" s="412"/>
      <c r="P380" s="412"/>
      <c r="Q380" s="412"/>
      <c r="R380" s="412"/>
      <c r="S380" s="461"/>
      <c r="T380" s="461"/>
      <c r="U380" s="457"/>
      <c r="V380" s="412"/>
      <c r="W380" s="412"/>
      <c r="X380" s="412"/>
      <c r="Y380" s="412"/>
      <c r="AW380" s="184" t="str">
        <f>IFERROR(TP_DATA[[#This Row],[Top '[m']]]-TP_DATA[[#This Row],[Bottom '[m']]], "")</f>
        <v/>
      </c>
      <c r="AX380" s="165"/>
      <c r="AY380" s="166"/>
      <c r="AZ380" s="189"/>
      <c r="BC380" s="94"/>
      <c r="BD380" s="94"/>
      <c r="BE380" s="150"/>
      <c r="BJ380"/>
      <c r="CI380" s="184" t="str">
        <f>IFERROR(TOWER_DATA[[#This Row],[Top '[m']]]-TOWER_DATA[[#This Row],[Bottom '[m']]], "")</f>
        <v/>
      </c>
      <c r="CJ380" s="446" t="str">
        <f>IFERROR(-(TOWER_DATA[[#This Row],[D, bottom '[m']]]-TOWER_DATA[[#This Row],[D, top '[m']]])/(TOWER_DATA[[#This Row],[Bottom '[m']]]-TOWER_DATA[[#This Row],[Top '[m']]]),"")</f>
        <v/>
      </c>
      <c r="CK380" s="447" t="str">
        <f>IF(7850/1000*(1/3)*PI()*ABS(CD380-CE380)*((CF380/2)^2+(CF380/2)*(CG380/2)+(CG380/2)^2-(CF380/2-CH380/1000)^2-(CF380/2-CH380/1000)*(CG380/2-CH380/1000)-(CG380/2-CH380/1000)^2)=0,"",7850/1000*(1/3)*PI()*ABS(CD380-CE380)*((CF380/2)^2+(CF380/2)*(CG380/2)+(CG380/2)^2-(CF380/2-CH380/1000)^2-(CF380/2-CH380/1000)*(CG380/2-CH380/1000)-(CG380/2-CH380/1000)^2))</f>
        <v/>
      </c>
      <c r="CL380" s="185" t="str">
        <f>IFERROR((TOWER_DATA[[#This Row],[D, bottom '[m']]]+TOWER_DATA[[#This Row],[D, top '[m']]])/(2*TOWER_DATA[[#This Row],[t '[mm']]]/1000),"")</f>
        <v/>
      </c>
      <c r="CN380" s="412"/>
      <c r="CV380" s="55"/>
      <c r="DQ380" s="166"/>
      <c r="DR380" s="166"/>
      <c r="DS380" s="150"/>
      <c r="DV380" s="94"/>
      <c r="DW380" s="94"/>
      <c r="DX380" s="53"/>
    </row>
    <row r="381" spans="11:128" ht="18" customHeight="1">
      <c r="K381" s="184" t="str">
        <f>IFERROR(MP_DATA[[#This Row],[Top '[m']]]-MP_DATA[[#This Row],[Bottom '[m']]], "")</f>
        <v/>
      </c>
      <c r="L381" s="172" t="str">
        <f>IFERROR(-(MP_DATA[[#This Row],[D, bottom '[m']]]-MP_DATA[[#This Row],[D, top '[m']]])/(MP_DATA[[#This Row],[Bottom '[m']]]-MP_DATA[[#This Row],[Top '[m']]]),"")</f>
        <v/>
      </c>
      <c r="M381" s="122" t="str">
        <f t="shared" si="10"/>
        <v/>
      </c>
      <c r="N381" s="435" t="str">
        <f>IFERROR((MP_DATA[[#This Row],[D, bottom '[m']]]+MP_DATA[[#This Row],[D, top '[m']]])/(2*MP_DATA[[#This Row],[t '[mm']]]/1000),"")</f>
        <v/>
      </c>
      <c r="O381" s="412"/>
      <c r="P381" s="412"/>
      <c r="Q381" s="412"/>
      <c r="R381" s="412"/>
      <c r="S381" s="461"/>
      <c r="T381" s="461"/>
      <c r="U381" s="457"/>
      <c r="V381" s="412"/>
      <c r="W381" s="412"/>
      <c r="X381" s="412"/>
      <c r="Y381" s="412"/>
      <c r="AW381" s="184" t="str">
        <f>IFERROR(TP_DATA[[#This Row],[Top '[m']]]-TP_DATA[[#This Row],[Bottom '[m']]], "")</f>
        <v/>
      </c>
      <c r="AX381" s="165"/>
      <c r="AY381" s="166"/>
      <c r="AZ381" s="189"/>
      <c r="BC381" s="94"/>
      <c r="BD381" s="94"/>
      <c r="BE381" s="150"/>
      <c r="BJ381"/>
      <c r="CI381" s="184" t="str">
        <f>IFERROR(TOWER_DATA[[#This Row],[Top '[m']]]-TOWER_DATA[[#This Row],[Bottom '[m']]], "")</f>
        <v/>
      </c>
      <c r="CJ381" s="446" t="str">
        <f>IFERROR(-(TOWER_DATA[[#This Row],[D, bottom '[m']]]-TOWER_DATA[[#This Row],[D, top '[m']]])/(TOWER_DATA[[#This Row],[Bottom '[m']]]-TOWER_DATA[[#This Row],[Top '[m']]]),"")</f>
        <v/>
      </c>
      <c r="CK381" s="447" t="str">
        <f>IF(7850/1000*(1/3)*PI()*ABS(CD381-CE381)*((CF381/2)^2+(CF381/2)*(CG381/2)+(CG381/2)^2-(CF381/2-CH381/1000)^2-(CF381/2-CH381/1000)*(CG381/2-CH381/1000)-(CG381/2-CH381/1000)^2)=0,"",7850/1000*(1/3)*PI()*ABS(CD381-CE381)*((CF381/2)^2+(CF381/2)*(CG381/2)+(CG381/2)^2-(CF381/2-CH381/1000)^2-(CF381/2-CH381/1000)*(CG381/2-CH381/1000)-(CG381/2-CH381/1000)^2))</f>
        <v/>
      </c>
      <c r="CL381" s="185" t="str">
        <f>IFERROR((TOWER_DATA[[#This Row],[D, bottom '[m']]]+TOWER_DATA[[#This Row],[D, top '[m']]])/(2*TOWER_DATA[[#This Row],[t '[mm']]]/1000),"")</f>
        <v/>
      </c>
      <c r="CN381" s="412"/>
      <c r="CV381" s="55"/>
      <c r="DQ381" s="166"/>
      <c r="DR381" s="166"/>
      <c r="DS381" s="150"/>
      <c r="DV381" s="94"/>
      <c r="DW381" s="94"/>
      <c r="DX381" s="53"/>
    </row>
    <row r="382" spans="11:128" ht="18" customHeight="1">
      <c r="K382" s="184" t="str">
        <f>IFERROR(MP_DATA[[#This Row],[Top '[m']]]-MP_DATA[[#This Row],[Bottom '[m']]], "")</f>
        <v/>
      </c>
      <c r="L382" s="172" t="str">
        <f>IFERROR(-(MP_DATA[[#This Row],[D, bottom '[m']]]-MP_DATA[[#This Row],[D, top '[m']]])/(MP_DATA[[#This Row],[Bottom '[m']]]-MP_DATA[[#This Row],[Top '[m']]]),"")</f>
        <v/>
      </c>
      <c r="M382" s="122" t="str">
        <f t="shared" si="10"/>
        <v/>
      </c>
      <c r="N382" s="435" t="str">
        <f>IFERROR((MP_DATA[[#This Row],[D, bottom '[m']]]+MP_DATA[[#This Row],[D, top '[m']]])/(2*MP_DATA[[#This Row],[t '[mm']]]/1000),"")</f>
        <v/>
      </c>
      <c r="O382" s="412"/>
      <c r="P382" s="412"/>
      <c r="Q382" s="412"/>
      <c r="R382" s="412"/>
      <c r="S382" s="461"/>
      <c r="T382" s="461"/>
      <c r="U382" s="457"/>
      <c r="V382" s="412"/>
      <c r="W382" s="412"/>
      <c r="X382" s="412"/>
      <c r="Y382" s="412"/>
      <c r="AW382" s="184" t="str">
        <f>IFERROR(TP_DATA[[#This Row],[Top '[m']]]-TP_DATA[[#This Row],[Bottom '[m']]], "")</f>
        <v/>
      </c>
      <c r="AX382" s="165"/>
      <c r="AY382" s="166"/>
      <c r="AZ382" s="189"/>
      <c r="BC382" s="94"/>
      <c r="BD382" s="94"/>
      <c r="BE382" s="150"/>
      <c r="BJ382"/>
      <c r="CI382" s="184" t="str">
        <f>IFERROR(TOWER_DATA[[#This Row],[Top '[m']]]-TOWER_DATA[[#This Row],[Bottom '[m']]], "")</f>
        <v/>
      </c>
      <c r="CJ382" s="446" t="str">
        <f>IFERROR(-(TOWER_DATA[[#This Row],[D, bottom '[m']]]-TOWER_DATA[[#This Row],[D, top '[m']]])/(TOWER_DATA[[#This Row],[Bottom '[m']]]-TOWER_DATA[[#This Row],[Top '[m']]]),"")</f>
        <v/>
      </c>
      <c r="CK382" s="447" t="str">
        <f>IF(7850/1000*(1/3)*PI()*ABS(CD382-CE382)*((CF382/2)^2+(CF382/2)*(CG382/2)+(CG382/2)^2-(CF382/2-CH382/1000)^2-(CF382/2-CH382/1000)*(CG382/2-CH382/1000)-(CG382/2-CH382/1000)^2)=0,"",7850/1000*(1/3)*PI()*ABS(CD382-CE382)*((CF382/2)^2+(CF382/2)*(CG382/2)+(CG382/2)^2-(CF382/2-CH382/1000)^2-(CF382/2-CH382/1000)*(CG382/2-CH382/1000)-(CG382/2-CH382/1000)^2))</f>
        <v/>
      </c>
      <c r="CL382" s="185" t="str">
        <f>IFERROR((TOWER_DATA[[#This Row],[D, bottom '[m']]]+TOWER_DATA[[#This Row],[D, top '[m']]])/(2*TOWER_DATA[[#This Row],[t '[mm']]]/1000),"")</f>
        <v/>
      </c>
      <c r="CN382" s="412"/>
      <c r="CV382" s="55"/>
      <c r="DQ382" s="166"/>
      <c r="DR382" s="166"/>
      <c r="DS382" s="150"/>
      <c r="DV382" s="94"/>
      <c r="DW382" s="94"/>
      <c r="DX382" s="53"/>
    </row>
    <row r="383" spans="11:128" ht="18" customHeight="1">
      <c r="K383" s="184" t="str">
        <f>IFERROR(MP_DATA[[#This Row],[Top '[m']]]-MP_DATA[[#This Row],[Bottom '[m']]], "")</f>
        <v/>
      </c>
      <c r="L383" s="172" t="str">
        <f>IFERROR(-(MP_DATA[[#This Row],[D, bottom '[m']]]-MP_DATA[[#This Row],[D, top '[m']]])/(MP_DATA[[#This Row],[Bottom '[m']]]-MP_DATA[[#This Row],[Top '[m']]]),"")</f>
        <v/>
      </c>
      <c r="M383" s="122" t="str">
        <f t="shared" si="10"/>
        <v/>
      </c>
      <c r="N383" s="435" t="str">
        <f>IFERROR((MP_DATA[[#This Row],[D, bottom '[m']]]+MP_DATA[[#This Row],[D, top '[m']]])/(2*MP_DATA[[#This Row],[t '[mm']]]/1000),"")</f>
        <v/>
      </c>
      <c r="O383" s="412"/>
      <c r="P383" s="412"/>
      <c r="Q383" s="412"/>
      <c r="R383" s="412"/>
      <c r="S383" s="461"/>
      <c r="T383" s="461"/>
      <c r="U383" s="457"/>
      <c r="V383" s="412"/>
      <c r="W383" s="412"/>
      <c r="X383" s="412"/>
      <c r="Y383" s="412"/>
      <c r="AW383" s="184" t="str">
        <f>IFERROR(TP_DATA[[#This Row],[Top '[m']]]-TP_DATA[[#This Row],[Bottom '[m']]], "")</f>
        <v/>
      </c>
      <c r="AX383" s="165"/>
      <c r="AY383" s="166"/>
      <c r="AZ383" s="189"/>
      <c r="BC383" s="94"/>
      <c r="BD383" s="94"/>
      <c r="BE383" s="150"/>
      <c r="BJ383"/>
      <c r="CI383" s="184" t="str">
        <f>IFERROR(TOWER_DATA[[#This Row],[Top '[m']]]-TOWER_DATA[[#This Row],[Bottom '[m']]], "")</f>
        <v/>
      </c>
      <c r="CJ383" s="446" t="str">
        <f>IFERROR(-(TOWER_DATA[[#This Row],[D, bottom '[m']]]-TOWER_DATA[[#This Row],[D, top '[m']]])/(TOWER_DATA[[#This Row],[Bottom '[m']]]-TOWER_DATA[[#This Row],[Top '[m']]]),"")</f>
        <v/>
      </c>
      <c r="CK383" s="447" t="str">
        <f>IF(7850/1000*(1/3)*PI()*ABS(CD383-CE383)*((CF383/2)^2+(CF383/2)*(CG383/2)+(CG383/2)^2-(CF383/2-CH383/1000)^2-(CF383/2-CH383/1000)*(CG383/2-CH383/1000)-(CG383/2-CH383/1000)^2)=0,"",7850/1000*(1/3)*PI()*ABS(CD383-CE383)*((CF383/2)^2+(CF383/2)*(CG383/2)+(CG383/2)^2-(CF383/2-CH383/1000)^2-(CF383/2-CH383/1000)*(CG383/2-CH383/1000)-(CG383/2-CH383/1000)^2))</f>
        <v/>
      </c>
      <c r="CL383" s="185" t="str">
        <f>IFERROR((TOWER_DATA[[#This Row],[D, bottom '[m']]]+TOWER_DATA[[#This Row],[D, top '[m']]])/(2*TOWER_DATA[[#This Row],[t '[mm']]]/1000),"")</f>
        <v/>
      </c>
      <c r="CN383" s="412"/>
      <c r="CV383" s="55"/>
      <c r="DQ383" s="166"/>
      <c r="DR383" s="166"/>
      <c r="DS383" s="150"/>
      <c r="DV383" s="94"/>
      <c r="DW383" s="94"/>
      <c r="DX383" s="53"/>
    </row>
    <row r="384" spans="11:128" ht="18" customHeight="1">
      <c r="K384" s="184" t="str">
        <f>IFERROR(MP_DATA[[#This Row],[Top '[m']]]-MP_DATA[[#This Row],[Bottom '[m']]], "")</f>
        <v/>
      </c>
      <c r="L384" s="172" t="str">
        <f>IFERROR(-(MP_DATA[[#This Row],[D, bottom '[m']]]-MP_DATA[[#This Row],[D, top '[m']]])/(MP_DATA[[#This Row],[Bottom '[m']]]-MP_DATA[[#This Row],[Top '[m']]]),"")</f>
        <v/>
      </c>
      <c r="M384" s="122" t="str">
        <f t="shared" si="10"/>
        <v/>
      </c>
      <c r="N384" s="435" t="str">
        <f>IFERROR((MP_DATA[[#This Row],[D, bottom '[m']]]+MP_DATA[[#This Row],[D, top '[m']]])/(2*MP_DATA[[#This Row],[t '[mm']]]/1000),"")</f>
        <v/>
      </c>
      <c r="O384" s="412"/>
      <c r="P384" s="412"/>
      <c r="Q384" s="412"/>
      <c r="R384" s="412"/>
      <c r="S384" s="461"/>
      <c r="T384" s="461"/>
      <c r="U384" s="457"/>
      <c r="V384" s="412"/>
      <c r="W384" s="412"/>
      <c r="X384" s="412"/>
      <c r="Y384" s="412"/>
      <c r="AW384" s="184" t="str">
        <f>IFERROR(TP_DATA[[#This Row],[Top '[m']]]-TP_DATA[[#This Row],[Bottom '[m']]], "")</f>
        <v/>
      </c>
      <c r="AX384" s="165"/>
      <c r="AY384" s="166"/>
      <c r="AZ384" s="189"/>
      <c r="BC384" s="94"/>
      <c r="BD384" s="94"/>
      <c r="BE384" s="150"/>
      <c r="BJ384"/>
      <c r="CI384" s="184" t="str">
        <f>IFERROR(TOWER_DATA[[#This Row],[Top '[m']]]-TOWER_DATA[[#This Row],[Bottom '[m']]], "")</f>
        <v/>
      </c>
      <c r="CJ384" s="446" t="str">
        <f>IFERROR(-(TOWER_DATA[[#This Row],[D, bottom '[m']]]-TOWER_DATA[[#This Row],[D, top '[m']]])/(TOWER_DATA[[#This Row],[Bottom '[m']]]-TOWER_DATA[[#This Row],[Top '[m']]]),"")</f>
        <v/>
      </c>
      <c r="CK384" s="447" t="str">
        <f>IF(7850/1000*(1/3)*PI()*ABS(CD384-CE384)*((CF384/2)^2+(CF384/2)*(CG384/2)+(CG384/2)^2-(CF384/2-CH384/1000)^2-(CF384/2-CH384/1000)*(CG384/2-CH384/1000)-(CG384/2-CH384/1000)^2)=0,"",7850/1000*(1/3)*PI()*ABS(CD384-CE384)*((CF384/2)^2+(CF384/2)*(CG384/2)+(CG384/2)^2-(CF384/2-CH384/1000)^2-(CF384/2-CH384/1000)*(CG384/2-CH384/1000)-(CG384/2-CH384/1000)^2))</f>
        <v/>
      </c>
      <c r="CL384" s="185" t="str">
        <f>IFERROR((TOWER_DATA[[#This Row],[D, bottom '[m']]]+TOWER_DATA[[#This Row],[D, top '[m']]])/(2*TOWER_DATA[[#This Row],[t '[mm']]]/1000),"")</f>
        <v/>
      </c>
      <c r="CN384" s="412"/>
      <c r="CV384" s="55"/>
      <c r="DQ384" s="166"/>
      <c r="DR384" s="166"/>
      <c r="DS384" s="150"/>
      <c r="DV384" s="94"/>
      <c r="DW384" s="94"/>
      <c r="DX384" s="53"/>
    </row>
    <row r="385" spans="11:128" ht="18" customHeight="1">
      <c r="K385" s="184" t="str">
        <f>IFERROR(MP_DATA[[#This Row],[Top '[m']]]-MP_DATA[[#This Row],[Bottom '[m']]], "")</f>
        <v/>
      </c>
      <c r="L385" s="172" t="str">
        <f>IFERROR(-(MP_DATA[[#This Row],[D, bottom '[m']]]-MP_DATA[[#This Row],[D, top '[m']]])/(MP_DATA[[#This Row],[Bottom '[m']]]-MP_DATA[[#This Row],[Top '[m']]]),"")</f>
        <v/>
      </c>
      <c r="M385" s="122" t="str">
        <f t="shared" si="10"/>
        <v/>
      </c>
      <c r="N385" s="435" t="str">
        <f>IFERROR((MP_DATA[[#This Row],[D, bottom '[m']]]+MP_DATA[[#This Row],[D, top '[m']]])/(2*MP_DATA[[#This Row],[t '[mm']]]/1000),"")</f>
        <v/>
      </c>
      <c r="O385" s="412"/>
      <c r="P385" s="412"/>
      <c r="Q385" s="412"/>
      <c r="R385" s="412"/>
      <c r="S385" s="461"/>
      <c r="T385" s="461"/>
      <c r="U385" s="457"/>
      <c r="V385" s="412"/>
      <c r="W385" s="412"/>
      <c r="X385" s="412"/>
      <c r="Y385" s="412"/>
      <c r="AW385" s="184" t="str">
        <f>IFERROR(TP_DATA[[#This Row],[Top '[m']]]-TP_DATA[[#This Row],[Bottom '[m']]], "")</f>
        <v/>
      </c>
      <c r="AX385" s="165"/>
      <c r="AY385" s="166"/>
      <c r="AZ385" s="189"/>
      <c r="BC385" s="94"/>
      <c r="BD385" s="94"/>
      <c r="BE385" s="150"/>
      <c r="BJ385"/>
      <c r="CI385" s="184" t="str">
        <f>IFERROR(TOWER_DATA[[#This Row],[Top '[m']]]-TOWER_DATA[[#This Row],[Bottom '[m']]], "")</f>
        <v/>
      </c>
      <c r="CJ385" s="446" t="str">
        <f>IFERROR(-(TOWER_DATA[[#This Row],[D, bottom '[m']]]-TOWER_DATA[[#This Row],[D, top '[m']]])/(TOWER_DATA[[#This Row],[Bottom '[m']]]-TOWER_DATA[[#This Row],[Top '[m']]]),"")</f>
        <v/>
      </c>
      <c r="CK385" s="447" t="str">
        <f>IF(7850/1000*(1/3)*PI()*ABS(CD385-CE385)*((CF385/2)^2+(CF385/2)*(CG385/2)+(CG385/2)^2-(CF385/2-CH385/1000)^2-(CF385/2-CH385/1000)*(CG385/2-CH385/1000)-(CG385/2-CH385/1000)^2)=0,"",7850/1000*(1/3)*PI()*ABS(CD385-CE385)*((CF385/2)^2+(CF385/2)*(CG385/2)+(CG385/2)^2-(CF385/2-CH385/1000)^2-(CF385/2-CH385/1000)*(CG385/2-CH385/1000)-(CG385/2-CH385/1000)^2))</f>
        <v/>
      </c>
      <c r="CL385" s="185" t="str">
        <f>IFERROR((TOWER_DATA[[#This Row],[D, bottom '[m']]]+TOWER_DATA[[#This Row],[D, top '[m']]])/(2*TOWER_DATA[[#This Row],[t '[mm']]]/1000),"")</f>
        <v/>
      </c>
      <c r="CN385" s="412"/>
      <c r="CV385" s="55"/>
      <c r="DQ385" s="166"/>
      <c r="DR385" s="166"/>
      <c r="DS385" s="150"/>
      <c r="DV385" s="94"/>
      <c r="DW385" s="94"/>
      <c r="DX385" s="53"/>
    </row>
    <row r="386" spans="11:128" ht="18" customHeight="1">
      <c r="K386" s="184" t="str">
        <f>IFERROR(MP_DATA[[#This Row],[Top '[m']]]-MP_DATA[[#This Row],[Bottom '[m']]], "")</f>
        <v/>
      </c>
      <c r="L386" s="172" t="str">
        <f>IFERROR(-(MP_DATA[[#This Row],[D, bottom '[m']]]-MP_DATA[[#This Row],[D, top '[m']]])/(MP_DATA[[#This Row],[Bottom '[m']]]-MP_DATA[[#This Row],[Top '[m']]]),"")</f>
        <v/>
      </c>
      <c r="M386" s="122" t="str">
        <f t="shared" si="10"/>
        <v/>
      </c>
      <c r="N386" s="435" t="str">
        <f>IFERROR((MP_DATA[[#This Row],[D, bottom '[m']]]+MP_DATA[[#This Row],[D, top '[m']]])/(2*MP_DATA[[#This Row],[t '[mm']]]/1000),"")</f>
        <v/>
      </c>
      <c r="O386" s="412"/>
      <c r="P386" s="412"/>
      <c r="Q386" s="412"/>
      <c r="R386" s="412"/>
      <c r="S386" s="461"/>
      <c r="T386" s="461"/>
      <c r="U386" s="457"/>
      <c r="V386" s="412"/>
      <c r="W386" s="412"/>
      <c r="X386" s="412"/>
      <c r="Y386" s="412"/>
      <c r="AW386" s="184" t="str">
        <f>IFERROR(TP_DATA[[#This Row],[Top '[m']]]-TP_DATA[[#This Row],[Bottom '[m']]], "")</f>
        <v/>
      </c>
      <c r="AX386" s="165"/>
      <c r="AY386" s="166"/>
      <c r="AZ386" s="189"/>
      <c r="BC386" s="94"/>
      <c r="BD386" s="94"/>
      <c r="BE386" s="150"/>
      <c r="BJ386"/>
      <c r="CI386" s="184" t="str">
        <f>IFERROR(TOWER_DATA[[#This Row],[Top '[m']]]-TOWER_DATA[[#This Row],[Bottom '[m']]], "")</f>
        <v/>
      </c>
      <c r="CJ386" s="446" t="str">
        <f>IFERROR(-(TOWER_DATA[[#This Row],[D, bottom '[m']]]-TOWER_DATA[[#This Row],[D, top '[m']]])/(TOWER_DATA[[#This Row],[Bottom '[m']]]-TOWER_DATA[[#This Row],[Top '[m']]]),"")</f>
        <v/>
      </c>
      <c r="CK386" s="447" t="str">
        <f>IF(7850/1000*(1/3)*PI()*ABS(CD386-CE386)*((CF386/2)^2+(CF386/2)*(CG386/2)+(CG386/2)^2-(CF386/2-CH386/1000)^2-(CF386/2-CH386/1000)*(CG386/2-CH386/1000)-(CG386/2-CH386/1000)^2)=0,"",7850/1000*(1/3)*PI()*ABS(CD386-CE386)*((CF386/2)^2+(CF386/2)*(CG386/2)+(CG386/2)^2-(CF386/2-CH386/1000)^2-(CF386/2-CH386/1000)*(CG386/2-CH386/1000)-(CG386/2-CH386/1000)^2))</f>
        <v/>
      </c>
      <c r="CL386" s="185" t="str">
        <f>IFERROR((TOWER_DATA[[#This Row],[D, bottom '[m']]]+TOWER_DATA[[#This Row],[D, top '[m']]])/(2*TOWER_DATA[[#This Row],[t '[mm']]]/1000),"")</f>
        <v/>
      </c>
      <c r="CN386" s="412"/>
      <c r="CV386" s="55"/>
      <c r="DQ386" s="166"/>
      <c r="DR386" s="166"/>
      <c r="DS386" s="150"/>
      <c r="DV386" s="94"/>
      <c r="DW386" s="94"/>
      <c r="DX386" s="53"/>
    </row>
    <row r="387" spans="11:128" ht="18" customHeight="1">
      <c r="K387" s="184" t="str">
        <f>IFERROR(MP_DATA[[#This Row],[Top '[m']]]-MP_DATA[[#This Row],[Bottom '[m']]], "")</f>
        <v/>
      </c>
      <c r="L387" s="172" t="str">
        <f>IFERROR(-(MP_DATA[[#This Row],[D, bottom '[m']]]-MP_DATA[[#This Row],[D, top '[m']]])/(MP_DATA[[#This Row],[Bottom '[m']]]-MP_DATA[[#This Row],[Top '[m']]]),"")</f>
        <v/>
      </c>
      <c r="M387" s="122" t="str">
        <f t="shared" si="10"/>
        <v/>
      </c>
      <c r="N387" s="435" t="str">
        <f>IFERROR((MP_DATA[[#This Row],[D, bottom '[m']]]+MP_DATA[[#This Row],[D, top '[m']]])/(2*MP_DATA[[#This Row],[t '[mm']]]/1000),"")</f>
        <v/>
      </c>
      <c r="O387" s="412"/>
      <c r="P387" s="412"/>
      <c r="Q387" s="412"/>
      <c r="R387" s="412"/>
      <c r="S387" s="461"/>
      <c r="T387" s="461"/>
      <c r="U387" s="457"/>
      <c r="V387" s="412"/>
      <c r="W387" s="412"/>
      <c r="X387" s="412"/>
      <c r="Y387" s="412"/>
      <c r="AW387" s="184" t="str">
        <f>IFERROR(TP_DATA[[#This Row],[Top '[m']]]-TP_DATA[[#This Row],[Bottom '[m']]], "")</f>
        <v/>
      </c>
      <c r="AX387" s="165"/>
      <c r="AY387" s="166"/>
      <c r="AZ387" s="189"/>
      <c r="BC387" s="94"/>
      <c r="BD387" s="94"/>
      <c r="BE387" s="150"/>
      <c r="BJ387"/>
      <c r="CI387" s="184" t="str">
        <f>IFERROR(TOWER_DATA[[#This Row],[Top '[m']]]-TOWER_DATA[[#This Row],[Bottom '[m']]], "")</f>
        <v/>
      </c>
      <c r="CJ387" s="446" t="str">
        <f>IFERROR(-(TOWER_DATA[[#This Row],[D, bottom '[m']]]-TOWER_DATA[[#This Row],[D, top '[m']]])/(TOWER_DATA[[#This Row],[Bottom '[m']]]-TOWER_DATA[[#This Row],[Top '[m']]]),"")</f>
        <v/>
      </c>
      <c r="CK387" s="447" t="str">
        <f>IF(7850/1000*(1/3)*PI()*ABS(CD387-CE387)*((CF387/2)^2+(CF387/2)*(CG387/2)+(CG387/2)^2-(CF387/2-CH387/1000)^2-(CF387/2-CH387/1000)*(CG387/2-CH387/1000)-(CG387/2-CH387/1000)^2)=0,"",7850/1000*(1/3)*PI()*ABS(CD387-CE387)*((CF387/2)^2+(CF387/2)*(CG387/2)+(CG387/2)^2-(CF387/2-CH387/1000)^2-(CF387/2-CH387/1000)*(CG387/2-CH387/1000)-(CG387/2-CH387/1000)^2))</f>
        <v/>
      </c>
      <c r="CL387" s="185" t="str">
        <f>IFERROR((TOWER_DATA[[#This Row],[D, bottom '[m']]]+TOWER_DATA[[#This Row],[D, top '[m']]])/(2*TOWER_DATA[[#This Row],[t '[mm']]]/1000),"")</f>
        <v/>
      </c>
      <c r="CN387" s="412"/>
      <c r="CV387" s="55"/>
      <c r="DQ387" s="166"/>
      <c r="DR387" s="166"/>
      <c r="DS387" s="150"/>
      <c r="DV387" s="94"/>
      <c r="DW387" s="94"/>
      <c r="DX387" s="53"/>
    </row>
    <row r="388" spans="11:128" ht="18" customHeight="1">
      <c r="K388" s="184" t="str">
        <f>IFERROR(MP_DATA[[#This Row],[Top '[m']]]-MP_DATA[[#This Row],[Bottom '[m']]], "")</f>
        <v/>
      </c>
      <c r="L388" s="172" t="str">
        <f>IFERROR(-(MP_DATA[[#This Row],[D, bottom '[m']]]-MP_DATA[[#This Row],[D, top '[m']]])/(MP_DATA[[#This Row],[Bottom '[m']]]-MP_DATA[[#This Row],[Top '[m']]]),"")</f>
        <v/>
      </c>
      <c r="M388" s="122" t="str">
        <f t="shared" si="10"/>
        <v/>
      </c>
      <c r="N388" s="435" t="str">
        <f>IFERROR((MP_DATA[[#This Row],[D, bottom '[m']]]+MP_DATA[[#This Row],[D, top '[m']]])/(2*MP_DATA[[#This Row],[t '[mm']]]/1000),"")</f>
        <v/>
      </c>
      <c r="O388" s="412"/>
      <c r="P388" s="412"/>
      <c r="Q388" s="412"/>
      <c r="R388" s="412"/>
      <c r="S388" s="461"/>
      <c r="T388" s="461"/>
      <c r="U388" s="457"/>
      <c r="V388" s="412"/>
      <c r="W388" s="412"/>
      <c r="X388" s="412"/>
      <c r="Y388" s="412"/>
      <c r="AW388" s="184" t="str">
        <f>IFERROR(TP_DATA[[#This Row],[Top '[m']]]-TP_DATA[[#This Row],[Bottom '[m']]], "")</f>
        <v/>
      </c>
      <c r="AX388" s="165"/>
      <c r="AY388" s="166"/>
      <c r="AZ388" s="189"/>
      <c r="BC388" s="94"/>
      <c r="BD388" s="94"/>
      <c r="BE388" s="150"/>
      <c r="BJ388"/>
      <c r="CI388" s="184" t="str">
        <f>IFERROR(TOWER_DATA[[#This Row],[Top '[m']]]-TOWER_DATA[[#This Row],[Bottom '[m']]], "")</f>
        <v/>
      </c>
      <c r="CJ388" s="446" t="str">
        <f>IFERROR(-(TOWER_DATA[[#This Row],[D, bottom '[m']]]-TOWER_DATA[[#This Row],[D, top '[m']]])/(TOWER_DATA[[#This Row],[Bottom '[m']]]-TOWER_DATA[[#This Row],[Top '[m']]]),"")</f>
        <v/>
      </c>
      <c r="CK388" s="447" t="str">
        <f>IF(7850/1000*(1/3)*PI()*ABS(CD388-CE388)*((CF388/2)^2+(CF388/2)*(CG388/2)+(CG388/2)^2-(CF388/2-CH388/1000)^2-(CF388/2-CH388/1000)*(CG388/2-CH388/1000)-(CG388/2-CH388/1000)^2)=0,"",7850/1000*(1/3)*PI()*ABS(CD388-CE388)*((CF388/2)^2+(CF388/2)*(CG388/2)+(CG388/2)^2-(CF388/2-CH388/1000)^2-(CF388/2-CH388/1000)*(CG388/2-CH388/1000)-(CG388/2-CH388/1000)^2))</f>
        <v/>
      </c>
      <c r="CL388" s="185" t="str">
        <f>IFERROR((TOWER_DATA[[#This Row],[D, bottom '[m']]]+TOWER_DATA[[#This Row],[D, top '[m']]])/(2*TOWER_DATA[[#This Row],[t '[mm']]]/1000),"")</f>
        <v/>
      </c>
      <c r="CN388" s="412"/>
      <c r="CV388" s="55"/>
      <c r="DQ388" s="166"/>
      <c r="DR388" s="166"/>
      <c r="DS388" s="150"/>
      <c r="DV388" s="94"/>
      <c r="DW388" s="94"/>
      <c r="DX388" s="53"/>
    </row>
    <row r="389" spans="11:128" ht="18" customHeight="1">
      <c r="K389" s="184" t="str">
        <f>IFERROR(MP_DATA[[#This Row],[Top '[m']]]-MP_DATA[[#This Row],[Bottom '[m']]], "")</f>
        <v/>
      </c>
      <c r="L389" s="172" t="str">
        <f>IFERROR(-(MP_DATA[[#This Row],[D, bottom '[m']]]-MP_DATA[[#This Row],[D, top '[m']]])/(MP_DATA[[#This Row],[Bottom '[m']]]-MP_DATA[[#This Row],[Top '[m']]]),"")</f>
        <v/>
      </c>
      <c r="M389" s="122" t="str">
        <f t="shared" si="10"/>
        <v/>
      </c>
      <c r="N389" s="435" t="str">
        <f>IFERROR((MP_DATA[[#This Row],[D, bottom '[m']]]+MP_DATA[[#This Row],[D, top '[m']]])/(2*MP_DATA[[#This Row],[t '[mm']]]/1000),"")</f>
        <v/>
      </c>
      <c r="O389" s="412"/>
      <c r="P389" s="412"/>
      <c r="Q389" s="412"/>
      <c r="R389" s="412"/>
      <c r="S389" s="461"/>
      <c r="T389" s="461"/>
      <c r="U389" s="457"/>
      <c r="V389" s="412"/>
      <c r="W389" s="412"/>
      <c r="X389" s="412"/>
      <c r="Y389" s="412"/>
      <c r="AW389" s="184" t="str">
        <f>IFERROR(TP_DATA[[#This Row],[Top '[m']]]-TP_DATA[[#This Row],[Bottom '[m']]], "")</f>
        <v/>
      </c>
      <c r="AX389" s="165"/>
      <c r="AY389" s="166"/>
      <c r="AZ389" s="189"/>
      <c r="BC389" s="94"/>
      <c r="BD389" s="94"/>
      <c r="BE389" s="150"/>
      <c r="BJ389"/>
      <c r="CI389" s="184" t="str">
        <f>IFERROR(TOWER_DATA[[#This Row],[Top '[m']]]-TOWER_DATA[[#This Row],[Bottom '[m']]], "")</f>
        <v/>
      </c>
      <c r="CJ389" s="446" t="str">
        <f>IFERROR(-(TOWER_DATA[[#This Row],[D, bottom '[m']]]-TOWER_DATA[[#This Row],[D, top '[m']]])/(TOWER_DATA[[#This Row],[Bottom '[m']]]-TOWER_DATA[[#This Row],[Top '[m']]]),"")</f>
        <v/>
      </c>
      <c r="CK389" s="447" t="str">
        <f>IF(7850/1000*(1/3)*PI()*ABS(CD389-CE389)*((CF389/2)^2+(CF389/2)*(CG389/2)+(CG389/2)^2-(CF389/2-CH389/1000)^2-(CF389/2-CH389/1000)*(CG389/2-CH389/1000)-(CG389/2-CH389/1000)^2)=0,"",7850/1000*(1/3)*PI()*ABS(CD389-CE389)*((CF389/2)^2+(CF389/2)*(CG389/2)+(CG389/2)^2-(CF389/2-CH389/1000)^2-(CF389/2-CH389/1000)*(CG389/2-CH389/1000)-(CG389/2-CH389/1000)^2))</f>
        <v/>
      </c>
      <c r="CL389" s="185" t="str">
        <f>IFERROR((TOWER_DATA[[#This Row],[D, bottom '[m']]]+TOWER_DATA[[#This Row],[D, top '[m']]])/(2*TOWER_DATA[[#This Row],[t '[mm']]]/1000),"")</f>
        <v/>
      </c>
      <c r="CN389" s="412"/>
      <c r="CV389" s="55"/>
      <c r="DQ389" s="166"/>
      <c r="DR389" s="166"/>
      <c r="DS389" s="150"/>
      <c r="DV389" s="94"/>
      <c r="DW389" s="94"/>
      <c r="DX389" s="53"/>
    </row>
    <row r="390" spans="11:128" ht="18" customHeight="1">
      <c r="K390" s="184" t="str">
        <f>IFERROR(MP_DATA[[#This Row],[Top '[m']]]-MP_DATA[[#This Row],[Bottom '[m']]], "")</f>
        <v/>
      </c>
      <c r="L390" s="172" t="str">
        <f>IFERROR(-(MP_DATA[[#This Row],[D, bottom '[m']]]-MP_DATA[[#This Row],[D, top '[m']]])/(MP_DATA[[#This Row],[Bottom '[m']]]-MP_DATA[[#This Row],[Top '[m']]]),"")</f>
        <v/>
      </c>
      <c r="M390" s="122" t="str">
        <f t="shared" si="10"/>
        <v/>
      </c>
      <c r="N390" s="435" t="str">
        <f>IFERROR((MP_DATA[[#This Row],[D, bottom '[m']]]+MP_DATA[[#This Row],[D, top '[m']]])/(2*MP_DATA[[#This Row],[t '[mm']]]/1000),"")</f>
        <v/>
      </c>
      <c r="O390" s="412"/>
      <c r="P390" s="412"/>
      <c r="Q390" s="412"/>
      <c r="R390" s="412"/>
      <c r="S390" s="461"/>
      <c r="T390" s="461"/>
      <c r="U390" s="457"/>
      <c r="V390" s="412"/>
      <c r="W390" s="412"/>
      <c r="X390" s="412"/>
      <c r="Y390" s="412"/>
      <c r="AW390" s="184" t="str">
        <f>IFERROR(TP_DATA[[#This Row],[Top '[m']]]-TP_DATA[[#This Row],[Bottom '[m']]], "")</f>
        <v/>
      </c>
      <c r="AX390" s="165"/>
      <c r="AY390" s="166"/>
      <c r="AZ390" s="189"/>
      <c r="BC390" s="94"/>
      <c r="BD390" s="94"/>
      <c r="BE390" s="150"/>
      <c r="BJ390"/>
      <c r="CI390" s="184" t="str">
        <f>IFERROR(TOWER_DATA[[#This Row],[Top '[m']]]-TOWER_DATA[[#This Row],[Bottom '[m']]], "")</f>
        <v/>
      </c>
      <c r="CJ390" s="446" t="str">
        <f>IFERROR(-(TOWER_DATA[[#This Row],[D, bottom '[m']]]-TOWER_DATA[[#This Row],[D, top '[m']]])/(TOWER_DATA[[#This Row],[Bottom '[m']]]-TOWER_DATA[[#This Row],[Top '[m']]]),"")</f>
        <v/>
      </c>
      <c r="CK390" s="447" t="str">
        <f>IF(7850/1000*(1/3)*PI()*ABS(CD390-CE390)*((CF390/2)^2+(CF390/2)*(CG390/2)+(CG390/2)^2-(CF390/2-CH390/1000)^2-(CF390/2-CH390/1000)*(CG390/2-CH390/1000)-(CG390/2-CH390/1000)^2)=0,"",7850/1000*(1/3)*PI()*ABS(CD390-CE390)*((CF390/2)^2+(CF390/2)*(CG390/2)+(CG390/2)^2-(CF390/2-CH390/1000)^2-(CF390/2-CH390/1000)*(CG390/2-CH390/1000)-(CG390/2-CH390/1000)^2))</f>
        <v/>
      </c>
      <c r="CL390" s="185" t="str">
        <f>IFERROR((TOWER_DATA[[#This Row],[D, bottom '[m']]]+TOWER_DATA[[#This Row],[D, top '[m']]])/(2*TOWER_DATA[[#This Row],[t '[mm']]]/1000),"")</f>
        <v/>
      </c>
      <c r="CN390" s="412"/>
      <c r="CV390" s="55"/>
      <c r="DQ390" s="166"/>
      <c r="DR390" s="166"/>
      <c r="DS390" s="150"/>
      <c r="DV390" s="94"/>
      <c r="DW390" s="94"/>
      <c r="DX390" s="53"/>
    </row>
    <row r="391" spans="11:128" ht="18" customHeight="1">
      <c r="K391" s="184" t="str">
        <f>IFERROR(MP_DATA[[#This Row],[Top '[m']]]-MP_DATA[[#This Row],[Bottom '[m']]], "")</f>
        <v/>
      </c>
      <c r="L391" s="172" t="str">
        <f>IFERROR(-(MP_DATA[[#This Row],[D, bottom '[m']]]-MP_DATA[[#This Row],[D, top '[m']]])/(MP_DATA[[#This Row],[Bottom '[m']]]-MP_DATA[[#This Row],[Top '[m']]]),"")</f>
        <v/>
      </c>
      <c r="M391" s="122" t="str">
        <f t="shared" si="10"/>
        <v/>
      </c>
      <c r="N391" s="435" t="str">
        <f>IFERROR((MP_DATA[[#This Row],[D, bottom '[m']]]+MP_DATA[[#This Row],[D, top '[m']]])/(2*MP_DATA[[#This Row],[t '[mm']]]/1000),"")</f>
        <v/>
      </c>
      <c r="O391" s="412"/>
      <c r="P391" s="412"/>
      <c r="Q391" s="412"/>
      <c r="R391" s="412"/>
      <c r="S391" s="461"/>
      <c r="T391" s="461"/>
      <c r="U391" s="457"/>
      <c r="V391" s="412"/>
      <c r="W391" s="412"/>
      <c r="X391" s="412"/>
      <c r="Y391" s="412"/>
      <c r="AW391" s="184" t="str">
        <f>IFERROR(TP_DATA[[#This Row],[Top '[m']]]-TP_DATA[[#This Row],[Bottom '[m']]], "")</f>
        <v/>
      </c>
      <c r="AX391" s="165"/>
      <c r="AY391" s="166"/>
      <c r="AZ391" s="189"/>
      <c r="BC391" s="94"/>
      <c r="BD391" s="94"/>
      <c r="BE391" s="150"/>
      <c r="BJ391"/>
      <c r="CI391" s="184" t="str">
        <f>IFERROR(TOWER_DATA[[#This Row],[Top '[m']]]-TOWER_DATA[[#This Row],[Bottom '[m']]], "")</f>
        <v/>
      </c>
      <c r="CJ391" s="446" t="str">
        <f>IFERROR(-(TOWER_DATA[[#This Row],[D, bottom '[m']]]-TOWER_DATA[[#This Row],[D, top '[m']]])/(TOWER_DATA[[#This Row],[Bottom '[m']]]-TOWER_DATA[[#This Row],[Top '[m']]]),"")</f>
        <v/>
      </c>
      <c r="CK391" s="447" t="str">
        <f>IF(7850/1000*(1/3)*PI()*ABS(CD391-CE391)*((CF391/2)^2+(CF391/2)*(CG391/2)+(CG391/2)^2-(CF391/2-CH391/1000)^2-(CF391/2-CH391/1000)*(CG391/2-CH391/1000)-(CG391/2-CH391/1000)^2)=0,"",7850/1000*(1/3)*PI()*ABS(CD391-CE391)*((CF391/2)^2+(CF391/2)*(CG391/2)+(CG391/2)^2-(CF391/2-CH391/1000)^2-(CF391/2-CH391/1000)*(CG391/2-CH391/1000)-(CG391/2-CH391/1000)^2))</f>
        <v/>
      </c>
      <c r="CL391" s="185" t="str">
        <f>IFERROR((TOWER_DATA[[#This Row],[D, bottom '[m']]]+TOWER_DATA[[#This Row],[D, top '[m']]])/(2*TOWER_DATA[[#This Row],[t '[mm']]]/1000),"")</f>
        <v/>
      </c>
      <c r="CN391" s="412"/>
      <c r="CV391" s="55"/>
      <c r="DQ391" s="166"/>
      <c r="DR391" s="166"/>
      <c r="DS391" s="150"/>
      <c r="DV391" s="94"/>
      <c r="DW391" s="94"/>
      <c r="DX391" s="53"/>
    </row>
    <row r="392" spans="11:128" ht="18" customHeight="1">
      <c r="K392" s="184" t="str">
        <f>IFERROR(MP_DATA[[#This Row],[Top '[m']]]-MP_DATA[[#This Row],[Bottom '[m']]], "")</f>
        <v/>
      </c>
      <c r="L392" s="172" t="str">
        <f>IFERROR(-(MP_DATA[[#This Row],[D, bottom '[m']]]-MP_DATA[[#This Row],[D, top '[m']]])/(MP_DATA[[#This Row],[Bottom '[m']]]-MP_DATA[[#This Row],[Top '[m']]]),"")</f>
        <v/>
      </c>
      <c r="M392" s="122" t="str">
        <f t="shared" si="10"/>
        <v/>
      </c>
      <c r="N392" s="435" t="str">
        <f>IFERROR((MP_DATA[[#This Row],[D, bottom '[m']]]+MP_DATA[[#This Row],[D, top '[m']]])/(2*MP_DATA[[#This Row],[t '[mm']]]/1000),"")</f>
        <v/>
      </c>
      <c r="O392" s="412"/>
      <c r="P392" s="412"/>
      <c r="Q392" s="412"/>
      <c r="R392" s="412"/>
      <c r="S392" s="461"/>
      <c r="T392" s="461"/>
      <c r="U392" s="457"/>
      <c r="V392" s="412"/>
      <c r="W392" s="412"/>
      <c r="X392" s="412"/>
      <c r="Y392" s="412"/>
      <c r="AW392" s="184" t="str">
        <f>IFERROR(TP_DATA[[#This Row],[Top '[m']]]-TP_DATA[[#This Row],[Bottom '[m']]], "")</f>
        <v/>
      </c>
      <c r="AX392" s="165"/>
      <c r="AY392" s="166"/>
      <c r="AZ392" s="189"/>
      <c r="BC392" s="94"/>
      <c r="BD392" s="94"/>
      <c r="BE392" s="150"/>
      <c r="BJ392"/>
      <c r="CI392" s="184" t="str">
        <f>IFERROR(TOWER_DATA[[#This Row],[Top '[m']]]-TOWER_DATA[[#This Row],[Bottom '[m']]], "")</f>
        <v/>
      </c>
      <c r="CJ392" s="446" t="str">
        <f>IFERROR(-(TOWER_DATA[[#This Row],[D, bottom '[m']]]-TOWER_DATA[[#This Row],[D, top '[m']]])/(TOWER_DATA[[#This Row],[Bottom '[m']]]-TOWER_DATA[[#This Row],[Top '[m']]]),"")</f>
        <v/>
      </c>
      <c r="CK392" s="447" t="str">
        <f>IF(7850/1000*(1/3)*PI()*ABS(CD392-CE392)*((CF392/2)^2+(CF392/2)*(CG392/2)+(CG392/2)^2-(CF392/2-CH392/1000)^2-(CF392/2-CH392/1000)*(CG392/2-CH392/1000)-(CG392/2-CH392/1000)^2)=0,"",7850/1000*(1/3)*PI()*ABS(CD392-CE392)*((CF392/2)^2+(CF392/2)*(CG392/2)+(CG392/2)^2-(CF392/2-CH392/1000)^2-(CF392/2-CH392/1000)*(CG392/2-CH392/1000)-(CG392/2-CH392/1000)^2))</f>
        <v/>
      </c>
      <c r="CL392" s="185" t="str">
        <f>IFERROR((TOWER_DATA[[#This Row],[D, bottom '[m']]]+TOWER_DATA[[#This Row],[D, top '[m']]])/(2*TOWER_DATA[[#This Row],[t '[mm']]]/1000),"")</f>
        <v/>
      </c>
      <c r="CN392" s="412"/>
      <c r="CV392" s="55"/>
      <c r="DQ392" s="166"/>
      <c r="DR392" s="166"/>
      <c r="DS392" s="150"/>
      <c r="DV392" s="94"/>
      <c r="DW392" s="94"/>
      <c r="DX392" s="53"/>
    </row>
    <row r="393" spans="11:128" ht="18" customHeight="1">
      <c r="K393" s="184" t="str">
        <f>IFERROR(MP_DATA[[#This Row],[Top '[m']]]-MP_DATA[[#This Row],[Bottom '[m']]], "")</f>
        <v/>
      </c>
      <c r="L393" s="172" t="str">
        <f>IFERROR(-(MP_DATA[[#This Row],[D, bottom '[m']]]-MP_DATA[[#This Row],[D, top '[m']]])/(MP_DATA[[#This Row],[Bottom '[m']]]-MP_DATA[[#This Row],[Top '[m']]]),"")</f>
        <v/>
      </c>
      <c r="M393" s="122" t="str">
        <f t="shared" si="10"/>
        <v/>
      </c>
      <c r="N393" s="435" t="str">
        <f>IFERROR((MP_DATA[[#This Row],[D, bottom '[m']]]+MP_DATA[[#This Row],[D, top '[m']]])/(2*MP_DATA[[#This Row],[t '[mm']]]/1000),"")</f>
        <v/>
      </c>
      <c r="O393" s="412"/>
      <c r="P393" s="412"/>
      <c r="Q393" s="412"/>
      <c r="R393" s="412"/>
      <c r="S393" s="461"/>
      <c r="T393" s="461"/>
      <c r="U393" s="457"/>
      <c r="V393" s="412"/>
      <c r="W393" s="412"/>
      <c r="X393" s="412"/>
      <c r="Y393" s="412"/>
      <c r="AW393" s="184" t="str">
        <f>IFERROR(TP_DATA[[#This Row],[Top '[m']]]-TP_DATA[[#This Row],[Bottom '[m']]], "")</f>
        <v/>
      </c>
      <c r="AX393" s="165"/>
      <c r="AY393" s="166"/>
      <c r="AZ393" s="189"/>
      <c r="BC393" s="94"/>
      <c r="BD393" s="94"/>
      <c r="BE393" s="150"/>
      <c r="BJ393"/>
      <c r="CI393" s="184" t="str">
        <f>IFERROR(TOWER_DATA[[#This Row],[Top '[m']]]-TOWER_DATA[[#This Row],[Bottom '[m']]], "")</f>
        <v/>
      </c>
      <c r="CJ393" s="446" t="str">
        <f>IFERROR(-(TOWER_DATA[[#This Row],[D, bottom '[m']]]-TOWER_DATA[[#This Row],[D, top '[m']]])/(TOWER_DATA[[#This Row],[Bottom '[m']]]-TOWER_DATA[[#This Row],[Top '[m']]]),"")</f>
        <v/>
      </c>
      <c r="CK393" s="447" t="str">
        <f>IF(7850/1000*(1/3)*PI()*ABS(CD393-CE393)*((CF393/2)^2+(CF393/2)*(CG393/2)+(CG393/2)^2-(CF393/2-CH393/1000)^2-(CF393/2-CH393/1000)*(CG393/2-CH393/1000)-(CG393/2-CH393/1000)^2)=0,"",7850/1000*(1/3)*PI()*ABS(CD393-CE393)*((CF393/2)^2+(CF393/2)*(CG393/2)+(CG393/2)^2-(CF393/2-CH393/1000)^2-(CF393/2-CH393/1000)*(CG393/2-CH393/1000)-(CG393/2-CH393/1000)^2))</f>
        <v/>
      </c>
      <c r="CL393" s="185" t="str">
        <f>IFERROR((TOWER_DATA[[#This Row],[D, bottom '[m']]]+TOWER_DATA[[#This Row],[D, top '[m']]])/(2*TOWER_DATA[[#This Row],[t '[mm']]]/1000),"")</f>
        <v/>
      </c>
      <c r="CN393" s="412"/>
      <c r="CV393" s="55"/>
      <c r="DQ393" s="166"/>
      <c r="DR393" s="166"/>
      <c r="DS393" s="150"/>
      <c r="DV393" s="94"/>
      <c r="DW393" s="94"/>
      <c r="DX393" s="53"/>
    </row>
    <row r="394" spans="11:128" ht="18" customHeight="1">
      <c r="K394" s="184" t="str">
        <f>IFERROR(MP_DATA[[#This Row],[Top '[m']]]-MP_DATA[[#This Row],[Bottom '[m']]], "")</f>
        <v/>
      </c>
      <c r="L394" s="172" t="str">
        <f>IFERROR(-(MP_DATA[[#This Row],[D, bottom '[m']]]-MP_DATA[[#This Row],[D, top '[m']]])/(MP_DATA[[#This Row],[Bottom '[m']]]-MP_DATA[[#This Row],[Top '[m']]]),"")</f>
        <v/>
      </c>
      <c r="M394" s="122" t="str">
        <f t="shared" si="10"/>
        <v/>
      </c>
      <c r="N394" s="435" t="str">
        <f>IFERROR((MP_DATA[[#This Row],[D, bottom '[m']]]+MP_DATA[[#This Row],[D, top '[m']]])/(2*MP_DATA[[#This Row],[t '[mm']]]/1000),"")</f>
        <v/>
      </c>
      <c r="O394" s="412"/>
      <c r="P394" s="412"/>
      <c r="Q394" s="412"/>
      <c r="R394" s="412"/>
      <c r="S394" s="461"/>
      <c r="T394" s="461"/>
      <c r="U394" s="457"/>
      <c r="V394" s="412"/>
      <c r="W394" s="412"/>
      <c r="X394" s="412"/>
      <c r="Y394" s="412"/>
      <c r="AW394" s="184" t="str">
        <f>IFERROR(TP_DATA[[#This Row],[Top '[m']]]-TP_DATA[[#This Row],[Bottom '[m']]], "")</f>
        <v/>
      </c>
      <c r="AX394" s="165"/>
      <c r="AY394" s="166"/>
      <c r="AZ394" s="189"/>
      <c r="BC394" s="94"/>
      <c r="BD394" s="94"/>
      <c r="BE394" s="150"/>
      <c r="BJ394"/>
      <c r="CI394" s="184" t="str">
        <f>IFERROR(TOWER_DATA[[#This Row],[Top '[m']]]-TOWER_DATA[[#This Row],[Bottom '[m']]], "")</f>
        <v/>
      </c>
      <c r="CJ394" s="446" t="str">
        <f>IFERROR(-(TOWER_DATA[[#This Row],[D, bottom '[m']]]-TOWER_DATA[[#This Row],[D, top '[m']]])/(TOWER_DATA[[#This Row],[Bottom '[m']]]-TOWER_DATA[[#This Row],[Top '[m']]]),"")</f>
        <v/>
      </c>
      <c r="CK394" s="447" t="str">
        <f>IF(7850/1000*(1/3)*PI()*ABS(CD394-CE394)*((CF394/2)^2+(CF394/2)*(CG394/2)+(CG394/2)^2-(CF394/2-CH394/1000)^2-(CF394/2-CH394/1000)*(CG394/2-CH394/1000)-(CG394/2-CH394/1000)^2)=0,"",7850/1000*(1/3)*PI()*ABS(CD394-CE394)*((CF394/2)^2+(CF394/2)*(CG394/2)+(CG394/2)^2-(CF394/2-CH394/1000)^2-(CF394/2-CH394/1000)*(CG394/2-CH394/1000)-(CG394/2-CH394/1000)^2))</f>
        <v/>
      </c>
      <c r="CL394" s="185" t="str">
        <f>IFERROR((TOWER_DATA[[#This Row],[D, bottom '[m']]]+TOWER_DATA[[#This Row],[D, top '[m']]])/(2*TOWER_DATA[[#This Row],[t '[mm']]]/1000),"")</f>
        <v/>
      </c>
      <c r="CN394" s="412"/>
      <c r="CV394" s="55"/>
      <c r="DQ394" s="166"/>
      <c r="DR394" s="166"/>
      <c r="DS394" s="150"/>
      <c r="DV394" s="94"/>
      <c r="DW394" s="94"/>
      <c r="DX394" s="53"/>
    </row>
    <row r="395" spans="11:128" ht="18" customHeight="1">
      <c r="K395" s="184" t="str">
        <f>IFERROR(MP_DATA[[#This Row],[Top '[m']]]-MP_DATA[[#This Row],[Bottom '[m']]], "")</f>
        <v/>
      </c>
      <c r="L395" s="172" t="str">
        <f>IFERROR(-(MP_DATA[[#This Row],[D, bottom '[m']]]-MP_DATA[[#This Row],[D, top '[m']]])/(MP_DATA[[#This Row],[Bottom '[m']]]-MP_DATA[[#This Row],[Top '[m']]]),"")</f>
        <v/>
      </c>
      <c r="M395" s="122" t="str">
        <f t="shared" si="10"/>
        <v/>
      </c>
      <c r="N395" s="435" t="str">
        <f>IFERROR((MP_DATA[[#This Row],[D, bottom '[m']]]+MP_DATA[[#This Row],[D, top '[m']]])/(2*MP_DATA[[#This Row],[t '[mm']]]/1000),"")</f>
        <v/>
      </c>
      <c r="O395" s="412"/>
      <c r="P395" s="412"/>
      <c r="Q395" s="412"/>
      <c r="R395" s="412"/>
      <c r="S395" s="461"/>
      <c r="T395" s="461"/>
      <c r="U395" s="457"/>
      <c r="V395" s="412"/>
      <c r="W395" s="412"/>
      <c r="X395" s="412"/>
      <c r="Y395" s="412"/>
      <c r="AW395" s="184" t="str">
        <f>IFERROR(TP_DATA[[#This Row],[Top '[m']]]-TP_DATA[[#This Row],[Bottom '[m']]], "")</f>
        <v/>
      </c>
      <c r="AX395" s="165"/>
      <c r="AY395" s="166"/>
      <c r="AZ395" s="189"/>
      <c r="BC395" s="94"/>
      <c r="BD395" s="94"/>
      <c r="BE395" s="150"/>
      <c r="BJ395"/>
      <c r="CI395" s="184" t="str">
        <f>IFERROR(TOWER_DATA[[#This Row],[Top '[m']]]-TOWER_DATA[[#This Row],[Bottom '[m']]], "")</f>
        <v/>
      </c>
      <c r="CJ395" s="446" t="str">
        <f>IFERROR(-(TOWER_DATA[[#This Row],[D, bottom '[m']]]-TOWER_DATA[[#This Row],[D, top '[m']]])/(TOWER_DATA[[#This Row],[Bottom '[m']]]-TOWER_DATA[[#This Row],[Top '[m']]]),"")</f>
        <v/>
      </c>
      <c r="CK395" s="447" t="str">
        <f>IF(7850/1000*(1/3)*PI()*ABS(CD395-CE395)*((CF395/2)^2+(CF395/2)*(CG395/2)+(CG395/2)^2-(CF395/2-CH395/1000)^2-(CF395/2-CH395/1000)*(CG395/2-CH395/1000)-(CG395/2-CH395/1000)^2)=0,"",7850/1000*(1/3)*PI()*ABS(CD395-CE395)*((CF395/2)^2+(CF395/2)*(CG395/2)+(CG395/2)^2-(CF395/2-CH395/1000)^2-(CF395/2-CH395/1000)*(CG395/2-CH395/1000)-(CG395/2-CH395/1000)^2))</f>
        <v/>
      </c>
      <c r="CL395" s="185" t="str">
        <f>IFERROR((TOWER_DATA[[#This Row],[D, bottom '[m']]]+TOWER_DATA[[#This Row],[D, top '[m']]])/(2*TOWER_DATA[[#This Row],[t '[mm']]]/1000),"")</f>
        <v/>
      </c>
      <c r="CN395" s="412"/>
      <c r="CV395" s="55"/>
      <c r="DQ395" s="166"/>
      <c r="DR395" s="166"/>
      <c r="DS395" s="150"/>
      <c r="DV395" s="94"/>
      <c r="DW395" s="94"/>
      <c r="DX395" s="53"/>
    </row>
    <row r="396" spans="11:128" ht="18" customHeight="1">
      <c r="K396" s="184" t="str">
        <f>IFERROR(MP_DATA[[#This Row],[Top '[m']]]-MP_DATA[[#This Row],[Bottom '[m']]], "")</f>
        <v/>
      </c>
      <c r="L396" s="172" t="str">
        <f>IFERROR(-(MP_DATA[[#This Row],[D, bottom '[m']]]-MP_DATA[[#This Row],[D, top '[m']]])/(MP_DATA[[#This Row],[Bottom '[m']]]-MP_DATA[[#This Row],[Top '[m']]]),"")</f>
        <v/>
      </c>
      <c r="M396" s="122" t="str">
        <f t="shared" si="10"/>
        <v/>
      </c>
      <c r="N396" s="435" t="str">
        <f>IFERROR((MP_DATA[[#This Row],[D, bottom '[m']]]+MP_DATA[[#This Row],[D, top '[m']]])/(2*MP_DATA[[#This Row],[t '[mm']]]/1000),"")</f>
        <v/>
      </c>
      <c r="O396" s="412"/>
      <c r="P396" s="412"/>
      <c r="Q396" s="412"/>
      <c r="R396" s="412"/>
      <c r="S396" s="461"/>
      <c r="T396" s="461"/>
      <c r="U396" s="457"/>
      <c r="V396" s="412"/>
      <c r="W396" s="412"/>
      <c r="X396" s="412"/>
      <c r="Y396" s="412"/>
      <c r="AW396" s="184" t="str">
        <f>IFERROR(TP_DATA[[#This Row],[Top '[m']]]-TP_DATA[[#This Row],[Bottom '[m']]], "")</f>
        <v/>
      </c>
      <c r="AX396" s="165"/>
      <c r="AY396" s="166"/>
      <c r="AZ396" s="189"/>
      <c r="BC396" s="94"/>
      <c r="BD396" s="94"/>
      <c r="BE396" s="150"/>
      <c r="BJ396"/>
      <c r="CI396" s="184" t="str">
        <f>IFERROR(TOWER_DATA[[#This Row],[Top '[m']]]-TOWER_DATA[[#This Row],[Bottom '[m']]], "")</f>
        <v/>
      </c>
      <c r="CJ396" s="446" t="str">
        <f>IFERROR(-(TOWER_DATA[[#This Row],[D, bottom '[m']]]-TOWER_DATA[[#This Row],[D, top '[m']]])/(TOWER_DATA[[#This Row],[Bottom '[m']]]-TOWER_DATA[[#This Row],[Top '[m']]]),"")</f>
        <v/>
      </c>
      <c r="CK396" s="447" t="str">
        <f>IF(7850/1000*(1/3)*PI()*ABS(CD396-CE396)*((CF396/2)^2+(CF396/2)*(CG396/2)+(CG396/2)^2-(CF396/2-CH396/1000)^2-(CF396/2-CH396/1000)*(CG396/2-CH396/1000)-(CG396/2-CH396/1000)^2)=0,"",7850/1000*(1/3)*PI()*ABS(CD396-CE396)*((CF396/2)^2+(CF396/2)*(CG396/2)+(CG396/2)^2-(CF396/2-CH396/1000)^2-(CF396/2-CH396/1000)*(CG396/2-CH396/1000)-(CG396/2-CH396/1000)^2))</f>
        <v/>
      </c>
      <c r="CL396" s="185" t="str">
        <f>IFERROR((TOWER_DATA[[#This Row],[D, bottom '[m']]]+TOWER_DATA[[#This Row],[D, top '[m']]])/(2*TOWER_DATA[[#This Row],[t '[mm']]]/1000),"")</f>
        <v/>
      </c>
      <c r="CN396" s="412"/>
      <c r="CV396" s="55"/>
      <c r="DQ396" s="166"/>
      <c r="DR396" s="166"/>
      <c r="DS396" s="150"/>
      <c r="DV396" s="94"/>
      <c r="DW396" s="94"/>
      <c r="DX396" s="53"/>
    </row>
    <row r="397" spans="11:128" ht="18" customHeight="1">
      <c r="K397" s="184" t="str">
        <f>IFERROR(MP_DATA[[#This Row],[Top '[m']]]-MP_DATA[[#This Row],[Bottom '[m']]], "")</f>
        <v/>
      </c>
      <c r="L397" s="172" t="str">
        <f>IFERROR(-(MP_DATA[[#This Row],[D, bottom '[m']]]-MP_DATA[[#This Row],[D, top '[m']]])/(MP_DATA[[#This Row],[Bottom '[m']]]-MP_DATA[[#This Row],[Top '[m']]]),"")</f>
        <v/>
      </c>
      <c r="M397" s="122" t="str">
        <f t="shared" si="10"/>
        <v/>
      </c>
      <c r="N397" s="435" t="str">
        <f>IFERROR((MP_DATA[[#This Row],[D, bottom '[m']]]+MP_DATA[[#This Row],[D, top '[m']]])/(2*MP_DATA[[#This Row],[t '[mm']]]/1000),"")</f>
        <v/>
      </c>
      <c r="O397" s="412"/>
      <c r="P397" s="412"/>
      <c r="Q397" s="412"/>
      <c r="R397" s="412"/>
      <c r="S397" s="461"/>
      <c r="T397" s="461"/>
      <c r="U397" s="457"/>
      <c r="V397" s="412"/>
      <c r="W397" s="412"/>
      <c r="X397" s="412"/>
      <c r="Y397" s="412"/>
      <c r="AW397" s="184" t="str">
        <f>IFERROR(TP_DATA[[#This Row],[Top '[m']]]-TP_DATA[[#This Row],[Bottom '[m']]], "")</f>
        <v/>
      </c>
      <c r="AX397" s="165"/>
      <c r="AY397" s="166"/>
      <c r="AZ397" s="189"/>
      <c r="BC397" s="94"/>
      <c r="BD397" s="94"/>
      <c r="BE397" s="150"/>
      <c r="BJ397"/>
      <c r="CI397" s="184" t="str">
        <f>IFERROR(TOWER_DATA[[#This Row],[Top '[m']]]-TOWER_DATA[[#This Row],[Bottom '[m']]], "")</f>
        <v/>
      </c>
      <c r="CJ397" s="446" t="str">
        <f>IFERROR(-(TOWER_DATA[[#This Row],[D, bottom '[m']]]-TOWER_DATA[[#This Row],[D, top '[m']]])/(TOWER_DATA[[#This Row],[Bottom '[m']]]-TOWER_DATA[[#This Row],[Top '[m']]]),"")</f>
        <v/>
      </c>
      <c r="CK397" s="447" t="str">
        <f>IF(7850/1000*(1/3)*PI()*ABS(CD397-CE397)*((CF397/2)^2+(CF397/2)*(CG397/2)+(CG397/2)^2-(CF397/2-CH397/1000)^2-(CF397/2-CH397/1000)*(CG397/2-CH397/1000)-(CG397/2-CH397/1000)^2)=0,"",7850/1000*(1/3)*PI()*ABS(CD397-CE397)*((CF397/2)^2+(CF397/2)*(CG397/2)+(CG397/2)^2-(CF397/2-CH397/1000)^2-(CF397/2-CH397/1000)*(CG397/2-CH397/1000)-(CG397/2-CH397/1000)^2))</f>
        <v/>
      </c>
      <c r="CL397" s="185" t="str">
        <f>IFERROR((TOWER_DATA[[#This Row],[D, bottom '[m']]]+TOWER_DATA[[#This Row],[D, top '[m']]])/(2*TOWER_DATA[[#This Row],[t '[mm']]]/1000),"")</f>
        <v/>
      </c>
      <c r="CN397" s="412"/>
      <c r="CV397" s="55"/>
      <c r="DQ397" s="166"/>
      <c r="DR397" s="166"/>
      <c r="DS397" s="150"/>
      <c r="DV397" s="94"/>
      <c r="DW397" s="94"/>
      <c r="DX397" s="53"/>
    </row>
    <row r="398" spans="11:128" ht="18" customHeight="1">
      <c r="K398" s="184" t="str">
        <f>IFERROR(MP_DATA[[#This Row],[Top '[m']]]-MP_DATA[[#This Row],[Bottom '[m']]], "")</f>
        <v/>
      </c>
      <c r="L398" s="172" t="str">
        <f>IFERROR(-(MP_DATA[[#This Row],[D, bottom '[m']]]-MP_DATA[[#This Row],[D, top '[m']]])/(MP_DATA[[#This Row],[Bottom '[m']]]-MP_DATA[[#This Row],[Top '[m']]]),"")</f>
        <v/>
      </c>
      <c r="M398" s="122" t="str">
        <f t="shared" si="10"/>
        <v/>
      </c>
      <c r="N398" s="435" t="str">
        <f>IFERROR((MP_DATA[[#This Row],[D, bottom '[m']]]+MP_DATA[[#This Row],[D, top '[m']]])/(2*MP_DATA[[#This Row],[t '[mm']]]/1000),"")</f>
        <v/>
      </c>
      <c r="O398" s="412"/>
      <c r="P398" s="412"/>
      <c r="Q398" s="412"/>
      <c r="R398" s="412"/>
      <c r="S398" s="461"/>
      <c r="T398" s="461"/>
      <c r="U398" s="457"/>
      <c r="V398" s="412"/>
      <c r="W398" s="412"/>
      <c r="X398" s="412"/>
      <c r="Y398" s="412"/>
      <c r="AW398" s="184" t="str">
        <f>IFERROR(TP_DATA[[#This Row],[Top '[m']]]-TP_DATA[[#This Row],[Bottom '[m']]], "")</f>
        <v/>
      </c>
      <c r="AX398" s="165"/>
      <c r="AY398" s="166"/>
      <c r="AZ398" s="189"/>
      <c r="BC398" s="94"/>
      <c r="BD398" s="94"/>
      <c r="BE398" s="150"/>
      <c r="BJ398"/>
      <c r="CI398" s="184" t="str">
        <f>IFERROR(TOWER_DATA[[#This Row],[Top '[m']]]-TOWER_DATA[[#This Row],[Bottom '[m']]], "")</f>
        <v/>
      </c>
      <c r="CJ398" s="446" t="str">
        <f>IFERROR(-(TOWER_DATA[[#This Row],[D, bottom '[m']]]-TOWER_DATA[[#This Row],[D, top '[m']]])/(TOWER_DATA[[#This Row],[Bottom '[m']]]-TOWER_DATA[[#This Row],[Top '[m']]]),"")</f>
        <v/>
      </c>
      <c r="CK398" s="447" t="str">
        <f>IF(7850/1000*(1/3)*PI()*ABS(CD398-CE398)*((CF398/2)^2+(CF398/2)*(CG398/2)+(CG398/2)^2-(CF398/2-CH398/1000)^2-(CF398/2-CH398/1000)*(CG398/2-CH398/1000)-(CG398/2-CH398/1000)^2)=0,"",7850/1000*(1/3)*PI()*ABS(CD398-CE398)*((CF398/2)^2+(CF398/2)*(CG398/2)+(CG398/2)^2-(CF398/2-CH398/1000)^2-(CF398/2-CH398/1000)*(CG398/2-CH398/1000)-(CG398/2-CH398/1000)^2))</f>
        <v/>
      </c>
      <c r="CL398" s="185" t="str">
        <f>IFERROR((TOWER_DATA[[#This Row],[D, bottom '[m']]]+TOWER_DATA[[#This Row],[D, top '[m']]])/(2*TOWER_DATA[[#This Row],[t '[mm']]]/1000),"")</f>
        <v/>
      </c>
      <c r="CN398" s="412"/>
      <c r="CV398" s="55"/>
      <c r="DQ398" s="166"/>
      <c r="DR398" s="166"/>
      <c r="DS398" s="150"/>
      <c r="DV398" s="94"/>
      <c r="DW398" s="94"/>
      <c r="DX398" s="53"/>
    </row>
    <row r="399" spans="11:128" ht="18" customHeight="1">
      <c r="K399" s="184" t="str">
        <f>IFERROR(MP_DATA[[#This Row],[Top '[m']]]-MP_DATA[[#This Row],[Bottom '[m']]], "")</f>
        <v/>
      </c>
      <c r="L399" s="172" t="str">
        <f>IFERROR(-(MP_DATA[[#This Row],[D, bottom '[m']]]-MP_DATA[[#This Row],[D, top '[m']]])/(MP_DATA[[#This Row],[Bottom '[m']]]-MP_DATA[[#This Row],[Top '[m']]]),"")</f>
        <v/>
      </c>
      <c r="M399" s="122" t="str">
        <f t="shared" si="10"/>
        <v/>
      </c>
      <c r="N399" s="435" t="str">
        <f>IFERROR((MP_DATA[[#This Row],[D, bottom '[m']]]+MP_DATA[[#This Row],[D, top '[m']]])/(2*MP_DATA[[#This Row],[t '[mm']]]/1000),"")</f>
        <v/>
      </c>
      <c r="O399" s="412"/>
      <c r="P399" s="412"/>
      <c r="Q399" s="412"/>
      <c r="R399" s="412"/>
      <c r="S399" s="461"/>
      <c r="T399" s="461"/>
      <c r="U399" s="457"/>
      <c r="V399" s="412"/>
      <c r="W399" s="412"/>
      <c r="X399" s="412"/>
      <c r="Y399" s="412"/>
      <c r="AW399" s="184" t="str">
        <f>IFERROR(TP_DATA[[#This Row],[Top '[m']]]-TP_DATA[[#This Row],[Bottom '[m']]], "")</f>
        <v/>
      </c>
      <c r="AX399" s="165"/>
      <c r="AY399" s="166"/>
      <c r="AZ399" s="189"/>
      <c r="BC399" s="94"/>
      <c r="BD399" s="94"/>
      <c r="BE399" s="150"/>
      <c r="BJ399"/>
      <c r="CI399" s="184" t="str">
        <f>IFERROR(TOWER_DATA[[#This Row],[Top '[m']]]-TOWER_DATA[[#This Row],[Bottom '[m']]], "")</f>
        <v/>
      </c>
      <c r="CJ399" s="446" t="str">
        <f>IFERROR(-(TOWER_DATA[[#This Row],[D, bottom '[m']]]-TOWER_DATA[[#This Row],[D, top '[m']]])/(TOWER_DATA[[#This Row],[Bottom '[m']]]-TOWER_DATA[[#This Row],[Top '[m']]]),"")</f>
        <v/>
      </c>
      <c r="CK399" s="447" t="str">
        <f>IF(7850/1000*(1/3)*PI()*ABS(CD399-CE399)*((CF399/2)^2+(CF399/2)*(CG399/2)+(CG399/2)^2-(CF399/2-CH399/1000)^2-(CF399/2-CH399/1000)*(CG399/2-CH399/1000)-(CG399/2-CH399/1000)^2)=0,"",7850/1000*(1/3)*PI()*ABS(CD399-CE399)*((CF399/2)^2+(CF399/2)*(CG399/2)+(CG399/2)^2-(CF399/2-CH399/1000)^2-(CF399/2-CH399/1000)*(CG399/2-CH399/1000)-(CG399/2-CH399/1000)^2))</f>
        <v/>
      </c>
      <c r="CL399" s="185" t="str">
        <f>IFERROR((TOWER_DATA[[#This Row],[D, bottom '[m']]]+TOWER_DATA[[#This Row],[D, top '[m']]])/(2*TOWER_DATA[[#This Row],[t '[mm']]]/1000),"")</f>
        <v/>
      </c>
      <c r="CN399" s="412"/>
      <c r="CV399" s="55"/>
      <c r="DQ399" s="166"/>
      <c r="DR399" s="166"/>
      <c r="DS399" s="150"/>
      <c r="DV399" s="94"/>
      <c r="DW399" s="94"/>
      <c r="DX399" s="53"/>
    </row>
    <row r="400" spans="11:128" ht="18" customHeight="1">
      <c r="K400" s="184" t="str">
        <f>IFERROR(MP_DATA[[#This Row],[Top '[m']]]-MP_DATA[[#This Row],[Bottom '[m']]], "")</f>
        <v/>
      </c>
      <c r="L400" s="172" t="str">
        <f>IFERROR(-(MP_DATA[[#This Row],[D, bottom '[m']]]-MP_DATA[[#This Row],[D, top '[m']]])/(MP_DATA[[#This Row],[Bottom '[m']]]-MP_DATA[[#This Row],[Top '[m']]]),"")</f>
        <v/>
      </c>
      <c r="M400" s="122" t="str">
        <f t="shared" si="10"/>
        <v/>
      </c>
      <c r="N400" s="435" t="str">
        <f>IFERROR((MP_DATA[[#This Row],[D, bottom '[m']]]+MP_DATA[[#This Row],[D, top '[m']]])/(2*MP_DATA[[#This Row],[t '[mm']]]/1000),"")</f>
        <v/>
      </c>
      <c r="O400" s="412"/>
      <c r="P400" s="412"/>
      <c r="Q400" s="412"/>
      <c r="R400" s="412"/>
      <c r="S400" s="461"/>
      <c r="T400" s="461"/>
      <c r="U400" s="457"/>
      <c r="V400" s="412"/>
      <c r="W400" s="412"/>
      <c r="X400" s="412"/>
      <c r="Y400" s="412"/>
      <c r="AW400" s="184" t="str">
        <f>IFERROR(TP_DATA[[#This Row],[Top '[m']]]-TP_DATA[[#This Row],[Bottom '[m']]], "")</f>
        <v/>
      </c>
      <c r="AX400" s="165"/>
      <c r="AY400" s="166"/>
      <c r="AZ400" s="189"/>
      <c r="BC400" s="94"/>
      <c r="BD400" s="94"/>
      <c r="BE400" s="150"/>
      <c r="BJ400"/>
      <c r="CI400" s="184" t="str">
        <f>IFERROR(TOWER_DATA[[#This Row],[Top '[m']]]-TOWER_DATA[[#This Row],[Bottom '[m']]], "")</f>
        <v/>
      </c>
      <c r="CJ400" s="446" t="str">
        <f>IFERROR(-(TOWER_DATA[[#This Row],[D, bottom '[m']]]-TOWER_DATA[[#This Row],[D, top '[m']]])/(TOWER_DATA[[#This Row],[Bottom '[m']]]-TOWER_DATA[[#This Row],[Top '[m']]]),"")</f>
        <v/>
      </c>
      <c r="CK400" s="447" t="str">
        <f>IF(7850/1000*(1/3)*PI()*ABS(CD400-CE400)*((CF400/2)^2+(CF400/2)*(CG400/2)+(CG400/2)^2-(CF400/2-CH400/1000)^2-(CF400/2-CH400/1000)*(CG400/2-CH400/1000)-(CG400/2-CH400/1000)^2)=0,"",7850/1000*(1/3)*PI()*ABS(CD400-CE400)*((CF400/2)^2+(CF400/2)*(CG400/2)+(CG400/2)^2-(CF400/2-CH400/1000)^2-(CF400/2-CH400/1000)*(CG400/2-CH400/1000)-(CG400/2-CH400/1000)^2))</f>
        <v/>
      </c>
      <c r="CL400" s="185" t="str">
        <f>IFERROR((TOWER_DATA[[#This Row],[D, bottom '[m']]]+TOWER_DATA[[#This Row],[D, top '[m']]])/(2*TOWER_DATA[[#This Row],[t '[mm']]]/1000),"")</f>
        <v/>
      </c>
      <c r="CN400" s="412"/>
      <c r="CV400" s="55"/>
      <c r="DQ400" s="166"/>
      <c r="DR400" s="166"/>
      <c r="DS400" s="150"/>
      <c r="DV400" s="94"/>
      <c r="DW400" s="94"/>
      <c r="DX400" s="53"/>
    </row>
    <row r="401" spans="11:128" ht="18" customHeight="1">
      <c r="K401" s="184" t="str">
        <f>IFERROR(MP_DATA[[#This Row],[Top '[m']]]-MP_DATA[[#This Row],[Bottom '[m']]], "")</f>
        <v/>
      </c>
      <c r="L401" s="172" t="str">
        <f>IFERROR(-(MP_DATA[[#This Row],[D, bottom '[m']]]-MP_DATA[[#This Row],[D, top '[m']]])/(MP_DATA[[#This Row],[Bottom '[m']]]-MP_DATA[[#This Row],[Top '[m']]]),"")</f>
        <v/>
      </c>
      <c r="M401" s="122" t="str">
        <f t="shared" si="10"/>
        <v/>
      </c>
      <c r="N401" s="435" t="str">
        <f>IFERROR((MP_DATA[[#This Row],[D, bottom '[m']]]+MP_DATA[[#This Row],[D, top '[m']]])/(2*MP_DATA[[#This Row],[t '[mm']]]/1000),"")</f>
        <v/>
      </c>
      <c r="O401" s="412"/>
      <c r="P401" s="412"/>
      <c r="Q401" s="412"/>
      <c r="R401" s="412"/>
      <c r="S401" s="461"/>
      <c r="T401" s="461"/>
      <c r="U401" s="457"/>
      <c r="V401" s="412"/>
      <c r="W401" s="412"/>
      <c r="X401" s="412"/>
      <c r="Y401" s="412"/>
      <c r="AW401" s="184" t="str">
        <f>IFERROR(TP_DATA[[#This Row],[Top '[m']]]-TP_DATA[[#This Row],[Bottom '[m']]], "")</f>
        <v/>
      </c>
      <c r="AX401" s="165"/>
      <c r="AY401" s="166"/>
      <c r="AZ401" s="189"/>
      <c r="BC401" s="94"/>
      <c r="BD401" s="94"/>
      <c r="BE401" s="150"/>
      <c r="BJ401"/>
      <c r="CI401" s="184" t="str">
        <f>IFERROR(TOWER_DATA[[#This Row],[Top '[m']]]-TOWER_DATA[[#This Row],[Bottom '[m']]], "")</f>
        <v/>
      </c>
      <c r="CJ401" s="446" t="str">
        <f>IFERROR(-(TOWER_DATA[[#This Row],[D, bottom '[m']]]-TOWER_DATA[[#This Row],[D, top '[m']]])/(TOWER_DATA[[#This Row],[Bottom '[m']]]-TOWER_DATA[[#This Row],[Top '[m']]]),"")</f>
        <v/>
      </c>
      <c r="CK401" s="447" t="str">
        <f>IF(7850/1000*(1/3)*PI()*ABS(CD401-CE401)*((CF401/2)^2+(CF401/2)*(CG401/2)+(CG401/2)^2-(CF401/2-CH401/1000)^2-(CF401/2-CH401/1000)*(CG401/2-CH401/1000)-(CG401/2-CH401/1000)^2)=0,"",7850/1000*(1/3)*PI()*ABS(CD401-CE401)*((CF401/2)^2+(CF401/2)*(CG401/2)+(CG401/2)^2-(CF401/2-CH401/1000)^2-(CF401/2-CH401/1000)*(CG401/2-CH401/1000)-(CG401/2-CH401/1000)^2))</f>
        <v/>
      </c>
      <c r="CL401" s="185" t="str">
        <f>IFERROR((TOWER_DATA[[#This Row],[D, bottom '[m']]]+TOWER_DATA[[#This Row],[D, top '[m']]])/(2*TOWER_DATA[[#This Row],[t '[mm']]]/1000),"")</f>
        <v/>
      </c>
      <c r="CN401" s="412"/>
      <c r="CV401" s="55"/>
      <c r="DQ401" s="166"/>
      <c r="DR401" s="166"/>
      <c r="DS401" s="150"/>
      <c r="DV401" s="94"/>
      <c r="DW401" s="94"/>
      <c r="DX401" s="53"/>
    </row>
    <row r="402" spans="11:128" ht="18" customHeight="1">
      <c r="K402" s="184" t="str">
        <f>IFERROR(MP_DATA[[#This Row],[Top '[m']]]-MP_DATA[[#This Row],[Bottom '[m']]], "")</f>
        <v/>
      </c>
      <c r="L402" s="172" t="str">
        <f>IFERROR(-(MP_DATA[[#This Row],[D, bottom '[m']]]-MP_DATA[[#This Row],[D, top '[m']]])/(MP_DATA[[#This Row],[Bottom '[m']]]-MP_DATA[[#This Row],[Top '[m']]]),"")</f>
        <v/>
      </c>
      <c r="M402" s="122" t="str">
        <f t="shared" si="10"/>
        <v/>
      </c>
      <c r="N402" s="435" t="str">
        <f>IFERROR((MP_DATA[[#This Row],[D, bottom '[m']]]+MP_DATA[[#This Row],[D, top '[m']]])/(2*MP_DATA[[#This Row],[t '[mm']]]/1000),"")</f>
        <v/>
      </c>
      <c r="O402" s="412"/>
      <c r="P402" s="412"/>
      <c r="Q402" s="412"/>
      <c r="R402" s="412"/>
      <c r="S402" s="461"/>
      <c r="T402" s="461"/>
      <c r="U402" s="457"/>
      <c r="V402" s="412"/>
      <c r="W402" s="412"/>
      <c r="X402" s="412"/>
      <c r="Y402" s="412"/>
      <c r="AW402" s="184" t="str">
        <f>IFERROR(TP_DATA[[#This Row],[Top '[m']]]-TP_DATA[[#This Row],[Bottom '[m']]], "")</f>
        <v/>
      </c>
      <c r="AX402" s="165"/>
      <c r="AY402" s="166"/>
      <c r="AZ402" s="189"/>
      <c r="BC402" s="94"/>
      <c r="BD402" s="94"/>
      <c r="BE402" s="150"/>
      <c r="BJ402"/>
      <c r="CI402" s="184" t="str">
        <f>IFERROR(TOWER_DATA[[#This Row],[Top '[m']]]-TOWER_DATA[[#This Row],[Bottom '[m']]], "")</f>
        <v/>
      </c>
      <c r="CJ402" s="446" t="str">
        <f>IFERROR(-(TOWER_DATA[[#This Row],[D, bottom '[m']]]-TOWER_DATA[[#This Row],[D, top '[m']]])/(TOWER_DATA[[#This Row],[Bottom '[m']]]-TOWER_DATA[[#This Row],[Top '[m']]]),"")</f>
        <v/>
      </c>
      <c r="CK402" s="447" t="str">
        <f>IF(7850/1000*(1/3)*PI()*ABS(CD402-CE402)*((CF402/2)^2+(CF402/2)*(CG402/2)+(CG402/2)^2-(CF402/2-CH402/1000)^2-(CF402/2-CH402/1000)*(CG402/2-CH402/1000)-(CG402/2-CH402/1000)^2)=0,"",7850/1000*(1/3)*PI()*ABS(CD402-CE402)*((CF402/2)^2+(CF402/2)*(CG402/2)+(CG402/2)^2-(CF402/2-CH402/1000)^2-(CF402/2-CH402/1000)*(CG402/2-CH402/1000)-(CG402/2-CH402/1000)^2))</f>
        <v/>
      </c>
      <c r="CL402" s="185" t="str">
        <f>IFERROR((TOWER_DATA[[#This Row],[D, bottom '[m']]]+TOWER_DATA[[#This Row],[D, top '[m']]])/(2*TOWER_DATA[[#This Row],[t '[mm']]]/1000),"")</f>
        <v/>
      </c>
      <c r="CN402" s="412"/>
      <c r="CV402" s="55"/>
      <c r="DQ402" s="166"/>
      <c r="DR402" s="166"/>
      <c r="DS402" s="150"/>
      <c r="DV402" s="94"/>
      <c r="DW402" s="94"/>
      <c r="DX402" s="53"/>
    </row>
    <row r="403" spans="11:128" ht="18" customHeight="1">
      <c r="K403" s="184" t="str">
        <f>IFERROR(MP_DATA[[#This Row],[Top '[m']]]-MP_DATA[[#This Row],[Bottom '[m']]], "")</f>
        <v/>
      </c>
      <c r="L403" s="172" t="str">
        <f>IFERROR(-(MP_DATA[[#This Row],[D, bottom '[m']]]-MP_DATA[[#This Row],[D, top '[m']]])/(MP_DATA[[#This Row],[Bottom '[m']]]-MP_DATA[[#This Row],[Top '[m']]]),"")</f>
        <v/>
      </c>
      <c r="M403" s="122" t="str">
        <f t="shared" si="10"/>
        <v/>
      </c>
      <c r="N403" s="435" t="str">
        <f>IFERROR((MP_DATA[[#This Row],[D, bottom '[m']]]+MP_DATA[[#This Row],[D, top '[m']]])/(2*MP_DATA[[#This Row],[t '[mm']]]/1000),"")</f>
        <v/>
      </c>
      <c r="O403" s="412"/>
      <c r="P403" s="412"/>
      <c r="Q403" s="412"/>
      <c r="R403" s="412"/>
      <c r="S403" s="461"/>
      <c r="T403" s="461"/>
      <c r="U403" s="457"/>
      <c r="V403" s="412"/>
      <c r="W403" s="412"/>
      <c r="X403" s="412"/>
      <c r="Y403" s="412"/>
      <c r="AW403" s="184" t="str">
        <f>IFERROR(TP_DATA[[#This Row],[Top '[m']]]-TP_DATA[[#This Row],[Bottom '[m']]], "")</f>
        <v/>
      </c>
      <c r="AX403" s="165"/>
      <c r="AY403" s="166"/>
      <c r="AZ403" s="189"/>
      <c r="BC403" s="94"/>
      <c r="BD403" s="94"/>
      <c r="BE403" s="150"/>
      <c r="BJ403"/>
      <c r="CI403" s="184" t="str">
        <f>IFERROR(TOWER_DATA[[#This Row],[Top '[m']]]-TOWER_DATA[[#This Row],[Bottom '[m']]], "")</f>
        <v/>
      </c>
      <c r="CJ403" s="446" t="str">
        <f>IFERROR(-(TOWER_DATA[[#This Row],[D, bottom '[m']]]-TOWER_DATA[[#This Row],[D, top '[m']]])/(TOWER_DATA[[#This Row],[Bottom '[m']]]-TOWER_DATA[[#This Row],[Top '[m']]]),"")</f>
        <v/>
      </c>
      <c r="CK403" s="447" t="str">
        <f>IF(7850/1000*(1/3)*PI()*ABS(CD403-CE403)*((CF403/2)^2+(CF403/2)*(CG403/2)+(CG403/2)^2-(CF403/2-CH403/1000)^2-(CF403/2-CH403/1000)*(CG403/2-CH403/1000)-(CG403/2-CH403/1000)^2)=0,"",7850/1000*(1/3)*PI()*ABS(CD403-CE403)*((CF403/2)^2+(CF403/2)*(CG403/2)+(CG403/2)^2-(CF403/2-CH403/1000)^2-(CF403/2-CH403/1000)*(CG403/2-CH403/1000)-(CG403/2-CH403/1000)^2))</f>
        <v/>
      </c>
      <c r="CL403" s="185" t="str">
        <f>IFERROR((TOWER_DATA[[#This Row],[D, bottom '[m']]]+TOWER_DATA[[#This Row],[D, top '[m']]])/(2*TOWER_DATA[[#This Row],[t '[mm']]]/1000),"")</f>
        <v/>
      </c>
      <c r="CN403" s="412"/>
      <c r="CV403" s="55"/>
      <c r="DQ403" s="166"/>
      <c r="DR403" s="166"/>
      <c r="DS403" s="150"/>
      <c r="DV403" s="94"/>
      <c r="DW403" s="94"/>
      <c r="DX403" s="53"/>
    </row>
    <row r="404" spans="11:128" ht="18" customHeight="1">
      <c r="K404" s="184" t="str">
        <f>IFERROR(MP_DATA[[#This Row],[Top '[m']]]-MP_DATA[[#This Row],[Bottom '[m']]], "")</f>
        <v/>
      </c>
      <c r="L404" s="172" t="str">
        <f>IFERROR(-(MP_DATA[[#This Row],[D, bottom '[m']]]-MP_DATA[[#This Row],[D, top '[m']]])/(MP_DATA[[#This Row],[Bottom '[m']]]-MP_DATA[[#This Row],[Top '[m']]]),"")</f>
        <v/>
      </c>
      <c r="M404" s="122" t="str">
        <f t="shared" si="10"/>
        <v/>
      </c>
      <c r="N404" s="435" t="str">
        <f>IFERROR((MP_DATA[[#This Row],[D, bottom '[m']]]+MP_DATA[[#This Row],[D, top '[m']]])/(2*MP_DATA[[#This Row],[t '[mm']]]/1000),"")</f>
        <v/>
      </c>
      <c r="O404" s="412"/>
      <c r="P404" s="412"/>
      <c r="Q404" s="412"/>
      <c r="R404" s="412"/>
      <c r="S404" s="461"/>
      <c r="T404" s="461"/>
      <c r="U404" s="457"/>
      <c r="V404" s="412"/>
      <c r="W404" s="412"/>
      <c r="X404" s="412"/>
      <c r="Y404" s="412"/>
      <c r="AW404" s="184" t="str">
        <f>IFERROR(TP_DATA[[#This Row],[Top '[m']]]-TP_DATA[[#This Row],[Bottom '[m']]], "")</f>
        <v/>
      </c>
      <c r="AX404" s="165"/>
      <c r="AY404" s="166"/>
      <c r="AZ404" s="189"/>
      <c r="BC404" s="94"/>
      <c r="BD404" s="94"/>
      <c r="BE404" s="150"/>
      <c r="BJ404"/>
      <c r="CI404" s="184" t="str">
        <f>IFERROR(TOWER_DATA[[#This Row],[Top '[m']]]-TOWER_DATA[[#This Row],[Bottom '[m']]], "")</f>
        <v/>
      </c>
      <c r="CJ404" s="446" t="str">
        <f>IFERROR(-(TOWER_DATA[[#This Row],[D, bottom '[m']]]-TOWER_DATA[[#This Row],[D, top '[m']]])/(TOWER_DATA[[#This Row],[Bottom '[m']]]-TOWER_DATA[[#This Row],[Top '[m']]]),"")</f>
        <v/>
      </c>
      <c r="CK404" s="447" t="str">
        <f>IF(7850/1000*(1/3)*PI()*ABS(CD404-CE404)*((CF404/2)^2+(CF404/2)*(CG404/2)+(CG404/2)^2-(CF404/2-CH404/1000)^2-(CF404/2-CH404/1000)*(CG404/2-CH404/1000)-(CG404/2-CH404/1000)^2)=0,"",7850/1000*(1/3)*PI()*ABS(CD404-CE404)*((CF404/2)^2+(CF404/2)*(CG404/2)+(CG404/2)^2-(CF404/2-CH404/1000)^2-(CF404/2-CH404/1000)*(CG404/2-CH404/1000)-(CG404/2-CH404/1000)^2))</f>
        <v/>
      </c>
      <c r="CL404" s="185" t="str">
        <f>IFERROR((TOWER_DATA[[#This Row],[D, bottom '[m']]]+TOWER_DATA[[#This Row],[D, top '[m']]])/(2*TOWER_DATA[[#This Row],[t '[mm']]]/1000),"")</f>
        <v/>
      </c>
      <c r="CN404" s="412"/>
      <c r="CV404" s="55"/>
      <c r="DQ404" s="166"/>
      <c r="DR404" s="166"/>
      <c r="DS404" s="150"/>
      <c r="DV404" s="94"/>
      <c r="DW404" s="94"/>
      <c r="DX404" s="53"/>
    </row>
    <row r="405" spans="11:128" ht="18" customHeight="1">
      <c r="K405" s="184" t="str">
        <f>IFERROR(MP_DATA[[#This Row],[Top '[m']]]-MP_DATA[[#This Row],[Bottom '[m']]], "")</f>
        <v/>
      </c>
      <c r="L405" s="172" t="str">
        <f>IFERROR(-(MP_DATA[[#This Row],[D, bottom '[m']]]-MP_DATA[[#This Row],[D, top '[m']]])/(MP_DATA[[#This Row],[Bottom '[m']]]-MP_DATA[[#This Row],[Top '[m']]]),"")</f>
        <v/>
      </c>
      <c r="M405" s="122" t="str">
        <f t="shared" si="10"/>
        <v/>
      </c>
      <c r="N405" s="435" t="str">
        <f>IFERROR((MP_DATA[[#This Row],[D, bottom '[m']]]+MP_DATA[[#This Row],[D, top '[m']]])/(2*MP_DATA[[#This Row],[t '[mm']]]/1000),"")</f>
        <v/>
      </c>
      <c r="O405" s="412"/>
      <c r="P405" s="412"/>
      <c r="Q405" s="412"/>
      <c r="R405" s="412"/>
      <c r="S405" s="461"/>
      <c r="T405" s="461"/>
      <c r="U405" s="457"/>
      <c r="V405" s="412"/>
      <c r="W405" s="412"/>
      <c r="X405" s="412"/>
      <c r="Y405" s="412"/>
      <c r="AW405" s="184" t="str">
        <f>IFERROR(TP_DATA[[#This Row],[Top '[m']]]-TP_DATA[[#This Row],[Bottom '[m']]], "")</f>
        <v/>
      </c>
      <c r="AX405" s="165"/>
      <c r="AY405" s="166"/>
      <c r="AZ405" s="189"/>
      <c r="BC405" s="94"/>
      <c r="BD405" s="94"/>
      <c r="BE405" s="150"/>
      <c r="BJ405"/>
      <c r="CI405" s="184" t="str">
        <f>IFERROR(TOWER_DATA[[#This Row],[Top '[m']]]-TOWER_DATA[[#This Row],[Bottom '[m']]], "")</f>
        <v/>
      </c>
      <c r="CJ405" s="446" t="str">
        <f>IFERROR(-(TOWER_DATA[[#This Row],[D, bottom '[m']]]-TOWER_DATA[[#This Row],[D, top '[m']]])/(TOWER_DATA[[#This Row],[Bottom '[m']]]-TOWER_DATA[[#This Row],[Top '[m']]]),"")</f>
        <v/>
      </c>
      <c r="CK405" s="447" t="str">
        <f>IF(7850/1000*(1/3)*PI()*ABS(CD405-CE405)*((CF405/2)^2+(CF405/2)*(CG405/2)+(CG405/2)^2-(CF405/2-CH405/1000)^2-(CF405/2-CH405/1000)*(CG405/2-CH405/1000)-(CG405/2-CH405/1000)^2)=0,"",7850/1000*(1/3)*PI()*ABS(CD405-CE405)*((CF405/2)^2+(CF405/2)*(CG405/2)+(CG405/2)^2-(CF405/2-CH405/1000)^2-(CF405/2-CH405/1000)*(CG405/2-CH405/1000)-(CG405/2-CH405/1000)^2))</f>
        <v/>
      </c>
      <c r="CL405" s="185" t="str">
        <f>IFERROR((TOWER_DATA[[#This Row],[D, bottom '[m']]]+TOWER_DATA[[#This Row],[D, top '[m']]])/(2*TOWER_DATA[[#This Row],[t '[mm']]]/1000),"")</f>
        <v/>
      </c>
      <c r="CN405" s="412"/>
      <c r="CV405" s="55"/>
      <c r="DQ405" s="166"/>
      <c r="DR405" s="166"/>
      <c r="DS405" s="150"/>
      <c r="DV405" s="94"/>
      <c r="DW405" s="94"/>
      <c r="DX405" s="53"/>
    </row>
    <row r="406" spans="11:128" ht="18" customHeight="1">
      <c r="K406" s="184" t="str">
        <f>IFERROR(MP_DATA[[#This Row],[Top '[m']]]-MP_DATA[[#This Row],[Bottom '[m']]], "")</f>
        <v/>
      </c>
      <c r="L406" s="172" t="str">
        <f>IFERROR(-(MP_DATA[[#This Row],[D, bottom '[m']]]-MP_DATA[[#This Row],[D, top '[m']]])/(MP_DATA[[#This Row],[Bottom '[m']]]-MP_DATA[[#This Row],[Top '[m']]]),"")</f>
        <v/>
      </c>
      <c r="M406" s="122" t="str">
        <f t="shared" si="10"/>
        <v/>
      </c>
      <c r="N406" s="435" t="str">
        <f>IFERROR((MP_DATA[[#This Row],[D, bottom '[m']]]+MP_DATA[[#This Row],[D, top '[m']]])/(2*MP_DATA[[#This Row],[t '[mm']]]/1000),"")</f>
        <v/>
      </c>
      <c r="O406" s="412"/>
      <c r="P406" s="412"/>
      <c r="Q406" s="412"/>
      <c r="R406" s="412"/>
      <c r="S406" s="461"/>
      <c r="T406" s="461"/>
      <c r="U406" s="457"/>
      <c r="V406" s="412"/>
      <c r="W406" s="412"/>
      <c r="X406" s="412"/>
      <c r="Y406" s="412"/>
      <c r="AW406" s="184" t="str">
        <f>IFERROR(TP_DATA[[#This Row],[Top '[m']]]-TP_DATA[[#This Row],[Bottom '[m']]], "")</f>
        <v/>
      </c>
      <c r="AX406" s="165"/>
      <c r="AY406" s="166"/>
      <c r="AZ406" s="189"/>
      <c r="BC406" s="94"/>
      <c r="BD406" s="94"/>
      <c r="BE406" s="150"/>
      <c r="BJ406"/>
      <c r="CI406" s="184" t="str">
        <f>IFERROR(TOWER_DATA[[#This Row],[Top '[m']]]-TOWER_DATA[[#This Row],[Bottom '[m']]], "")</f>
        <v/>
      </c>
      <c r="CJ406" s="446" t="str">
        <f>IFERROR(-(TOWER_DATA[[#This Row],[D, bottom '[m']]]-TOWER_DATA[[#This Row],[D, top '[m']]])/(TOWER_DATA[[#This Row],[Bottom '[m']]]-TOWER_DATA[[#This Row],[Top '[m']]]),"")</f>
        <v/>
      </c>
      <c r="CK406" s="447" t="str">
        <f>IF(7850/1000*(1/3)*PI()*ABS(CD406-CE406)*((CF406/2)^2+(CF406/2)*(CG406/2)+(CG406/2)^2-(CF406/2-CH406/1000)^2-(CF406/2-CH406/1000)*(CG406/2-CH406/1000)-(CG406/2-CH406/1000)^2)=0,"",7850/1000*(1/3)*PI()*ABS(CD406-CE406)*((CF406/2)^2+(CF406/2)*(CG406/2)+(CG406/2)^2-(CF406/2-CH406/1000)^2-(CF406/2-CH406/1000)*(CG406/2-CH406/1000)-(CG406/2-CH406/1000)^2))</f>
        <v/>
      </c>
      <c r="CL406" s="185" t="str">
        <f>IFERROR((TOWER_DATA[[#This Row],[D, bottom '[m']]]+TOWER_DATA[[#This Row],[D, top '[m']]])/(2*TOWER_DATA[[#This Row],[t '[mm']]]/1000),"")</f>
        <v/>
      </c>
      <c r="CN406" s="412"/>
      <c r="CV406" s="55"/>
      <c r="DQ406" s="166"/>
      <c r="DR406" s="166"/>
      <c r="DS406" s="150"/>
      <c r="DV406" s="94"/>
      <c r="DW406" s="94"/>
    </row>
    <row r="407" spans="11:128" ht="18" customHeight="1">
      <c r="K407" s="184" t="str">
        <f>IFERROR(MP_DATA[[#This Row],[Top '[m']]]-MP_DATA[[#This Row],[Bottom '[m']]], "")</f>
        <v/>
      </c>
      <c r="L407" s="172" t="str">
        <f>IFERROR(-(MP_DATA[[#This Row],[D, bottom '[m']]]-MP_DATA[[#This Row],[D, top '[m']]])/(MP_DATA[[#This Row],[Bottom '[m']]]-MP_DATA[[#This Row],[Top '[m']]]),"")</f>
        <v/>
      </c>
      <c r="M407" s="122" t="str">
        <f t="shared" si="10"/>
        <v/>
      </c>
      <c r="N407" s="435" t="str">
        <f>IFERROR((MP_DATA[[#This Row],[D, bottom '[m']]]+MP_DATA[[#This Row],[D, top '[m']]])/(2*MP_DATA[[#This Row],[t '[mm']]]/1000),"")</f>
        <v/>
      </c>
      <c r="O407" s="412"/>
      <c r="P407" s="412"/>
      <c r="Q407" s="412"/>
      <c r="R407" s="412"/>
      <c r="S407" s="461"/>
      <c r="T407" s="461"/>
      <c r="U407" s="457"/>
      <c r="V407" s="412"/>
      <c r="W407" s="412"/>
      <c r="X407" s="412"/>
      <c r="Y407" s="412"/>
      <c r="AW407" s="184" t="str">
        <f>IFERROR(TP_DATA[[#This Row],[Top '[m']]]-TP_DATA[[#This Row],[Bottom '[m']]], "")</f>
        <v/>
      </c>
      <c r="AX407" s="165"/>
      <c r="AY407" s="166"/>
      <c r="AZ407" s="189"/>
      <c r="BC407" s="94"/>
      <c r="BD407" s="94"/>
      <c r="BE407" s="150"/>
      <c r="BJ407"/>
      <c r="CI407" s="184" t="str">
        <f>IFERROR(TOWER_DATA[[#This Row],[Top '[m']]]-TOWER_DATA[[#This Row],[Bottom '[m']]], "")</f>
        <v/>
      </c>
      <c r="CJ407" s="446" t="str">
        <f>IFERROR(-(TOWER_DATA[[#This Row],[D, bottom '[m']]]-TOWER_DATA[[#This Row],[D, top '[m']]])/(TOWER_DATA[[#This Row],[Bottom '[m']]]-TOWER_DATA[[#This Row],[Top '[m']]]),"")</f>
        <v/>
      </c>
      <c r="CK407" s="447" t="str">
        <f>IF(7850/1000*(1/3)*PI()*ABS(CD407-CE407)*((CF407/2)^2+(CF407/2)*(CG407/2)+(CG407/2)^2-(CF407/2-CH407/1000)^2-(CF407/2-CH407/1000)*(CG407/2-CH407/1000)-(CG407/2-CH407/1000)^2)=0,"",7850/1000*(1/3)*PI()*ABS(CD407-CE407)*((CF407/2)^2+(CF407/2)*(CG407/2)+(CG407/2)^2-(CF407/2-CH407/1000)^2-(CF407/2-CH407/1000)*(CG407/2-CH407/1000)-(CG407/2-CH407/1000)^2))</f>
        <v/>
      </c>
      <c r="CL407" s="185" t="str">
        <f>IFERROR((TOWER_DATA[[#This Row],[D, bottom '[m']]]+TOWER_DATA[[#This Row],[D, top '[m']]])/(2*TOWER_DATA[[#This Row],[t '[mm']]]/1000),"")</f>
        <v/>
      </c>
      <c r="CN407" s="412"/>
      <c r="CV407" s="55"/>
      <c r="DQ407" s="166"/>
      <c r="DR407" s="166"/>
      <c r="DS407" s="150"/>
      <c r="DV407" s="94"/>
      <c r="DW407" s="94"/>
    </row>
    <row r="408" spans="11:128" ht="18" customHeight="1">
      <c r="K408" s="184" t="str">
        <f>IFERROR(MP_DATA[[#This Row],[Top '[m']]]-MP_DATA[[#This Row],[Bottom '[m']]], "")</f>
        <v/>
      </c>
      <c r="L408" s="172" t="str">
        <f>IFERROR(-(MP_DATA[[#This Row],[D, bottom '[m']]]-MP_DATA[[#This Row],[D, top '[m']]])/(MP_DATA[[#This Row],[Bottom '[m']]]-MP_DATA[[#This Row],[Top '[m']]]),"")</f>
        <v/>
      </c>
      <c r="M408" s="122" t="str">
        <f t="shared" si="10"/>
        <v/>
      </c>
      <c r="N408" s="435" t="str">
        <f>IFERROR((MP_DATA[[#This Row],[D, bottom '[m']]]+MP_DATA[[#This Row],[D, top '[m']]])/(2*MP_DATA[[#This Row],[t '[mm']]]/1000),"")</f>
        <v/>
      </c>
      <c r="O408" s="412"/>
      <c r="P408" s="412"/>
      <c r="Q408" s="412"/>
      <c r="R408" s="412"/>
      <c r="S408" s="461"/>
      <c r="T408" s="461"/>
      <c r="U408" s="457"/>
      <c r="V408" s="412"/>
      <c r="W408" s="412"/>
      <c r="X408" s="412"/>
      <c r="Y408" s="412"/>
      <c r="AW408" s="184" t="str">
        <f>IFERROR(TP_DATA[[#This Row],[Top '[m']]]-TP_DATA[[#This Row],[Bottom '[m']]], "")</f>
        <v/>
      </c>
      <c r="AX408" s="165"/>
      <c r="AY408" s="166"/>
      <c r="AZ408" s="189"/>
      <c r="BC408" s="94"/>
      <c r="BD408" s="94"/>
      <c r="BE408" s="150"/>
      <c r="BJ408"/>
      <c r="CI408" s="184" t="str">
        <f>IFERROR(TOWER_DATA[[#This Row],[Top '[m']]]-TOWER_DATA[[#This Row],[Bottom '[m']]], "")</f>
        <v/>
      </c>
      <c r="CJ408" s="446" t="str">
        <f>IFERROR(-(TOWER_DATA[[#This Row],[D, bottom '[m']]]-TOWER_DATA[[#This Row],[D, top '[m']]])/(TOWER_DATA[[#This Row],[Bottom '[m']]]-TOWER_DATA[[#This Row],[Top '[m']]]),"")</f>
        <v/>
      </c>
      <c r="CK408" s="447" t="str">
        <f>IF(7850/1000*(1/3)*PI()*ABS(CD408-CE408)*((CF408/2)^2+(CF408/2)*(CG408/2)+(CG408/2)^2-(CF408/2-CH408/1000)^2-(CF408/2-CH408/1000)*(CG408/2-CH408/1000)-(CG408/2-CH408/1000)^2)=0,"",7850/1000*(1/3)*PI()*ABS(CD408-CE408)*((CF408/2)^2+(CF408/2)*(CG408/2)+(CG408/2)^2-(CF408/2-CH408/1000)^2-(CF408/2-CH408/1000)*(CG408/2-CH408/1000)-(CG408/2-CH408/1000)^2))</f>
        <v/>
      </c>
      <c r="CL408" s="185" t="str">
        <f>IFERROR((TOWER_DATA[[#This Row],[D, bottom '[m']]]+TOWER_DATA[[#This Row],[D, top '[m']]])/(2*TOWER_DATA[[#This Row],[t '[mm']]]/1000),"")</f>
        <v/>
      </c>
      <c r="CN408" s="412"/>
      <c r="CV408" s="55"/>
      <c r="DQ408" s="166"/>
      <c r="DR408" s="166"/>
      <c r="DS408" s="150"/>
      <c r="DV408" s="94"/>
      <c r="DW408" s="94"/>
    </row>
    <row r="409" spans="11:128" ht="18" customHeight="1">
      <c r="K409" s="184" t="str">
        <f>IFERROR(MP_DATA[[#This Row],[Top '[m']]]-MP_DATA[[#This Row],[Bottom '[m']]], "")</f>
        <v/>
      </c>
      <c r="L409" s="172" t="str">
        <f>IFERROR(-(MP_DATA[[#This Row],[D, bottom '[m']]]-MP_DATA[[#This Row],[D, top '[m']]])/(MP_DATA[[#This Row],[Bottom '[m']]]-MP_DATA[[#This Row],[Top '[m']]]),"")</f>
        <v/>
      </c>
      <c r="M409" s="122" t="str">
        <f t="shared" si="10"/>
        <v/>
      </c>
      <c r="N409" s="435" t="str">
        <f>IFERROR((MP_DATA[[#This Row],[D, bottom '[m']]]+MP_DATA[[#This Row],[D, top '[m']]])/(2*MP_DATA[[#This Row],[t '[mm']]]/1000),"")</f>
        <v/>
      </c>
      <c r="O409" s="412"/>
      <c r="P409" s="412"/>
      <c r="Q409" s="412"/>
      <c r="R409" s="412"/>
      <c r="S409" s="461"/>
      <c r="T409" s="461"/>
      <c r="U409" s="457"/>
      <c r="V409" s="412"/>
      <c r="W409" s="412"/>
      <c r="X409" s="412"/>
      <c r="Y409" s="412"/>
      <c r="AW409" s="184" t="str">
        <f>IFERROR(TP_DATA[[#This Row],[Top '[m']]]-TP_DATA[[#This Row],[Bottom '[m']]], "")</f>
        <v/>
      </c>
      <c r="AX409" s="165"/>
      <c r="AY409" s="166"/>
      <c r="AZ409" s="189"/>
      <c r="BC409" s="94"/>
      <c r="BD409" s="94"/>
      <c r="BE409" s="150"/>
      <c r="BJ409"/>
      <c r="CI409" s="184" t="str">
        <f>IFERROR(TOWER_DATA[[#This Row],[Top '[m']]]-TOWER_DATA[[#This Row],[Bottom '[m']]], "")</f>
        <v/>
      </c>
      <c r="CJ409" s="446" t="str">
        <f>IFERROR(-(TOWER_DATA[[#This Row],[D, bottom '[m']]]-TOWER_DATA[[#This Row],[D, top '[m']]])/(TOWER_DATA[[#This Row],[Bottom '[m']]]-TOWER_DATA[[#This Row],[Top '[m']]]),"")</f>
        <v/>
      </c>
      <c r="CK409" s="447" t="str">
        <f>IF(7850/1000*(1/3)*PI()*ABS(CD409-CE409)*((CF409/2)^2+(CF409/2)*(CG409/2)+(CG409/2)^2-(CF409/2-CH409/1000)^2-(CF409/2-CH409/1000)*(CG409/2-CH409/1000)-(CG409/2-CH409/1000)^2)=0,"",7850/1000*(1/3)*PI()*ABS(CD409-CE409)*((CF409/2)^2+(CF409/2)*(CG409/2)+(CG409/2)^2-(CF409/2-CH409/1000)^2-(CF409/2-CH409/1000)*(CG409/2-CH409/1000)-(CG409/2-CH409/1000)^2))</f>
        <v/>
      </c>
      <c r="CL409" s="185" t="str">
        <f>IFERROR((TOWER_DATA[[#This Row],[D, bottom '[m']]]+TOWER_DATA[[#This Row],[D, top '[m']]])/(2*TOWER_DATA[[#This Row],[t '[mm']]]/1000),"")</f>
        <v/>
      </c>
      <c r="CN409" s="412"/>
      <c r="CV409" s="55"/>
      <c r="DQ409" s="166"/>
      <c r="DR409" s="166"/>
      <c r="DS409" s="150"/>
      <c r="DV409" s="94"/>
      <c r="DW409" s="94"/>
    </row>
    <row r="410" spans="11:128" ht="18" customHeight="1">
      <c r="K410" s="184" t="str">
        <f>IFERROR(MP_DATA[[#This Row],[Top '[m']]]-MP_DATA[[#This Row],[Bottom '[m']]], "")</f>
        <v/>
      </c>
      <c r="L410" s="172" t="str">
        <f>IFERROR(-(MP_DATA[[#This Row],[D, bottom '[m']]]-MP_DATA[[#This Row],[D, top '[m']]])/(MP_DATA[[#This Row],[Bottom '[m']]]-MP_DATA[[#This Row],[Top '[m']]]),"")</f>
        <v/>
      </c>
      <c r="M410" s="122" t="str">
        <f t="shared" si="10"/>
        <v/>
      </c>
      <c r="N410" s="435" t="str">
        <f>IFERROR((MP_DATA[[#This Row],[D, bottom '[m']]]+MP_DATA[[#This Row],[D, top '[m']]])/(2*MP_DATA[[#This Row],[t '[mm']]]/1000),"")</f>
        <v/>
      </c>
      <c r="O410" s="412"/>
      <c r="P410" s="412"/>
      <c r="Q410" s="412"/>
      <c r="R410" s="412"/>
      <c r="S410" s="461"/>
      <c r="T410" s="461"/>
      <c r="U410" s="457"/>
      <c r="V410" s="412"/>
      <c r="W410" s="412"/>
      <c r="X410" s="412"/>
      <c r="Y410" s="412"/>
      <c r="AW410" s="184" t="str">
        <f>IFERROR(TP_DATA[[#This Row],[Top '[m']]]-TP_DATA[[#This Row],[Bottom '[m']]], "")</f>
        <v/>
      </c>
      <c r="AX410" s="165"/>
      <c r="AY410" s="166"/>
      <c r="AZ410" s="189"/>
      <c r="BC410" s="94"/>
      <c r="BD410" s="94"/>
      <c r="BE410" s="150"/>
      <c r="BJ410"/>
      <c r="CI410" s="184" t="str">
        <f>IFERROR(TOWER_DATA[[#This Row],[Top '[m']]]-TOWER_DATA[[#This Row],[Bottom '[m']]], "")</f>
        <v/>
      </c>
      <c r="CJ410" s="446" t="str">
        <f>IFERROR(-(TOWER_DATA[[#This Row],[D, bottom '[m']]]-TOWER_DATA[[#This Row],[D, top '[m']]])/(TOWER_DATA[[#This Row],[Bottom '[m']]]-TOWER_DATA[[#This Row],[Top '[m']]]),"")</f>
        <v/>
      </c>
      <c r="CK410" s="447" t="str">
        <f>IF(7850/1000*(1/3)*PI()*ABS(CD410-CE410)*((CF410/2)^2+(CF410/2)*(CG410/2)+(CG410/2)^2-(CF410/2-CH410/1000)^2-(CF410/2-CH410/1000)*(CG410/2-CH410/1000)-(CG410/2-CH410/1000)^2)=0,"",7850/1000*(1/3)*PI()*ABS(CD410-CE410)*((CF410/2)^2+(CF410/2)*(CG410/2)+(CG410/2)^2-(CF410/2-CH410/1000)^2-(CF410/2-CH410/1000)*(CG410/2-CH410/1000)-(CG410/2-CH410/1000)^2))</f>
        <v/>
      </c>
      <c r="CL410" s="185" t="str">
        <f>IFERROR((TOWER_DATA[[#This Row],[D, bottom '[m']]]+TOWER_DATA[[#This Row],[D, top '[m']]])/(2*TOWER_DATA[[#This Row],[t '[mm']]]/1000),"")</f>
        <v/>
      </c>
      <c r="CN410" s="412"/>
      <c r="CV410" s="55"/>
      <c r="DQ410" s="166"/>
      <c r="DR410" s="166"/>
      <c r="DS410" s="150"/>
      <c r="DV410" s="94"/>
      <c r="DW410" s="94"/>
    </row>
    <row r="411" spans="11:128" ht="18" customHeight="1">
      <c r="K411" s="184" t="str">
        <f>IFERROR(MP_DATA[[#This Row],[Top '[m']]]-MP_DATA[[#This Row],[Bottom '[m']]], "")</f>
        <v/>
      </c>
      <c r="L411" s="172" t="str">
        <f>IFERROR(-(MP_DATA[[#This Row],[D, bottom '[m']]]-MP_DATA[[#This Row],[D, top '[m']]])/(MP_DATA[[#This Row],[Bottom '[m']]]-MP_DATA[[#This Row],[Top '[m']]]),"")</f>
        <v/>
      </c>
      <c r="M411" s="122" t="str">
        <f t="shared" si="10"/>
        <v/>
      </c>
      <c r="N411" s="435" t="str">
        <f>IFERROR((MP_DATA[[#This Row],[D, bottom '[m']]]+MP_DATA[[#This Row],[D, top '[m']]])/(2*MP_DATA[[#This Row],[t '[mm']]]/1000),"")</f>
        <v/>
      </c>
      <c r="O411" s="412"/>
      <c r="P411" s="412"/>
      <c r="Q411" s="412"/>
      <c r="R411" s="412"/>
      <c r="S411" s="461"/>
      <c r="T411" s="461"/>
      <c r="U411" s="457"/>
      <c r="V411" s="412"/>
      <c r="W411" s="412"/>
      <c r="X411" s="412"/>
      <c r="Y411" s="412"/>
      <c r="AW411" s="184" t="str">
        <f>IFERROR(TP_DATA[[#This Row],[Top '[m']]]-TP_DATA[[#This Row],[Bottom '[m']]], "")</f>
        <v/>
      </c>
      <c r="AX411" s="165"/>
      <c r="AY411" s="166"/>
      <c r="AZ411" s="189"/>
      <c r="BC411" s="94"/>
      <c r="BD411" s="94"/>
      <c r="BE411" s="150"/>
      <c r="BJ411"/>
      <c r="CI411" s="184" t="str">
        <f>IFERROR(TOWER_DATA[[#This Row],[Top '[m']]]-TOWER_DATA[[#This Row],[Bottom '[m']]], "")</f>
        <v/>
      </c>
      <c r="CJ411" s="446" t="str">
        <f>IFERROR(-(TOWER_DATA[[#This Row],[D, bottom '[m']]]-TOWER_DATA[[#This Row],[D, top '[m']]])/(TOWER_DATA[[#This Row],[Bottom '[m']]]-TOWER_DATA[[#This Row],[Top '[m']]]),"")</f>
        <v/>
      </c>
      <c r="CK411" s="447" t="str">
        <f>IF(7850/1000*(1/3)*PI()*ABS(CD411-CE411)*((CF411/2)^2+(CF411/2)*(CG411/2)+(CG411/2)^2-(CF411/2-CH411/1000)^2-(CF411/2-CH411/1000)*(CG411/2-CH411/1000)-(CG411/2-CH411/1000)^2)=0,"",7850/1000*(1/3)*PI()*ABS(CD411-CE411)*((CF411/2)^2+(CF411/2)*(CG411/2)+(CG411/2)^2-(CF411/2-CH411/1000)^2-(CF411/2-CH411/1000)*(CG411/2-CH411/1000)-(CG411/2-CH411/1000)^2))</f>
        <v/>
      </c>
      <c r="CL411" s="185" t="str">
        <f>IFERROR((TOWER_DATA[[#This Row],[D, bottom '[m']]]+TOWER_DATA[[#This Row],[D, top '[m']]])/(2*TOWER_DATA[[#This Row],[t '[mm']]]/1000),"")</f>
        <v/>
      </c>
      <c r="CN411" s="412"/>
      <c r="CV411" s="55"/>
      <c r="DQ411" s="166"/>
      <c r="DR411" s="166"/>
      <c r="DS411" s="150"/>
      <c r="DV411" s="94"/>
      <c r="DW411" s="94"/>
    </row>
    <row r="412" spans="11:128" ht="18" customHeight="1">
      <c r="K412" s="184" t="str">
        <f>IFERROR(MP_DATA[[#This Row],[Top '[m']]]-MP_DATA[[#This Row],[Bottom '[m']]], "")</f>
        <v/>
      </c>
      <c r="L412" s="172" t="str">
        <f>IFERROR(-(MP_DATA[[#This Row],[D, bottom '[m']]]-MP_DATA[[#This Row],[D, top '[m']]])/(MP_DATA[[#This Row],[Bottom '[m']]]-MP_DATA[[#This Row],[Top '[m']]]),"")</f>
        <v/>
      </c>
      <c r="M412" s="122" t="str">
        <f t="shared" si="10"/>
        <v/>
      </c>
      <c r="N412" s="435" t="str">
        <f>IFERROR((MP_DATA[[#This Row],[D, bottom '[m']]]+MP_DATA[[#This Row],[D, top '[m']]])/(2*MP_DATA[[#This Row],[t '[mm']]]/1000),"")</f>
        <v/>
      </c>
      <c r="O412" s="412"/>
      <c r="P412" s="412"/>
      <c r="Q412" s="412"/>
      <c r="R412" s="412"/>
      <c r="S412" s="461"/>
      <c r="T412" s="461"/>
      <c r="U412" s="457"/>
      <c r="V412" s="412"/>
      <c r="W412" s="412"/>
      <c r="X412" s="412"/>
      <c r="Y412" s="412"/>
      <c r="AW412" s="184" t="str">
        <f>IFERROR(TP_DATA[[#This Row],[Top '[m']]]-TP_DATA[[#This Row],[Bottom '[m']]], "")</f>
        <v/>
      </c>
      <c r="AX412" s="165"/>
      <c r="AY412" s="166"/>
      <c r="AZ412" s="189"/>
      <c r="BC412" s="94"/>
      <c r="BD412" s="94"/>
      <c r="BE412" s="150"/>
      <c r="BJ412"/>
      <c r="CI412" s="184" t="str">
        <f>IFERROR(TOWER_DATA[[#This Row],[Top '[m']]]-TOWER_DATA[[#This Row],[Bottom '[m']]], "")</f>
        <v/>
      </c>
      <c r="CJ412" s="446" t="str">
        <f>IFERROR(-(TOWER_DATA[[#This Row],[D, bottom '[m']]]-TOWER_DATA[[#This Row],[D, top '[m']]])/(TOWER_DATA[[#This Row],[Bottom '[m']]]-TOWER_DATA[[#This Row],[Top '[m']]]),"")</f>
        <v/>
      </c>
      <c r="CK412" s="447" t="str">
        <f>IF(7850/1000*(1/3)*PI()*ABS(CD412-CE412)*((CF412/2)^2+(CF412/2)*(CG412/2)+(CG412/2)^2-(CF412/2-CH412/1000)^2-(CF412/2-CH412/1000)*(CG412/2-CH412/1000)-(CG412/2-CH412/1000)^2)=0,"",7850/1000*(1/3)*PI()*ABS(CD412-CE412)*((CF412/2)^2+(CF412/2)*(CG412/2)+(CG412/2)^2-(CF412/2-CH412/1000)^2-(CF412/2-CH412/1000)*(CG412/2-CH412/1000)-(CG412/2-CH412/1000)^2))</f>
        <v/>
      </c>
      <c r="CL412" s="185" t="str">
        <f>IFERROR((TOWER_DATA[[#This Row],[D, bottom '[m']]]+TOWER_DATA[[#This Row],[D, top '[m']]])/(2*TOWER_DATA[[#This Row],[t '[mm']]]/1000),"")</f>
        <v/>
      </c>
      <c r="CN412" s="412"/>
      <c r="CV412" s="55"/>
      <c r="DQ412" s="166"/>
      <c r="DR412" s="166"/>
      <c r="DS412" s="150"/>
      <c r="DV412" s="94"/>
      <c r="DW412" s="94"/>
    </row>
    <row r="413" spans="11:128" ht="18" customHeight="1">
      <c r="K413" s="184" t="str">
        <f>IFERROR(MP_DATA[[#This Row],[Top '[m']]]-MP_DATA[[#This Row],[Bottom '[m']]], "")</f>
        <v/>
      </c>
      <c r="L413" s="172" t="str">
        <f>IFERROR(-(MP_DATA[[#This Row],[D, bottom '[m']]]-MP_DATA[[#This Row],[D, top '[m']]])/(MP_DATA[[#This Row],[Bottom '[m']]]-MP_DATA[[#This Row],[Top '[m']]]),"")</f>
        <v/>
      </c>
      <c r="M413" s="122" t="str">
        <f t="shared" si="10"/>
        <v/>
      </c>
      <c r="N413" s="435" t="str">
        <f>IFERROR((MP_DATA[[#This Row],[D, bottom '[m']]]+MP_DATA[[#This Row],[D, top '[m']]])/(2*MP_DATA[[#This Row],[t '[mm']]]/1000),"")</f>
        <v/>
      </c>
      <c r="O413" s="412"/>
      <c r="P413" s="412"/>
      <c r="Q413" s="412"/>
      <c r="R413" s="412"/>
      <c r="S413" s="461"/>
      <c r="T413" s="461"/>
      <c r="U413" s="457"/>
      <c r="V413" s="412"/>
      <c r="W413" s="412"/>
      <c r="X413" s="412"/>
      <c r="Y413" s="412"/>
      <c r="AW413" s="184" t="str">
        <f>IFERROR(TP_DATA[[#This Row],[Top '[m']]]-TP_DATA[[#This Row],[Bottom '[m']]], "")</f>
        <v/>
      </c>
      <c r="AX413" s="165"/>
      <c r="AY413" s="166"/>
      <c r="AZ413" s="189"/>
      <c r="BC413" s="94"/>
      <c r="BD413" s="94"/>
      <c r="BE413" s="150"/>
      <c r="BJ413"/>
      <c r="CI413" s="184" t="str">
        <f>IFERROR(TOWER_DATA[[#This Row],[Top '[m']]]-TOWER_DATA[[#This Row],[Bottom '[m']]], "")</f>
        <v/>
      </c>
      <c r="CJ413" s="446" t="str">
        <f>IFERROR(-(TOWER_DATA[[#This Row],[D, bottom '[m']]]-TOWER_DATA[[#This Row],[D, top '[m']]])/(TOWER_DATA[[#This Row],[Bottom '[m']]]-TOWER_DATA[[#This Row],[Top '[m']]]),"")</f>
        <v/>
      </c>
      <c r="CK413" s="447" t="str">
        <f>IF(7850/1000*(1/3)*PI()*ABS(CD413-CE413)*((CF413/2)^2+(CF413/2)*(CG413/2)+(CG413/2)^2-(CF413/2-CH413/1000)^2-(CF413/2-CH413/1000)*(CG413/2-CH413/1000)-(CG413/2-CH413/1000)^2)=0,"",7850/1000*(1/3)*PI()*ABS(CD413-CE413)*((CF413/2)^2+(CF413/2)*(CG413/2)+(CG413/2)^2-(CF413/2-CH413/1000)^2-(CF413/2-CH413/1000)*(CG413/2-CH413/1000)-(CG413/2-CH413/1000)^2))</f>
        <v/>
      </c>
      <c r="CL413" s="185" t="str">
        <f>IFERROR((TOWER_DATA[[#This Row],[D, bottom '[m']]]+TOWER_DATA[[#This Row],[D, top '[m']]])/(2*TOWER_DATA[[#This Row],[t '[mm']]]/1000),"")</f>
        <v/>
      </c>
      <c r="CN413" s="412"/>
      <c r="CV413" s="55"/>
      <c r="DQ413" s="166"/>
      <c r="DR413" s="166"/>
      <c r="DS413" s="150"/>
      <c r="DV413" s="94"/>
      <c r="DW413" s="94"/>
    </row>
    <row r="414" spans="11:128" ht="18" customHeight="1">
      <c r="K414" s="184" t="str">
        <f>IFERROR(MP_DATA[[#This Row],[Top '[m']]]-MP_DATA[[#This Row],[Bottom '[m']]], "")</f>
        <v/>
      </c>
      <c r="L414" s="172" t="str">
        <f>IFERROR(-(MP_DATA[[#This Row],[D, bottom '[m']]]-MP_DATA[[#This Row],[D, top '[m']]])/(MP_DATA[[#This Row],[Bottom '[m']]]-MP_DATA[[#This Row],[Top '[m']]]),"")</f>
        <v/>
      </c>
      <c r="M414" s="122" t="str">
        <f t="shared" si="10"/>
        <v/>
      </c>
      <c r="N414" s="435" t="str">
        <f>IFERROR((MP_DATA[[#This Row],[D, bottom '[m']]]+MP_DATA[[#This Row],[D, top '[m']]])/(2*MP_DATA[[#This Row],[t '[mm']]]/1000),"")</f>
        <v/>
      </c>
      <c r="O414" s="412"/>
      <c r="P414" s="412"/>
      <c r="Q414" s="412"/>
      <c r="R414" s="412"/>
      <c r="S414" s="461"/>
      <c r="T414" s="461"/>
      <c r="U414" s="457"/>
      <c r="V414" s="412"/>
      <c r="W414" s="412"/>
      <c r="X414" s="412"/>
      <c r="Y414" s="412"/>
      <c r="AW414" s="184" t="str">
        <f>IFERROR(TP_DATA[[#This Row],[Top '[m']]]-TP_DATA[[#This Row],[Bottom '[m']]], "")</f>
        <v/>
      </c>
      <c r="AX414" s="165"/>
      <c r="AY414" s="166"/>
      <c r="AZ414" s="189"/>
      <c r="BC414" s="94"/>
      <c r="BD414" s="94"/>
      <c r="BE414" s="150"/>
      <c r="BJ414"/>
      <c r="CI414" s="184" t="str">
        <f>IFERROR(TOWER_DATA[[#This Row],[Top '[m']]]-TOWER_DATA[[#This Row],[Bottom '[m']]], "")</f>
        <v/>
      </c>
      <c r="CJ414" s="446" t="str">
        <f>IFERROR(-(TOWER_DATA[[#This Row],[D, bottom '[m']]]-TOWER_DATA[[#This Row],[D, top '[m']]])/(TOWER_DATA[[#This Row],[Bottom '[m']]]-TOWER_DATA[[#This Row],[Top '[m']]]),"")</f>
        <v/>
      </c>
      <c r="CK414" s="447" t="str">
        <f>IF(7850/1000*(1/3)*PI()*ABS(CD414-CE414)*((CF414/2)^2+(CF414/2)*(CG414/2)+(CG414/2)^2-(CF414/2-CH414/1000)^2-(CF414/2-CH414/1000)*(CG414/2-CH414/1000)-(CG414/2-CH414/1000)^2)=0,"",7850/1000*(1/3)*PI()*ABS(CD414-CE414)*((CF414/2)^2+(CF414/2)*(CG414/2)+(CG414/2)^2-(CF414/2-CH414/1000)^2-(CF414/2-CH414/1000)*(CG414/2-CH414/1000)-(CG414/2-CH414/1000)^2))</f>
        <v/>
      </c>
      <c r="CL414" s="185" t="str">
        <f>IFERROR((TOWER_DATA[[#This Row],[D, bottom '[m']]]+TOWER_DATA[[#This Row],[D, top '[m']]])/(2*TOWER_DATA[[#This Row],[t '[mm']]]/1000),"")</f>
        <v/>
      </c>
      <c r="CN414" s="412"/>
      <c r="CV414" s="55"/>
      <c r="DQ414" s="166"/>
      <c r="DR414" s="166"/>
      <c r="DS414" s="150"/>
      <c r="DV414" s="94"/>
      <c r="DW414" s="94"/>
    </row>
    <row r="415" spans="11:128" ht="18" customHeight="1">
      <c r="K415" s="184" t="str">
        <f>IFERROR(MP_DATA[[#This Row],[Top '[m']]]-MP_DATA[[#This Row],[Bottom '[m']]], "")</f>
        <v/>
      </c>
      <c r="L415" s="172" t="str">
        <f>IFERROR(-(MP_DATA[[#This Row],[D, bottom '[m']]]-MP_DATA[[#This Row],[D, top '[m']]])/(MP_DATA[[#This Row],[Bottom '[m']]]-MP_DATA[[#This Row],[Top '[m']]]),"")</f>
        <v/>
      </c>
      <c r="M415" s="122" t="str">
        <f t="shared" si="10"/>
        <v/>
      </c>
      <c r="N415" s="435" t="str">
        <f>IFERROR((MP_DATA[[#This Row],[D, bottom '[m']]]+MP_DATA[[#This Row],[D, top '[m']]])/(2*MP_DATA[[#This Row],[t '[mm']]]/1000),"")</f>
        <v/>
      </c>
      <c r="O415" s="412"/>
      <c r="P415" s="412"/>
      <c r="Q415" s="412"/>
      <c r="R415" s="412"/>
      <c r="S415" s="461"/>
      <c r="T415" s="461"/>
      <c r="U415" s="457"/>
      <c r="V415" s="412"/>
      <c r="W415" s="412"/>
      <c r="X415" s="412"/>
      <c r="Y415" s="412"/>
      <c r="AW415" s="184" t="str">
        <f>IFERROR(TP_DATA[[#This Row],[Top '[m']]]-TP_DATA[[#This Row],[Bottom '[m']]], "")</f>
        <v/>
      </c>
      <c r="AX415" s="165"/>
      <c r="AY415" s="166"/>
      <c r="AZ415" s="189"/>
      <c r="BC415" s="94"/>
      <c r="BD415" s="94"/>
      <c r="BE415" s="150"/>
      <c r="BJ415"/>
      <c r="CI415" s="184" t="str">
        <f>IFERROR(TOWER_DATA[[#This Row],[Top '[m']]]-TOWER_DATA[[#This Row],[Bottom '[m']]], "")</f>
        <v/>
      </c>
      <c r="CJ415" s="446" t="str">
        <f>IFERROR(-(TOWER_DATA[[#This Row],[D, bottom '[m']]]-TOWER_DATA[[#This Row],[D, top '[m']]])/(TOWER_DATA[[#This Row],[Bottom '[m']]]-TOWER_DATA[[#This Row],[Top '[m']]]),"")</f>
        <v/>
      </c>
      <c r="CK415" s="447" t="str">
        <f>IF(7850/1000*(1/3)*PI()*ABS(CD415-CE415)*((CF415/2)^2+(CF415/2)*(CG415/2)+(CG415/2)^2-(CF415/2-CH415/1000)^2-(CF415/2-CH415/1000)*(CG415/2-CH415/1000)-(CG415/2-CH415/1000)^2)=0,"",7850/1000*(1/3)*PI()*ABS(CD415-CE415)*((CF415/2)^2+(CF415/2)*(CG415/2)+(CG415/2)^2-(CF415/2-CH415/1000)^2-(CF415/2-CH415/1000)*(CG415/2-CH415/1000)-(CG415/2-CH415/1000)^2))</f>
        <v/>
      </c>
      <c r="CL415" s="185" t="str">
        <f>IFERROR((TOWER_DATA[[#This Row],[D, bottom '[m']]]+TOWER_DATA[[#This Row],[D, top '[m']]])/(2*TOWER_DATA[[#This Row],[t '[mm']]]/1000),"")</f>
        <v/>
      </c>
      <c r="CN415" s="412"/>
      <c r="CV415" s="55"/>
      <c r="DQ415" s="166"/>
      <c r="DR415" s="166"/>
      <c r="DS415" s="150"/>
      <c r="DV415" s="94"/>
      <c r="DW415" s="94"/>
    </row>
    <row r="416" spans="11:128" ht="18" customHeight="1">
      <c r="K416" s="184" t="str">
        <f>IFERROR(MP_DATA[[#This Row],[Top '[m']]]-MP_DATA[[#This Row],[Bottom '[m']]], "")</f>
        <v/>
      </c>
      <c r="L416" s="172" t="str">
        <f>IFERROR(-(MP_DATA[[#This Row],[D, bottom '[m']]]-MP_DATA[[#This Row],[D, top '[m']]])/(MP_DATA[[#This Row],[Bottom '[m']]]-MP_DATA[[#This Row],[Top '[m']]]),"")</f>
        <v/>
      </c>
      <c r="M416" s="122" t="str">
        <f t="shared" si="10"/>
        <v/>
      </c>
      <c r="N416" s="435" t="str">
        <f>IFERROR((MP_DATA[[#This Row],[D, bottom '[m']]]+MP_DATA[[#This Row],[D, top '[m']]])/(2*MP_DATA[[#This Row],[t '[mm']]]/1000),"")</f>
        <v/>
      </c>
      <c r="O416" s="412"/>
      <c r="P416" s="412"/>
      <c r="Q416" s="412"/>
      <c r="R416" s="412"/>
      <c r="S416" s="461"/>
      <c r="T416" s="461"/>
      <c r="U416" s="457"/>
      <c r="V416" s="412"/>
      <c r="W416" s="412"/>
      <c r="X416" s="412"/>
      <c r="Y416" s="412"/>
      <c r="AW416" s="184" t="str">
        <f>IFERROR(TP_DATA[[#This Row],[Top '[m']]]-TP_DATA[[#This Row],[Bottom '[m']]], "")</f>
        <v/>
      </c>
      <c r="AX416" s="165"/>
      <c r="AY416" s="166"/>
      <c r="AZ416" s="189"/>
      <c r="BC416" s="94"/>
      <c r="BD416" s="94"/>
      <c r="BE416" s="150"/>
      <c r="BJ416"/>
      <c r="CI416" s="184" t="str">
        <f>IFERROR(TOWER_DATA[[#This Row],[Top '[m']]]-TOWER_DATA[[#This Row],[Bottom '[m']]], "")</f>
        <v/>
      </c>
      <c r="CJ416" s="446" t="str">
        <f>IFERROR(-(TOWER_DATA[[#This Row],[D, bottom '[m']]]-TOWER_DATA[[#This Row],[D, top '[m']]])/(TOWER_DATA[[#This Row],[Bottom '[m']]]-TOWER_DATA[[#This Row],[Top '[m']]]),"")</f>
        <v/>
      </c>
      <c r="CK416" s="447" t="str">
        <f>IF(7850/1000*(1/3)*PI()*ABS(CD416-CE416)*((CF416/2)^2+(CF416/2)*(CG416/2)+(CG416/2)^2-(CF416/2-CH416/1000)^2-(CF416/2-CH416/1000)*(CG416/2-CH416/1000)-(CG416/2-CH416/1000)^2)=0,"",7850/1000*(1/3)*PI()*ABS(CD416-CE416)*((CF416/2)^2+(CF416/2)*(CG416/2)+(CG416/2)^2-(CF416/2-CH416/1000)^2-(CF416/2-CH416/1000)*(CG416/2-CH416/1000)-(CG416/2-CH416/1000)^2))</f>
        <v/>
      </c>
      <c r="CL416" s="185" t="str">
        <f>IFERROR((TOWER_DATA[[#This Row],[D, bottom '[m']]]+TOWER_DATA[[#This Row],[D, top '[m']]])/(2*TOWER_DATA[[#This Row],[t '[mm']]]/1000),"")</f>
        <v/>
      </c>
      <c r="CN416" s="412"/>
      <c r="CV416" s="55"/>
      <c r="DQ416" s="166"/>
      <c r="DR416" s="166"/>
      <c r="DS416" s="150"/>
      <c r="DV416" s="94"/>
      <c r="DW416" s="94"/>
    </row>
    <row r="417" spans="11:127" ht="18" customHeight="1">
      <c r="K417" s="184" t="str">
        <f>IFERROR(MP_DATA[[#This Row],[Top '[m']]]-MP_DATA[[#This Row],[Bottom '[m']]], "")</f>
        <v/>
      </c>
      <c r="L417" s="172" t="str">
        <f>IFERROR(-(MP_DATA[[#This Row],[D, bottom '[m']]]-MP_DATA[[#This Row],[D, top '[m']]])/(MP_DATA[[#This Row],[Bottom '[m']]]-MP_DATA[[#This Row],[Top '[m']]]),"")</f>
        <v/>
      </c>
      <c r="M417" s="122" t="str">
        <f t="shared" si="10"/>
        <v/>
      </c>
      <c r="N417" s="435" t="str">
        <f>IFERROR((MP_DATA[[#This Row],[D, bottom '[m']]]+MP_DATA[[#This Row],[D, top '[m']]])/(2*MP_DATA[[#This Row],[t '[mm']]]/1000),"")</f>
        <v/>
      </c>
      <c r="O417" s="412"/>
      <c r="P417" s="412"/>
      <c r="Q417" s="412"/>
      <c r="R417" s="412"/>
      <c r="S417" s="461"/>
      <c r="T417" s="461"/>
      <c r="U417" s="457"/>
      <c r="V417" s="412"/>
      <c r="W417" s="412"/>
      <c r="X417" s="412"/>
      <c r="Y417" s="412"/>
      <c r="AW417" s="184" t="str">
        <f>IFERROR(TP_DATA[[#This Row],[Top '[m']]]-TP_DATA[[#This Row],[Bottom '[m']]], "")</f>
        <v/>
      </c>
      <c r="AX417" s="165"/>
      <c r="AY417" s="166"/>
      <c r="AZ417" s="189"/>
      <c r="BC417" s="94"/>
      <c r="BD417" s="94"/>
      <c r="BE417" s="150"/>
      <c r="BJ417"/>
      <c r="CI417" s="184" t="str">
        <f>IFERROR(TOWER_DATA[[#This Row],[Top '[m']]]-TOWER_DATA[[#This Row],[Bottom '[m']]], "")</f>
        <v/>
      </c>
      <c r="CJ417" s="446" t="str">
        <f>IFERROR(-(TOWER_DATA[[#This Row],[D, bottom '[m']]]-TOWER_DATA[[#This Row],[D, top '[m']]])/(TOWER_DATA[[#This Row],[Bottom '[m']]]-TOWER_DATA[[#This Row],[Top '[m']]]),"")</f>
        <v/>
      </c>
      <c r="CK417" s="447" t="str">
        <f>IF(7850/1000*(1/3)*PI()*ABS(CD417-CE417)*((CF417/2)^2+(CF417/2)*(CG417/2)+(CG417/2)^2-(CF417/2-CH417/1000)^2-(CF417/2-CH417/1000)*(CG417/2-CH417/1000)-(CG417/2-CH417/1000)^2)=0,"",7850/1000*(1/3)*PI()*ABS(CD417-CE417)*((CF417/2)^2+(CF417/2)*(CG417/2)+(CG417/2)^2-(CF417/2-CH417/1000)^2-(CF417/2-CH417/1000)*(CG417/2-CH417/1000)-(CG417/2-CH417/1000)^2))</f>
        <v/>
      </c>
      <c r="CL417" s="185" t="str">
        <f>IFERROR((TOWER_DATA[[#This Row],[D, bottom '[m']]]+TOWER_DATA[[#This Row],[D, top '[m']]])/(2*TOWER_DATA[[#This Row],[t '[mm']]]/1000),"")</f>
        <v/>
      </c>
      <c r="CN417" s="412"/>
      <c r="CV417" s="55"/>
      <c r="DQ417" s="166"/>
      <c r="DR417" s="166"/>
      <c r="DS417" s="150"/>
      <c r="DV417" s="94"/>
      <c r="DW417" s="94"/>
    </row>
    <row r="418" spans="11:127" ht="18" customHeight="1">
      <c r="K418" s="184" t="str">
        <f>IFERROR(MP_DATA[[#This Row],[Top '[m']]]-MP_DATA[[#This Row],[Bottom '[m']]], "")</f>
        <v/>
      </c>
      <c r="L418" s="172" t="str">
        <f>IFERROR(-(MP_DATA[[#This Row],[D, bottom '[m']]]-MP_DATA[[#This Row],[D, top '[m']]])/(MP_DATA[[#This Row],[Bottom '[m']]]-MP_DATA[[#This Row],[Top '[m']]]),"")</f>
        <v/>
      </c>
      <c r="M418" s="122" t="str">
        <f t="shared" si="10"/>
        <v/>
      </c>
      <c r="N418" s="435" t="str">
        <f>IFERROR((MP_DATA[[#This Row],[D, bottom '[m']]]+MP_DATA[[#This Row],[D, top '[m']]])/(2*MP_DATA[[#This Row],[t '[mm']]]/1000),"")</f>
        <v/>
      </c>
      <c r="O418" s="412"/>
      <c r="P418" s="412"/>
      <c r="Q418" s="412"/>
      <c r="R418" s="412"/>
      <c r="S418" s="461"/>
      <c r="T418" s="461"/>
      <c r="U418" s="457"/>
      <c r="V418" s="412"/>
      <c r="W418" s="412"/>
      <c r="X418" s="412"/>
      <c r="Y418" s="412"/>
      <c r="AW418" s="184" t="str">
        <f>IFERROR(TP_DATA[[#This Row],[Top '[m']]]-TP_DATA[[#This Row],[Bottom '[m']]], "")</f>
        <v/>
      </c>
      <c r="AX418" s="165"/>
      <c r="AY418" s="166"/>
      <c r="AZ418" s="189"/>
      <c r="BC418" s="94"/>
      <c r="BD418" s="94"/>
      <c r="BE418" s="150"/>
      <c r="BJ418"/>
      <c r="CI418" s="184" t="str">
        <f>IFERROR(TOWER_DATA[[#This Row],[Top '[m']]]-TOWER_DATA[[#This Row],[Bottom '[m']]], "")</f>
        <v/>
      </c>
      <c r="CJ418" s="446" t="str">
        <f>IFERROR(-(TOWER_DATA[[#This Row],[D, bottom '[m']]]-TOWER_DATA[[#This Row],[D, top '[m']]])/(TOWER_DATA[[#This Row],[Bottom '[m']]]-TOWER_DATA[[#This Row],[Top '[m']]]),"")</f>
        <v/>
      </c>
      <c r="CK418" s="447" t="str">
        <f>IF(7850/1000*(1/3)*PI()*ABS(CD418-CE418)*((CF418/2)^2+(CF418/2)*(CG418/2)+(CG418/2)^2-(CF418/2-CH418/1000)^2-(CF418/2-CH418/1000)*(CG418/2-CH418/1000)-(CG418/2-CH418/1000)^2)=0,"",7850/1000*(1/3)*PI()*ABS(CD418-CE418)*((CF418/2)^2+(CF418/2)*(CG418/2)+(CG418/2)^2-(CF418/2-CH418/1000)^2-(CF418/2-CH418/1000)*(CG418/2-CH418/1000)-(CG418/2-CH418/1000)^2))</f>
        <v/>
      </c>
      <c r="CL418" s="185" t="str">
        <f>IFERROR((TOWER_DATA[[#This Row],[D, bottom '[m']]]+TOWER_DATA[[#This Row],[D, top '[m']]])/(2*TOWER_DATA[[#This Row],[t '[mm']]]/1000),"")</f>
        <v/>
      </c>
      <c r="CN418" s="412"/>
      <c r="CV418" s="55"/>
      <c r="DQ418" s="166"/>
      <c r="DR418" s="166"/>
      <c r="DS418" s="150"/>
      <c r="DV418" s="94"/>
      <c r="DW418" s="94"/>
    </row>
    <row r="419" spans="11:127" ht="18" customHeight="1">
      <c r="K419" s="184" t="str">
        <f>IFERROR(MP_DATA[[#This Row],[Top '[m']]]-MP_DATA[[#This Row],[Bottom '[m']]], "")</f>
        <v/>
      </c>
      <c r="L419" s="172" t="str">
        <f>IFERROR(-(MP_DATA[[#This Row],[D, bottom '[m']]]-MP_DATA[[#This Row],[D, top '[m']]])/(MP_DATA[[#This Row],[Bottom '[m']]]-MP_DATA[[#This Row],[Top '[m']]]),"")</f>
        <v/>
      </c>
      <c r="M419" s="122" t="str">
        <f t="shared" si="10"/>
        <v/>
      </c>
      <c r="N419" s="435" t="str">
        <f>IFERROR((MP_DATA[[#This Row],[D, bottom '[m']]]+MP_DATA[[#This Row],[D, top '[m']]])/(2*MP_DATA[[#This Row],[t '[mm']]]/1000),"")</f>
        <v/>
      </c>
      <c r="O419" s="412"/>
      <c r="P419" s="412"/>
      <c r="Q419" s="412"/>
      <c r="R419" s="412"/>
      <c r="S419" s="461"/>
      <c r="T419" s="461"/>
      <c r="U419" s="457"/>
      <c r="V419" s="412"/>
      <c r="W419" s="412"/>
      <c r="X419" s="412"/>
      <c r="Y419" s="412"/>
      <c r="AW419" s="184" t="str">
        <f>IFERROR(TP_DATA[[#This Row],[Top '[m']]]-TP_DATA[[#This Row],[Bottom '[m']]], "")</f>
        <v/>
      </c>
      <c r="AX419" s="165"/>
      <c r="AY419" s="166"/>
      <c r="AZ419" s="189"/>
      <c r="BC419" s="94"/>
      <c r="BD419" s="94"/>
      <c r="BE419" s="150"/>
      <c r="BJ419"/>
      <c r="CI419" s="184" t="str">
        <f>IFERROR(TOWER_DATA[[#This Row],[Top '[m']]]-TOWER_DATA[[#This Row],[Bottom '[m']]], "")</f>
        <v/>
      </c>
      <c r="CJ419" s="446" t="str">
        <f>IFERROR(-(TOWER_DATA[[#This Row],[D, bottom '[m']]]-TOWER_DATA[[#This Row],[D, top '[m']]])/(TOWER_DATA[[#This Row],[Bottom '[m']]]-TOWER_DATA[[#This Row],[Top '[m']]]),"")</f>
        <v/>
      </c>
      <c r="CK419" s="447" t="str">
        <f>IF(7850/1000*(1/3)*PI()*ABS(CD419-CE419)*((CF419/2)^2+(CF419/2)*(CG419/2)+(CG419/2)^2-(CF419/2-CH419/1000)^2-(CF419/2-CH419/1000)*(CG419/2-CH419/1000)-(CG419/2-CH419/1000)^2)=0,"",7850/1000*(1/3)*PI()*ABS(CD419-CE419)*((CF419/2)^2+(CF419/2)*(CG419/2)+(CG419/2)^2-(CF419/2-CH419/1000)^2-(CF419/2-CH419/1000)*(CG419/2-CH419/1000)-(CG419/2-CH419/1000)^2))</f>
        <v/>
      </c>
      <c r="CL419" s="185" t="str">
        <f>IFERROR((TOWER_DATA[[#This Row],[D, bottom '[m']]]+TOWER_DATA[[#This Row],[D, top '[m']]])/(2*TOWER_DATA[[#This Row],[t '[mm']]]/1000),"")</f>
        <v/>
      </c>
      <c r="CN419" s="412"/>
      <c r="CV419" s="55"/>
      <c r="DQ419" s="166"/>
      <c r="DR419" s="166"/>
      <c r="DS419" s="150"/>
      <c r="DV419" s="94"/>
      <c r="DW419" s="94"/>
    </row>
    <row r="420" spans="11:127" ht="18" customHeight="1">
      <c r="K420" s="184" t="str">
        <f>IFERROR(MP_DATA[[#This Row],[Top '[m']]]-MP_DATA[[#This Row],[Bottom '[m']]], "")</f>
        <v/>
      </c>
      <c r="L420" s="172" t="str">
        <f>IFERROR(-(MP_DATA[[#This Row],[D, bottom '[m']]]-MP_DATA[[#This Row],[D, top '[m']]])/(MP_DATA[[#This Row],[Bottom '[m']]]-MP_DATA[[#This Row],[Top '[m']]]),"")</f>
        <v/>
      </c>
      <c r="M420" s="122" t="str">
        <f t="shared" si="10"/>
        <v/>
      </c>
      <c r="N420" s="435" t="str">
        <f>IFERROR((MP_DATA[[#This Row],[D, bottom '[m']]]+MP_DATA[[#This Row],[D, top '[m']]])/(2*MP_DATA[[#This Row],[t '[mm']]]/1000),"")</f>
        <v/>
      </c>
      <c r="O420" s="412"/>
      <c r="P420" s="412"/>
      <c r="Q420" s="412"/>
      <c r="R420" s="412"/>
      <c r="S420" s="461"/>
      <c r="T420" s="461"/>
      <c r="U420" s="457"/>
      <c r="V420" s="412"/>
      <c r="W420" s="412"/>
      <c r="X420" s="412"/>
      <c r="Y420" s="412"/>
      <c r="AW420" s="184" t="str">
        <f>IFERROR(TP_DATA[[#This Row],[Top '[m']]]-TP_DATA[[#This Row],[Bottom '[m']]], "")</f>
        <v/>
      </c>
      <c r="AX420" s="165"/>
      <c r="AY420" s="166"/>
      <c r="AZ420" s="189"/>
      <c r="BC420" s="94"/>
      <c r="BD420" s="94"/>
      <c r="BE420" s="150"/>
      <c r="BJ420"/>
      <c r="CI420" s="184" t="str">
        <f>IFERROR(TOWER_DATA[[#This Row],[Top '[m']]]-TOWER_DATA[[#This Row],[Bottom '[m']]], "")</f>
        <v/>
      </c>
      <c r="CJ420" s="446" t="str">
        <f>IFERROR(-(TOWER_DATA[[#This Row],[D, bottom '[m']]]-TOWER_DATA[[#This Row],[D, top '[m']]])/(TOWER_DATA[[#This Row],[Bottom '[m']]]-TOWER_DATA[[#This Row],[Top '[m']]]),"")</f>
        <v/>
      </c>
      <c r="CK420" s="447" t="str">
        <f>IF(7850/1000*(1/3)*PI()*ABS(CD420-CE420)*((CF420/2)^2+(CF420/2)*(CG420/2)+(CG420/2)^2-(CF420/2-CH420/1000)^2-(CF420/2-CH420/1000)*(CG420/2-CH420/1000)-(CG420/2-CH420/1000)^2)=0,"",7850/1000*(1/3)*PI()*ABS(CD420-CE420)*((CF420/2)^2+(CF420/2)*(CG420/2)+(CG420/2)^2-(CF420/2-CH420/1000)^2-(CF420/2-CH420/1000)*(CG420/2-CH420/1000)-(CG420/2-CH420/1000)^2))</f>
        <v/>
      </c>
      <c r="CL420" s="185" t="str">
        <f>IFERROR((TOWER_DATA[[#This Row],[D, bottom '[m']]]+TOWER_DATA[[#This Row],[D, top '[m']]])/(2*TOWER_DATA[[#This Row],[t '[mm']]]/1000),"")</f>
        <v/>
      </c>
      <c r="CN420" s="412"/>
      <c r="CV420" s="55"/>
      <c r="DQ420" s="166"/>
      <c r="DR420" s="166"/>
      <c r="DS420" s="150"/>
      <c r="DV420" s="94"/>
      <c r="DW420" s="94"/>
    </row>
    <row r="421" spans="11:127" ht="18" customHeight="1">
      <c r="K421" s="184" t="str">
        <f>IFERROR(MP_DATA[[#This Row],[Top '[m']]]-MP_DATA[[#This Row],[Bottom '[m']]], "")</f>
        <v/>
      </c>
      <c r="L421" s="172" t="str">
        <f>IFERROR(-(MP_DATA[[#This Row],[D, bottom '[m']]]-MP_DATA[[#This Row],[D, top '[m']]])/(MP_DATA[[#This Row],[Bottom '[m']]]-MP_DATA[[#This Row],[Top '[m']]]),"")</f>
        <v/>
      </c>
      <c r="M421" s="122" t="str">
        <f t="shared" si="10"/>
        <v/>
      </c>
      <c r="N421" s="435" t="str">
        <f>IFERROR((MP_DATA[[#This Row],[D, bottom '[m']]]+MP_DATA[[#This Row],[D, top '[m']]])/(2*MP_DATA[[#This Row],[t '[mm']]]/1000),"")</f>
        <v/>
      </c>
      <c r="O421" s="412"/>
      <c r="P421" s="412"/>
      <c r="Q421" s="412"/>
      <c r="R421" s="412"/>
      <c r="S421" s="461"/>
      <c r="T421" s="461"/>
      <c r="U421" s="457"/>
      <c r="V421" s="412"/>
      <c r="W421" s="412"/>
      <c r="X421" s="412"/>
      <c r="Y421" s="412"/>
      <c r="AW421" s="184" t="str">
        <f>IFERROR(TP_DATA[[#This Row],[Top '[m']]]-TP_DATA[[#This Row],[Bottom '[m']]], "")</f>
        <v/>
      </c>
      <c r="AX421" s="165"/>
      <c r="AY421" s="166"/>
      <c r="AZ421" s="189"/>
      <c r="BC421" s="94"/>
      <c r="BD421" s="94"/>
      <c r="BE421" s="150"/>
      <c r="BJ421"/>
      <c r="CI421" s="184" t="str">
        <f>IFERROR(TOWER_DATA[[#This Row],[Top '[m']]]-TOWER_DATA[[#This Row],[Bottom '[m']]], "")</f>
        <v/>
      </c>
      <c r="CJ421" s="446" t="str">
        <f>IFERROR(-(TOWER_DATA[[#This Row],[D, bottom '[m']]]-TOWER_DATA[[#This Row],[D, top '[m']]])/(TOWER_DATA[[#This Row],[Bottom '[m']]]-TOWER_DATA[[#This Row],[Top '[m']]]),"")</f>
        <v/>
      </c>
      <c r="CK421" s="447" t="str">
        <f>IF(7850/1000*(1/3)*PI()*ABS(CD421-CE421)*((CF421/2)^2+(CF421/2)*(CG421/2)+(CG421/2)^2-(CF421/2-CH421/1000)^2-(CF421/2-CH421/1000)*(CG421/2-CH421/1000)-(CG421/2-CH421/1000)^2)=0,"",7850/1000*(1/3)*PI()*ABS(CD421-CE421)*((CF421/2)^2+(CF421/2)*(CG421/2)+(CG421/2)^2-(CF421/2-CH421/1000)^2-(CF421/2-CH421/1000)*(CG421/2-CH421/1000)-(CG421/2-CH421/1000)^2))</f>
        <v/>
      </c>
      <c r="CL421" s="185" t="str">
        <f>IFERROR((TOWER_DATA[[#This Row],[D, bottom '[m']]]+TOWER_DATA[[#This Row],[D, top '[m']]])/(2*TOWER_DATA[[#This Row],[t '[mm']]]/1000),"")</f>
        <v/>
      </c>
      <c r="CN421" s="412"/>
      <c r="CV421" s="55"/>
      <c r="DQ421" s="166"/>
      <c r="DR421" s="166"/>
      <c r="DS421" s="150"/>
      <c r="DV421" s="94"/>
      <c r="DW421" s="94"/>
    </row>
    <row r="422" spans="11:127" ht="18" customHeight="1">
      <c r="K422" s="184" t="str">
        <f>IFERROR(MP_DATA[[#This Row],[Top '[m']]]-MP_DATA[[#This Row],[Bottom '[m']]], "")</f>
        <v/>
      </c>
      <c r="L422" s="172" t="str">
        <f>IFERROR(-(MP_DATA[[#This Row],[D, bottom '[m']]]-MP_DATA[[#This Row],[D, top '[m']]])/(MP_DATA[[#This Row],[Bottom '[m']]]-MP_DATA[[#This Row],[Top '[m']]]),"")</f>
        <v/>
      </c>
      <c r="M422" s="122" t="str">
        <f t="shared" si="10"/>
        <v/>
      </c>
      <c r="N422" s="435" t="str">
        <f>IFERROR((MP_DATA[[#This Row],[D, bottom '[m']]]+MP_DATA[[#This Row],[D, top '[m']]])/(2*MP_DATA[[#This Row],[t '[mm']]]/1000),"")</f>
        <v/>
      </c>
      <c r="O422" s="412"/>
      <c r="P422" s="412"/>
      <c r="Q422" s="412"/>
      <c r="R422" s="412"/>
      <c r="S422" s="461"/>
      <c r="T422" s="461"/>
      <c r="U422" s="457"/>
      <c r="V422" s="412"/>
      <c r="W422" s="412"/>
      <c r="X422" s="412"/>
      <c r="Y422" s="412"/>
      <c r="AW422" s="184" t="str">
        <f>IFERROR(TP_DATA[[#This Row],[Top '[m']]]-TP_DATA[[#This Row],[Bottom '[m']]], "")</f>
        <v/>
      </c>
      <c r="AX422" s="165"/>
      <c r="AY422" s="166"/>
      <c r="AZ422" s="189"/>
      <c r="BC422" s="94"/>
      <c r="BD422" s="94"/>
      <c r="BE422" s="150"/>
      <c r="BJ422"/>
      <c r="CI422" s="184" t="str">
        <f>IFERROR(TOWER_DATA[[#This Row],[Top '[m']]]-TOWER_DATA[[#This Row],[Bottom '[m']]], "")</f>
        <v/>
      </c>
      <c r="CJ422" s="446" t="str">
        <f>IFERROR(-(TOWER_DATA[[#This Row],[D, bottom '[m']]]-TOWER_DATA[[#This Row],[D, top '[m']]])/(TOWER_DATA[[#This Row],[Bottom '[m']]]-TOWER_DATA[[#This Row],[Top '[m']]]),"")</f>
        <v/>
      </c>
      <c r="CK422" s="447" t="str">
        <f>IF(7850/1000*(1/3)*PI()*ABS(CD422-CE422)*((CF422/2)^2+(CF422/2)*(CG422/2)+(CG422/2)^2-(CF422/2-CH422/1000)^2-(CF422/2-CH422/1000)*(CG422/2-CH422/1000)-(CG422/2-CH422/1000)^2)=0,"",7850/1000*(1/3)*PI()*ABS(CD422-CE422)*((CF422/2)^2+(CF422/2)*(CG422/2)+(CG422/2)^2-(CF422/2-CH422/1000)^2-(CF422/2-CH422/1000)*(CG422/2-CH422/1000)-(CG422/2-CH422/1000)^2))</f>
        <v/>
      </c>
      <c r="CL422" s="185" t="str">
        <f>IFERROR((TOWER_DATA[[#This Row],[D, bottom '[m']]]+TOWER_DATA[[#This Row],[D, top '[m']]])/(2*TOWER_DATA[[#This Row],[t '[mm']]]/1000),"")</f>
        <v/>
      </c>
      <c r="CN422" s="412"/>
      <c r="CV422" s="55"/>
      <c r="DQ422" s="166"/>
      <c r="DR422" s="166"/>
      <c r="DS422" s="150"/>
      <c r="DV422" s="94"/>
      <c r="DW422" s="94"/>
    </row>
    <row r="423" spans="11:127" ht="18" customHeight="1">
      <c r="K423" s="184" t="str">
        <f>IFERROR(MP_DATA[[#This Row],[Top '[m']]]-MP_DATA[[#This Row],[Bottom '[m']]], "")</f>
        <v/>
      </c>
      <c r="L423" s="172" t="str">
        <f>IFERROR(-(MP_DATA[[#This Row],[D, bottom '[m']]]-MP_DATA[[#This Row],[D, top '[m']]])/(MP_DATA[[#This Row],[Bottom '[m']]]-MP_DATA[[#This Row],[Top '[m']]]),"")</f>
        <v/>
      </c>
      <c r="M423" s="122" t="str">
        <f t="shared" si="10"/>
        <v/>
      </c>
      <c r="N423" s="435" t="str">
        <f>IFERROR((MP_DATA[[#This Row],[D, bottom '[m']]]+MP_DATA[[#This Row],[D, top '[m']]])/(2*MP_DATA[[#This Row],[t '[mm']]]/1000),"")</f>
        <v/>
      </c>
      <c r="O423" s="412"/>
      <c r="P423" s="412"/>
      <c r="Q423" s="412"/>
      <c r="R423" s="412"/>
      <c r="S423" s="461"/>
      <c r="T423" s="461"/>
      <c r="U423" s="457"/>
      <c r="V423" s="412"/>
      <c r="W423" s="412"/>
      <c r="X423" s="412"/>
      <c r="Y423" s="412"/>
      <c r="AW423" s="184" t="str">
        <f>IFERROR(TP_DATA[[#This Row],[Top '[m']]]-TP_DATA[[#This Row],[Bottom '[m']]], "")</f>
        <v/>
      </c>
      <c r="AX423" s="165"/>
      <c r="AY423" s="166"/>
      <c r="AZ423" s="189"/>
      <c r="BC423" s="94"/>
      <c r="BD423" s="94"/>
      <c r="BE423" s="150"/>
      <c r="BJ423"/>
      <c r="CI423" s="184" t="str">
        <f>IFERROR(TOWER_DATA[[#This Row],[Top '[m']]]-TOWER_DATA[[#This Row],[Bottom '[m']]], "")</f>
        <v/>
      </c>
      <c r="CJ423" s="446" t="str">
        <f>IFERROR(-(TOWER_DATA[[#This Row],[D, bottom '[m']]]-TOWER_DATA[[#This Row],[D, top '[m']]])/(TOWER_DATA[[#This Row],[Bottom '[m']]]-TOWER_DATA[[#This Row],[Top '[m']]]),"")</f>
        <v/>
      </c>
      <c r="CK423" s="447" t="str">
        <f>IF(7850/1000*(1/3)*PI()*ABS(CD423-CE423)*((CF423/2)^2+(CF423/2)*(CG423/2)+(CG423/2)^2-(CF423/2-CH423/1000)^2-(CF423/2-CH423/1000)*(CG423/2-CH423/1000)-(CG423/2-CH423/1000)^2)=0,"",7850/1000*(1/3)*PI()*ABS(CD423-CE423)*((CF423/2)^2+(CF423/2)*(CG423/2)+(CG423/2)^2-(CF423/2-CH423/1000)^2-(CF423/2-CH423/1000)*(CG423/2-CH423/1000)-(CG423/2-CH423/1000)^2))</f>
        <v/>
      </c>
      <c r="CL423" s="185" t="str">
        <f>IFERROR((TOWER_DATA[[#This Row],[D, bottom '[m']]]+TOWER_DATA[[#This Row],[D, top '[m']]])/(2*TOWER_DATA[[#This Row],[t '[mm']]]/1000),"")</f>
        <v/>
      </c>
      <c r="CN423" s="412"/>
      <c r="CV423" s="55"/>
      <c r="DQ423" s="166"/>
      <c r="DR423" s="166"/>
      <c r="DS423" s="150"/>
      <c r="DV423" s="94"/>
      <c r="DW423" s="94"/>
    </row>
    <row r="424" spans="11:127" ht="18" customHeight="1">
      <c r="K424" s="184" t="str">
        <f>IFERROR(MP_DATA[[#This Row],[Top '[m']]]-MP_DATA[[#This Row],[Bottom '[m']]], "")</f>
        <v/>
      </c>
      <c r="L424" s="172" t="str">
        <f>IFERROR(-(MP_DATA[[#This Row],[D, bottom '[m']]]-MP_DATA[[#This Row],[D, top '[m']]])/(MP_DATA[[#This Row],[Bottom '[m']]]-MP_DATA[[#This Row],[Top '[m']]]),"")</f>
        <v/>
      </c>
      <c r="M424" s="122" t="str">
        <f t="shared" si="10"/>
        <v/>
      </c>
      <c r="N424" s="435" t="str">
        <f>IFERROR((MP_DATA[[#This Row],[D, bottom '[m']]]+MP_DATA[[#This Row],[D, top '[m']]])/(2*MP_DATA[[#This Row],[t '[mm']]]/1000),"")</f>
        <v/>
      </c>
      <c r="O424" s="412"/>
      <c r="P424" s="412"/>
      <c r="Q424" s="412"/>
      <c r="R424" s="412"/>
      <c r="S424" s="461"/>
      <c r="T424" s="461"/>
      <c r="U424" s="457"/>
      <c r="V424" s="412"/>
      <c r="W424" s="412"/>
      <c r="X424" s="412"/>
      <c r="Y424" s="412"/>
      <c r="AW424" s="184" t="str">
        <f>IFERROR(TP_DATA[[#This Row],[Top '[m']]]-TP_DATA[[#This Row],[Bottom '[m']]], "")</f>
        <v/>
      </c>
      <c r="AX424" s="165"/>
      <c r="AY424" s="166"/>
      <c r="AZ424" s="189"/>
      <c r="BC424" s="94"/>
      <c r="BD424" s="94"/>
      <c r="BE424" s="150"/>
      <c r="BJ424"/>
      <c r="CI424" s="184" t="str">
        <f>IFERROR(TOWER_DATA[[#This Row],[Top '[m']]]-TOWER_DATA[[#This Row],[Bottom '[m']]], "")</f>
        <v/>
      </c>
      <c r="CJ424" s="446" t="str">
        <f>IFERROR(-(TOWER_DATA[[#This Row],[D, bottom '[m']]]-TOWER_DATA[[#This Row],[D, top '[m']]])/(TOWER_DATA[[#This Row],[Bottom '[m']]]-TOWER_DATA[[#This Row],[Top '[m']]]),"")</f>
        <v/>
      </c>
      <c r="CK424" s="447" t="str">
        <f>IF(7850/1000*(1/3)*PI()*ABS(CD424-CE424)*((CF424/2)^2+(CF424/2)*(CG424/2)+(CG424/2)^2-(CF424/2-CH424/1000)^2-(CF424/2-CH424/1000)*(CG424/2-CH424/1000)-(CG424/2-CH424/1000)^2)=0,"",7850/1000*(1/3)*PI()*ABS(CD424-CE424)*((CF424/2)^2+(CF424/2)*(CG424/2)+(CG424/2)^2-(CF424/2-CH424/1000)^2-(CF424/2-CH424/1000)*(CG424/2-CH424/1000)-(CG424/2-CH424/1000)^2))</f>
        <v/>
      </c>
      <c r="CL424" s="185" t="str">
        <f>IFERROR((TOWER_DATA[[#This Row],[D, bottom '[m']]]+TOWER_DATA[[#This Row],[D, top '[m']]])/(2*TOWER_DATA[[#This Row],[t '[mm']]]/1000),"")</f>
        <v/>
      </c>
      <c r="CN424" s="412"/>
      <c r="CV424" s="55"/>
      <c r="DQ424" s="166"/>
      <c r="DR424" s="166"/>
      <c r="DS424" s="150"/>
      <c r="DV424" s="94"/>
      <c r="DW424" s="94"/>
    </row>
    <row r="425" spans="11:127" ht="18" customHeight="1">
      <c r="K425" s="184" t="str">
        <f>IFERROR(MP_DATA[[#This Row],[Top '[m']]]-MP_DATA[[#This Row],[Bottom '[m']]], "")</f>
        <v/>
      </c>
      <c r="L425" s="172" t="str">
        <f>IFERROR(-(MP_DATA[[#This Row],[D, bottom '[m']]]-MP_DATA[[#This Row],[D, top '[m']]])/(MP_DATA[[#This Row],[Bottom '[m']]]-MP_DATA[[#This Row],[Top '[m']]]),"")</f>
        <v/>
      </c>
      <c r="M425" s="122" t="str">
        <f t="shared" si="10"/>
        <v/>
      </c>
      <c r="N425" s="435" t="str">
        <f>IFERROR((MP_DATA[[#This Row],[D, bottom '[m']]]+MP_DATA[[#This Row],[D, top '[m']]])/(2*MP_DATA[[#This Row],[t '[mm']]]/1000),"")</f>
        <v/>
      </c>
      <c r="O425" s="412"/>
      <c r="P425" s="412"/>
      <c r="Q425" s="412"/>
      <c r="R425" s="412"/>
      <c r="S425" s="461"/>
      <c r="T425" s="461"/>
      <c r="U425" s="457"/>
      <c r="V425" s="412"/>
      <c r="W425" s="412"/>
      <c r="X425" s="412"/>
      <c r="Y425" s="412"/>
      <c r="AW425" s="184" t="str">
        <f>IFERROR(TP_DATA[[#This Row],[Top '[m']]]-TP_DATA[[#This Row],[Bottom '[m']]], "")</f>
        <v/>
      </c>
      <c r="AX425" s="165"/>
      <c r="AY425" s="166"/>
      <c r="AZ425" s="189"/>
      <c r="BC425" s="94"/>
      <c r="BD425" s="94"/>
      <c r="BE425" s="150"/>
      <c r="BJ425"/>
      <c r="CI425" s="184" t="str">
        <f>IFERROR(TOWER_DATA[[#This Row],[Top '[m']]]-TOWER_DATA[[#This Row],[Bottom '[m']]], "")</f>
        <v/>
      </c>
      <c r="CJ425" s="446" t="str">
        <f>IFERROR(-(TOWER_DATA[[#This Row],[D, bottom '[m']]]-TOWER_DATA[[#This Row],[D, top '[m']]])/(TOWER_DATA[[#This Row],[Bottom '[m']]]-TOWER_DATA[[#This Row],[Top '[m']]]),"")</f>
        <v/>
      </c>
      <c r="CK425" s="447" t="str">
        <f>IF(7850/1000*(1/3)*PI()*ABS(CD425-CE425)*((CF425/2)^2+(CF425/2)*(CG425/2)+(CG425/2)^2-(CF425/2-CH425/1000)^2-(CF425/2-CH425/1000)*(CG425/2-CH425/1000)-(CG425/2-CH425/1000)^2)=0,"",7850/1000*(1/3)*PI()*ABS(CD425-CE425)*((CF425/2)^2+(CF425/2)*(CG425/2)+(CG425/2)^2-(CF425/2-CH425/1000)^2-(CF425/2-CH425/1000)*(CG425/2-CH425/1000)-(CG425/2-CH425/1000)^2))</f>
        <v/>
      </c>
      <c r="CL425" s="185" t="str">
        <f>IFERROR((TOWER_DATA[[#This Row],[D, bottom '[m']]]+TOWER_DATA[[#This Row],[D, top '[m']]])/(2*TOWER_DATA[[#This Row],[t '[mm']]]/1000),"")</f>
        <v/>
      </c>
      <c r="CN425" s="412"/>
      <c r="CV425" s="55"/>
      <c r="DQ425" s="166"/>
      <c r="DR425" s="166"/>
      <c r="DS425" s="150"/>
      <c r="DV425" s="94"/>
      <c r="DW425" s="94"/>
    </row>
    <row r="426" spans="11:127" ht="18" customHeight="1">
      <c r="K426" s="184" t="str">
        <f>IFERROR(MP_DATA[[#This Row],[Top '[m']]]-MP_DATA[[#This Row],[Bottom '[m']]], "")</f>
        <v/>
      </c>
      <c r="L426" s="172" t="str">
        <f>IFERROR(-(MP_DATA[[#This Row],[D, bottom '[m']]]-MP_DATA[[#This Row],[D, top '[m']]])/(MP_DATA[[#This Row],[Bottom '[m']]]-MP_DATA[[#This Row],[Top '[m']]]),"")</f>
        <v/>
      </c>
      <c r="M426" s="122" t="str">
        <f t="shared" si="10"/>
        <v/>
      </c>
      <c r="N426" s="435" t="str">
        <f>IFERROR((MP_DATA[[#This Row],[D, bottom '[m']]]+MP_DATA[[#This Row],[D, top '[m']]])/(2*MP_DATA[[#This Row],[t '[mm']]]/1000),"")</f>
        <v/>
      </c>
      <c r="O426" s="412"/>
      <c r="P426" s="412"/>
      <c r="Q426" s="412"/>
      <c r="R426" s="412"/>
      <c r="S426" s="461"/>
      <c r="T426" s="461"/>
      <c r="U426" s="457"/>
      <c r="V426" s="412"/>
      <c r="W426" s="412"/>
      <c r="X426" s="412"/>
      <c r="Y426" s="412"/>
      <c r="AW426" s="184" t="str">
        <f>IFERROR(TP_DATA[[#This Row],[Top '[m']]]-TP_DATA[[#This Row],[Bottom '[m']]], "")</f>
        <v/>
      </c>
      <c r="AX426" s="165"/>
      <c r="AY426" s="166"/>
      <c r="AZ426" s="189"/>
      <c r="BC426" s="94"/>
      <c r="BD426" s="94"/>
      <c r="BE426" s="150"/>
      <c r="BJ426"/>
      <c r="CI426" s="184" t="str">
        <f>IFERROR(TOWER_DATA[[#This Row],[Top '[m']]]-TOWER_DATA[[#This Row],[Bottom '[m']]], "")</f>
        <v/>
      </c>
      <c r="CJ426" s="446" t="str">
        <f>IFERROR(-(TOWER_DATA[[#This Row],[D, bottom '[m']]]-TOWER_DATA[[#This Row],[D, top '[m']]])/(TOWER_DATA[[#This Row],[Bottom '[m']]]-TOWER_DATA[[#This Row],[Top '[m']]]),"")</f>
        <v/>
      </c>
      <c r="CK426" s="447" t="str">
        <f>IF(7850/1000*(1/3)*PI()*ABS(CD426-CE426)*((CF426/2)^2+(CF426/2)*(CG426/2)+(CG426/2)^2-(CF426/2-CH426/1000)^2-(CF426/2-CH426/1000)*(CG426/2-CH426/1000)-(CG426/2-CH426/1000)^2)=0,"",7850/1000*(1/3)*PI()*ABS(CD426-CE426)*((CF426/2)^2+(CF426/2)*(CG426/2)+(CG426/2)^2-(CF426/2-CH426/1000)^2-(CF426/2-CH426/1000)*(CG426/2-CH426/1000)-(CG426/2-CH426/1000)^2))</f>
        <v/>
      </c>
      <c r="CL426" s="185" t="str">
        <f>IFERROR((TOWER_DATA[[#This Row],[D, bottom '[m']]]+TOWER_DATA[[#This Row],[D, top '[m']]])/(2*TOWER_DATA[[#This Row],[t '[mm']]]/1000),"")</f>
        <v/>
      </c>
      <c r="CN426" s="412"/>
      <c r="CV426" s="55"/>
      <c r="DQ426" s="166"/>
      <c r="DR426" s="166"/>
      <c r="DS426" s="150"/>
      <c r="DV426" s="94"/>
      <c r="DW426" s="94"/>
    </row>
    <row r="427" spans="11:127" ht="18" customHeight="1">
      <c r="K427" s="184" t="str">
        <f>IFERROR(MP_DATA[[#This Row],[Top '[m']]]-MP_DATA[[#This Row],[Bottom '[m']]], "")</f>
        <v/>
      </c>
      <c r="L427" s="172" t="str">
        <f>IFERROR(-(MP_DATA[[#This Row],[D, bottom '[m']]]-MP_DATA[[#This Row],[D, top '[m']]])/(MP_DATA[[#This Row],[Bottom '[m']]]-MP_DATA[[#This Row],[Top '[m']]]),"")</f>
        <v/>
      </c>
      <c r="M427" s="122" t="str">
        <f t="shared" si="10"/>
        <v/>
      </c>
      <c r="N427" s="435" t="str">
        <f>IFERROR((MP_DATA[[#This Row],[D, bottom '[m']]]+MP_DATA[[#This Row],[D, top '[m']]])/(2*MP_DATA[[#This Row],[t '[mm']]]/1000),"")</f>
        <v/>
      </c>
      <c r="O427" s="412"/>
      <c r="P427" s="412"/>
      <c r="Q427" s="412"/>
      <c r="R427" s="412"/>
      <c r="S427" s="461"/>
      <c r="T427" s="461"/>
      <c r="U427" s="457"/>
      <c r="V427" s="412"/>
      <c r="W427" s="412"/>
      <c r="X427" s="412"/>
      <c r="Y427" s="412"/>
      <c r="AW427" s="184" t="str">
        <f>IFERROR(TP_DATA[[#This Row],[Top '[m']]]-TP_DATA[[#This Row],[Bottom '[m']]], "")</f>
        <v/>
      </c>
      <c r="AX427" s="165"/>
      <c r="AY427" s="166"/>
      <c r="AZ427" s="189"/>
      <c r="BC427" s="94"/>
      <c r="BD427" s="94"/>
      <c r="BE427" s="150"/>
      <c r="BJ427"/>
      <c r="CI427" s="184" t="str">
        <f>IFERROR(TOWER_DATA[[#This Row],[Top '[m']]]-TOWER_DATA[[#This Row],[Bottom '[m']]], "")</f>
        <v/>
      </c>
      <c r="CJ427" s="446" t="str">
        <f>IFERROR(-(TOWER_DATA[[#This Row],[D, bottom '[m']]]-TOWER_DATA[[#This Row],[D, top '[m']]])/(TOWER_DATA[[#This Row],[Bottom '[m']]]-TOWER_DATA[[#This Row],[Top '[m']]]),"")</f>
        <v/>
      </c>
      <c r="CK427" s="447" t="str">
        <f>IF(7850/1000*(1/3)*PI()*ABS(CD427-CE427)*((CF427/2)^2+(CF427/2)*(CG427/2)+(CG427/2)^2-(CF427/2-CH427/1000)^2-(CF427/2-CH427/1000)*(CG427/2-CH427/1000)-(CG427/2-CH427/1000)^2)=0,"",7850/1000*(1/3)*PI()*ABS(CD427-CE427)*((CF427/2)^2+(CF427/2)*(CG427/2)+(CG427/2)^2-(CF427/2-CH427/1000)^2-(CF427/2-CH427/1000)*(CG427/2-CH427/1000)-(CG427/2-CH427/1000)^2))</f>
        <v/>
      </c>
      <c r="CL427" s="185" t="str">
        <f>IFERROR((TOWER_DATA[[#This Row],[D, bottom '[m']]]+TOWER_DATA[[#This Row],[D, top '[m']]])/(2*TOWER_DATA[[#This Row],[t '[mm']]]/1000),"")</f>
        <v/>
      </c>
      <c r="CN427" s="412"/>
      <c r="CV427" s="55"/>
      <c r="DQ427" s="166"/>
      <c r="DR427" s="166"/>
      <c r="DS427" s="150"/>
      <c r="DV427" s="94"/>
      <c r="DW427" s="94"/>
    </row>
    <row r="428" spans="11:127" ht="18" customHeight="1">
      <c r="K428" s="184" t="str">
        <f>IFERROR(MP_DATA[[#This Row],[Top '[m']]]-MP_DATA[[#This Row],[Bottom '[m']]], "")</f>
        <v/>
      </c>
      <c r="L428" s="172" t="str">
        <f>IFERROR(-(MP_DATA[[#This Row],[D, bottom '[m']]]-MP_DATA[[#This Row],[D, top '[m']]])/(MP_DATA[[#This Row],[Bottom '[m']]]-MP_DATA[[#This Row],[Top '[m']]]),"")</f>
        <v/>
      </c>
      <c r="M428" s="122" t="str">
        <f t="shared" si="10"/>
        <v/>
      </c>
      <c r="N428" s="435" t="str">
        <f>IFERROR((MP_DATA[[#This Row],[D, bottom '[m']]]+MP_DATA[[#This Row],[D, top '[m']]])/(2*MP_DATA[[#This Row],[t '[mm']]]/1000),"")</f>
        <v/>
      </c>
      <c r="O428" s="412"/>
      <c r="P428" s="412"/>
      <c r="Q428" s="412"/>
      <c r="R428" s="412"/>
      <c r="S428" s="461"/>
      <c r="T428" s="461"/>
      <c r="U428" s="457"/>
      <c r="V428" s="412"/>
      <c r="W428" s="412"/>
      <c r="X428" s="412"/>
      <c r="Y428" s="412"/>
      <c r="AW428" s="184" t="str">
        <f>IFERROR(TP_DATA[[#This Row],[Top '[m']]]-TP_DATA[[#This Row],[Bottom '[m']]], "")</f>
        <v/>
      </c>
      <c r="AX428" s="165"/>
      <c r="AY428" s="166"/>
      <c r="AZ428" s="189"/>
      <c r="BC428" s="94"/>
      <c r="BD428" s="94"/>
      <c r="BE428" s="150"/>
      <c r="BJ428"/>
      <c r="CI428" s="184" t="str">
        <f>IFERROR(TOWER_DATA[[#This Row],[Top '[m']]]-TOWER_DATA[[#This Row],[Bottom '[m']]], "")</f>
        <v/>
      </c>
      <c r="CJ428" s="446" t="str">
        <f>IFERROR(-(TOWER_DATA[[#This Row],[D, bottom '[m']]]-TOWER_DATA[[#This Row],[D, top '[m']]])/(TOWER_DATA[[#This Row],[Bottom '[m']]]-TOWER_DATA[[#This Row],[Top '[m']]]),"")</f>
        <v/>
      </c>
      <c r="CK428" s="447" t="str">
        <f>IF(7850/1000*(1/3)*PI()*ABS(CD428-CE428)*((CF428/2)^2+(CF428/2)*(CG428/2)+(CG428/2)^2-(CF428/2-CH428/1000)^2-(CF428/2-CH428/1000)*(CG428/2-CH428/1000)-(CG428/2-CH428/1000)^2)=0,"",7850/1000*(1/3)*PI()*ABS(CD428-CE428)*((CF428/2)^2+(CF428/2)*(CG428/2)+(CG428/2)^2-(CF428/2-CH428/1000)^2-(CF428/2-CH428/1000)*(CG428/2-CH428/1000)-(CG428/2-CH428/1000)^2))</f>
        <v/>
      </c>
      <c r="CL428" s="185" t="str">
        <f>IFERROR((TOWER_DATA[[#This Row],[D, bottom '[m']]]+TOWER_DATA[[#This Row],[D, top '[m']]])/(2*TOWER_DATA[[#This Row],[t '[mm']]]/1000),"")</f>
        <v/>
      </c>
      <c r="CN428" s="412"/>
      <c r="CV428" s="55"/>
      <c r="DQ428" s="166"/>
      <c r="DR428" s="166"/>
      <c r="DS428" s="150"/>
      <c r="DV428" s="94"/>
      <c r="DW428" s="94"/>
    </row>
    <row r="429" spans="11:127" ht="18" customHeight="1">
      <c r="K429" s="184" t="str">
        <f>IFERROR(MP_DATA[[#This Row],[Top '[m']]]-MP_DATA[[#This Row],[Bottom '[m']]], "")</f>
        <v/>
      </c>
      <c r="L429" s="172" t="str">
        <f>IFERROR(-(MP_DATA[[#This Row],[D, bottom '[m']]]-MP_DATA[[#This Row],[D, top '[m']]])/(MP_DATA[[#This Row],[Bottom '[m']]]-MP_DATA[[#This Row],[Top '[m']]]),"")</f>
        <v/>
      </c>
      <c r="M429" s="122" t="str">
        <f t="shared" si="10"/>
        <v/>
      </c>
      <c r="N429" s="435" t="str">
        <f>IFERROR((MP_DATA[[#This Row],[D, bottom '[m']]]+MP_DATA[[#This Row],[D, top '[m']]])/(2*MP_DATA[[#This Row],[t '[mm']]]/1000),"")</f>
        <v/>
      </c>
      <c r="O429" s="412"/>
      <c r="P429" s="412"/>
      <c r="Q429" s="412"/>
      <c r="R429" s="412"/>
      <c r="S429" s="461"/>
      <c r="T429" s="461"/>
      <c r="U429" s="457"/>
      <c r="V429" s="412"/>
      <c r="W429" s="412"/>
      <c r="X429" s="412"/>
      <c r="Y429" s="412"/>
      <c r="AW429" s="184" t="str">
        <f>IFERROR(TP_DATA[[#This Row],[Top '[m']]]-TP_DATA[[#This Row],[Bottom '[m']]], "")</f>
        <v/>
      </c>
      <c r="AX429" s="165"/>
      <c r="AY429" s="166"/>
      <c r="AZ429" s="189"/>
      <c r="BC429" s="94"/>
      <c r="BD429" s="94"/>
      <c r="BE429" s="150"/>
      <c r="BJ429"/>
      <c r="CI429" s="184" t="str">
        <f>IFERROR(TOWER_DATA[[#This Row],[Top '[m']]]-TOWER_DATA[[#This Row],[Bottom '[m']]], "")</f>
        <v/>
      </c>
      <c r="CJ429" s="446" t="str">
        <f>IFERROR(-(TOWER_DATA[[#This Row],[D, bottom '[m']]]-TOWER_DATA[[#This Row],[D, top '[m']]])/(TOWER_DATA[[#This Row],[Bottom '[m']]]-TOWER_DATA[[#This Row],[Top '[m']]]),"")</f>
        <v/>
      </c>
      <c r="CK429" s="447" t="str">
        <f>IF(7850/1000*(1/3)*PI()*ABS(CD429-CE429)*((CF429/2)^2+(CF429/2)*(CG429/2)+(CG429/2)^2-(CF429/2-CH429/1000)^2-(CF429/2-CH429/1000)*(CG429/2-CH429/1000)-(CG429/2-CH429/1000)^2)=0,"",7850/1000*(1/3)*PI()*ABS(CD429-CE429)*((CF429/2)^2+(CF429/2)*(CG429/2)+(CG429/2)^2-(CF429/2-CH429/1000)^2-(CF429/2-CH429/1000)*(CG429/2-CH429/1000)-(CG429/2-CH429/1000)^2))</f>
        <v/>
      </c>
      <c r="CL429" s="185" t="str">
        <f>IFERROR((TOWER_DATA[[#This Row],[D, bottom '[m']]]+TOWER_DATA[[#This Row],[D, top '[m']]])/(2*TOWER_DATA[[#This Row],[t '[mm']]]/1000),"")</f>
        <v/>
      </c>
      <c r="CN429" s="412"/>
      <c r="CV429" s="55"/>
      <c r="DQ429" s="166"/>
      <c r="DR429" s="166"/>
      <c r="DS429" s="150"/>
      <c r="DV429" s="94"/>
      <c r="DW429" s="94"/>
    </row>
    <row r="430" spans="11:127" ht="18" customHeight="1">
      <c r="K430" s="184" t="str">
        <f>IFERROR(MP_DATA[[#This Row],[Top '[m']]]-MP_DATA[[#This Row],[Bottom '[m']]], "")</f>
        <v/>
      </c>
      <c r="L430" s="172" t="str">
        <f>IFERROR(-(MP_DATA[[#This Row],[D, bottom '[m']]]-MP_DATA[[#This Row],[D, top '[m']]])/(MP_DATA[[#This Row],[Bottom '[m']]]-MP_DATA[[#This Row],[Top '[m']]]),"")</f>
        <v/>
      </c>
      <c r="M430" s="122" t="str">
        <f t="shared" si="10"/>
        <v/>
      </c>
      <c r="N430" s="435" t="str">
        <f>IFERROR((MP_DATA[[#This Row],[D, bottom '[m']]]+MP_DATA[[#This Row],[D, top '[m']]])/(2*MP_DATA[[#This Row],[t '[mm']]]/1000),"")</f>
        <v/>
      </c>
      <c r="O430" s="412"/>
      <c r="P430" s="412"/>
      <c r="Q430" s="412"/>
      <c r="R430" s="412"/>
      <c r="S430" s="461"/>
      <c r="T430" s="461"/>
      <c r="U430" s="457"/>
      <c r="V430" s="412"/>
      <c r="W430" s="412"/>
      <c r="X430" s="412"/>
      <c r="Y430" s="412"/>
      <c r="AW430" s="184" t="str">
        <f>IFERROR(TP_DATA[[#This Row],[Top '[m']]]-TP_DATA[[#This Row],[Bottom '[m']]], "")</f>
        <v/>
      </c>
      <c r="AX430" s="165"/>
      <c r="AY430" s="166"/>
      <c r="AZ430" s="189"/>
      <c r="BC430" s="94"/>
      <c r="BD430" s="94"/>
      <c r="BE430" s="150"/>
      <c r="BJ430"/>
      <c r="CI430" s="184" t="str">
        <f>IFERROR(TOWER_DATA[[#This Row],[Top '[m']]]-TOWER_DATA[[#This Row],[Bottom '[m']]], "")</f>
        <v/>
      </c>
      <c r="CJ430" s="446" t="str">
        <f>IFERROR(-(TOWER_DATA[[#This Row],[D, bottom '[m']]]-TOWER_DATA[[#This Row],[D, top '[m']]])/(TOWER_DATA[[#This Row],[Bottom '[m']]]-TOWER_DATA[[#This Row],[Top '[m']]]),"")</f>
        <v/>
      </c>
      <c r="CK430" s="447" t="str">
        <f>IF(7850/1000*(1/3)*PI()*ABS(CD430-CE430)*((CF430/2)^2+(CF430/2)*(CG430/2)+(CG430/2)^2-(CF430/2-CH430/1000)^2-(CF430/2-CH430/1000)*(CG430/2-CH430/1000)-(CG430/2-CH430/1000)^2)=0,"",7850/1000*(1/3)*PI()*ABS(CD430-CE430)*((CF430/2)^2+(CF430/2)*(CG430/2)+(CG430/2)^2-(CF430/2-CH430/1000)^2-(CF430/2-CH430/1000)*(CG430/2-CH430/1000)-(CG430/2-CH430/1000)^2))</f>
        <v/>
      </c>
      <c r="CL430" s="185" t="str">
        <f>IFERROR((TOWER_DATA[[#This Row],[D, bottom '[m']]]+TOWER_DATA[[#This Row],[D, top '[m']]])/(2*TOWER_DATA[[#This Row],[t '[mm']]]/1000),"")</f>
        <v/>
      </c>
      <c r="CN430" s="412"/>
      <c r="CV430" s="55"/>
      <c r="DQ430" s="166"/>
      <c r="DR430" s="166"/>
      <c r="DS430" s="150"/>
      <c r="DV430" s="94"/>
      <c r="DW430" s="94"/>
    </row>
    <row r="431" spans="11:127" ht="18" customHeight="1">
      <c r="K431" s="184" t="str">
        <f>IFERROR(MP_DATA[[#This Row],[Top '[m']]]-MP_DATA[[#This Row],[Bottom '[m']]], "")</f>
        <v/>
      </c>
      <c r="L431" s="172" t="str">
        <f>IFERROR(-(MP_DATA[[#This Row],[D, bottom '[m']]]-MP_DATA[[#This Row],[D, top '[m']]])/(MP_DATA[[#This Row],[Bottom '[m']]]-MP_DATA[[#This Row],[Top '[m']]]),"")</f>
        <v/>
      </c>
      <c r="M431" s="122" t="str">
        <f t="shared" si="10"/>
        <v/>
      </c>
      <c r="N431" s="435" t="str">
        <f>IFERROR((MP_DATA[[#This Row],[D, bottom '[m']]]+MP_DATA[[#This Row],[D, top '[m']]])/(2*MP_DATA[[#This Row],[t '[mm']]]/1000),"")</f>
        <v/>
      </c>
      <c r="O431" s="412"/>
      <c r="P431" s="412"/>
      <c r="Q431" s="412"/>
      <c r="R431" s="412"/>
      <c r="S431" s="461"/>
      <c r="T431" s="461"/>
      <c r="U431" s="457"/>
      <c r="V431" s="412"/>
      <c r="W431" s="412"/>
      <c r="X431" s="412"/>
      <c r="Y431" s="412"/>
      <c r="AW431" s="184" t="str">
        <f>IFERROR(TP_DATA[[#This Row],[Top '[m']]]-TP_DATA[[#This Row],[Bottom '[m']]], "")</f>
        <v/>
      </c>
      <c r="AX431" s="165"/>
      <c r="AY431" s="166"/>
      <c r="AZ431" s="189"/>
      <c r="BC431" s="94"/>
      <c r="BD431" s="94"/>
      <c r="BE431" s="150"/>
      <c r="BJ431"/>
      <c r="CI431" s="184" t="str">
        <f>IFERROR(TOWER_DATA[[#This Row],[Top '[m']]]-TOWER_DATA[[#This Row],[Bottom '[m']]], "")</f>
        <v/>
      </c>
      <c r="CJ431" s="446" t="str">
        <f>IFERROR(-(TOWER_DATA[[#This Row],[D, bottom '[m']]]-TOWER_DATA[[#This Row],[D, top '[m']]])/(TOWER_DATA[[#This Row],[Bottom '[m']]]-TOWER_DATA[[#This Row],[Top '[m']]]),"")</f>
        <v/>
      </c>
      <c r="CK431" s="447" t="str">
        <f>IF(7850/1000*(1/3)*PI()*ABS(CD431-CE431)*((CF431/2)^2+(CF431/2)*(CG431/2)+(CG431/2)^2-(CF431/2-CH431/1000)^2-(CF431/2-CH431/1000)*(CG431/2-CH431/1000)-(CG431/2-CH431/1000)^2)=0,"",7850/1000*(1/3)*PI()*ABS(CD431-CE431)*((CF431/2)^2+(CF431/2)*(CG431/2)+(CG431/2)^2-(CF431/2-CH431/1000)^2-(CF431/2-CH431/1000)*(CG431/2-CH431/1000)-(CG431/2-CH431/1000)^2))</f>
        <v/>
      </c>
      <c r="CL431" s="185" t="str">
        <f>IFERROR((TOWER_DATA[[#This Row],[D, bottom '[m']]]+TOWER_DATA[[#This Row],[D, top '[m']]])/(2*TOWER_DATA[[#This Row],[t '[mm']]]/1000),"")</f>
        <v/>
      </c>
      <c r="CN431" s="412"/>
      <c r="CV431" s="55"/>
      <c r="DQ431" s="166"/>
      <c r="DR431" s="166"/>
      <c r="DS431" s="150"/>
      <c r="DV431" s="94"/>
      <c r="DW431" s="94"/>
    </row>
    <row r="432" spans="11:127" ht="18" customHeight="1">
      <c r="K432" s="184" t="str">
        <f>IFERROR(MP_DATA[[#This Row],[Top '[m']]]-MP_DATA[[#This Row],[Bottom '[m']]], "")</f>
        <v/>
      </c>
      <c r="L432" s="172" t="str">
        <f>IFERROR(-(MP_DATA[[#This Row],[D, bottom '[m']]]-MP_DATA[[#This Row],[D, top '[m']]])/(MP_DATA[[#This Row],[Bottom '[m']]]-MP_DATA[[#This Row],[Top '[m']]]),"")</f>
        <v/>
      </c>
      <c r="M432" s="122" t="str">
        <f t="shared" si="10"/>
        <v/>
      </c>
      <c r="N432" s="435" t="str">
        <f>IFERROR((MP_DATA[[#This Row],[D, bottom '[m']]]+MP_DATA[[#This Row],[D, top '[m']]])/(2*MP_DATA[[#This Row],[t '[mm']]]/1000),"")</f>
        <v/>
      </c>
      <c r="O432" s="412"/>
      <c r="P432" s="412"/>
      <c r="Q432" s="412"/>
      <c r="R432" s="412"/>
      <c r="S432" s="461"/>
      <c r="T432" s="461"/>
      <c r="U432" s="457"/>
      <c r="V432" s="412"/>
      <c r="W432" s="412"/>
      <c r="X432" s="412"/>
      <c r="Y432" s="412"/>
      <c r="AW432" s="184" t="str">
        <f>IFERROR(TP_DATA[[#This Row],[Top '[m']]]-TP_DATA[[#This Row],[Bottom '[m']]], "")</f>
        <v/>
      </c>
      <c r="AX432" s="165"/>
      <c r="AY432" s="166"/>
      <c r="AZ432" s="189"/>
      <c r="BC432" s="94"/>
      <c r="BD432" s="94"/>
      <c r="BE432" s="150"/>
      <c r="BJ432"/>
      <c r="CI432" s="184" t="str">
        <f>IFERROR(TOWER_DATA[[#This Row],[Top '[m']]]-TOWER_DATA[[#This Row],[Bottom '[m']]], "")</f>
        <v/>
      </c>
      <c r="CJ432" s="446" t="str">
        <f>IFERROR(-(TOWER_DATA[[#This Row],[D, bottom '[m']]]-TOWER_DATA[[#This Row],[D, top '[m']]])/(TOWER_DATA[[#This Row],[Bottom '[m']]]-TOWER_DATA[[#This Row],[Top '[m']]]),"")</f>
        <v/>
      </c>
      <c r="CK432" s="447" t="str">
        <f>IF(7850/1000*(1/3)*PI()*ABS(CD432-CE432)*((CF432/2)^2+(CF432/2)*(CG432/2)+(CG432/2)^2-(CF432/2-CH432/1000)^2-(CF432/2-CH432/1000)*(CG432/2-CH432/1000)-(CG432/2-CH432/1000)^2)=0,"",7850/1000*(1/3)*PI()*ABS(CD432-CE432)*((CF432/2)^2+(CF432/2)*(CG432/2)+(CG432/2)^2-(CF432/2-CH432/1000)^2-(CF432/2-CH432/1000)*(CG432/2-CH432/1000)-(CG432/2-CH432/1000)^2))</f>
        <v/>
      </c>
      <c r="CL432" s="185" t="str">
        <f>IFERROR((TOWER_DATA[[#This Row],[D, bottom '[m']]]+TOWER_DATA[[#This Row],[D, top '[m']]])/(2*TOWER_DATA[[#This Row],[t '[mm']]]/1000),"")</f>
        <v/>
      </c>
      <c r="CN432" s="412"/>
      <c r="CV432" s="55"/>
      <c r="DQ432" s="166"/>
      <c r="DR432" s="166"/>
      <c r="DS432" s="150"/>
      <c r="DV432" s="94"/>
      <c r="DW432" s="94"/>
    </row>
    <row r="433" spans="11:127" ht="18" customHeight="1">
      <c r="K433" s="184" t="str">
        <f>IFERROR(MP_DATA[[#This Row],[Top '[m']]]-MP_DATA[[#This Row],[Bottom '[m']]], "")</f>
        <v/>
      </c>
      <c r="L433" s="172" t="str">
        <f>IFERROR(-(MP_DATA[[#This Row],[D, bottom '[m']]]-MP_DATA[[#This Row],[D, top '[m']]])/(MP_DATA[[#This Row],[Bottom '[m']]]-MP_DATA[[#This Row],[Top '[m']]]),"")</f>
        <v/>
      </c>
      <c r="M433" s="122" t="str">
        <f t="shared" ref="M433:M496" si="11">IF(7850/1000*(1/3)*PI()*ABS(F433-G433)*((H433/2)^2+(H433/2)*(I433/2)+(I433/2)^2-(H433/2-J433/1000)^2-(H433/2-J433/1000)*(I433/2-J433/1000)-(I433/2-J433/1000)^2)=0,"",7850/1000*(1/3)*PI()*ABS(F433-G433)*((H433/2)^2+(H433/2)*(I433/2)+(I433/2)^2-(H433/2-J433/1000)^2-(H433/2-J433/1000)*(I433/2-J433/1000)-(I433/2-J433/1000)^2))</f>
        <v/>
      </c>
      <c r="N433" s="435" t="str">
        <f>IFERROR((MP_DATA[[#This Row],[D, bottom '[m']]]+MP_DATA[[#This Row],[D, top '[m']]])/(2*MP_DATA[[#This Row],[t '[mm']]]/1000),"")</f>
        <v/>
      </c>
      <c r="O433" s="412"/>
      <c r="P433" s="412"/>
      <c r="Q433" s="412"/>
      <c r="R433" s="412"/>
      <c r="S433" s="461"/>
      <c r="T433" s="461"/>
      <c r="U433" s="457"/>
      <c r="V433" s="412"/>
      <c r="W433" s="412"/>
      <c r="X433" s="412"/>
      <c r="Y433" s="412"/>
      <c r="AW433" s="184" t="str">
        <f>IFERROR(TP_DATA[[#This Row],[Top '[m']]]-TP_DATA[[#This Row],[Bottom '[m']]], "")</f>
        <v/>
      </c>
      <c r="AX433" s="165"/>
      <c r="AY433" s="166"/>
      <c r="AZ433" s="189"/>
      <c r="BC433" s="94"/>
      <c r="BD433" s="94"/>
      <c r="BE433" s="150"/>
      <c r="BJ433"/>
      <c r="CI433" s="184" t="str">
        <f>IFERROR(TOWER_DATA[[#This Row],[Top '[m']]]-TOWER_DATA[[#This Row],[Bottom '[m']]], "")</f>
        <v/>
      </c>
      <c r="CJ433" s="446" t="str">
        <f>IFERROR(-(TOWER_DATA[[#This Row],[D, bottom '[m']]]-TOWER_DATA[[#This Row],[D, top '[m']]])/(TOWER_DATA[[#This Row],[Bottom '[m']]]-TOWER_DATA[[#This Row],[Top '[m']]]),"")</f>
        <v/>
      </c>
      <c r="CK433" s="447" t="str">
        <f>IF(7850/1000*(1/3)*PI()*ABS(CD433-CE433)*((CF433/2)^2+(CF433/2)*(CG433/2)+(CG433/2)^2-(CF433/2-CH433/1000)^2-(CF433/2-CH433/1000)*(CG433/2-CH433/1000)-(CG433/2-CH433/1000)^2)=0,"",7850/1000*(1/3)*PI()*ABS(CD433-CE433)*((CF433/2)^2+(CF433/2)*(CG433/2)+(CG433/2)^2-(CF433/2-CH433/1000)^2-(CF433/2-CH433/1000)*(CG433/2-CH433/1000)-(CG433/2-CH433/1000)^2))</f>
        <v/>
      </c>
      <c r="CL433" s="185" t="str">
        <f>IFERROR((TOWER_DATA[[#This Row],[D, bottom '[m']]]+TOWER_DATA[[#This Row],[D, top '[m']]])/(2*TOWER_DATA[[#This Row],[t '[mm']]]/1000),"")</f>
        <v/>
      </c>
      <c r="CN433" s="412"/>
      <c r="CV433" s="55"/>
      <c r="DQ433" s="166"/>
      <c r="DR433" s="166"/>
      <c r="DS433" s="150"/>
      <c r="DV433" s="94"/>
      <c r="DW433" s="94"/>
    </row>
    <row r="434" spans="11:127" ht="18" customHeight="1">
      <c r="K434" s="184" t="str">
        <f>IFERROR(MP_DATA[[#This Row],[Top '[m']]]-MP_DATA[[#This Row],[Bottom '[m']]], "")</f>
        <v/>
      </c>
      <c r="L434" s="172" t="str">
        <f>IFERROR(-(MP_DATA[[#This Row],[D, bottom '[m']]]-MP_DATA[[#This Row],[D, top '[m']]])/(MP_DATA[[#This Row],[Bottom '[m']]]-MP_DATA[[#This Row],[Top '[m']]]),"")</f>
        <v/>
      </c>
      <c r="M434" s="122" t="str">
        <f t="shared" si="11"/>
        <v/>
      </c>
      <c r="N434" s="435" t="str">
        <f>IFERROR((MP_DATA[[#This Row],[D, bottom '[m']]]+MP_DATA[[#This Row],[D, top '[m']]])/(2*MP_DATA[[#This Row],[t '[mm']]]/1000),"")</f>
        <v/>
      </c>
      <c r="O434" s="412"/>
      <c r="P434" s="412"/>
      <c r="Q434" s="412"/>
      <c r="R434" s="412"/>
      <c r="S434" s="461"/>
      <c r="T434" s="461"/>
      <c r="U434" s="457"/>
      <c r="V434" s="412"/>
      <c r="W434" s="412"/>
      <c r="X434" s="412"/>
      <c r="Y434" s="412"/>
      <c r="AW434" s="184" t="str">
        <f>IFERROR(TP_DATA[[#This Row],[Top '[m']]]-TP_DATA[[#This Row],[Bottom '[m']]], "")</f>
        <v/>
      </c>
      <c r="AX434" s="165"/>
      <c r="AY434" s="166"/>
      <c r="AZ434" s="189"/>
      <c r="BC434" s="94"/>
      <c r="BD434" s="94"/>
      <c r="BE434" s="150"/>
      <c r="BJ434"/>
      <c r="CI434" s="184" t="str">
        <f>IFERROR(TOWER_DATA[[#This Row],[Top '[m']]]-TOWER_DATA[[#This Row],[Bottom '[m']]], "")</f>
        <v/>
      </c>
      <c r="CJ434" s="446" t="str">
        <f>IFERROR(-(TOWER_DATA[[#This Row],[D, bottom '[m']]]-TOWER_DATA[[#This Row],[D, top '[m']]])/(TOWER_DATA[[#This Row],[Bottom '[m']]]-TOWER_DATA[[#This Row],[Top '[m']]]),"")</f>
        <v/>
      </c>
      <c r="CK434" s="447" t="str">
        <f>IF(7850/1000*(1/3)*PI()*ABS(CD434-CE434)*((CF434/2)^2+(CF434/2)*(CG434/2)+(CG434/2)^2-(CF434/2-CH434/1000)^2-(CF434/2-CH434/1000)*(CG434/2-CH434/1000)-(CG434/2-CH434/1000)^2)=0,"",7850/1000*(1/3)*PI()*ABS(CD434-CE434)*((CF434/2)^2+(CF434/2)*(CG434/2)+(CG434/2)^2-(CF434/2-CH434/1000)^2-(CF434/2-CH434/1000)*(CG434/2-CH434/1000)-(CG434/2-CH434/1000)^2))</f>
        <v/>
      </c>
      <c r="CL434" s="185" t="str">
        <f>IFERROR((TOWER_DATA[[#This Row],[D, bottom '[m']]]+TOWER_DATA[[#This Row],[D, top '[m']]])/(2*TOWER_DATA[[#This Row],[t '[mm']]]/1000),"")</f>
        <v/>
      </c>
      <c r="CN434" s="412"/>
      <c r="CV434" s="55"/>
      <c r="DQ434" s="166"/>
      <c r="DR434" s="166"/>
      <c r="DS434" s="150"/>
      <c r="DV434" s="94"/>
      <c r="DW434" s="94"/>
    </row>
    <row r="435" spans="11:127" ht="18" customHeight="1">
      <c r="K435" s="184" t="str">
        <f>IFERROR(MP_DATA[[#This Row],[Top '[m']]]-MP_DATA[[#This Row],[Bottom '[m']]], "")</f>
        <v/>
      </c>
      <c r="L435" s="172" t="str">
        <f>IFERROR(-(MP_DATA[[#This Row],[D, bottom '[m']]]-MP_DATA[[#This Row],[D, top '[m']]])/(MP_DATA[[#This Row],[Bottom '[m']]]-MP_DATA[[#This Row],[Top '[m']]]),"")</f>
        <v/>
      </c>
      <c r="M435" s="122" t="str">
        <f t="shared" si="11"/>
        <v/>
      </c>
      <c r="N435" s="435" t="str">
        <f>IFERROR((MP_DATA[[#This Row],[D, bottom '[m']]]+MP_DATA[[#This Row],[D, top '[m']]])/(2*MP_DATA[[#This Row],[t '[mm']]]/1000),"")</f>
        <v/>
      </c>
      <c r="O435" s="412"/>
      <c r="P435" s="412"/>
      <c r="Q435" s="412"/>
      <c r="R435" s="412"/>
      <c r="S435" s="461"/>
      <c r="T435" s="461"/>
      <c r="U435" s="457"/>
      <c r="V435" s="412"/>
      <c r="W435" s="412"/>
      <c r="X435" s="412"/>
      <c r="Y435" s="412"/>
      <c r="AW435" s="184" t="str">
        <f>IFERROR(TP_DATA[[#This Row],[Top '[m']]]-TP_DATA[[#This Row],[Bottom '[m']]], "")</f>
        <v/>
      </c>
      <c r="AX435" s="165"/>
      <c r="AY435" s="166"/>
      <c r="AZ435" s="189"/>
      <c r="BC435" s="94"/>
      <c r="BD435" s="94"/>
      <c r="BE435" s="150"/>
      <c r="BJ435"/>
      <c r="CI435" s="184" t="str">
        <f>IFERROR(TOWER_DATA[[#This Row],[Top '[m']]]-TOWER_DATA[[#This Row],[Bottom '[m']]], "")</f>
        <v/>
      </c>
      <c r="CJ435" s="446" t="str">
        <f>IFERROR(-(TOWER_DATA[[#This Row],[D, bottom '[m']]]-TOWER_DATA[[#This Row],[D, top '[m']]])/(TOWER_DATA[[#This Row],[Bottom '[m']]]-TOWER_DATA[[#This Row],[Top '[m']]]),"")</f>
        <v/>
      </c>
      <c r="CK435" s="447" t="str">
        <f>IF(7850/1000*(1/3)*PI()*ABS(CD435-CE435)*((CF435/2)^2+(CF435/2)*(CG435/2)+(CG435/2)^2-(CF435/2-CH435/1000)^2-(CF435/2-CH435/1000)*(CG435/2-CH435/1000)-(CG435/2-CH435/1000)^2)=0,"",7850/1000*(1/3)*PI()*ABS(CD435-CE435)*((CF435/2)^2+(CF435/2)*(CG435/2)+(CG435/2)^2-(CF435/2-CH435/1000)^2-(CF435/2-CH435/1000)*(CG435/2-CH435/1000)-(CG435/2-CH435/1000)^2))</f>
        <v/>
      </c>
      <c r="CL435" s="185" t="str">
        <f>IFERROR((TOWER_DATA[[#This Row],[D, bottom '[m']]]+TOWER_DATA[[#This Row],[D, top '[m']]])/(2*TOWER_DATA[[#This Row],[t '[mm']]]/1000),"")</f>
        <v/>
      </c>
      <c r="CN435" s="412"/>
      <c r="CV435" s="55"/>
      <c r="DQ435" s="166"/>
      <c r="DR435" s="166"/>
      <c r="DS435" s="150"/>
      <c r="DV435" s="94"/>
      <c r="DW435" s="94"/>
    </row>
    <row r="436" spans="11:127" ht="18" customHeight="1">
      <c r="K436" s="184" t="str">
        <f>IFERROR(MP_DATA[[#This Row],[Top '[m']]]-MP_DATA[[#This Row],[Bottom '[m']]], "")</f>
        <v/>
      </c>
      <c r="L436" s="172" t="str">
        <f>IFERROR(-(MP_DATA[[#This Row],[D, bottom '[m']]]-MP_DATA[[#This Row],[D, top '[m']]])/(MP_DATA[[#This Row],[Bottom '[m']]]-MP_DATA[[#This Row],[Top '[m']]]),"")</f>
        <v/>
      </c>
      <c r="M436" s="122" t="str">
        <f t="shared" si="11"/>
        <v/>
      </c>
      <c r="N436" s="435" t="str">
        <f>IFERROR((MP_DATA[[#This Row],[D, bottom '[m']]]+MP_DATA[[#This Row],[D, top '[m']]])/(2*MP_DATA[[#This Row],[t '[mm']]]/1000),"")</f>
        <v/>
      </c>
      <c r="O436" s="412"/>
      <c r="P436" s="412"/>
      <c r="Q436" s="412"/>
      <c r="R436" s="412"/>
      <c r="S436" s="461"/>
      <c r="T436" s="461"/>
      <c r="U436" s="457"/>
      <c r="V436" s="412"/>
      <c r="W436" s="412"/>
      <c r="X436" s="412"/>
      <c r="Y436" s="412"/>
      <c r="AW436" s="184" t="str">
        <f>IFERROR(TP_DATA[[#This Row],[Top '[m']]]-TP_DATA[[#This Row],[Bottom '[m']]], "")</f>
        <v/>
      </c>
      <c r="AX436" s="165"/>
      <c r="AY436" s="166"/>
      <c r="AZ436" s="189"/>
      <c r="BC436" s="94"/>
      <c r="BD436" s="94"/>
      <c r="BE436" s="150"/>
      <c r="BJ436"/>
      <c r="CI436" s="184" t="str">
        <f>IFERROR(TOWER_DATA[[#This Row],[Top '[m']]]-TOWER_DATA[[#This Row],[Bottom '[m']]], "")</f>
        <v/>
      </c>
      <c r="CJ436" s="446" t="str">
        <f>IFERROR(-(TOWER_DATA[[#This Row],[D, bottom '[m']]]-TOWER_DATA[[#This Row],[D, top '[m']]])/(TOWER_DATA[[#This Row],[Bottom '[m']]]-TOWER_DATA[[#This Row],[Top '[m']]]),"")</f>
        <v/>
      </c>
      <c r="CK436" s="447" t="str">
        <f>IF(7850/1000*(1/3)*PI()*ABS(CD436-CE436)*((CF436/2)^2+(CF436/2)*(CG436/2)+(CG436/2)^2-(CF436/2-CH436/1000)^2-(CF436/2-CH436/1000)*(CG436/2-CH436/1000)-(CG436/2-CH436/1000)^2)=0,"",7850/1000*(1/3)*PI()*ABS(CD436-CE436)*((CF436/2)^2+(CF436/2)*(CG436/2)+(CG436/2)^2-(CF436/2-CH436/1000)^2-(CF436/2-CH436/1000)*(CG436/2-CH436/1000)-(CG436/2-CH436/1000)^2))</f>
        <v/>
      </c>
      <c r="CL436" s="185" t="str">
        <f>IFERROR((TOWER_DATA[[#This Row],[D, bottom '[m']]]+TOWER_DATA[[#This Row],[D, top '[m']]])/(2*TOWER_DATA[[#This Row],[t '[mm']]]/1000),"")</f>
        <v/>
      </c>
      <c r="CN436" s="412"/>
      <c r="CV436" s="55"/>
      <c r="DQ436" s="166"/>
      <c r="DR436" s="166"/>
      <c r="DS436" s="150"/>
      <c r="DV436" s="94"/>
      <c r="DW436" s="94"/>
    </row>
    <row r="437" spans="11:127" ht="18" customHeight="1">
      <c r="K437" s="184" t="str">
        <f>IFERROR(MP_DATA[[#This Row],[Top '[m']]]-MP_DATA[[#This Row],[Bottom '[m']]], "")</f>
        <v/>
      </c>
      <c r="L437" s="172" t="str">
        <f>IFERROR(-(MP_DATA[[#This Row],[D, bottom '[m']]]-MP_DATA[[#This Row],[D, top '[m']]])/(MP_DATA[[#This Row],[Bottom '[m']]]-MP_DATA[[#This Row],[Top '[m']]]),"")</f>
        <v/>
      </c>
      <c r="M437" s="122" t="str">
        <f t="shared" si="11"/>
        <v/>
      </c>
      <c r="N437" s="435" t="str">
        <f>IFERROR((MP_DATA[[#This Row],[D, bottom '[m']]]+MP_DATA[[#This Row],[D, top '[m']]])/(2*MP_DATA[[#This Row],[t '[mm']]]/1000),"")</f>
        <v/>
      </c>
      <c r="O437" s="412"/>
      <c r="P437" s="412"/>
      <c r="Q437" s="412"/>
      <c r="R437" s="412"/>
      <c r="S437" s="461"/>
      <c r="T437" s="461"/>
      <c r="U437" s="457"/>
      <c r="V437" s="412"/>
      <c r="W437" s="412"/>
      <c r="X437" s="412"/>
      <c r="Y437" s="412"/>
      <c r="AW437" s="184" t="str">
        <f>IFERROR(TP_DATA[[#This Row],[Top '[m']]]-TP_DATA[[#This Row],[Bottom '[m']]], "")</f>
        <v/>
      </c>
      <c r="AX437" s="165"/>
      <c r="AY437" s="166"/>
      <c r="AZ437" s="189"/>
      <c r="BC437" s="94"/>
      <c r="BD437" s="94"/>
      <c r="BE437" s="150"/>
      <c r="BJ437"/>
      <c r="CI437" s="184" t="str">
        <f>IFERROR(TOWER_DATA[[#This Row],[Top '[m']]]-TOWER_DATA[[#This Row],[Bottom '[m']]], "")</f>
        <v/>
      </c>
      <c r="CJ437" s="446" t="str">
        <f>IFERROR(-(TOWER_DATA[[#This Row],[D, bottom '[m']]]-TOWER_DATA[[#This Row],[D, top '[m']]])/(TOWER_DATA[[#This Row],[Bottom '[m']]]-TOWER_DATA[[#This Row],[Top '[m']]]),"")</f>
        <v/>
      </c>
      <c r="CK437" s="447" t="str">
        <f>IF(7850/1000*(1/3)*PI()*ABS(CD437-CE437)*((CF437/2)^2+(CF437/2)*(CG437/2)+(CG437/2)^2-(CF437/2-CH437/1000)^2-(CF437/2-CH437/1000)*(CG437/2-CH437/1000)-(CG437/2-CH437/1000)^2)=0,"",7850/1000*(1/3)*PI()*ABS(CD437-CE437)*((CF437/2)^2+(CF437/2)*(CG437/2)+(CG437/2)^2-(CF437/2-CH437/1000)^2-(CF437/2-CH437/1000)*(CG437/2-CH437/1000)-(CG437/2-CH437/1000)^2))</f>
        <v/>
      </c>
      <c r="CL437" s="185" t="str">
        <f>IFERROR((TOWER_DATA[[#This Row],[D, bottom '[m']]]+TOWER_DATA[[#This Row],[D, top '[m']]])/(2*TOWER_DATA[[#This Row],[t '[mm']]]/1000),"")</f>
        <v/>
      </c>
      <c r="CN437" s="412"/>
      <c r="CV437" s="55"/>
      <c r="DQ437" s="166"/>
      <c r="DR437" s="166"/>
      <c r="DS437" s="150"/>
      <c r="DV437" s="94"/>
      <c r="DW437" s="94"/>
    </row>
    <row r="438" spans="11:127" ht="18" customHeight="1">
      <c r="K438" s="184" t="str">
        <f>IFERROR(MP_DATA[[#This Row],[Top '[m']]]-MP_DATA[[#This Row],[Bottom '[m']]], "")</f>
        <v/>
      </c>
      <c r="L438" s="172" t="str">
        <f>IFERROR(-(MP_DATA[[#This Row],[D, bottom '[m']]]-MP_DATA[[#This Row],[D, top '[m']]])/(MP_DATA[[#This Row],[Bottom '[m']]]-MP_DATA[[#This Row],[Top '[m']]]),"")</f>
        <v/>
      </c>
      <c r="M438" s="122" t="str">
        <f t="shared" si="11"/>
        <v/>
      </c>
      <c r="N438" s="435" t="str">
        <f>IFERROR((MP_DATA[[#This Row],[D, bottom '[m']]]+MP_DATA[[#This Row],[D, top '[m']]])/(2*MP_DATA[[#This Row],[t '[mm']]]/1000),"")</f>
        <v/>
      </c>
      <c r="O438" s="412"/>
      <c r="P438" s="412"/>
      <c r="Q438" s="412"/>
      <c r="R438" s="412"/>
      <c r="S438" s="461"/>
      <c r="T438" s="461"/>
      <c r="U438" s="457"/>
      <c r="V438" s="412"/>
      <c r="W438" s="412"/>
      <c r="X438" s="412"/>
      <c r="Y438" s="412"/>
      <c r="AW438" s="184" t="str">
        <f>IFERROR(TP_DATA[[#This Row],[Top '[m']]]-TP_DATA[[#This Row],[Bottom '[m']]], "")</f>
        <v/>
      </c>
      <c r="AX438" s="165"/>
      <c r="AY438" s="166"/>
      <c r="AZ438" s="189"/>
      <c r="BC438" s="94"/>
      <c r="BD438" s="94"/>
      <c r="BE438" s="150"/>
      <c r="BJ438"/>
      <c r="CI438" s="184" t="str">
        <f>IFERROR(TOWER_DATA[[#This Row],[Top '[m']]]-TOWER_DATA[[#This Row],[Bottom '[m']]], "")</f>
        <v/>
      </c>
      <c r="CJ438" s="446" t="str">
        <f>IFERROR(-(TOWER_DATA[[#This Row],[D, bottom '[m']]]-TOWER_DATA[[#This Row],[D, top '[m']]])/(TOWER_DATA[[#This Row],[Bottom '[m']]]-TOWER_DATA[[#This Row],[Top '[m']]]),"")</f>
        <v/>
      </c>
      <c r="CK438" s="447" t="str">
        <f>IF(7850/1000*(1/3)*PI()*ABS(CD438-CE438)*((CF438/2)^2+(CF438/2)*(CG438/2)+(CG438/2)^2-(CF438/2-CH438/1000)^2-(CF438/2-CH438/1000)*(CG438/2-CH438/1000)-(CG438/2-CH438/1000)^2)=0,"",7850/1000*(1/3)*PI()*ABS(CD438-CE438)*((CF438/2)^2+(CF438/2)*(CG438/2)+(CG438/2)^2-(CF438/2-CH438/1000)^2-(CF438/2-CH438/1000)*(CG438/2-CH438/1000)-(CG438/2-CH438/1000)^2))</f>
        <v/>
      </c>
      <c r="CL438" s="185" t="str">
        <f>IFERROR((TOWER_DATA[[#This Row],[D, bottom '[m']]]+TOWER_DATA[[#This Row],[D, top '[m']]])/(2*TOWER_DATA[[#This Row],[t '[mm']]]/1000),"")</f>
        <v/>
      </c>
      <c r="CN438" s="412"/>
      <c r="CV438" s="55"/>
      <c r="DQ438" s="166"/>
      <c r="DR438" s="166"/>
      <c r="DS438" s="150"/>
      <c r="DV438" s="94"/>
      <c r="DW438" s="94"/>
    </row>
    <row r="439" spans="11:127" ht="18" customHeight="1">
      <c r="K439" s="184" t="str">
        <f>IFERROR(MP_DATA[[#This Row],[Top '[m']]]-MP_DATA[[#This Row],[Bottom '[m']]], "")</f>
        <v/>
      </c>
      <c r="L439" s="172" t="str">
        <f>IFERROR(-(MP_DATA[[#This Row],[D, bottom '[m']]]-MP_DATA[[#This Row],[D, top '[m']]])/(MP_DATA[[#This Row],[Bottom '[m']]]-MP_DATA[[#This Row],[Top '[m']]]),"")</f>
        <v/>
      </c>
      <c r="M439" s="122" t="str">
        <f t="shared" si="11"/>
        <v/>
      </c>
      <c r="N439" s="435" t="str">
        <f>IFERROR((MP_DATA[[#This Row],[D, bottom '[m']]]+MP_DATA[[#This Row],[D, top '[m']]])/(2*MP_DATA[[#This Row],[t '[mm']]]/1000),"")</f>
        <v/>
      </c>
      <c r="O439" s="412"/>
      <c r="P439" s="412"/>
      <c r="Q439" s="412"/>
      <c r="R439" s="412"/>
      <c r="S439" s="461"/>
      <c r="T439" s="461"/>
      <c r="U439" s="457"/>
      <c r="V439" s="412"/>
      <c r="W439" s="412"/>
      <c r="X439" s="412"/>
      <c r="Y439" s="412"/>
      <c r="AW439" s="184" t="str">
        <f>IFERROR(TP_DATA[[#This Row],[Top '[m']]]-TP_DATA[[#This Row],[Bottom '[m']]], "")</f>
        <v/>
      </c>
      <c r="AX439" s="165"/>
      <c r="AY439" s="166"/>
      <c r="AZ439" s="189"/>
      <c r="BC439" s="94"/>
      <c r="BD439" s="94"/>
      <c r="BE439" s="150"/>
      <c r="BJ439"/>
      <c r="CI439" s="184" t="str">
        <f>IFERROR(TOWER_DATA[[#This Row],[Top '[m']]]-TOWER_DATA[[#This Row],[Bottom '[m']]], "")</f>
        <v/>
      </c>
      <c r="CJ439" s="446" t="str">
        <f>IFERROR(-(TOWER_DATA[[#This Row],[D, bottom '[m']]]-TOWER_DATA[[#This Row],[D, top '[m']]])/(TOWER_DATA[[#This Row],[Bottom '[m']]]-TOWER_DATA[[#This Row],[Top '[m']]]),"")</f>
        <v/>
      </c>
      <c r="CK439" s="447" t="str">
        <f>IF(7850/1000*(1/3)*PI()*ABS(CD439-CE439)*((CF439/2)^2+(CF439/2)*(CG439/2)+(CG439/2)^2-(CF439/2-CH439/1000)^2-(CF439/2-CH439/1000)*(CG439/2-CH439/1000)-(CG439/2-CH439/1000)^2)=0,"",7850/1000*(1/3)*PI()*ABS(CD439-CE439)*((CF439/2)^2+(CF439/2)*(CG439/2)+(CG439/2)^2-(CF439/2-CH439/1000)^2-(CF439/2-CH439/1000)*(CG439/2-CH439/1000)-(CG439/2-CH439/1000)^2))</f>
        <v/>
      </c>
      <c r="CL439" s="185" t="str">
        <f>IFERROR((TOWER_DATA[[#This Row],[D, bottom '[m']]]+TOWER_DATA[[#This Row],[D, top '[m']]])/(2*TOWER_DATA[[#This Row],[t '[mm']]]/1000),"")</f>
        <v/>
      </c>
      <c r="CN439" s="412"/>
      <c r="CV439" s="55"/>
      <c r="DQ439" s="166"/>
      <c r="DR439" s="166"/>
      <c r="DS439" s="150"/>
      <c r="DV439" s="94"/>
      <c r="DW439" s="94"/>
    </row>
    <row r="440" spans="11:127" ht="18" customHeight="1">
      <c r="K440" s="184" t="str">
        <f>IFERROR(MP_DATA[[#This Row],[Top '[m']]]-MP_DATA[[#This Row],[Bottom '[m']]], "")</f>
        <v/>
      </c>
      <c r="L440" s="172" t="str">
        <f>IFERROR(-(MP_DATA[[#This Row],[D, bottom '[m']]]-MP_DATA[[#This Row],[D, top '[m']]])/(MP_DATA[[#This Row],[Bottom '[m']]]-MP_DATA[[#This Row],[Top '[m']]]),"")</f>
        <v/>
      </c>
      <c r="M440" s="122" t="str">
        <f t="shared" si="11"/>
        <v/>
      </c>
      <c r="N440" s="435" t="str">
        <f>IFERROR((MP_DATA[[#This Row],[D, bottom '[m']]]+MP_DATA[[#This Row],[D, top '[m']]])/(2*MP_DATA[[#This Row],[t '[mm']]]/1000),"")</f>
        <v/>
      </c>
      <c r="O440" s="412"/>
      <c r="P440" s="412"/>
      <c r="Q440" s="412"/>
      <c r="R440" s="412"/>
      <c r="S440" s="461"/>
      <c r="T440" s="461"/>
      <c r="U440" s="457"/>
      <c r="V440" s="412"/>
      <c r="W440" s="412"/>
      <c r="X440" s="412"/>
      <c r="Y440" s="412"/>
      <c r="AW440" s="184" t="str">
        <f>IFERROR(TP_DATA[[#This Row],[Top '[m']]]-TP_DATA[[#This Row],[Bottom '[m']]], "")</f>
        <v/>
      </c>
      <c r="AX440" s="165"/>
      <c r="AY440" s="166"/>
      <c r="AZ440" s="189"/>
      <c r="BC440" s="94"/>
      <c r="BD440" s="94"/>
      <c r="BE440" s="150"/>
      <c r="BJ440"/>
      <c r="CI440" s="184" t="str">
        <f>IFERROR(TOWER_DATA[[#This Row],[Top '[m']]]-TOWER_DATA[[#This Row],[Bottom '[m']]], "")</f>
        <v/>
      </c>
      <c r="CJ440" s="446" t="str">
        <f>IFERROR(-(TOWER_DATA[[#This Row],[D, bottom '[m']]]-TOWER_DATA[[#This Row],[D, top '[m']]])/(TOWER_DATA[[#This Row],[Bottom '[m']]]-TOWER_DATA[[#This Row],[Top '[m']]]),"")</f>
        <v/>
      </c>
      <c r="CK440" s="447" t="str">
        <f>IF(7850/1000*(1/3)*PI()*ABS(CD440-CE440)*((CF440/2)^2+(CF440/2)*(CG440/2)+(CG440/2)^2-(CF440/2-CH440/1000)^2-(CF440/2-CH440/1000)*(CG440/2-CH440/1000)-(CG440/2-CH440/1000)^2)=0,"",7850/1000*(1/3)*PI()*ABS(CD440-CE440)*((CF440/2)^2+(CF440/2)*(CG440/2)+(CG440/2)^2-(CF440/2-CH440/1000)^2-(CF440/2-CH440/1000)*(CG440/2-CH440/1000)-(CG440/2-CH440/1000)^2))</f>
        <v/>
      </c>
      <c r="CL440" s="185" t="str">
        <f>IFERROR((TOWER_DATA[[#This Row],[D, bottom '[m']]]+TOWER_DATA[[#This Row],[D, top '[m']]])/(2*TOWER_DATA[[#This Row],[t '[mm']]]/1000),"")</f>
        <v/>
      </c>
      <c r="CN440" s="412"/>
      <c r="CV440" s="55"/>
      <c r="DQ440" s="166"/>
      <c r="DR440" s="166"/>
      <c r="DS440" s="150"/>
      <c r="DV440" s="94"/>
      <c r="DW440" s="94"/>
    </row>
    <row r="441" spans="11:127" ht="18" customHeight="1">
      <c r="K441" s="184" t="str">
        <f>IFERROR(MP_DATA[[#This Row],[Top '[m']]]-MP_DATA[[#This Row],[Bottom '[m']]], "")</f>
        <v/>
      </c>
      <c r="L441" s="172" t="str">
        <f>IFERROR(-(MP_DATA[[#This Row],[D, bottom '[m']]]-MP_DATA[[#This Row],[D, top '[m']]])/(MP_DATA[[#This Row],[Bottom '[m']]]-MP_DATA[[#This Row],[Top '[m']]]),"")</f>
        <v/>
      </c>
      <c r="M441" s="122" t="str">
        <f t="shared" si="11"/>
        <v/>
      </c>
      <c r="N441" s="435" t="str">
        <f>IFERROR((MP_DATA[[#This Row],[D, bottom '[m']]]+MP_DATA[[#This Row],[D, top '[m']]])/(2*MP_DATA[[#This Row],[t '[mm']]]/1000),"")</f>
        <v/>
      </c>
      <c r="O441" s="412"/>
      <c r="P441" s="412"/>
      <c r="Q441" s="412"/>
      <c r="R441" s="412"/>
      <c r="S441" s="461"/>
      <c r="T441" s="461"/>
      <c r="U441" s="457"/>
      <c r="V441" s="412"/>
      <c r="W441" s="412"/>
      <c r="X441" s="412"/>
      <c r="Y441" s="412"/>
      <c r="AW441" s="184" t="str">
        <f>IFERROR(TP_DATA[[#This Row],[Top '[m']]]-TP_DATA[[#This Row],[Bottom '[m']]], "")</f>
        <v/>
      </c>
      <c r="AX441" s="165"/>
      <c r="AY441" s="166"/>
      <c r="AZ441" s="189"/>
      <c r="BC441" s="94"/>
      <c r="BD441" s="94"/>
      <c r="BE441" s="150"/>
      <c r="BJ441"/>
      <c r="CI441" s="184" t="str">
        <f>IFERROR(TOWER_DATA[[#This Row],[Top '[m']]]-TOWER_DATA[[#This Row],[Bottom '[m']]], "")</f>
        <v/>
      </c>
      <c r="CJ441" s="446" t="str">
        <f>IFERROR(-(TOWER_DATA[[#This Row],[D, bottom '[m']]]-TOWER_DATA[[#This Row],[D, top '[m']]])/(TOWER_DATA[[#This Row],[Bottom '[m']]]-TOWER_DATA[[#This Row],[Top '[m']]]),"")</f>
        <v/>
      </c>
      <c r="CK441" s="447" t="str">
        <f>IF(7850/1000*(1/3)*PI()*ABS(CD441-CE441)*((CF441/2)^2+(CF441/2)*(CG441/2)+(CG441/2)^2-(CF441/2-CH441/1000)^2-(CF441/2-CH441/1000)*(CG441/2-CH441/1000)-(CG441/2-CH441/1000)^2)=0,"",7850/1000*(1/3)*PI()*ABS(CD441-CE441)*((CF441/2)^2+(CF441/2)*(CG441/2)+(CG441/2)^2-(CF441/2-CH441/1000)^2-(CF441/2-CH441/1000)*(CG441/2-CH441/1000)-(CG441/2-CH441/1000)^2))</f>
        <v/>
      </c>
      <c r="CL441" s="185" t="str">
        <f>IFERROR((TOWER_DATA[[#This Row],[D, bottom '[m']]]+TOWER_DATA[[#This Row],[D, top '[m']]])/(2*TOWER_DATA[[#This Row],[t '[mm']]]/1000),"")</f>
        <v/>
      </c>
      <c r="CN441" s="412"/>
      <c r="CV441" s="55"/>
      <c r="DQ441" s="166"/>
      <c r="DR441" s="166"/>
      <c r="DS441" s="150"/>
      <c r="DV441" s="94"/>
      <c r="DW441" s="94"/>
    </row>
    <row r="442" spans="11:127" ht="18" customHeight="1">
      <c r="K442" s="184" t="str">
        <f>IFERROR(MP_DATA[[#This Row],[Top '[m']]]-MP_DATA[[#This Row],[Bottom '[m']]], "")</f>
        <v/>
      </c>
      <c r="L442" s="172" t="str">
        <f>IFERROR(-(MP_DATA[[#This Row],[D, bottom '[m']]]-MP_DATA[[#This Row],[D, top '[m']]])/(MP_DATA[[#This Row],[Bottom '[m']]]-MP_DATA[[#This Row],[Top '[m']]]),"")</f>
        <v/>
      </c>
      <c r="M442" s="122" t="str">
        <f t="shared" si="11"/>
        <v/>
      </c>
      <c r="N442" s="435" t="str">
        <f>IFERROR((MP_DATA[[#This Row],[D, bottom '[m']]]+MP_DATA[[#This Row],[D, top '[m']]])/(2*MP_DATA[[#This Row],[t '[mm']]]/1000),"")</f>
        <v/>
      </c>
      <c r="O442" s="412"/>
      <c r="P442" s="412"/>
      <c r="Q442" s="412"/>
      <c r="R442" s="412"/>
      <c r="S442" s="461"/>
      <c r="T442" s="461"/>
      <c r="U442" s="457"/>
      <c r="V442" s="412"/>
      <c r="W442" s="412"/>
      <c r="X442" s="412"/>
      <c r="Y442" s="412"/>
      <c r="AW442" s="184" t="str">
        <f>IFERROR(TP_DATA[[#This Row],[Top '[m']]]-TP_DATA[[#This Row],[Bottom '[m']]], "")</f>
        <v/>
      </c>
      <c r="AX442" s="165"/>
      <c r="AY442" s="166"/>
      <c r="AZ442" s="189"/>
      <c r="BC442" s="94"/>
      <c r="BD442" s="94"/>
      <c r="BE442" s="150"/>
      <c r="BJ442"/>
      <c r="CI442" s="184" t="str">
        <f>IFERROR(TOWER_DATA[[#This Row],[Top '[m']]]-TOWER_DATA[[#This Row],[Bottom '[m']]], "")</f>
        <v/>
      </c>
      <c r="CJ442" s="446" t="str">
        <f>IFERROR(-(TOWER_DATA[[#This Row],[D, bottom '[m']]]-TOWER_DATA[[#This Row],[D, top '[m']]])/(TOWER_DATA[[#This Row],[Bottom '[m']]]-TOWER_DATA[[#This Row],[Top '[m']]]),"")</f>
        <v/>
      </c>
      <c r="CK442" s="447" t="str">
        <f>IF(7850/1000*(1/3)*PI()*ABS(CD442-CE442)*((CF442/2)^2+(CF442/2)*(CG442/2)+(CG442/2)^2-(CF442/2-CH442/1000)^2-(CF442/2-CH442/1000)*(CG442/2-CH442/1000)-(CG442/2-CH442/1000)^2)=0,"",7850/1000*(1/3)*PI()*ABS(CD442-CE442)*((CF442/2)^2+(CF442/2)*(CG442/2)+(CG442/2)^2-(CF442/2-CH442/1000)^2-(CF442/2-CH442/1000)*(CG442/2-CH442/1000)-(CG442/2-CH442/1000)^2))</f>
        <v/>
      </c>
      <c r="CL442" s="185" t="str">
        <f>IFERROR((TOWER_DATA[[#This Row],[D, bottom '[m']]]+TOWER_DATA[[#This Row],[D, top '[m']]])/(2*TOWER_DATA[[#This Row],[t '[mm']]]/1000),"")</f>
        <v/>
      </c>
      <c r="CN442" s="412"/>
      <c r="CV442" s="55"/>
      <c r="DQ442" s="166"/>
      <c r="DR442" s="166"/>
      <c r="DS442" s="150"/>
      <c r="DV442" s="94"/>
      <c r="DW442" s="94"/>
    </row>
    <row r="443" spans="11:127" ht="18" customHeight="1">
      <c r="K443" s="184" t="str">
        <f>IFERROR(MP_DATA[[#This Row],[Top '[m']]]-MP_DATA[[#This Row],[Bottom '[m']]], "")</f>
        <v/>
      </c>
      <c r="L443" s="172" t="str">
        <f>IFERROR(-(MP_DATA[[#This Row],[D, bottom '[m']]]-MP_DATA[[#This Row],[D, top '[m']]])/(MP_DATA[[#This Row],[Bottom '[m']]]-MP_DATA[[#This Row],[Top '[m']]]),"")</f>
        <v/>
      </c>
      <c r="M443" s="122" t="str">
        <f t="shared" si="11"/>
        <v/>
      </c>
      <c r="N443" s="435" t="str">
        <f>IFERROR((MP_DATA[[#This Row],[D, bottom '[m']]]+MP_DATA[[#This Row],[D, top '[m']]])/(2*MP_DATA[[#This Row],[t '[mm']]]/1000),"")</f>
        <v/>
      </c>
      <c r="O443" s="412"/>
      <c r="P443" s="412"/>
      <c r="Q443" s="412"/>
      <c r="R443" s="412"/>
      <c r="S443" s="461"/>
      <c r="T443" s="461"/>
      <c r="U443" s="457"/>
      <c r="V443" s="412"/>
      <c r="W443" s="412"/>
      <c r="X443" s="412"/>
      <c r="Y443" s="412"/>
      <c r="AW443" s="184" t="str">
        <f>IFERROR(TP_DATA[[#This Row],[Top '[m']]]-TP_DATA[[#This Row],[Bottom '[m']]], "")</f>
        <v/>
      </c>
      <c r="AX443" s="165"/>
      <c r="AY443" s="166"/>
      <c r="AZ443" s="189"/>
      <c r="BC443" s="94"/>
      <c r="BD443" s="94"/>
      <c r="BE443" s="150"/>
      <c r="BJ443"/>
      <c r="CI443" s="184" t="str">
        <f>IFERROR(TOWER_DATA[[#This Row],[Top '[m']]]-TOWER_DATA[[#This Row],[Bottom '[m']]], "")</f>
        <v/>
      </c>
      <c r="CJ443" s="446" t="str">
        <f>IFERROR(-(TOWER_DATA[[#This Row],[D, bottom '[m']]]-TOWER_DATA[[#This Row],[D, top '[m']]])/(TOWER_DATA[[#This Row],[Bottom '[m']]]-TOWER_DATA[[#This Row],[Top '[m']]]),"")</f>
        <v/>
      </c>
      <c r="CK443" s="447" t="str">
        <f>IF(7850/1000*(1/3)*PI()*ABS(CD443-CE443)*((CF443/2)^2+(CF443/2)*(CG443/2)+(CG443/2)^2-(CF443/2-CH443/1000)^2-(CF443/2-CH443/1000)*(CG443/2-CH443/1000)-(CG443/2-CH443/1000)^2)=0,"",7850/1000*(1/3)*PI()*ABS(CD443-CE443)*((CF443/2)^2+(CF443/2)*(CG443/2)+(CG443/2)^2-(CF443/2-CH443/1000)^2-(CF443/2-CH443/1000)*(CG443/2-CH443/1000)-(CG443/2-CH443/1000)^2))</f>
        <v/>
      </c>
      <c r="CL443" s="185" t="str">
        <f>IFERROR((TOWER_DATA[[#This Row],[D, bottom '[m']]]+TOWER_DATA[[#This Row],[D, top '[m']]])/(2*TOWER_DATA[[#This Row],[t '[mm']]]/1000),"")</f>
        <v/>
      </c>
      <c r="CN443" s="412"/>
      <c r="CV443" s="55"/>
      <c r="DQ443" s="166"/>
      <c r="DR443" s="166"/>
      <c r="DS443" s="150"/>
      <c r="DV443" s="94"/>
      <c r="DW443" s="94"/>
    </row>
    <row r="444" spans="11:127" ht="18" customHeight="1">
      <c r="K444" s="184" t="str">
        <f>IFERROR(MP_DATA[[#This Row],[Top '[m']]]-MP_DATA[[#This Row],[Bottom '[m']]], "")</f>
        <v/>
      </c>
      <c r="L444" s="172" t="str">
        <f>IFERROR(-(MP_DATA[[#This Row],[D, bottom '[m']]]-MP_DATA[[#This Row],[D, top '[m']]])/(MP_DATA[[#This Row],[Bottom '[m']]]-MP_DATA[[#This Row],[Top '[m']]]),"")</f>
        <v/>
      </c>
      <c r="M444" s="122" t="str">
        <f t="shared" si="11"/>
        <v/>
      </c>
      <c r="N444" s="435" t="str">
        <f>IFERROR((MP_DATA[[#This Row],[D, bottom '[m']]]+MP_DATA[[#This Row],[D, top '[m']]])/(2*MP_DATA[[#This Row],[t '[mm']]]/1000),"")</f>
        <v/>
      </c>
      <c r="O444" s="412"/>
      <c r="P444" s="412"/>
      <c r="Q444" s="412"/>
      <c r="R444" s="412"/>
      <c r="S444" s="461"/>
      <c r="T444" s="461"/>
      <c r="U444" s="457"/>
      <c r="V444" s="412"/>
      <c r="W444" s="412"/>
      <c r="X444" s="412"/>
      <c r="Y444" s="412"/>
      <c r="AW444" s="184" t="str">
        <f>IFERROR(TP_DATA[[#This Row],[Top '[m']]]-TP_DATA[[#This Row],[Bottom '[m']]], "")</f>
        <v/>
      </c>
      <c r="AX444" s="165"/>
      <c r="AY444" s="166"/>
      <c r="AZ444" s="189"/>
      <c r="BC444" s="94"/>
      <c r="BD444" s="94"/>
      <c r="BE444" s="150"/>
      <c r="BJ444"/>
      <c r="CI444" s="184" t="str">
        <f>IFERROR(TOWER_DATA[[#This Row],[Top '[m']]]-TOWER_DATA[[#This Row],[Bottom '[m']]], "")</f>
        <v/>
      </c>
      <c r="CJ444" s="446" t="str">
        <f>IFERROR(-(TOWER_DATA[[#This Row],[D, bottom '[m']]]-TOWER_DATA[[#This Row],[D, top '[m']]])/(TOWER_DATA[[#This Row],[Bottom '[m']]]-TOWER_DATA[[#This Row],[Top '[m']]]),"")</f>
        <v/>
      </c>
      <c r="CK444" s="447" t="str">
        <f>IF(7850/1000*(1/3)*PI()*ABS(CD444-CE444)*((CF444/2)^2+(CF444/2)*(CG444/2)+(CG444/2)^2-(CF444/2-CH444/1000)^2-(CF444/2-CH444/1000)*(CG444/2-CH444/1000)-(CG444/2-CH444/1000)^2)=0,"",7850/1000*(1/3)*PI()*ABS(CD444-CE444)*((CF444/2)^2+(CF444/2)*(CG444/2)+(CG444/2)^2-(CF444/2-CH444/1000)^2-(CF444/2-CH444/1000)*(CG444/2-CH444/1000)-(CG444/2-CH444/1000)^2))</f>
        <v/>
      </c>
      <c r="CL444" s="185" t="str">
        <f>IFERROR((TOWER_DATA[[#This Row],[D, bottom '[m']]]+TOWER_DATA[[#This Row],[D, top '[m']]])/(2*TOWER_DATA[[#This Row],[t '[mm']]]/1000),"")</f>
        <v/>
      </c>
      <c r="CN444" s="412"/>
      <c r="CV444" s="55"/>
      <c r="DQ444" s="166"/>
      <c r="DR444" s="166"/>
      <c r="DS444" s="150"/>
      <c r="DV444" s="94"/>
      <c r="DW444" s="94"/>
    </row>
    <row r="445" spans="11:127" ht="18" customHeight="1">
      <c r="K445" s="184" t="str">
        <f>IFERROR(MP_DATA[[#This Row],[Top '[m']]]-MP_DATA[[#This Row],[Bottom '[m']]], "")</f>
        <v/>
      </c>
      <c r="L445" s="172" t="str">
        <f>IFERROR(-(MP_DATA[[#This Row],[D, bottom '[m']]]-MP_DATA[[#This Row],[D, top '[m']]])/(MP_DATA[[#This Row],[Bottom '[m']]]-MP_DATA[[#This Row],[Top '[m']]]),"")</f>
        <v/>
      </c>
      <c r="M445" s="122" t="str">
        <f t="shared" si="11"/>
        <v/>
      </c>
      <c r="N445" s="435" t="str">
        <f>IFERROR((MP_DATA[[#This Row],[D, bottom '[m']]]+MP_DATA[[#This Row],[D, top '[m']]])/(2*MP_DATA[[#This Row],[t '[mm']]]/1000),"")</f>
        <v/>
      </c>
      <c r="O445" s="412"/>
      <c r="P445" s="412"/>
      <c r="Q445" s="412"/>
      <c r="R445" s="412"/>
      <c r="S445" s="461"/>
      <c r="T445" s="461"/>
      <c r="U445" s="457"/>
      <c r="V445" s="412"/>
      <c r="W445" s="412"/>
      <c r="X445" s="412"/>
      <c r="Y445" s="412"/>
      <c r="AW445" s="184" t="str">
        <f>IFERROR(TP_DATA[[#This Row],[Top '[m']]]-TP_DATA[[#This Row],[Bottom '[m']]], "")</f>
        <v/>
      </c>
      <c r="AX445" s="165"/>
      <c r="AY445" s="166"/>
      <c r="AZ445" s="189"/>
      <c r="BC445" s="94"/>
      <c r="BD445" s="94"/>
      <c r="BE445" s="150"/>
      <c r="BJ445"/>
      <c r="CI445" s="184" t="str">
        <f>IFERROR(TOWER_DATA[[#This Row],[Top '[m']]]-TOWER_DATA[[#This Row],[Bottom '[m']]], "")</f>
        <v/>
      </c>
      <c r="CJ445" s="446" t="str">
        <f>IFERROR(-(TOWER_DATA[[#This Row],[D, bottom '[m']]]-TOWER_DATA[[#This Row],[D, top '[m']]])/(TOWER_DATA[[#This Row],[Bottom '[m']]]-TOWER_DATA[[#This Row],[Top '[m']]]),"")</f>
        <v/>
      </c>
      <c r="CK445" s="447" t="str">
        <f>IF(7850/1000*(1/3)*PI()*ABS(CD445-CE445)*((CF445/2)^2+(CF445/2)*(CG445/2)+(CG445/2)^2-(CF445/2-CH445/1000)^2-(CF445/2-CH445/1000)*(CG445/2-CH445/1000)-(CG445/2-CH445/1000)^2)=0,"",7850/1000*(1/3)*PI()*ABS(CD445-CE445)*((CF445/2)^2+(CF445/2)*(CG445/2)+(CG445/2)^2-(CF445/2-CH445/1000)^2-(CF445/2-CH445/1000)*(CG445/2-CH445/1000)-(CG445/2-CH445/1000)^2))</f>
        <v/>
      </c>
      <c r="CL445" s="185" t="str">
        <f>IFERROR((TOWER_DATA[[#This Row],[D, bottom '[m']]]+TOWER_DATA[[#This Row],[D, top '[m']]])/(2*TOWER_DATA[[#This Row],[t '[mm']]]/1000),"")</f>
        <v/>
      </c>
      <c r="CN445" s="412"/>
      <c r="CV445" s="55"/>
      <c r="DQ445" s="166"/>
      <c r="DR445" s="166"/>
      <c r="DS445" s="150"/>
      <c r="DV445" s="94"/>
      <c r="DW445" s="94"/>
    </row>
    <row r="446" spans="11:127" ht="18" customHeight="1">
      <c r="K446" s="184" t="str">
        <f>IFERROR(MP_DATA[[#This Row],[Top '[m']]]-MP_DATA[[#This Row],[Bottom '[m']]], "")</f>
        <v/>
      </c>
      <c r="L446" s="172" t="str">
        <f>IFERROR(-(MP_DATA[[#This Row],[D, bottom '[m']]]-MP_DATA[[#This Row],[D, top '[m']]])/(MP_DATA[[#This Row],[Bottom '[m']]]-MP_DATA[[#This Row],[Top '[m']]]),"")</f>
        <v/>
      </c>
      <c r="M446" s="122" t="str">
        <f t="shared" si="11"/>
        <v/>
      </c>
      <c r="N446" s="435" t="str">
        <f>IFERROR((MP_DATA[[#This Row],[D, bottom '[m']]]+MP_DATA[[#This Row],[D, top '[m']]])/(2*MP_DATA[[#This Row],[t '[mm']]]/1000),"")</f>
        <v/>
      </c>
      <c r="O446" s="412"/>
      <c r="P446" s="412"/>
      <c r="Q446" s="412"/>
      <c r="R446" s="412"/>
      <c r="S446" s="461"/>
      <c r="T446" s="461"/>
      <c r="U446" s="457"/>
      <c r="V446" s="412"/>
      <c r="W446" s="412"/>
      <c r="X446" s="412"/>
      <c r="Y446" s="412"/>
      <c r="AW446" s="184" t="str">
        <f>IFERROR(TP_DATA[[#This Row],[Top '[m']]]-TP_DATA[[#This Row],[Bottom '[m']]], "")</f>
        <v/>
      </c>
      <c r="AX446" s="165"/>
      <c r="AY446" s="166"/>
      <c r="AZ446" s="189"/>
      <c r="BC446" s="94"/>
      <c r="BD446" s="94"/>
      <c r="BE446" s="150"/>
      <c r="BJ446"/>
      <c r="CI446" s="184" t="str">
        <f>IFERROR(TOWER_DATA[[#This Row],[Top '[m']]]-TOWER_DATA[[#This Row],[Bottom '[m']]], "")</f>
        <v/>
      </c>
      <c r="CJ446" s="446" t="str">
        <f>IFERROR(-(TOWER_DATA[[#This Row],[D, bottom '[m']]]-TOWER_DATA[[#This Row],[D, top '[m']]])/(TOWER_DATA[[#This Row],[Bottom '[m']]]-TOWER_DATA[[#This Row],[Top '[m']]]),"")</f>
        <v/>
      </c>
      <c r="CK446" s="447" t="str">
        <f>IF(7850/1000*(1/3)*PI()*ABS(CD446-CE446)*((CF446/2)^2+(CF446/2)*(CG446/2)+(CG446/2)^2-(CF446/2-CH446/1000)^2-(CF446/2-CH446/1000)*(CG446/2-CH446/1000)-(CG446/2-CH446/1000)^2)=0,"",7850/1000*(1/3)*PI()*ABS(CD446-CE446)*((CF446/2)^2+(CF446/2)*(CG446/2)+(CG446/2)^2-(CF446/2-CH446/1000)^2-(CF446/2-CH446/1000)*(CG446/2-CH446/1000)-(CG446/2-CH446/1000)^2))</f>
        <v/>
      </c>
      <c r="CL446" s="185" t="str">
        <f>IFERROR((TOWER_DATA[[#This Row],[D, bottom '[m']]]+TOWER_DATA[[#This Row],[D, top '[m']]])/(2*TOWER_DATA[[#This Row],[t '[mm']]]/1000),"")</f>
        <v/>
      </c>
      <c r="CN446" s="412"/>
      <c r="CV446" s="55"/>
      <c r="DQ446" s="166"/>
      <c r="DR446" s="166"/>
      <c r="DS446" s="150"/>
      <c r="DV446" s="94"/>
      <c r="DW446" s="94"/>
    </row>
    <row r="447" spans="11:127" ht="18" customHeight="1">
      <c r="K447" s="184" t="str">
        <f>IFERROR(MP_DATA[[#This Row],[Top '[m']]]-MP_DATA[[#This Row],[Bottom '[m']]], "")</f>
        <v/>
      </c>
      <c r="L447" s="172" t="str">
        <f>IFERROR(-(MP_DATA[[#This Row],[D, bottom '[m']]]-MP_DATA[[#This Row],[D, top '[m']]])/(MP_DATA[[#This Row],[Bottom '[m']]]-MP_DATA[[#This Row],[Top '[m']]]),"")</f>
        <v/>
      </c>
      <c r="M447" s="122" t="str">
        <f t="shared" si="11"/>
        <v/>
      </c>
      <c r="N447" s="435" t="str">
        <f>IFERROR((MP_DATA[[#This Row],[D, bottom '[m']]]+MP_DATA[[#This Row],[D, top '[m']]])/(2*MP_DATA[[#This Row],[t '[mm']]]/1000),"")</f>
        <v/>
      </c>
      <c r="O447" s="412"/>
      <c r="P447" s="412"/>
      <c r="Q447" s="412"/>
      <c r="R447" s="412"/>
      <c r="S447" s="461"/>
      <c r="T447" s="461"/>
      <c r="U447" s="457"/>
      <c r="V447" s="412"/>
      <c r="W447" s="412"/>
      <c r="X447" s="412"/>
      <c r="Y447" s="412"/>
      <c r="AW447" s="184" t="str">
        <f>IFERROR(TP_DATA[[#This Row],[Top '[m']]]-TP_DATA[[#This Row],[Bottom '[m']]], "")</f>
        <v/>
      </c>
      <c r="AX447" s="165"/>
      <c r="AY447" s="166"/>
      <c r="AZ447" s="189"/>
      <c r="BC447" s="94"/>
      <c r="BD447" s="94"/>
      <c r="BE447" s="150"/>
      <c r="BJ447"/>
      <c r="CI447" s="184" t="str">
        <f>IFERROR(TOWER_DATA[[#This Row],[Top '[m']]]-TOWER_DATA[[#This Row],[Bottom '[m']]], "")</f>
        <v/>
      </c>
      <c r="CJ447" s="446" t="str">
        <f>IFERROR(-(TOWER_DATA[[#This Row],[D, bottom '[m']]]-TOWER_DATA[[#This Row],[D, top '[m']]])/(TOWER_DATA[[#This Row],[Bottom '[m']]]-TOWER_DATA[[#This Row],[Top '[m']]]),"")</f>
        <v/>
      </c>
      <c r="CK447" s="447" t="str">
        <f>IF(7850/1000*(1/3)*PI()*ABS(CD447-CE447)*((CF447/2)^2+(CF447/2)*(CG447/2)+(CG447/2)^2-(CF447/2-CH447/1000)^2-(CF447/2-CH447/1000)*(CG447/2-CH447/1000)-(CG447/2-CH447/1000)^2)=0,"",7850/1000*(1/3)*PI()*ABS(CD447-CE447)*((CF447/2)^2+(CF447/2)*(CG447/2)+(CG447/2)^2-(CF447/2-CH447/1000)^2-(CF447/2-CH447/1000)*(CG447/2-CH447/1000)-(CG447/2-CH447/1000)^2))</f>
        <v/>
      </c>
      <c r="CL447" s="185" t="str">
        <f>IFERROR((TOWER_DATA[[#This Row],[D, bottom '[m']]]+TOWER_DATA[[#This Row],[D, top '[m']]])/(2*TOWER_DATA[[#This Row],[t '[mm']]]/1000),"")</f>
        <v/>
      </c>
      <c r="CN447" s="412"/>
      <c r="CV447" s="55"/>
      <c r="DQ447" s="166"/>
      <c r="DR447" s="166"/>
      <c r="DS447" s="150"/>
      <c r="DV447" s="94"/>
      <c r="DW447" s="94"/>
    </row>
    <row r="448" spans="11:127" ht="18" customHeight="1">
      <c r="K448" s="184" t="str">
        <f>IFERROR(MP_DATA[[#This Row],[Top '[m']]]-MP_DATA[[#This Row],[Bottom '[m']]], "")</f>
        <v/>
      </c>
      <c r="L448" s="172" t="str">
        <f>IFERROR(-(MP_DATA[[#This Row],[D, bottom '[m']]]-MP_DATA[[#This Row],[D, top '[m']]])/(MP_DATA[[#This Row],[Bottom '[m']]]-MP_DATA[[#This Row],[Top '[m']]]),"")</f>
        <v/>
      </c>
      <c r="M448" s="122" t="str">
        <f t="shared" si="11"/>
        <v/>
      </c>
      <c r="N448" s="435" t="str">
        <f>IFERROR((MP_DATA[[#This Row],[D, bottom '[m']]]+MP_DATA[[#This Row],[D, top '[m']]])/(2*MP_DATA[[#This Row],[t '[mm']]]/1000),"")</f>
        <v/>
      </c>
      <c r="O448" s="412"/>
      <c r="P448" s="412"/>
      <c r="Q448" s="412"/>
      <c r="R448" s="412"/>
      <c r="S448" s="461"/>
      <c r="T448" s="461"/>
      <c r="U448" s="457"/>
      <c r="V448" s="412"/>
      <c r="W448" s="412"/>
      <c r="X448" s="412"/>
      <c r="Y448" s="412"/>
      <c r="AW448" s="184" t="str">
        <f>IFERROR(TP_DATA[[#This Row],[Top '[m']]]-TP_DATA[[#This Row],[Bottom '[m']]], "")</f>
        <v/>
      </c>
      <c r="AX448" s="165"/>
      <c r="AY448" s="166"/>
      <c r="AZ448" s="189"/>
      <c r="BC448" s="94"/>
      <c r="BD448" s="94"/>
      <c r="BE448" s="150"/>
      <c r="BJ448"/>
      <c r="CI448" s="184" t="str">
        <f>IFERROR(TOWER_DATA[[#This Row],[Top '[m']]]-TOWER_DATA[[#This Row],[Bottom '[m']]], "")</f>
        <v/>
      </c>
      <c r="CJ448" s="446" t="str">
        <f>IFERROR(-(TOWER_DATA[[#This Row],[D, bottom '[m']]]-TOWER_DATA[[#This Row],[D, top '[m']]])/(TOWER_DATA[[#This Row],[Bottom '[m']]]-TOWER_DATA[[#This Row],[Top '[m']]]),"")</f>
        <v/>
      </c>
      <c r="CK448" s="447" t="str">
        <f>IF(7850/1000*(1/3)*PI()*ABS(CD448-CE448)*((CF448/2)^2+(CF448/2)*(CG448/2)+(CG448/2)^2-(CF448/2-CH448/1000)^2-(CF448/2-CH448/1000)*(CG448/2-CH448/1000)-(CG448/2-CH448/1000)^2)=0,"",7850/1000*(1/3)*PI()*ABS(CD448-CE448)*((CF448/2)^2+(CF448/2)*(CG448/2)+(CG448/2)^2-(CF448/2-CH448/1000)^2-(CF448/2-CH448/1000)*(CG448/2-CH448/1000)-(CG448/2-CH448/1000)^2))</f>
        <v/>
      </c>
      <c r="CL448" s="185" t="str">
        <f>IFERROR((TOWER_DATA[[#This Row],[D, bottom '[m']]]+TOWER_DATA[[#This Row],[D, top '[m']]])/(2*TOWER_DATA[[#This Row],[t '[mm']]]/1000),"")</f>
        <v/>
      </c>
      <c r="CN448" s="412"/>
      <c r="CV448" s="55"/>
      <c r="DQ448" s="166"/>
      <c r="DR448" s="166"/>
      <c r="DS448" s="150"/>
      <c r="DV448" s="94"/>
      <c r="DW448" s="94"/>
    </row>
    <row r="449" spans="11:127" ht="18" customHeight="1">
      <c r="K449" s="184" t="str">
        <f>IFERROR(MP_DATA[[#This Row],[Top '[m']]]-MP_DATA[[#This Row],[Bottom '[m']]], "")</f>
        <v/>
      </c>
      <c r="L449" s="172" t="str">
        <f>IFERROR(-(MP_DATA[[#This Row],[D, bottom '[m']]]-MP_DATA[[#This Row],[D, top '[m']]])/(MP_DATA[[#This Row],[Bottom '[m']]]-MP_DATA[[#This Row],[Top '[m']]]),"")</f>
        <v/>
      </c>
      <c r="M449" s="122" t="str">
        <f t="shared" si="11"/>
        <v/>
      </c>
      <c r="N449" s="435" t="str">
        <f>IFERROR((MP_DATA[[#This Row],[D, bottom '[m']]]+MP_DATA[[#This Row],[D, top '[m']]])/(2*MP_DATA[[#This Row],[t '[mm']]]/1000),"")</f>
        <v/>
      </c>
      <c r="O449" s="412"/>
      <c r="P449" s="412"/>
      <c r="Q449" s="412"/>
      <c r="R449" s="412"/>
      <c r="S449" s="461"/>
      <c r="T449" s="461"/>
      <c r="U449" s="457"/>
      <c r="V449" s="412"/>
      <c r="W449" s="412"/>
      <c r="X449" s="412"/>
      <c r="Y449" s="412"/>
      <c r="AW449" s="184" t="str">
        <f>IFERROR(TP_DATA[[#This Row],[Top '[m']]]-TP_DATA[[#This Row],[Bottom '[m']]], "")</f>
        <v/>
      </c>
      <c r="AX449" s="165"/>
      <c r="AY449" s="166"/>
      <c r="AZ449" s="189"/>
      <c r="BC449" s="94"/>
      <c r="BD449" s="94"/>
      <c r="BE449" s="150"/>
      <c r="BJ449"/>
      <c r="CI449" s="184" t="str">
        <f>IFERROR(TOWER_DATA[[#This Row],[Top '[m']]]-TOWER_DATA[[#This Row],[Bottom '[m']]], "")</f>
        <v/>
      </c>
      <c r="CJ449" s="446" t="str">
        <f>IFERROR(-(TOWER_DATA[[#This Row],[D, bottom '[m']]]-TOWER_DATA[[#This Row],[D, top '[m']]])/(TOWER_DATA[[#This Row],[Bottom '[m']]]-TOWER_DATA[[#This Row],[Top '[m']]]),"")</f>
        <v/>
      </c>
      <c r="CK449" s="447" t="str">
        <f>IF(7850/1000*(1/3)*PI()*ABS(CD449-CE449)*((CF449/2)^2+(CF449/2)*(CG449/2)+(CG449/2)^2-(CF449/2-CH449/1000)^2-(CF449/2-CH449/1000)*(CG449/2-CH449/1000)-(CG449/2-CH449/1000)^2)=0,"",7850/1000*(1/3)*PI()*ABS(CD449-CE449)*((CF449/2)^2+(CF449/2)*(CG449/2)+(CG449/2)^2-(CF449/2-CH449/1000)^2-(CF449/2-CH449/1000)*(CG449/2-CH449/1000)-(CG449/2-CH449/1000)^2))</f>
        <v/>
      </c>
      <c r="CL449" s="185" t="str">
        <f>IFERROR((TOWER_DATA[[#This Row],[D, bottom '[m']]]+TOWER_DATA[[#This Row],[D, top '[m']]])/(2*TOWER_DATA[[#This Row],[t '[mm']]]/1000),"")</f>
        <v/>
      </c>
      <c r="CN449" s="412"/>
      <c r="CV449" s="55"/>
      <c r="DQ449" s="166"/>
      <c r="DR449" s="166"/>
      <c r="DS449" s="150"/>
      <c r="DV449" s="94"/>
      <c r="DW449" s="94"/>
    </row>
    <row r="450" spans="11:127" ht="18" customHeight="1">
      <c r="K450" s="184" t="str">
        <f>IFERROR(MP_DATA[[#This Row],[Top '[m']]]-MP_DATA[[#This Row],[Bottom '[m']]], "")</f>
        <v/>
      </c>
      <c r="L450" s="172" t="str">
        <f>IFERROR(-(MP_DATA[[#This Row],[D, bottom '[m']]]-MP_DATA[[#This Row],[D, top '[m']]])/(MP_DATA[[#This Row],[Bottom '[m']]]-MP_DATA[[#This Row],[Top '[m']]]),"")</f>
        <v/>
      </c>
      <c r="M450" s="122" t="str">
        <f t="shared" si="11"/>
        <v/>
      </c>
      <c r="N450" s="435" t="str">
        <f>IFERROR((MP_DATA[[#This Row],[D, bottom '[m']]]+MP_DATA[[#This Row],[D, top '[m']]])/(2*MP_DATA[[#This Row],[t '[mm']]]/1000),"")</f>
        <v/>
      </c>
      <c r="O450" s="412"/>
      <c r="P450" s="412"/>
      <c r="Q450" s="412"/>
      <c r="R450" s="412"/>
      <c r="S450" s="461"/>
      <c r="T450" s="461"/>
      <c r="U450" s="457"/>
      <c r="V450" s="412"/>
      <c r="W450" s="412"/>
      <c r="X450" s="412"/>
      <c r="Y450" s="412"/>
      <c r="AW450" s="184" t="str">
        <f>IFERROR(TP_DATA[[#This Row],[Top '[m']]]-TP_DATA[[#This Row],[Bottom '[m']]], "")</f>
        <v/>
      </c>
      <c r="AX450" s="165"/>
      <c r="AY450" s="166"/>
      <c r="AZ450" s="189"/>
      <c r="BC450" s="94"/>
      <c r="BD450" s="94"/>
      <c r="BE450" s="150"/>
      <c r="BJ450"/>
      <c r="CI450" s="184" t="str">
        <f>IFERROR(TOWER_DATA[[#This Row],[Top '[m']]]-TOWER_DATA[[#This Row],[Bottom '[m']]], "")</f>
        <v/>
      </c>
      <c r="CJ450" s="446" t="str">
        <f>IFERROR(-(TOWER_DATA[[#This Row],[D, bottom '[m']]]-TOWER_DATA[[#This Row],[D, top '[m']]])/(TOWER_DATA[[#This Row],[Bottom '[m']]]-TOWER_DATA[[#This Row],[Top '[m']]]),"")</f>
        <v/>
      </c>
      <c r="CK450" s="447" t="str">
        <f>IF(7850/1000*(1/3)*PI()*ABS(CD450-CE450)*((CF450/2)^2+(CF450/2)*(CG450/2)+(CG450/2)^2-(CF450/2-CH450/1000)^2-(CF450/2-CH450/1000)*(CG450/2-CH450/1000)-(CG450/2-CH450/1000)^2)=0,"",7850/1000*(1/3)*PI()*ABS(CD450-CE450)*((CF450/2)^2+(CF450/2)*(CG450/2)+(CG450/2)^2-(CF450/2-CH450/1000)^2-(CF450/2-CH450/1000)*(CG450/2-CH450/1000)-(CG450/2-CH450/1000)^2))</f>
        <v/>
      </c>
      <c r="CL450" s="185" t="str">
        <f>IFERROR((TOWER_DATA[[#This Row],[D, bottom '[m']]]+TOWER_DATA[[#This Row],[D, top '[m']]])/(2*TOWER_DATA[[#This Row],[t '[mm']]]/1000),"")</f>
        <v/>
      </c>
      <c r="CN450" s="412"/>
      <c r="CV450" s="55"/>
      <c r="DQ450" s="166"/>
      <c r="DR450" s="166"/>
      <c r="DS450" s="150"/>
      <c r="DV450" s="94"/>
      <c r="DW450" s="94"/>
    </row>
    <row r="451" spans="11:127" ht="18" customHeight="1">
      <c r="K451" s="184" t="str">
        <f>IFERROR(MP_DATA[[#This Row],[Top '[m']]]-MP_DATA[[#This Row],[Bottom '[m']]], "")</f>
        <v/>
      </c>
      <c r="L451" s="172" t="str">
        <f>IFERROR(-(MP_DATA[[#This Row],[D, bottom '[m']]]-MP_DATA[[#This Row],[D, top '[m']]])/(MP_DATA[[#This Row],[Bottom '[m']]]-MP_DATA[[#This Row],[Top '[m']]]),"")</f>
        <v/>
      </c>
      <c r="M451" s="122" t="str">
        <f t="shared" si="11"/>
        <v/>
      </c>
      <c r="N451" s="435" t="str">
        <f>IFERROR((MP_DATA[[#This Row],[D, bottom '[m']]]+MP_DATA[[#This Row],[D, top '[m']]])/(2*MP_DATA[[#This Row],[t '[mm']]]/1000),"")</f>
        <v/>
      </c>
      <c r="O451" s="412"/>
      <c r="P451" s="412"/>
      <c r="Q451" s="412"/>
      <c r="R451" s="412"/>
      <c r="S451" s="461"/>
      <c r="T451" s="461"/>
      <c r="U451" s="457"/>
      <c r="V451" s="412"/>
      <c r="W451" s="412"/>
      <c r="X451" s="412"/>
      <c r="Y451" s="412"/>
      <c r="AW451" s="184" t="str">
        <f>IFERROR(TP_DATA[[#This Row],[Top '[m']]]-TP_DATA[[#This Row],[Bottom '[m']]], "")</f>
        <v/>
      </c>
      <c r="AX451" s="165"/>
      <c r="AY451" s="166"/>
      <c r="AZ451" s="189"/>
      <c r="BC451" s="94"/>
      <c r="BD451" s="94"/>
      <c r="BE451" s="150"/>
      <c r="BJ451"/>
      <c r="CI451" s="184" t="str">
        <f>IFERROR(TOWER_DATA[[#This Row],[Top '[m']]]-TOWER_DATA[[#This Row],[Bottom '[m']]], "")</f>
        <v/>
      </c>
      <c r="CJ451" s="446" t="str">
        <f>IFERROR(-(TOWER_DATA[[#This Row],[D, bottom '[m']]]-TOWER_DATA[[#This Row],[D, top '[m']]])/(TOWER_DATA[[#This Row],[Bottom '[m']]]-TOWER_DATA[[#This Row],[Top '[m']]]),"")</f>
        <v/>
      </c>
      <c r="CK451" s="447" t="str">
        <f>IF(7850/1000*(1/3)*PI()*ABS(CD451-CE451)*((CF451/2)^2+(CF451/2)*(CG451/2)+(CG451/2)^2-(CF451/2-CH451/1000)^2-(CF451/2-CH451/1000)*(CG451/2-CH451/1000)-(CG451/2-CH451/1000)^2)=0,"",7850/1000*(1/3)*PI()*ABS(CD451-CE451)*((CF451/2)^2+(CF451/2)*(CG451/2)+(CG451/2)^2-(CF451/2-CH451/1000)^2-(CF451/2-CH451/1000)*(CG451/2-CH451/1000)-(CG451/2-CH451/1000)^2))</f>
        <v/>
      </c>
      <c r="CL451" s="185" t="str">
        <f>IFERROR((TOWER_DATA[[#This Row],[D, bottom '[m']]]+TOWER_DATA[[#This Row],[D, top '[m']]])/(2*TOWER_DATA[[#This Row],[t '[mm']]]/1000),"")</f>
        <v/>
      </c>
      <c r="CN451" s="412"/>
      <c r="CV451" s="55"/>
      <c r="DQ451" s="166"/>
      <c r="DR451" s="166"/>
      <c r="DS451" s="150"/>
      <c r="DV451" s="94"/>
      <c r="DW451" s="94"/>
    </row>
    <row r="452" spans="11:127" ht="18" customHeight="1">
      <c r="K452" s="184" t="str">
        <f>IFERROR(MP_DATA[[#This Row],[Top '[m']]]-MP_DATA[[#This Row],[Bottom '[m']]], "")</f>
        <v/>
      </c>
      <c r="L452" s="172" t="str">
        <f>IFERROR(-(MP_DATA[[#This Row],[D, bottom '[m']]]-MP_DATA[[#This Row],[D, top '[m']]])/(MP_DATA[[#This Row],[Bottom '[m']]]-MP_DATA[[#This Row],[Top '[m']]]),"")</f>
        <v/>
      </c>
      <c r="M452" s="122" t="str">
        <f t="shared" si="11"/>
        <v/>
      </c>
      <c r="N452" s="435" t="str">
        <f>IFERROR((MP_DATA[[#This Row],[D, bottom '[m']]]+MP_DATA[[#This Row],[D, top '[m']]])/(2*MP_DATA[[#This Row],[t '[mm']]]/1000),"")</f>
        <v/>
      </c>
      <c r="O452" s="412"/>
      <c r="P452" s="412"/>
      <c r="Q452" s="412"/>
      <c r="R452" s="412"/>
      <c r="S452" s="461"/>
      <c r="T452" s="461"/>
      <c r="U452" s="457"/>
      <c r="V452" s="412"/>
      <c r="W452" s="412"/>
      <c r="X452" s="412"/>
      <c r="Y452" s="412"/>
      <c r="AW452" s="184" t="str">
        <f>IFERROR(TP_DATA[[#This Row],[Top '[m']]]-TP_DATA[[#This Row],[Bottom '[m']]], "")</f>
        <v/>
      </c>
      <c r="AX452" s="165"/>
      <c r="AY452" s="166"/>
      <c r="AZ452" s="189"/>
      <c r="BC452" s="94"/>
      <c r="BD452" s="94"/>
      <c r="BE452" s="150"/>
      <c r="BJ452"/>
      <c r="CI452" s="184" t="str">
        <f>IFERROR(TOWER_DATA[[#This Row],[Top '[m']]]-TOWER_DATA[[#This Row],[Bottom '[m']]], "")</f>
        <v/>
      </c>
      <c r="CJ452" s="446" t="str">
        <f>IFERROR(-(TOWER_DATA[[#This Row],[D, bottom '[m']]]-TOWER_DATA[[#This Row],[D, top '[m']]])/(TOWER_DATA[[#This Row],[Bottom '[m']]]-TOWER_DATA[[#This Row],[Top '[m']]]),"")</f>
        <v/>
      </c>
      <c r="CK452" s="447" t="str">
        <f>IF(7850/1000*(1/3)*PI()*ABS(CD452-CE452)*((CF452/2)^2+(CF452/2)*(CG452/2)+(CG452/2)^2-(CF452/2-CH452/1000)^2-(CF452/2-CH452/1000)*(CG452/2-CH452/1000)-(CG452/2-CH452/1000)^2)=0,"",7850/1000*(1/3)*PI()*ABS(CD452-CE452)*((CF452/2)^2+(CF452/2)*(CG452/2)+(CG452/2)^2-(CF452/2-CH452/1000)^2-(CF452/2-CH452/1000)*(CG452/2-CH452/1000)-(CG452/2-CH452/1000)^2))</f>
        <v/>
      </c>
      <c r="CL452" s="185" t="str">
        <f>IFERROR((TOWER_DATA[[#This Row],[D, bottom '[m']]]+TOWER_DATA[[#This Row],[D, top '[m']]])/(2*TOWER_DATA[[#This Row],[t '[mm']]]/1000),"")</f>
        <v/>
      </c>
      <c r="CN452" s="412"/>
      <c r="CV452" s="55"/>
      <c r="DQ452" s="166"/>
      <c r="DR452" s="166"/>
      <c r="DS452" s="150"/>
      <c r="DV452" s="94"/>
      <c r="DW452" s="94"/>
    </row>
    <row r="453" spans="11:127" ht="18" customHeight="1">
      <c r="K453" s="184" t="str">
        <f>IFERROR(MP_DATA[[#This Row],[Top '[m']]]-MP_DATA[[#This Row],[Bottom '[m']]], "")</f>
        <v/>
      </c>
      <c r="L453" s="172" t="str">
        <f>IFERROR(-(MP_DATA[[#This Row],[D, bottom '[m']]]-MP_DATA[[#This Row],[D, top '[m']]])/(MP_DATA[[#This Row],[Bottom '[m']]]-MP_DATA[[#This Row],[Top '[m']]]),"")</f>
        <v/>
      </c>
      <c r="M453" s="122" t="str">
        <f t="shared" si="11"/>
        <v/>
      </c>
      <c r="N453" s="435" t="str">
        <f>IFERROR((MP_DATA[[#This Row],[D, bottom '[m']]]+MP_DATA[[#This Row],[D, top '[m']]])/(2*MP_DATA[[#This Row],[t '[mm']]]/1000),"")</f>
        <v/>
      </c>
      <c r="O453" s="412"/>
      <c r="P453" s="412"/>
      <c r="Q453" s="412"/>
      <c r="R453" s="412"/>
      <c r="S453" s="461"/>
      <c r="T453" s="461"/>
      <c r="U453" s="457"/>
      <c r="V453" s="412"/>
      <c r="W453" s="412"/>
      <c r="X453" s="412"/>
      <c r="Y453" s="412"/>
      <c r="AW453" s="184" t="str">
        <f>IFERROR(TP_DATA[[#This Row],[Top '[m']]]-TP_DATA[[#This Row],[Bottom '[m']]], "")</f>
        <v/>
      </c>
      <c r="AX453" s="165"/>
      <c r="AY453" s="166"/>
      <c r="AZ453" s="189"/>
      <c r="BC453" s="94"/>
      <c r="BD453" s="94"/>
      <c r="BE453" s="150"/>
      <c r="BJ453"/>
      <c r="CI453" s="184" t="str">
        <f>IFERROR(TOWER_DATA[[#This Row],[Top '[m']]]-TOWER_DATA[[#This Row],[Bottom '[m']]], "")</f>
        <v/>
      </c>
      <c r="CJ453" s="446" t="str">
        <f>IFERROR(-(TOWER_DATA[[#This Row],[D, bottom '[m']]]-TOWER_DATA[[#This Row],[D, top '[m']]])/(TOWER_DATA[[#This Row],[Bottom '[m']]]-TOWER_DATA[[#This Row],[Top '[m']]]),"")</f>
        <v/>
      </c>
      <c r="CK453" s="447" t="str">
        <f>IF(7850/1000*(1/3)*PI()*ABS(CD453-CE453)*((CF453/2)^2+(CF453/2)*(CG453/2)+(CG453/2)^2-(CF453/2-CH453/1000)^2-(CF453/2-CH453/1000)*(CG453/2-CH453/1000)-(CG453/2-CH453/1000)^2)=0,"",7850/1000*(1/3)*PI()*ABS(CD453-CE453)*((CF453/2)^2+(CF453/2)*(CG453/2)+(CG453/2)^2-(CF453/2-CH453/1000)^2-(CF453/2-CH453/1000)*(CG453/2-CH453/1000)-(CG453/2-CH453/1000)^2))</f>
        <v/>
      </c>
      <c r="CL453" s="185" t="str">
        <f>IFERROR((TOWER_DATA[[#This Row],[D, bottom '[m']]]+TOWER_DATA[[#This Row],[D, top '[m']]])/(2*TOWER_DATA[[#This Row],[t '[mm']]]/1000),"")</f>
        <v/>
      </c>
      <c r="CN453" s="412"/>
      <c r="CV453" s="55"/>
      <c r="DQ453" s="166"/>
      <c r="DR453" s="166"/>
      <c r="DS453" s="150"/>
      <c r="DV453" s="94"/>
      <c r="DW453" s="94"/>
    </row>
    <row r="454" spans="11:127" ht="18" customHeight="1">
      <c r="K454" s="184" t="str">
        <f>IFERROR(MP_DATA[[#This Row],[Top '[m']]]-MP_DATA[[#This Row],[Bottom '[m']]], "")</f>
        <v/>
      </c>
      <c r="L454" s="172" t="str">
        <f>IFERROR(-(MP_DATA[[#This Row],[D, bottom '[m']]]-MP_DATA[[#This Row],[D, top '[m']]])/(MP_DATA[[#This Row],[Bottom '[m']]]-MP_DATA[[#This Row],[Top '[m']]]),"")</f>
        <v/>
      </c>
      <c r="M454" s="122" t="str">
        <f t="shared" si="11"/>
        <v/>
      </c>
      <c r="N454" s="435" t="str">
        <f>IFERROR((MP_DATA[[#This Row],[D, bottom '[m']]]+MP_DATA[[#This Row],[D, top '[m']]])/(2*MP_DATA[[#This Row],[t '[mm']]]/1000),"")</f>
        <v/>
      </c>
      <c r="O454" s="412"/>
      <c r="P454" s="412"/>
      <c r="Q454" s="412"/>
      <c r="R454" s="412"/>
      <c r="S454" s="461"/>
      <c r="T454" s="461"/>
      <c r="U454" s="457"/>
      <c r="V454" s="412"/>
      <c r="W454" s="412"/>
      <c r="X454" s="412"/>
      <c r="Y454" s="412"/>
      <c r="AW454" s="184" t="str">
        <f>IFERROR(TP_DATA[[#This Row],[Top '[m']]]-TP_DATA[[#This Row],[Bottom '[m']]], "")</f>
        <v/>
      </c>
      <c r="AX454" s="165"/>
      <c r="AY454" s="166"/>
      <c r="AZ454" s="189"/>
      <c r="BC454" s="94"/>
      <c r="BD454" s="94"/>
      <c r="BE454" s="150"/>
      <c r="BJ454"/>
      <c r="CI454" s="184" t="str">
        <f>IFERROR(TOWER_DATA[[#This Row],[Top '[m']]]-TOWER_DATA[[#This Row],[Bottom '[m']]], "")</f>
        <v/>
      </c>
      <c r="CJ454" s="446" t="str">
        <f>IFERROR(-(TOWER_DATA[[#This Row],[D, bottom '[m']]]-TOWER_DATA[[#This Row],[D, top '[m']]])/(TOWER_DATA[[#This Row],[Bottom '[m']]]-TOWER_DATA[[#This Row],[Top '[m']]]),"")</f>
        <v/>
      </c>
      <c r="CK454" s="447" t="str">
        <f>IF(7850/1000*(1/3)*PI()*ABS(CD454-CE454)*((CF454/2)^2+(CF454/2)*(CG454/2)+(CG454/2)^2-(CF454/2-CH454/1000)^2-(CF454/2-CH454/1000)*(CG454/2-CH454/1000)-(CG454/2-CH454/1000)^2)=0,"",7850/1000*(1/3)*PI()*ABS(CD454-CE454)*((CF454/2)^2+(CF454/2)*(CG454/2)+(CG454/2)^2-(CF454/2-CH454/1000)^2-(CF454/2-CH454/1000)*(CG454/2-CH454/1000)-(CG454/2-CH454/1000)^2))</f>
        <v/>
      </c>
      <c r="CL454" s="185" t="str">
        <f>IFERROR((TOWER_DATA[[#This Row],[D, bottom '[m']]]+TOWER_DATA[[#This Row],[D, top '[m']]])/(2*TOWER_DATA[[#This Row],[t '[mm']]]/1000),"")</f>
        <v/>
      </c>
      <c r="CN454" s="412"/>
      <c r="CV454" s="55"/>
      <c r="DQ454" s="166"/>
      <c r="DR454" s="166"/>
      <c r="DS454" s="150"/>
      <c r="DV454" s="94"/>
      <c r="DW454" s="94"/>
    </row>
    <row r="455" spans="11:127" ht="18" customHeight="1">
      <c r="K455" s="184" t="str">
        <f>IFERROR(MP_DATA[[#This Row],[Top '[m']]]-MP_DATA[[#This Row],[Bottom '[m']]], "")</f>
        <v/>
      </c>
      <c r="L455" s="172" t="str">
        <f>IFERROR(-(MP_DATA[[#This Row],[D, bottom '[m']]]-MP_DATA[[#This Row],[D, top '[m']]])/(MP_DATA[[#This Row],[Bottom '[m']]]-MP_DATA[[#This Row],[Top '[m']]]),"")</f>
        <v/>
      </c>
      <c r="M455" s="122" t="str">
        <f t="shared" si="11"/>
        <v/>
      </c>
      <c r="N455" s="435" t="str">
        <f>IFERROR((MP_DATA[[#This Row],[D, bottom '[m']]]+MP_DATA[[#This Row],[D, top '[m']]])/(2*MP_DATA[[#This Row],[t '[mm']]]/1000),"")</f>
        <v/>
      </c>
      <c r="O455" s="412"/>
      <c r="P455" s="412"/>
      <c r="Q455" s="412"/>
      <c r="R455" s="412"/>
      <c r="S455" s="461"/>
      <c r="T455" s="461"/>
      <c r="U455" s="457"/>
      <c r="V455" s="412"/>
      <c r="W455" s="412"/>
      <c r="X455" s="412"/>
      <c r="Y455" s="412"/>
      <c r="AW455" s="184" t="str">
        <f>IFERROR(TP_DATA[[#This Row],[Top '[m']]]-TP_DATA[[#This Row],[Bottom '[m']]], "")</f>
        <v/>
      </c>
      <c r="AX455" s="165"/>
      <c r="AY455" s="166"/>
      <c r="AZ455" s="189"/>
      <c r="BC455" s="94"/>
      <c r="BD455" s="94"/>
      <c r="BE455" s="150"/>
      <c r="BJ455"/>
      <c r="CI455" s="184" t="str">
        <f>IFERROR(TOWER_DATA[[#This Row],[Top '[m']]]-TOWER_DATA[[#This Row],[Bottom '[m']]], "")</f>
        <v/>
      </c>
      <c r="CJ455" s="446" t="str">
        <f>IFERROR(-(TOWER_DATA[[#This Row],[D, bottom '[m']]]-TOWER_DATA[[#This Row],[D, top '[m']]])/(TOWER_DATA[[#This Row],[Bottom '[m']]]-TOWER_DATA[[#This Row],[Top '[m']]]),"")</f>
        <v/>
      </c>
      <c r="CK455" s="447" t="str">
        <f>IF(7850/1000*(1/3)*PI()*ABS(CD455-CE455)*((CF455/2)^2+(CF455/2)*(CG455/2)+(CG455/2)^2-(CF455/2-CH455/1000)^2-(CF455/2-CH455/1000)*(CG455/2-CH455/1000)-(CG455/2-CH455/1000)^2)=0,"",7850/1000*(1/3)*PI()*ABS(CD455-CE455)*((CF455/2)^2+(CF455/2)*(CG455/2)+(CG455/2)^2-(CF455/2-CH455/1000)^2-(CF455/2-CH455/1000)*(CG455/2-CH455/1000)-(CG455/2-CH455/1000)^2))</f>
        <v/>
      </c>
      <c r="CL455" s="185" t="str">
        <f>IFERROR((TOWER_DATA[[#This Row],[D, bottom '[m']]]+TOWER_DATA[[#This Row],[D, top '[m']]])/(2*TOWER_DATA[[#This Row],[t '[mm']]]/1000),"")</f>
        <v/>
      </c>
      <c r="CN455" s="412"/>
      <c r="CV455" s="55"/>
      <c r="DQ455" s="166"/>
      <c r="DR455" s="166"/>
      <c r="DS455" s="150"/>
      <c r="DV455" s="94"/>
      <c r="DW455" s="94"/>
    </row>
    <row r="456" spans="11:127" ht="18" customHeight="1">
      <c r="K456" s="184" t="str">
        <f>IFERROR(MP_DATA[[#This Row],[Top '[m']]]-MP_DATA[[#This Row],[Bottom '[m']]], "")</f>
        <v/>
      </c>
      <c r="L456" s="172" t="str">
        <f>IFERROR(-(MP_DATA[[#This Row],[D, bottom '[m']]]-MP_DATA[[#This Row],[D, top '[m']]])/(MP_DATA[[#This Row],[Bottom '[m']]]-MP_DATA[[#This Row],[Top '[m']]]),"")</f>
        <v/>
      </c>
      <c r="M456" s="122" t="str">
        <f t="shared" si="11"/>
        <v/>
      </c>
      <c r="N456" s="435" t="str">
        <f>IFERROR((MP_DATA[[#This Row],[D, bottom '[m']]]+MP_DATA[[#This Row],[D, top '[m']]])/(2*MP_DATA[[#This Row],[t '[mm']]]/1000),"")</f>
        <v/>
      </c>
      <c r="O456" s="412"/>
      <c r="P456" s="412"/>
      <c r="Q456" s="412"/>
      <c r="R456" s="412"/>
      <c r="S456" s="461"/>
      <c r="T456" s="461"/>
      <c r="U456" s="457"/>
      <c r="V456" s="412"/>
      <c r="W456" s="412"/>
      <c r="X456" s="412"/>
      <c r="Y456" s="412"/>
      <c r="AW456" s="184" t="str">
        <f>IFERROR(TP_DATA[[#This Row],[Top '[m']]]-TP_DATA[[#This Row],[Bottom '[m']]], "")</f>
        <v/>
      </c>
      <c r="AX456" s="165"/>
      <c r="AY456" s="166"/>
      <c r="AZ456" s="189"/>
      <c r="BC456" s="94"/>
      <c r="BD456" s="94"/>
      <c r="BE456" s="150"/>
      <c r="BJ456"/>
      <c r="CI456" s="184" t="str">
        <f>IFERROR(TOWER_DATA[[#This Row],[Top '[m']]]-TOWER_DATA[[#This Row],[Bottom '[m']]], "")</f>
        <v/>
      </c>
      <c r="CJ456" s="446" t="str">
        <f>IFERROR(-(TOWER_DATA[[#This Row],[D, bottom '[m']]]-TOWER_DATA[[#This Row],[D, top '[m']]])/(TOWER_DATA[[#This Row],[Bottom '[m']]]-TOWER_DATA[[#This Row],[Top '[m']]]),"")</f>
        <v/>
      </c>
      <c r="CK456" s="447" t="str">
        <f>IF(7850/1000*(1/3)*PI()*ABS(CD456-CE456)*((CF456/2)^2+(CF456/2)*(CG456/2)+(CG456/2)^2-(CF456/2-CH456/1000)^2-(CF456/2-CH456/1000)*(CG456/2-CH456/1000)-(CG456/2-CH456/1000)^2)=0,"",7850/1000*(1/3)*PI()*ABS(CD456-CE456)*((CF456/2)^2+(CF456/2)*(CG456/2)+(CG456/2)^2-(CF456/2-CH456/1000)^2-(CF456/2-CH456/1000)*(CG456/2-CH456/1000)-(CG456/2-CH456/1000)^2))</f>
        <v/>
      </c>
      <c r="CL456" s="185" t="str">
        <f>IFERROR((TOWER_DATA[[#This Row],[D, bottom '[m']]]+TOWER_DATA[[#This Row],[D, top '[m']]])/(2*TOWER_DATA[[#This Row],[t '[mm']]]/1000),"")</f>
        <v/>
      </c>
      <c r="CN456" s="412"/>
      <c r="CV456" s="55"/>
      <c r="DQ456" s="166"/>
      <c r="DR456" s="166"/>
      <c r="DS456" s="150"/>
      <c r="DV456" s="94"/>
      <c r="DW456" s="94"/>
    </row>
    <row r="457" spans="11:127" ht="18" customHeight="1">
      <c r="K457" s="184" t="str">
        <f>IFERROR(MP_DATA[[#This Row],[Top '[m']]]-MP_DATA[[#This Row],[Bottom '[m']]], "")</f>
        <v/>
      </c>
      <c r="L457" s="172" t="str">
        <f>IFERROR(-(MP_DATA[[#This Row],[D, bottom '[m']]]-MP_DATA[[#This Row],[D, top '[m']]])/(MP_DATA[[#This Row],[Bottom '[m']]]-MP_DATA[[#This Row],[Top '[m']]]),"")</f>
        <v/>
      </c>
      <c r="M457" s="122" t="str">
        <f t="shared" si="11"/>
        <v/>
      </c>
      <c r="N457" s="435" t="str">
        <f>IFERROR((MP_DATA[[#This Row],[D, bottom '[m']]]+MP_DATA[[#This Row],[D, top '[m']]])/(2*MP_DATA[[#This Row],[t '[mm']]]/1000),"")</f>
        <v/>
      </c>
      <c r="O457" s="412"/>
      <c r="P457" s="412"/>
      <c r="Q457" s="412"/>
      <c r="R457" s="412"/>
      <c r="S457" s="461"/>
      <c r="T457" s="461"/>
      <c r="U457" s="457"/>
      <c r="V457" s="412"/>
      <c r="W457" s="412"/>
      <c r="X457" s="412"/>
      <c r="Y457" s="412"/>
      <c r="AW457" s="184" t="str">
        <f>IFERROR(TP_DATA[[#This Row],[Top '[m']]]-TP_DATA[[#This Row],[Bottom '[m']]], "")</f>
        <v/>
      </c>
      <c r="AX457" s="165"/>
      <c r="AY457" s="166"/>
      <c r="AZ457" s="189"/>
      <c r="BC457" s="94"/>
      <c r="BD457" s="94"/>
      <c r="BE457" s="150"/>
      <c r="BJ457"/>
      <c r="CI457" s="184" t="str">
        <f>IFERROR(TOWER_DATA[[#This Row],[Top '[m']]]-TOWER_DATA[[#This Row],[Bottom '[m']]], "")</f>
        <v/>
      </c>
      <c r="CJ457" s="446" t="str">
        <f>IFERROR(-(TOWER_DATA[[#This Row],[D, bottom '[m']]]-TOWER_DATA[[#This Row],[D, top '[m']]])/(TOWER_DATA[[#This Row],[Bottom '[m']]]-TOWER_DATA[[#This Row],[Top '[m']]]),"")</f>
        <v/>
      </c>
      <c r="CK457" s="447" t="str">
        <f>IF(7850/1000*(1/3)*PI()*ABS(CD457-CE457)*((CF457/2)^2+(CF457/2)*(CG457/2)+(CG457/2)^2-(CF457/2-CH457/1000)^2-(CF457/2-CH457/1000)*(CG457/2-CH457/1000)-(CG457/2-CH457/1000)^2)=0,"",7850/1000*(1/3)*PI()*ABS(CD457-CE457)*((CF457/2)^2+(CF457/2)*(CG457/2)+(CG457/2)^2-(CF457/2-CH457/1000)^2-(CF457/2-CH457/1000)*(CG457/2-CH457/1000)-(CG457/2-CH457/1000)^2))</f>
        <v/>
      </c>
      <c r="CL457" s="185" t="str">
        <f>IFERROR((TOWER_DATA[[#This Row],[D, bottom '[m']]]+TOWER_DATA[[#This Row],[D, top '[m']]])/(2*TOWER_DATA[[#This Row],[t '[mm']]]/1000),"")</f>
        <v/>
      </c>
      <c r="CN457" s="412"/>
      <c r="CV457" s="55"/>
      <c r="DQ457" s="166"/>
      <c r="DR457" s="166"/>
      <c r="DS457" s="150"/>
      <c r="DV457" s="94"/>
      <c r="DW457" s="94"/>
    </row>
    <row r="458" spans="11:127" ht="18" customHeight="1">
      <c r="K458" s="184" t="str">
        <f>IFERROR(MP_DATA[[#This Row],[Top '[m']]]-MP_DATA[[#This Row],[Bottom '[m']]], "")</f>
        <v/>
      </c>
      <c r="L458" s="172" t="str">
        <f>IFERROR(-(MP_DATA[[#This Row],[D, bottom '[m']]]-MP_DATA[[#This Row],[D, top '[m']]])/(MP_DATA[[#This Row],[Bottom '[m']]]-MP_DATA[[#This Row],[Top '[m']]]),"")</f>
        <v/>
      </c>
      <c r="M458" s="122" t="str">
        <f t="shared" si="11"/>
        <v/>
      </c>
      <c r="N458" s="435" t="str">
        <f>IFERROR((MP_DATA[[#This Row],[D, bottom '[m']]]+MP_DATA[[#This Row],[D, top '[m']]])/(2*MP_DATA[[#This Row],[t '[mm']]]/1000),"")</f>
        <v/>
      </c>
      <c r="O458" s="412"/>
      <c r="P458" s="412"/>
      <c r="Q458" s="412"/>
      <c r="R458" s="412"/>
      <c r="S458" s="461"/>
      <c r="T458" s="461"/>
      <c r="U458" s="457"/>
      <c r="V458" s="412"/>
      <c r="W458" s="412"/>
      <c r="X458" s="412"/>
      <c r="Y458" s="412"/>
      <c r="AW458" s="184" t="str">
        <f>IFERROR(TP_DATA[[#This Row],[Top '[m']]]-TP_DATA[[#This Row],[Bottom '[m']]], "")</f>
        <v/>
      </c>
      <c r="AX458" s="165"/>
      <c r="AY458" s="166"/>
      <c r="AZ458" s="189"/>
      <c r="BC458" s="94"/>
      <c r="BD458" s="94"/>
      <c r="BE458" s="150"/>
      <c r="BJ458"/>
      <c r="CI458" s="184" t="str">
        <f>IFERROR(TOWER_DATA[[#This Row],[Top '[m']]]-TOWER_DATA[[#This Row],[Bottom '[m']]], "")</f>
        <v/>
      </c>
      <c r="CJ458" s="446" t="str">
        <f>IFERROR(-(TOWER_DATA[[#This Row],[D, bottom '[m']]]-TOWER_DATA[[#This Row],[D, top '[m']]])/(TOWER_DATA[[#This Row],[Bottom '[m']]]-TOWER_DATA[[#This Row],[Top '[m']]]),"")</f>
        <v/>
      </c>
      <c r="CK458" s="447" t="str">
        <f>IF(7850/1000*(1/3)*PI()*ABS(CD458-CE458)*((CF458/2)^2+(CF458/2)*(CG458/2)+(CG458/2)^2-(CF458/2-CH458/1000)^2-(CF458/2-CH458/1000)*(CG458/2-CH458/1000)-(CG458/2-CH458/1000)^2)=0,"",7850/1000*(1/3)*PI()*ABS(CD458-CE458)*((CF458/2)^2+(CF458/2)*(CG458/2)+(CG458/2)^2-(CF458/2-CH458/1000)^2-(CF458/2-CH458/1000)*(CG458/2-CH458/1000)-(CG458/2-CH458/1000)^2))</f>
        <v/>
      </c>
      <c r="CL458" s="185" t="str">
        <f>IFERROR((TOWER_DATA[[#This Row],[D, bottom '[m']]]+TOWER_DATA[[#This Row],[D, top '[m']]])/(2*TOWER_DATA[[#This Row],[t '[mm']]]/1000),"")</f>
        <v/>
      </c>
      <c r="CN458" s="412"/>
      <c r="CV458" s="55"/>
      <c r="DQ458" s="166"/>
      <c r="DR458" s="166"/>
      <c r="DS458" s="150"/>
      <c r="DV458" s="94"/>
      <c r="DW458" s="94"/>
    </row>
    <row r="459" spans="11:127" ht="18" customHeight="1">
      <c r="K459" s="184" t="str">
        <f>IFERROR(MP_DATA[[#This Row],[Top '[m']]]-MP_DATA[[#This Row],[Bottom '[m']]], "")</f>
        <v/>
      </c>
      <c r="L459" s="172" t="str">
        <f>IFERROR(-(MP_DATA[[#This Row],[D, bottom '[m']]]-MP_DATA[[#This Row],[D, top '[m']]])/(MP_DATA[[#This Row],[Bottom '[m']]]-MP_DATA[[#This Row],[Top '[m']]]),"")</f>
        <v/>
      </c>
      <c r="M459" s="122" t="str">
        <f t="shared" si="11"/>
        <v/>
      </c>
      <c r="N459" s="435" t="str">
        <f>IFERROR((MP_DATA[[#This Row],[D, bottom '[m']]]+MP_DATA[[#This Row],[D, top '[m']]])/(2*MP_DATA[[#This Row],[t '[mm']]]/1000),"")</f>
        <v/>
      </c>
      <c r="O459" s="412"/>
      <c r="P459" s="412"/>
      <c r="Q459" s="412"/>
      <c r="R459" s="412"/>
      <c r="S459" s="461"/>
      <c r="T459" s="461"/>
      <c r="U459" s="457"/>
      <c r="V459" s="412"/>
      <c r="W459" s="412"/>
      <c r="X459" s="412"/>
      <c r="Y459" s="412"/>
      <c r="AW459" s="184" t="str">
        <f>IFERROR(TP_DATA[[#This Row],[Top '[m']]]-TP_DATA[[#This Row],[Bottom '[m']]], "")</f>
        <v/>
      </c>
      <c r="AX459" s="165"/>
      <c r="AY459" s="166"/>
      <c r="AZ459" s="189"/>
      <c r="BC459" s="94"/>
      <c r="BD459" s="94"/>
      <c r="BE459" s="150"/>
      <c r="BJ459"/>
      <c r="CI459" s="184" t="str">
        <f>IFERROR(TOWER_DATA[[#This Row],[Top '[m']]]-TOWER_DATA[[#This Row],[Bottom '[m']]], "")</f>
        <v/>
      </c>
      <c r="CJ459" s="446" t="str">
        <f>IFERROR(-(TOWER_DATA[[#This Row],[D, bottom '[m']]]-TOWER_DATA[[#This Row],[D, top '[m']]])/(TOWER_DATA[[#This Row],[Bottom '[m']]]-TOWER_DATA[[#This Row],[Top '[m']]]),"")</f>
        <v/>
      </c>
      <c r="CK459" s="447" t="str">
        <f>IF(7850/1000*(1/3)*PI()*ABS(CD459-CE459)*((CF459/2)^2+(CF459/2)*(CG459/2)+(CG459/2)^2-(CF459/2-CH459/1000)^2-(CF459/2-CH459/1000)*(CG459/2-CH459/1000)-(CG459/2-CH459/1000)^2)=0,"",7850/1000*(1/3)*PI()*ABS(CD459-CE459)*((CF459/2)^2+(CF459/2)*(CG459/2)+(CG459/2)^2-(CF459/2-CH459/1000)^2-(CF459/2-CH459/1000)*(CG459/2-CH459/1000)-(CG459/2-CH459/1000)^2))</f>
        <v/>
      </c>
      <c r="CL459" s="185" t="str">
        <f>IFERROR((TOWER_DATA[[#This Row],[D, bottom '[m']]]+TOWER_DATA[[#This Row],[D, top '[m']]])/(2*TOWER_DATA[[#This Row],[t '[mm']]]/1000),"")</f>
        <v/>
      </c>
      <c r="CN459" s="412"/>
      <c r="DQ459" s="166"/>
      <c r="DR459" s="166"/>
      <c r="DS459" s="150"/>
      <c r="DV459" s="94"/>
      <c r="DW459" s="94"/>
    </row>
    <row r="460" spans="11:127" ht="18" customHeight="1">
      <c r="K460" s="184" t="str">
        <f>IFERROR(MP_DATA[[#This Row],[Top '[m']]]-MP_DATA[[#This Row],[Bottom '[m']]], "")</f>
        <v/>
      </c>
      <c r="L460" s="172" t="str">
        <f>IFERROR(-(MP_DATA[[#This Row],[D, bottom '[m']]]-MP_DATA[[#This Row],[D, top '[m']]])/(MP_DATA[[#This Row],[Bottom '[m']]]-MP_DATA[[#This Row],[Top '[m']]]),"")</f>
        <v/>
      </c>
      <c r="M460" s="122" t="str">
        <f t="shared" si="11"/>
        <v/>
      </c>
      <c r="N460" s="435" t="str">
        <f>IFERROR((MP_DATA[[#This Row],[D, bottom '[m']]]+MP_DATA[[#This Row],[D, top '[m']]])/(2*MP_DATA[[#This Row],[t '[mm']]]/1000),"")</f>
        <v/>
      </c>
      <c r="O460" s="412"/>
      <c r="P460" s="412"/>
      <c r="Q460" s="412"/>
      <c r="R460" s="412"/>
      <c r="S460" s="461"/>
      <c r="T460" s="461"/>
      <c r="U460" s="457"/>
      <c r="V460" s="412"/>
      <c r="W460" s="412"/>
      <c r="X460" s="412"/>
      <c r="Y460" s="412"/>
      <c r="AW460" s="184" t="str">
        <f>IFERROR(TP_DATA[[#This Row],[Top '[m']]]-TP_DATA[[#This Row],[Bottom '[m']]], "")</f>
        <v/>
      </c>
      <c r="AX460" s="165"/>
      <c r="AY460" s="166"/>
      <c r="AZ460" s="189"/>
      <c r="BC460" s="94"/>
      <c r="BD460" s="94"/>
      <c r="BE460" s="150"/>
      <c r="BJ460"/>
      <c r="CI460" s="184" t="str">
        <f>IFERROR(TOWER_DATA[[#This Row],[Top '[m']]]-TOWER_DATA[[#This Row],[Bottom '[m']]], "")</f>
        <v/>
      </c>
      <c r="CJ460" s="446" t="str">
        <f>IFERROR(-(TOWER_DATA[[#This Row],[D, bottom '[m']]]-TOWER_DATA[[#This Row],[D, top '[m']]])/(TOWER_DATA[[#This Row],[Bottom '[m']]]-TOWER_DATA[[#This Row],[Top '[m']]]),"")</f>
        <v/>
      </c>
      <c r="CK460" s="447" t="str">
        <f>IF(7850/1000*(1/3)*PI()*ABS(CD460-CE460)*((CF460/2)^2+(CF460/2)*(CG460/2)+(CG460/2)^2-(CF460/2-CH460/1000)^2-(CF460/2-CH460/1000)*(CG460/2-CH460/1000)-(CG460/2-CH460/1000)^2)=0,"",7850/1000*(1/3)*PI()*ABS(CD460-CE460)*((CF460/2)^2+(CF460/2)*(CG460/2)+(CG460/2)^2-(CF460/2-CH460/1000)^2-(CF460/2-CH460/1000)*(CG460/2-CH460/1000)-(CG460/2-CH460/1000)^2))</f>
        <v/>
      </c>
      <c r="CL460" s="185" t="str">
        <f>IFERROR((TOWER_DATA[[#This Row],[D, bottom '[m']]]+TOWER_DATA[[#This Row],[D, top '[m']]])/(2*TOWER_DATA[[#This Row],[t '[mm']]]/1000),"")</f>
        <v/>
      </c>
      <c r="CN460" s="412"/>
      <c r="DQ460" s="166"/>
      <c r="DR460" s="166"/>
      <c r="DS460" s="150"/>
      <c r="DV460" s="94"/>
      <c r="DW460" s="94"/>
    </row>
    <row r="461" spans="11:127" ht="18" customHeight="1">
      <c r="K461" s="184" t="str">
        <f>IFERROR(MP_DATA[[#This Row],[Top '[m']]]-MP_DATA[[#This Row],[Bottom '[m']]], "")</f>
        <v/>
      </c>
      <c r="L461" s="172" t="str">
        <f>IFERROR(-(MP_DATA[[#This Row],[D, bottom '[m']]]-MP_DATA[[#This Row],[D, top '[m']]])/(MP_DATA[[#This Row],[Bottom '[m']]]-MP_DATA[[#This Row],[Top '[m']]]),"")</f>
        <v/>
      </c>
      <c r="M461" s="122" t="str">
        <f t="shared" si="11"/>
        <v/>
      </c>
      <c r="N461" s="435" t="str">
        <f>IFERROR((MP_DATA[[#This Row],[D, bottom '[m']]]+MP_DATA[[#This Row],[D, top '[m']]])/(2*MP_DATA[[#This Row],[t '[mm']]]/1000),"")</f>
        <v/>
      </c>
      <c r="O461" s="412"/>
      <c r="P461" s="412"/>
      <c r="Q461" s="412"/>
      <c r="R461" s="412"/>
      <c r="S461" s="461"/>
      <c r="T461" s="461"/>
      <c r="U461" s="457"/>
      <c r="V461" s="412"/>
      <c r="W461" s="412"/>
      <c r="X461" s="412"/>
      <c r="Y461" s="412"/>
      <c r="AW461" s="184" t="str">
        <f>IFERROR(TP_DATA[[#This Row],[Top '[m']]]-TP_DATA[[#This Row],[Bottom '[m']]], "")</f>
        <v/>
      </c>
      <c r="AX461" s="165"/>
      <c r="AY461" s="166"/>
      <c r="AZ461" s="189"/>
      <c r="BC461" s="94"/>
      <c r="BD461" s="94"/>
      <c r="BE461" s="150"/>
      <c r="BJ461"/>
      <c r="CI461" s="184" t="str">
        <f>IFERROR(TOWER_DATA[[#This Row],[Top '[m']]]-TOWER_DATA[[#This Row],[Bottom '[m']]], "")</f>
        <v/>
      </c>
      <c r="CJ461" s="446" t="str">
        <f>IFERROR(-(TOWER_DATA[[#This Row],[D, bottom '[m']]]-TOWER_DATA[[#This Row],[D, top '[m']]])/(TOWER_DATA[[#This Row],[Bottom '[m']]]-TOWER_DATA[[#This Row],[Top '[m']]]),"")</f>
        <v/>
      </c>
      <c r="CK461" s="447" t="str">
        <f>IF(7850/1000*(1/3)*PI()*ABS(CD461-CE461)*((CF461/2)^2+(CF461/2)*(CG461/2)+(CG461/2)^2-(CF461/2-CH461/1000)^2-(CF461/2-CH461/1000)*(CG461/2-CH461/1000)-(CG461/2-CH461/1000)^2)=0,"",7850/1000*(1/3)*PI()*ABS(CD461-CE461)*((CF461/2)^2+(CF461/2)*(CG461/2)+(CG461/2)^2-(CF461/2-CH461/1000)^2-(CF461/2-CH461/1000)*(CG461/2-CH461/1000)-(CG461/2-CH461/1000)^2))</f>
        <v/>
      </c>
      <c r="CL461" s="185" t="str">
        <f>IFERROR((TOWER_DATA[[#This Row],[D, bottom '[m']]]+TOWER_DATA[[#This Row],[D, top '[m']]])/(2*TOWER_DATA[[#This Row],[t '[mm']]]/1000),"")</f>
        <v/>
      </c>
      <c r="CN461" s="412"/>
      <c r="DQ461" s="166"/>
      <c r="DR461" s="166"/>
      <c r="DS461" s="150"/>
      <c r="DV461" s="94"/>
      <c r="DW461" s="94"/>
    </row>
    <row r="462" spans="11:127" ht="18" customHeight="1">
      <c r="K462" s="184" t="str">
        <f>IFERROR(MP_DATA[[#This Row],[Top '[m']]]-MP_DATA[[#This Row],[Bottom '[m']]], "")</f>
        <v/>
      </c>
      <c r="L462" s="172" t="str">
        <f>IFERROR(-(MP_DATA[[#This Row],[D, bottom '[m']]]-MP_DATA[[#This Row],[D, top '[m']]])/(MP_DATA[[#This Row],[Bottom '[m']]]-MP_DATA[[#This Row],[Top '[m']]]),"")</f>
        <v/>
      </c>
      <c r="M462" s="122" t="str">
        <f t="shared" si="11"/>
        <v/>
      </c>
      <c r="N462" s="435" t="str">
        <f>IFERROR((MP_DATA[[#This Row],[D, bottom '[m']]]+MP_DATA[[#This Row],[D, top '[m']]])/(2*MP_DATA[[#This Row],[t '[mm']]]/1000),"")</f>
        <v/>
      </c>
      <c r="O462" s="412"/>
      <c r="P462" s="412"/>
      <c r="Q462" s="412"/>
      <c r="R462" s="412"/>
      <c r="S462" s="461"/>
      <c r="T462" s="461"/>
      <c r="U462" s="457"/>
      <c r="V462" s="412"/>
      <c r="W462" s="412"/>
      <c r="X462" s="412"/>
      <c r="Y462" s="412"/>
      <c r="AW462" s="184" t="str">
        <f>IFERROR(TP_DATA[[#This Row],[Top '[m']]]-TP_DATA[[#This Row],[Bottom '[m']]], "")</f>
        <v/>
      </c>
      <c r="AX462" s="165"/>
      <c r="AY462" s="166"/>
      <c r="AZ462" s="189"/>
      <c r="BC462" s="94"/>
      <c r="BD462" s="94"/>
      <c r="BE462" s="150"/>
      <c r="BJ462"/>
      <c r="CI462" s="184" t="str">
        <f>IFERROR(TOWER_DATA[[#This Row],[Top '[m']]]-TOWER_DATA[[#This Row],[Bottom '[m']]], "")</f>
        <v/>
      </c>
      <c r="CJ462" s="446" t="str">
        <f>IFERROR(-(TOWER_DATA[[#This Row],[D, bottom '[m']]]-TOWER_DATA[[#This Row],[D, top '[m']]])/(TOWER_DATA[[#This Row],[Bottom '[m']]]-TOWER_DATA[[#This Row],[Top '[m']]]),"")</f>
        <v/>
      </c>
      <c r="CK462" s="447" t="str">
        <f>IF(7850/1000*(1/3)*PI()*ABS(CD462-CE462)*((CF462/2)^2+(CF462/2)*(CG462/2)+(CG462/2)^2-(CF462/2-CH462/1000)^2-(CF462/2-CH462/1000)*(CG462/2-CH462/1000)-(CG462/2-CH462/1000)^2)=0,"",7850/1000*(1/3)*PI()*ABS(CD462-CE462)*((CF462/2)^2+(CF462/2)*(CG462/2)+(CG462/2)^2-(CF462/2-CH462/1000)^2-(CF462/2-CH462/1000)*(CG462/2-CH462/1000)-(CG462/2-CH462/1000)^2))</f>
        <v/>
      </c>
      <c r="CL462" s="185" t="str">
        <f>IFERROR((TOWER_DATA[[#This Row],[D, bottom '[m']]]+TOWER_DATA[[#This Row],[D, top '[m']]])/(2*TOWER_DATA[[#This Row],[t '[mm']]]/1000),"")</f>
        <v/>
      </c>
      <c r="CN462" s="412"/>
      <c r="DQ462" s="166"/>
      <c r="DR462" s="166"/>
      <c r="DS462" s="150"/>
      <c r="DV462" s="94"/>
      <c r="DW462" s="94"/>
    </row>
    <row r="463" spans="11:127" ht="18" customHeight="1">
      <c r="K463" s="184" t="str">
        <f>IFERROR(MP_DATA[[#This Row],[Top '[m']]]-MP_DATA[[#This Row],[Bottom '[m']]], "")</f>
        <v/>
      </c>
      <c r="L463" s="172" t="str">
        <f>IFERROR(-(MP_DATA[[#This Row],[D, bottom '[m']]]-MP_DATA[[#This Row],[D, top '[m']]])/(MP_DATA[[#This Row],[Bottom '[m']]]-MP_DATA[[#This Row],[Top '[m']]]),"")</f>
        <v/>
      </c>
      <c r="M463" s="122" t="str">
        <f t="shared" si="11"/>
        <v/>
      </c>
      <c r="N463" s="435" t="str">
        <f>IFERROR((MP_DATA[[#This Row],[D, bottom '[m']]]+MP_DATA[[#This Row],[D, top '[m']]])/(2*MP_DATA[[#This Row],[t '[mm']]]/1000),"")</f>
        <v/>
      </c>
      <c r="O463" s="412"/>
      <c r="P463" s="412"/>
      <c r="Q463" s="412"/>
      <c r="R463" s="412"/>
      <c r="S463" s="461"/>
      <c r="T463" s="461"/>
      <c r="U463" s="457"/>
      <c r="V463" s="412"/>
      <c r="W463" s="412"/>
      <c r="X463" s="412"/>
      <c r="Y463" s="412"/>
      <c r="AW463" s="184" t="str">
        <f>IFERROR(TP_DATA[[#This Row],[Top '[m']]]-TP_DATA[[#This Row],[Bottom '[m']]], "")</f>
        <v/>
      </c>
      <c r="AX463" s="165"/>
      <c r="AY463" s="166"/>
      <c r="AZ463" s="189"/>
      <c r="BC463" s="94"/>
      <c r="BD463" s="94"/>
      <c r="BE463" s="150"/>
      <c r="BJ463"/>
      <c r="CI463" s="184" t="str">
        <f>IFERROR(TOWER_DATA[[#This Row],[Top '[m']]]-TOWER_DATA[[#This Row],[Bottom '[m']]], "")</f>
        <v/>
      </c>
      <c r="CJ463" s="446" t="str">
        <f>IFERROR(-(TOWER_DATA[[#This Row],[D, bottom '[m']]]-TOWER_DATA[[#This Row],[D, top '[m']]])/(TOWER_DATA[[#This Row],[Bottom '[m']]]-TOWER_DATA[[#This Row],[Top '[m']]]),"")</f>
        <v/>
      </c>
      <c r="CK463" s="447" t="str">
        <f>IF(7850/1000*(1/3)*PI()*ABS(CD463-CE463)*((CF463/2)^2+(CF463/2)*(CG463/2)+(CG463/2)^2-(CF463/2-CH463/1000)^2-(CF463/2-CH463/1000)*(CG463/2-CH463/1000)-(CG463/2-CH463/1000)^2)=0,"",7850/1000*(1/3)*PI()*ABS(CD463-CE463)*((CF463/2)^2+(CF463/2)*(CG463/2)+(CG463/2)^2-(CF463/2-CH463/1000)^2-(CF463/2-CH463/1000)*(CG463/2-CH463/1000)-(CG463/2-CH463/1000)^2))</f>
        <v/>
      </c>
      <c r="CL463" s="185" t="str">
        <f>IFERROR((TOWER_DATA[[#This Row],[D, bottom '[m']]]+TOWER_DATA[[#This Row],[D, top '[m']]])/(2*TOWER_DATA[[#This Row],[t '[mm']]]/1000),"")</f>
        <v/>
      </c>
      <c r="CN463" s="412"/>
      <c r="DQ463" s="166"/>
      <c r="DR463" s="166"/>
      <c r="DS463" s="150"/>
      <c r="DV463" s="94"/>
      <c r="DW463" s="94"/>
    </row>
    <row r="464" spans="11:127" ht="18" customHeight="1">
      <c r="K464" s="184" t="str">
        <f>IFERROR(MP_DATA[[#This Row],[Top '[m']]]-MP_DATA[[#This Row],[Bottom '[m']]], "")</f>
        <v/>
      </c>
      <c r="L464" s="172" t="str">
        <f>IFERROR(-(MP_DATA[[#This Row],[D, bottom '[m']]]-MP_DATA[[#This Row],[D, top '[m']]])/(MP_DATA[[#This Row],[Bottom '[m']]]-MP_DATA[[#This Row],[Top '[m']]]),"")</f>
        <v/>
      </c>
      <c r="M464" s="122" t="str">
        <f t="shared" si="11"/>
        <v/>
      </c>
      <c r="N464" s="435" t="str">
        <f>IFERROR((MP_DATA[[#This Row],[D, bottom '[m']]]+MP_DATA[[#This Row],[D, top '[m']]])/(2*MP_DATA[[#This Row],[t '[mm']]]/1000),"")</f>
        <v/>
      </c>
      <c r="O464" s="412"/>
      <c r="P464" s="412"/>
      <c r="Q464" s="412"/>
      <c r="R464" s="412"/>
      <c r="S464" s="461"/>
      <c r="T464" s="461"/>
      <c r="U464" s="457"/>
      <c r="V464" s="412"/>
      <c r="W464" s="412"/>
      <c r="X464" s="412"/>
      <c r="Y464" s="412"/>
      <c r="AW464" s="184" t="str">
        <f>IFERROR(TP_DATA[[#This Row],[Top '[m']]]-TP_DATA[[#This Row],[Bottom '[m']]], "")</f>
        <v/>
      </c>
      <c r="AX464" s="165"/>
      <c r="AY464" s="166"/>
      <c r="AZ464" s="189"/>
      <c r="BC464" s="94"/>
      <c r="BD464" s="94"/>
      <c r="BE464" s="150"/>
      <c r="BJ464"/>
      <c r="CI464" s="184" t="str">
        <f>IFERROR(TOWER_DATA[[#This Row],[Top '[m']]]-TOWER_DATA[[#This Row],[Bottom '[m']]], "")</f>
        <v/>
      </c>
      <c r="CJ464" s="446" t="str">
        <f>IFERROR(-(TOWER_DATA[[#This Row],[D, bottom '[m']]]-TOWER_DATA[[#This Row],[D, top '[m']]])/(TOWER_DATA[[#This Row],[Bottom '[m']]]-TOWER_DATA[[#This Row],[Top '[m']]]),"")</f>
        <v/>
      </c>
      <c r="CK464" s="447" t="str">
        <f>IF(7850/1000*(1/3)*PI()*ABS(CD464-CE464)*((CF464/2)^2+(CF464/2)*(CG464/2)+(CG464/2)^2-(CF464/2-CH464/1000)^2-(CF464/2-CH464/1000)*(CG464/2-CH464/1000)-(CG464/2-CH464/1000)^2)=0,"",7850/1000*(1/3)*PI()*ABS(CD464-CE464)*((CF464/2)^2+(CF464/2)*(CG464/2)+(CG464/2)^2-(CF464/2-CH464/1000)^2-(CF464/2-CH464/1000)*(CG464/2-CH464/1000)-(CG464/2-CH464/1000)^2))</f>
        <v/>
      </c>
      <c r="CL464" s="185" t="str">
        <f>IFERROR((TOWER_DATA[[#This Row],[D, bottom '[m']]]+TOWER_DATA[[#This Row],[D, top '[m']]])/(2*TOWER_DATA[[#This Row],[t '[mm']]]/1000),"")</f>
        <v/>
      </c>
      <c r="CN464" s="412"/>
      <c r="DQ464" s="166"/>
      <c r="DR464" s="166"/>
      <c r="DS464" s="150"/>
      <c r="DV464" s="94"/>
      <c r="DW464" s="94"/>
    </row>
    <row r="465" spans="11:127" ht="18" customHeight="1">
      <c r="K465" s="184" t="str">
        <f>IFERROR(MP_DATA[[#This Row],[Top '[m']]]-MP_DATA[[#This Row],[Bottom '[m']]], "")</f>
        <v/>
      </c>
      <c r="L465" s="172" t="str">
        <f>IFERROR(-(MP_DATA[[#This Row],[D, bottom '[m']]]-MP_DATA[[#This Row],[D, top '[m']]])/(MP_DATA[[#This Row],[Bottom '[m']]]-MP_DATA[[#This Row],[Top '[m']]]),"")</f>
        <v/>
      </c>
      <c r="M465" s="122" t="str">
        <f t="shared" si="11"/>
        <v/>
      </c>
      <c r="N465" s="435" t="str">
        <f>IFERROR((MP_DATA[[#This Row],[D, bottom '[m']]]+MP_DATA[[#This Row],[D, top '[m']]])/(2*MP_DATA[[#This Row],[t '[mm']]]/1000),"")</f>
        <v/>
      </c>
      <c r="O465" s="412"/>
      <c r="P465" s="412"/>
      <c r="Q465" s="412"/>
      <c r="R465" s="412"/>
      <c r="S465" s="461"/>
      <c r="T465" s="461"/>
      <c r="U465" s="457"/>
      <c r="V465" s="412"/>
      <c r="W465" s="412"/>
      <c r="X465" s="412"/>
      <c r="Y465" s="412"/>
      <c r="AW465" s="184" t="str">
        <f>IFERROR(TP_DATA[[#This Row],[Top '[m']]]-TP_DATA[[#This Row],[Bottom '[m']]], "")</f>
        <v/>
      </c>
      <c r="AX465" s="165"/>
      <c r="AY465" s="166"/>
      <c r="AZ465" s="189"/>
      <c r="BC465" s="94"/>
      <c r="BD465" s="94"/>
      <c r="BE465" s="150"/>
      <c r="BJ465"/>
      <c r="CI465" s="184" t="str">
        <f>IFERROR(TOWER_DATA[[#This Row],[Top '[m']]]-TOWER_DATA[[#This Row],[Bottom '[m']]], "")</f>
        <v/>
      </c>
      <c r="CJ465" s="446" t="str">
        <f>IFERROR(-(TOWER_DATA[[#This Row],[D, bottom '[m']]]-TOWER_DATA[[#This Row],[D, top '[m']]])/(TOWER_DATA[[#This Row],[Bottom '[m']]]-TOWER_DATA[[#This Row],[Top '[m']]]),"")</f>
        <v/>
      </c>
      <c r="CK465" s="447" t="str">
        <f>IF(7850/1000*(1/3)*PI()*ABS(CD465-CE465)*((CF465/2)^2+(CF465/2)*(CG465/2)+(CG465/2)^2-(CF465/2-CH465/1000)^2-(CF465/2-CH465/1000)*(CG465/2-CH465/1000)-(CG465/2-CH465/1000)^2)=0,"",7850/1000*(1/3)*PI()*ABS(CD465-CE465)*((CF465/2)^2+(CF465/2)*(CG465/2)+(CG465/2)^2-(CF465/2-CH465/1000)^2-(CF465/2-CH465/1000)*(CG465/2-CH465/1000)-(CG465/2-CH465/1000)^2))</f>
        <v/>
      </c>
      <c r="CL465" s="185" t="str">
        <f>IFERROR((TOWER_DATA[[#This Row],[D, bottom '[m']]]+TOWER_DATA[[#This Row],[D, top '[m']]])/(2*TOWER_DATA[[#This Row],[t '[mm']]]/1000),"")</f>
        <v/>
      </c>
      <c r="CN465" s="412"/>
      <c r="DQ465" s="166"/>
      <c r="DR465" s="166"/>
      <c r="DS465" s="150"/>
      <c r="DV465" s="94"/>
      <c r="DW465" s="94"/>
    </row>
    <row r="466" spans="11:127" ht="18" customHeight="1">
      <c r="K466" s="184" t="str">
        <f>IFERROR(MP_DATA[[#This Row],[Top '[m']]]-MP_DATA[[#This Row],[Bottom '[m']]], "")</f>
        <v/>
      </c>
      <c r="L466" s="172" t="str">
        <f>IFERROR(-(MP_DATA[[#This Row],[D, bottom '[m']]]-MP_DATA[[#This Row],[D, top '[m']]])/(MP_DATA[[#This Row],[Bottom '[m']]]-MP_DATA[[#This Row],[Top '[m']]]),"")</f>
        <v/>
      </c>
      <c r="M466" s="122" t="str">
        <f t="shared" si="11"/>
        <v/>
      </c>
      <c r="N466" s="435" t="str">
        <f>IFERROR((MP_DATA[[#This Row],[D, bottom '[m']]]+MP_DATA[[#This Row],[D, top '[m']]])/(2*MP_DATA[[#This Row],[t '[mm']]]/1000),"")</f>
        <v/>
      </c>
      <c r="O466" s="412"/>
      <c r="P466" s="412"/>
      <c r="Q466" s="412"/>
      <c r="R466" s="412"/>
      <c r="S466" s="461"/>
      <c r="T466" s="461"/>
      <c r="U466" s="457"/>
      <c r="V466" s="412"/>
      <c r="W466" s="412"/>
      <c r="X466" s="412"/>
      <c r="Y466" s="412"/>
      <c r="AW466" s="184" t="str">
        <f>IFERROR(TP_DATA[[#This Row],[Top '[m']]]-TP_DATA[[#This Row],[Bottom '[m']]], "")</f>
        <v/>
      </c>
      <c r="AX466" s="165"/>
      <c r="AY466" s="166"/>
      <c r="AZ466" s="189"/>
      <c r="BC466" s="94"/>
      <c r="BD466" s="94"/>
      <c r="BE466" s="150"/>
      <c r="BJ466"/>
      <c r="CI466" s="184" t="str">
        <f>IFERROR(TOWER_DATA[[#This Row],[Top '[m']]]-TOWER_DATA[[#This Row],[Bottom '[m']]], "")</f>
        <v/>
      </c>
      <c r="CJ466" s="446" t="str">
        <f>IFERROR(-(TOWER_DATA[[#This Row],[D, bottom '[m']]]-TOWER_DATA[[#This Row],[D, top '[m']]])/(TOWER_DATA[[#This Row],[Bottom '[m']]]-TOWER_DATA[[#This Row],[Top '[m']]]),"")</f>
        <v/>
      </c>
      <c r="CK466" s="447" t="str">
        <f>IF(7850/1000*(1/3)*PI()*ABS(CD466-CE466)*((CF466/2)^2+(CF466/2)*(CG466/2)+(CG466/2)^2-(CF466/2-CH466/1000)^2-(CF466/2-CH466/1000)*(CG466/2-CH466/1000)-(CG466/2-CH466/1000)^2)=0,"",7850/1000*(1/3)*PI()*ABS(CD466-CE466)*((CF466/2)^2+(CF466/2)*(CG466/2)+(CG466/2)^2-(CF466/2-CH466/1000)^2-(CF466/2-CH466/1000)*(CG466/2-CH466/1000)-(CG466/2-CH466/1000)^2))</f>
        <v/>
      </c>
      <c r="CL466" s="185" t="str">
        <f>IFERROR((TOWER_DATA[[#This Row],[D, bottom '[m']]]+TOWER_DATA[[#This Row],[D, top '[m']]])/(2*TOWER_DATA[[#This Row],[t '[mm']]]/1000),"")</f>
        <v/>
      </c>
      <c r="CN466" s="412"/>
      <c r="DQ466" s="166"/>
      <c r="DR466" s="166"/>
      <c r="DS466" s="150"/>
      <c r="DV466" s="94"/>
      <c r="DW466" s="94"/>
    </row>
    <row r="467" spans="11:127" ht="18" customHeight="1">
      <c r="K467" s="184" t="str">
        <f>IFERROR(MP_DATA[[#This Row],[Top '[m']]]-MP_DATA[[#This Row],[Bottom '[m']]], "")</f>
        <v/>
      </c>
      <c r="L467" s="172" t="str">
        <f>IFERROR(-(MP_DATA[[#This Row],[D, bottom '[m']]]-MP_DATA[[#This Row],[D, top '[m']]])/(MP_DATA[[#This Row],[Bottom '[m']]]-MP_DATA[[#This Row],[Top '[m']]]),"")</f>
        <v/>
      </c>
      <c r="M467" s="122" t="str">
        <f t="shared" si="11"/>
        <v/>
      </c>
      <c r="N467" s="435" t="str">
        <f>IFERROR((MP_DATA[[#This Row],[D, bottom '[m']]]+MP_DATA[[#This Row],[D, top '[m']]])/(2*MP_DATA[[#This Row],[t '[mm']]]/1000),"")</f>
        <v/>
      </c>
      <c r="O467" s="412"/>
      <c r="P467" s="412"/>
      <c r="Q467" s="412"/>
      <c r="R467" s="412"/>
      <c r="S467" s="461"/>
      <c r="T467" s="461"/>
      <c r="U467" s="457"/>
      <c r="V467" s="412"/>
      <c r="W467" s="412"/>
      <c r="X467" s="412"/>
      <c r="Y467" s="412"/>
      <c r="AW467" s="184" t="str">
        <f>IFERROR(TP_DATA[[#This Row],[Top '[m']]]-TP_DATA[[#This Row],[Bottom '[m']]], "")</f>
        <v/>
      </c>
      <c r="AX467" s="165"/>
      <c r="AY467" s="166"/>
      <c r="AZ467" s="189"/>
      <c r="BC467" s="94"/>
      <c r="BD467" s="94"/>
      <c r="BE467" s="150"/>
      <c r="BJ467"/>
      <c r="CI467" s="184" t="str">
        <f>IFERROR(TOWER_DATA[[#This Row],[Top '[m']]]-TOWER_DATA[[#This Row],[Bottom '[m']]], "")</f>
        <v/>
      </c>
      <c r="CJ467" s="446" t="str">
        <f>IFERROR(-(TOWER_DATA[[#This Row],[D, bottom '[m']]]-TOWER_DATA[[#This Row],[D, top '[m']]])/(TOWER_DATA[[#This Row],[Bottom '[m']]]-TOWER_DATA[[#This Row],[Top '[m']]]),"")</f>
        <v/>
      </c>
      <c r="CK467" s="447" t="str">
        <f>IF(7850/1000*(1/3)*PI()*ABS(CD467-CE467)*((CF467/2)^2+(CF467/2)*(CG467/2)+(CG467/2)^2-(CF467/2-CH467/1000)^2-(CF467/2-CH467/1000)*(CG467/2-CH467/1000)-(CG467/2-CH467/1000)^2)=0,"",7850/1000*(1/3)*PI()*ABS(CD467-CE467)*((CF467/2)^2+(CF467/2)*(CG467/2)+(CG467/2)^2-(CF467/2-CH467/1000)^2-(CF467/2-CH467/1000)*(CG467/2-CH467/1000)-(CG467/2-CH467/1000)^2))</f>
        <v/>
      </c>
      <c r="CL467" s="185" t="str">
        <f>IFERROR((TOWER_DATA[[#This Row],[D, bottom '[m']]]+TOWER_DATA[[#This Row],[D, top '[m']]])/(2*TOWER_DATA[[#This Row],[t '[mm']]]/1000),"")</f>
        <v/>
      </c>
      <c r="CN467" s="412"/>
      <c r="DQ467" s="166"/>
      <c r="DR467" s="166"/>
      <c r="DS467" s="150"/>
      <c r="DV467" s="94"/>
      <c r="DW467" s="94"/>
    </row>
    <row r="468" spans="11:127" ht="18" customHeight="1">
      <c r="K468" s="184" t="str">
        <f>IFERROR(MP_DATA[[#This Row],[Top '[m']]]-MP_DATA[[#This Row],[Bottom '[m']]], "")</f>
        <v/>
      </c>
      <c r="L468" s="172" t="str">
        <f>IFERROR(-(MP_DATA[[#This Row],[D, bottom '[m']]]-MP_DATA[[#This Row],[D, top '[m']]])/(MP_DATA[[#This Row],[Bottom '[m']]]-MP_DATA[[#This Row],[Top '[m']]]),"")</f>
        <v/>
      </c>
      <c r="M468" s="122" t="str">
        <f t="shared" si="11"/>
        <v/>
      </c>
      <c r="N468" s="435" t="str">
        <f>IFERROR((MP_DATA[[#This Row],[D, bottom '[m']]]+MP_DATA[[#This Row],[D, top '[m']]])/(2*MP_DATA[[#This Row],[t '[mm']]]/1000),"")</f>
        <v/>
      </c>
      <c r="O468" s="412"/>
      <c r="P468" s="412"/>
      <c r="Q468" s="412"/>
      <c r="R468" s="412"/>
      <c r="S468" s="461"/>
      <c r="T468" s="461"/>
      <c r="U468" s="457"/>
      <c r="V468" s="412"/>
      <c r="W468" s="412"/>
      <c r="X468" s="412"/>
      <c r="Y468" s="412"/>
      <c r="AW468" s="184" t="str">
        <f>IFERROR(TP_DATA[[#This Row],[Top '[m']]]-TP_DATA[[#This Row],[Bottom '[m']]], "")</f>
        <v/>
      </c>
      <c r="AX468" s="165"/>
      <c r="AY468" s="166"/>
      <c r="AZ468" s="189"/>
      <c r="BC468" s="94"/>
      <c r="BD468" s="94"/>
      <c r="BE468" s="150"/>
      <c r="BJ468"/>
      <c r="CI468" s="184" t="str">
        <f>IFERROR(TOWER_DATA[[#This Row],[Top '[m']]]-TOWER_DATA[[#This Row],[Bottom '[m']]], "")</f>
        <v/>
      </c>
      <c r="CJ468" s="446" t="str">
        <f>IFERROR(-(TOWER_DATA[[#This Row],[D, bottom '[m']]]-TOWER_DATA[[#This Row],[D, top '[m']]])/(TOWER_DATA[[#This Row],[Bottom '[m']]]-TOWER_DATA[[#This Row],[Top '[m']]]),"")</f>
        <v/>
      </c>
      <c r="CK468" s="447" t="str">
        <f>IF(7850/1000*(1/3)*PI()*ABS(CD468-CE468)*((CF468/2)^2+(CF468/2)*(CG468/2)+(CG468/2)^2-(CF468/2-CH468/1000)^2-(CF468/2-CH468/1000)*(CG468/2-CH468/1000)-(CG468/2-CH468/1000)^2)=0,"",7850/1000*(1/3)*PI()*ABS(CD468-CE468)*((CF468/2)^2+(CF468/2)*(CG468/2)+(CG468/2)^2-(CF468/2-CH468/1000)^2-(CF468/2-CH468/1000)*(CG468/2-CH468/1000)-(CG468/2-CH468/1000)^2))</f>
        <v/>
      </c>
      <c r="CL468" s="185" t="str">
        <f>IFERROR((TOWER_DATA[[#This Row],[D, bottom '[m']]]+TOWER_DATA[[#This Row],[D, top '[m']]])/(2*TOWER_DATA[[#This Row],[t '[mm']]]/1000),"")</f>
        <v/>
      </c>
      <c r="CN468" s="412"/>
      <c r="DQ468" s="166"/>
      <c r="DR468" s="166"/>
      <c r="DS468" s="150"/>
      <c r="DV468" s="94"/>
      <c r="DW468" s="94"/>
    </row>
    <row r="469" spans="11:127" ht="18" customHeight="1">
      <c r="K469" s="184" t="str">
        <f>IFERROR(MP_DATA[[#This Row],[Top '[m']]]-MP_DATA[[#This Row],[Bottom '[m']]], "")</f>
        <v/>
      </c>
      <c r="L469" s="172" t="str">
        <f>IFERROR(-(MP_DATA[[#This Row],[D, bottom '[m']]]-MP_DATA[[#This Row],[D, top '[m']]])/(MP_DATA[[#This Row],[Bottom '[m']]]-MP_DATA[[#This Row],[Top '[m']]]),"")</f>
        <v/>
      </c>
      <c r="M469" s="122" t="str">
        <f t="shared" si="11"/>
        <v/>
      </c>
      <c r="N469" s="435" t="str">
        <f>IFERROR((MP_DATA[[#This Row],[D, bottom '[m']]]+MP_DATA[[#This Row],[D, top '[m']]])/(2*MP_DATA[[#This Row],[t '[mm']]]/1000),"")</f>
        <v/>
      </c>
      <c r="O469" s="412"/>
      <c r="P469" s="412"/>
      <c r="Q469" s="412"/>
      <c r="R469" s="412"/>
      <c r="S469" s="461"/>
      <c r="T469" s="461"/>
      <c r="U469" s="457"/>
      <c r="V469" s="412"/>
      <c r="W469" s="412"/>
      <c r="X469" s="412"/>
      <c r="Y469" s="412"/>
      <c r="AW469" s="184" t="str">
        <f>IFERROR(TP_DATA[[#This Row],[Top '[m']]]-TP_DATA[[#This Row],[Bottom '[m']]], "")</f>
        <v/>
      </c>
      <c r="AX469" s="165"/>
      <c r="AY469" s="166"/>
      <c r="AZ469" s="189"/>
      <c r="BC469" s="94"/>
      <c r="BD469" s="94"/>
      <c r="BE469" s="150"/>
      <c r="BJ469"/>
      <c r="CI469" s="184" t="str">
        <f>IFERROR(TOWER_DATA[[#This Row],[Top '[m']]]-TOWER_DATA[[#This Row],[Bottom '[m']]], "")</f>
        <v/>
      </c>
      <c r="CJ469" s="446" t="str">
        <f>IFERROR(-(TOWER_DATA[[#This Row],[D, bottom '[m']]]-TOWER_DATA[[#This Row],[D, top '[m']]])/(TOWER_DATA[[#This Row],[Bottom '[m']]]-TOWER_DATA[[#This Row],[Top '[m']]]),"")</f>
        <v/>
      </c>
      <c r="CK469" s="447" t="str">
        <f>IF(7850/1000*(1/3)*PI()*ABS(CD469-CE469)*((CF469/2)^2+(CF469/2)*(CG469/2)+(CG469/2)^2-(CF469/2-CH469/1000)^2-(CF469/2-CH469/1000)*(CG469/2-CH469/1000)-(CG469/2-CH469/1000)^2)=0,"",7850/1000*(1/3)*PI()*ABS(CD469-CE469)*((CF469/2)^2+(CF469/2)*(CG469/2)+(CG469/2)^2-(CF469/2-CH469/1000)^2-(CF469/2-CH469/1000)*(CG469/2-CH469/1000)-(CG469/2-CH469/1000)^2))</f>
        <v/>
      </c>
      <c r="CL469" s="185" t="str">
        <f>IFERROR((TOWER_DATA[[#This Row],[D, bottom '[m']]]+TOWER_DATA[[#This Row],[D, top '[m']]])/(2*TOWER_DATA[[#This Row],[t '[mm']]]/1000),"")</f>
        <v/>
      </c>
      <c r="CN469" s="412"/>
      <c r="DQ469" s="166"/>
      <c r="DR469" s="166"/>
      <c r="DS469" s="150"/>
      <c r="DV469" s="94"/>
      <c r="DW469" s="94"/>
    </row>
    <row r="470" spans="11:127" ht="18" customHeight="1">
      <c r="K470" s="184" t="str">
        <f>IFERROR(MP_DATA[[#This Row],[Top '[m']]]-MP_DATA[[#This Row],[Bottom '[m']]], "")</f>
        <v/>
      </c>
      <c r="L470" s="172" t="str">
        <f>IFERROR(-(MP_DATA[[#This Row],[D, bottom '[m']]]-MP_DATA[[#This Row],[D, top '[m']]])/(MP_DATA[[#This Row],[Bottom '[m']]]-MP_DATA[[#This Row],[Top '[m']]]),"")</f>
        <v/>
      </c>
      <c r="M470" s="122" t="str">
        <f t="shared" si="11"/>
        <v/>
      </c>
      <c r="N470" s="435" t="str">
        <f>IFERROR((MP_DATA[[#This Row],[D, bottom '[m']]]+MP_DATA[[#This Row],[D, top '[m']]])/(2*MP_DATA[[#This Row],[t '[mm']]]/1000),"")</f>
        <v/>
      </c>
      <c r="O470" s="412"/>
      <c r="P470" s="412"/>
      <c r="Q470" s="412"/>
      <c r="R470" s="412"/>
      <c r="S470" s="461"/>
      <c r="T470" s="461"/>
      <c r="U470" s="457"/>
      <c r="V470" s="412"/>
      <c r="W470" s="412"/>
      <c r="X470" s="412"/>
      <c r="Y470" s="412"/>
      <c r="AW470" s="184" t="str">
        <f>IFERROR(TP_DATA[[#This Row],[Top '[m']]]-TP_DATA[[#This Row],[Bottom '[m']]], "")</f>
        <v/>
      </c>
      <c r="AX470" s="165"/>
      <c r="AY470" s="166"/>
      <c r="AZ470" s="189"/>
      <c r="BC470" s="94"/>
      <c r="BD470" s="94"/>
      <c r="BE470" s="150"/>
      <c r="BJ470"/>
      <c r="CI470" s="184" t="str">
        <f>IFERROR(TOWER_DATA[[#This Row],[Top '[m']]]-TOWER_DATA[[#This Row],[Bottom '[m']]], "")</f>
        <v/>
      </c>
      <c r="CJ470" s="446" t="str">
        <f>IFERROR(-(TOWER_DATA[[#This Row],[D, bottom '[m']]]-TOWER_DATA[[#This Row],[D, top '[m']]])/(TOWER_DATA[[#This Row],[Bottom '[m']]]-TOWER_DATA[[#This Row],[Top '[m']]]),"")</f>
        <v/>
      </c>
      <c r="CK470" s="447" t="str">
        <f>IF(7850/1000*(1/3)*PI()*ABS(CD470-CE470)*((CF470/2)^2+(CF470/2)*(CG470/2)+(CG470/2)^2-(CF470/2-CH470/1000)^2-(CF470/2-CH470/1000)*(CG470/2-CH470/1000)-(CG470/2-CH470/1000)^2)=0,"",7850/1000*(1/3)*PI()*ABS(CD470-CE470)*((CF470/2)^2+(CF470/2)*(CG470/2)+(CG470/2)^2-(CF470/2-CH470/1000)^2-(CF470/2-CH470/1000)*(CG470/2-CH470/1000)-(CG470/2-CH470/1000)^2))</f>
        <v/>
      </c>
      <c r="CL470" s="185" t="str">
        <f>IFERROR((TOWER_DATA[[#This Row],[D, bottom '[m']]]+TOWER_DATA[[#This Row],[D, top '[m']]])/(2*TOWER_DATA[[#This Row],[t '[mm']]]/1000),"")</f>
        <v/>
      </c>
      <c r="CN470" s="412"/>
      <c r="DQ470" s="166"/>
      <c r="DR470" s="166"/>
      <c r="DS470" s="150"/>
      <c r="DV470" s="94"/>
      <c r="DW470" s="94"/>
    </row>
    <row r="471" spans="11:127" ht="18" customHeight="1">
      <c r="K471" s="184" t="str">
        <f>IFERROR(MP_DATA[[#This Row],[Top '[m']]]-MP_DATA[[#This Row],[Bottom '[m']]], "")</f>
        <v/>
      </c>
      <c r="L471" s="172" t="str">
        <f>IFERROR(-(MP_DATA[[#This Row],[D, bottom '[m']]]-MP_DATA[[#This Row],[D, top '[m']]])/(MP_DATA[[#This Row],[Bottom '[m']]]-MP_DATA[[#This Row],[Top '[m']]]),"")</f>
        <v/>
      </c>
      <c r="M471" s="122" t="str">
        <f t="shared" si="11"/>
        <v/>
      </c>
      <c r="N471" s="435" t="str">
        <f>IFERROR((MP_DATA[[#This Row],[D, bottom '[m']]]+MP_DATA[[#This Row],[D, top '[m']]])/(2*MP_DATA[[#This Row],[t '[mm']]]/1000),"")</f>
        <v/>
      </c>
      <c r="O471" s="412"/>
      <c r="P471" s="412"/>
      <c r="Q471" s="412"/>
      <c r="R471" s="412"/>
      <c r="S471" s="461"/>
      <c r="T471" s="461"/>
      <c r="U471" s="457"/>
      <c r="V471" s="412"/>
      <c r="W471" s="412"/>
      <c r="X471" s="412"/>
      <c r="Y471" s="412"/>
      <c r="AW471" s="184" t="str">
        <f>IFERROR(TP_DATA[[#This Row],[Top '[m']]]-TP_DATA[[#This Row],[Bottom '[m']]], "")</f>
        <v/>
      </c>
      <c r="AX471" s="165"/>
      <c r="AY471" s="166"/>
      <c r="AZ471" s="189"/>
      <c r="BC471" s="94"/>
      <c r="BD471" s="94"/>
      <c r="BE471" s="150"/>
      <c r="BJ471"/>
      <c r="CI471" s="184" t="str">
        <f>IFERROR(TOWER_DATA[[#This Row],[Top '[m']]]-TOWER_DATA[[#This Row],[Bottom '[m']]], "")</f>
        <v/>
      </c>
      <c r="CJ471" s="446" t="str">
        <f>IFERROR(-(TOWER_DATA[[#This Row],[D, bottom '[m']]]-TOWER_DATA[[#This Row],[D, top '[m']]])/(TOWER_DATA[[#This Row],[Bottom '[m']]]-TOWER_DATA[[#This Row],[Top '[m']]]),"")</f>
        <v/>
      </c>
      <c r="CK471" s="447" t="str">
        <f>IF(7850/1000*(1/3)*PI()*ABS(CD471-CE471)*((CF471/2)^2+(CF471/2)*(CG471/2)+(CG471/2)^2-(CF471/2-CH471/1000)^2-(CF471/2-CH471/1000)*(CG471/2-CH471/1000)-(CG471/2-CH471/1000)^2)=0,"",7850/1000*(1/3)*PI()*ABS(CD471-CE471)*((CF471/2)^2+(CF471/2)*(CG471/2)+(CG471/2)^2-(CF471/2-CH471/1000)^2-(CF471/2-CH471/1000)*(CG471/2-CH471/1000)-(CG471/2-CH471/1000)^2))</f>
        <v/>
      </c>
      <c r="CL471" s="185" t="str">
        <f>IFERROR((TOWER_DATA[[#This Row],[D, bottom '[m']]]+TOWER_DATA[[#This Row],[D, top '[m']]])/(2*TOWER_DATA[[#This Row],[t '[mm']]]/1000),"")</f>
        <v/>
      </c>
      <c r="CN471" s="412"/>
      <c r="DQ471" s="166"/>
      <c r="DR471" s="166"/>
      <c r="DS471" s="150"/>
      <c r="DV471" s="94"/>
      <c r="DW471" s="94"/>
    </row>
    <row r="472" spans="11:127" ht="18" customHeight="1">
      <c r="K472" s="184" t="str">
        <f>IFERROR(MP_DATA[[#This Row],[Top '[m']]]-MP_DATA[[#This Row],[Bottom '[m']]], "")</f>
        <v/>
      </c>
      <c r="L472" s="172" t="str">
        <f>IFERROR(-(MP_DATA[[#This Row],[D, bottom '[m']]]-MP_DATA[[#This Row],[D, top '[m']]])/(MP_DATA[[#This Row],[Bottom '[m']]]-MP_DATA[[#This Row],[Top '[m']]]),"")</f>
        <v/>
      </c>
      <c r="M472" s="122" t="str">
        <f t="shared" si="11"/>
        <v/>
      </c>
      <c r="N472" s="435" t="str">
        <f>IFERROR((MP_DATA[[#This Row],[D, bottom '[m']]]+MP_DATA[[#This Row],[D, top '[m']]])/(2*MP_DATA[[#This Row],[t '[mm']]]/1000),"")</f>
        <v/>
      </c>
      <c r="O472" s="412"/>
      <c r="P472" s="412"/>
      <c r="Q472" s="412"/>
      <c r="R472" s="412"/>
      <c r="S472" s="461"/>
      <c r="T472" s="461"/>
      <c r="U472" s="457"/>
      <c r="V472" s="412"/>
      <c r="W472" s="412"/>
      <c r="X472" s="412"/>
      <c r="Y472" s="412"/>
      <c r="AW472" s="184" t="str">
        <f>IFERROR(TP_DATA[[#This Row],[Top '[m']]]-TP_DATA[[#This Row],[Bottom '[m']]], "")</f>
        <v/>
      </c>
      <c r="AX472" s="165"/>
      <c r="AY472" s="166"/>
      <c r="AZ472" s="189"/>
      <c r="BC472" s="94"/>
      <c r="BD472" s="94"/>
      <c r="BE472" s="150"/>
      <c r="BJ472"/>
      <c r="CI472" s="184" t="str">
        <f>IFERROR(TOWER_DATA[[#This Row],[Top '[m']]]-TOWER_DATA[[#This Row],[Bottom '[m']]], "")</f>
        <v/>
      </c>
      <c r="CJ472" s="446" t="str">
        <f>IFERROR(-(TOWER_DATA[[#This Row],[D, bottom '[m']]]-TOWER_DATA[[#This Row],[D, top '[m']]])/(TOWER_DATA[[#This Row],[Bottom '[m']]]-TOWER_DATA[[#This Row],[Top '[m']]]),"")</f>
        <v/>
      </c>
      <c r="CK472" s="447" t="str">
        <f>IF(7850/1000*(1/3)*PI()*ABS(CD472-CE472)*((CF472/2)^2+(CF472/2)*(CG472/2)+(CG472/2)^2-(CF472/2-CH472/1000)^2-(CF472/2-CH472/1000)*(CG472/2-CH472/1000)-(CG472/2-CH472/1000)^2)=0,"",7850/1000*(1/3)*PI()*ABS(CD472-CE472)*((CF472/2)^2+(CF472/2)*(CG472/2)+(CG472/2)^2-(CF472/2-CH472/1000)^2-(CF472/2-CH472/1000)*(CG472/2-CH472/1000)-(CG472/2-CH472/1000)^2))</f>
        <v/>
      </c>
      <c r="CL472" s="185" t="str">
        <f>IFERROR((TOWER_DATA[[#This Row],[D, bottom '[m']]]+TOWER_DATA[[#This Row],[D, top '[m']]])/(2*TOWER_DATA[[#This Row],[t '[mm']]]/1000),"")</f>
        <v/>
      </c>
      <c r="CN472" s="412"/>
      <c r="DQ472" s="166"/>
      <c r="DR472" s="166"/>
      <c r="DS472" s="150"/>
      <c r="DV472" s="94"/>
      <c r="DW472" s="94"/>
    </row>
    <row r="473" spans="11:127" ht="18" customHeight="1">
      <c r="K473" s="184" t="str">
        <f>IFERROR(MP_DATA[[#This Row],[Top '[m']]]-MP_DATA[[#This Row],[Bottom '[m']]], "")</f>
        <v/>
      </c>
      <c r="L473" s="172" t="str">
        <f>IFERROR(-(MP_DATA[[#This Row],[D, bottom '[m']]]-MP_DATA[[#This Row],[D, top '[m']]])/(MP_DATA[[#This Row],[Bottom '[m']]]-MP_DATA[[#This Row],[Top '[m']]]),"")</f>
        <v/>
      </c>
      <c r="M473" s="122" t="str">
        <f t="shared" si="11"/>
        <v/>
      </c>
      <c r="N473" s="435" t="str">
        <f>IFERROR((MP_DATA[[#This Row],[D, bottom '[m']]]+MP_DATA[[#This Row],[D, top '[m']]])/(2*MP_DATA[[#This Row],[t '[mm']]]/1000),"")</f>
        <v/>
      </c>
      <c r="O473" s="412"/>
      <c r="P473" s="412"/>
      <c r="Q473" s="412"/>
      <c r="R473" s="412"/>
      <c r="S473" s="461"/>
      <c r="T473" s="461"/>
      <c r="U473" s="457"/>
      <c r="V473" s="412"/>
      <c r="W473" s="412"/>
      <c r="X473" s="412"/>
      <c r="Y473" s="412"/>
      <c r="AW473" s="184" t="str">
        <f>IFERROR(TP_DATA[[#This Row],[Top '[m']]]-TP_DATA[[#This Row],[Bottom '[m']]], "")</f>
        <v/>
      </c>
      <c r="AX473" s="165"/>
      <c r="AY473" s="166"/>
      <c r="AZ473" s="189"/>
      <c r="BC473" s="94"/>
      <c r="BD473" s="94"/>
      <c r="BE473" s="150"/>
      <c r="BJ473"/>
      <c r="CI473" s="184" t="str">
        <f>IFERROR(TOWER_DATA[[#This Row],[Top '[m']]]-TOWER_DATA[[#This Row],[Bottom '[m']]], "")</f>
        <v/>
      </c>
      <c r="CJ473" s="446" t="str">
        <f>IFERROR(-(TOWER_DATA[[#This Row],[D, bottom '[m']]]-TOWER_DATA[[#This Row],[D, top '[m']]])/(TOWER_DATA[[#This Row],[Bottom '[m']]]-TOWER_DATA[[#This Row],[Top '[m']]]),"")</f>
        <v/>
      </c>
      <c r="CK473" s="447" t="str">
        <f>IF(7850/1000*(1/3)*PI()*ABS(CD473-CE473)*((CF473/2)^2+(CF473/2)*(CG473/2)+(CG473/2)^2-(CF473/2-CH473/1000)^2-(CF473/2-CH473/1000)*(CG473/2-CH473/1000)-(CG473/2-CH473/1000)^2)=0,"",7850/1000*(1/3)*PI()*ABS(CD473-CE473)*((CF473/2)^2+(CF473/2)*(CG473/2)+(CG473/2)^2-(CF473/2-CH473/1000)^2-(CF473/2-CH473/1000)*(CG473/2-CH473/1000)-(CG473/2-CH473/1000)^2))</f>
        <v/>
      </c>
      <c r="CL473" s="185" t="str">
        <f>IFERROR((TOWER_DATA[[#This Row],[D, bottom '[m']]]+TOWER_DATA[[#This Row],[D, top '[m']]])/(2*TOWER_DATA[[#This Row],[t '[mm']]]/1000),"")</f>
        <v/>
      </c>
      <c r="CN473" s="412"/>
      <c r="DQ473" s="166"/>
      <c r="DR473" s="166"/>
      <c r="DS473" s="150"/>
      <c r="DV473" s="94"/>
      <c r="DW473" s="94"/>
    </row>
    <row r="474" spans="11:127" ht="18" customHeight="1">
      <c r="K474" s="184" t="str">
        <f>IFERROR(MP_DATA[[#This Row],[Top '[m']]]-MP_DATA[[#This Row],[Bottom '[m']]], "")</f>
        <v/>
      </c>
      <c r="L474" s="172" t="str">
        <f>IFERROR(-(MP_DATA[[#This Row],[D, bottom '[m']]]-MP_DATA[[#This Row],[D, top '[m']]])/(MP_DATA[[#This Row],[Bottom '[m']]]-MP_DATA[[#This Row],[Top '[m']]]),"")</f>
        <v/>
      </c>
      <c r="M474" s="122" t="str">
        <f t="shared" si="11"/>
        <v/>
      </c>
      <c r="N474" s="435" t="str">
        <f>IFERROR((MP_DATA[[#This Row],[D, bottom '[m']]]+MP_DATA[[#This Row],[D, top '[m']]])/(2*MP_DATA[[#This Row],[t '[mm']]]/1000),"")</f>
        <v/>
      </c>
      <c r="O474" s="412"/>
      <c r="P474" s="412"/>
      <c r="Q474" s="412"/>
      <c r="R474" s="412"/>
      <c r="S474" s="461"/>
      <c r="T474" s="461"/>
      <c r="U474" s="457"/>
      <c r="V474" s="412"/>
      <c r="W474" s="412"/>
      <c r="X474" s="412"/>
      <c r="Y474" s="412"/>
      <c r="AW474" s="184" t="str">
        <f>IFERROR(TP_DATA[[#This Row],[Top '[m']]]-TP_DATA[[#This Row],[Bottom '[m']]], "")</f>
        <v/>
      </c>
      <c r="AX474" s="165"/>
      <c r="AY474" s="166"/>
      <c r="AZ474" s="189"/>
      <c r="BC474" s="94"/>
      <c r="BD474" s="94"/>
      <c r="BE474" s="150"/>
      <c r="BJ474"/>
      <c r="CI474" s="184" t="str">
        <f>IFERROR(TOWER_DATA[[#This Row],[Top '[m']]]-TOWER_DATA[[#This Row],[Bottom '[m']]], "")</f>
        <v/>
      </c>
      <c r="CJ474" s="446" t="str">
        <f>IFERROR(-(TOWER_DATA[[#This Row],[D, bottom '[m']]]-TOWER_DATA[[#This Row],[D, top '[m']]])/(TOWER_DATA[[#This Row],[Bottom '[m']]]-TOWER_DATA[[#This Row],[Top '[m']]]),"")</f>
        <v/>
      </c>
      <c r="CK474" s="447" t="str">
        <f>IF(7850/1000*(1/3)*PI()*ABS(CD474-CE474)*((CF474/2)^2+(CF474/2)*(CG474/2)+(CG474/2)^2-(CF474/2-CH474/1000)^2-(CF474/2-CH474/1000)*(CG474/2-CH474/1000)-(CG474/2-CH474/1000)^2)=0,"",7850/1000*(1/3)*PI()*ABS(CD474-CE474)*((CF474/2)^2+(CF474/2)*(CG474/2)+(CG474/2)^2-(CF474/2-CH474/1000)^2-(CF474/2-CH474/1000)*(CG474/2-CH474/1000)-(CG474/2-CH474/1000)^2))</f>
        <v/>
      </c>
      <c r="CL474" s="185" t="str">
        <f>IFERROR((TOWER_DATA[[#This Row],[D, bottom '[m']]]+TOWER_DATA[[#This Row],[D, top '[m']]])/(2*TOWER_DATA[[#This Row],[t '[mm']]]/1000),"")</f>
        <v/>
      </c>
      <c r="CN474" s="412"/>
      <c r="DQ474" s="166"/>
      <c r="DR474" s="166"/>
      <c r="DS474" s="150"/>
      <c r="DV474" s="94"/>
      <c r="DW474" s="94"/>
    </row>
    <row r="475" spans="11:127" ht="18" customHeight="1">
      <c r="K475" s="184" t="str">
        <f>IFERROR(MP_DATA[[#This Row],[Top '[m']]]-MP_DATA[[#This Row],[Bottom '[m']]], "")</f>
        <v/>
      </c>
      <c r="L475" s="172" t="str">
        <f>IFERROR(-(MP_DATA[[#This Row],[D, bottom '[m']]]-MP_DATA[[#This Row],[D, top '[m']]])/(MP_DATA[[#This Row],[Bottom '[m']]]-MP_DATA[[#This Row],[Top '[m']]]),"")</f>
        <v/>
      </c>
      <c r="M475" s="122" t="str">
        <f t="shared" si="11"/>
        <v/>
      </c>
      <c r="N475" s="435" t="str">
        <f>IFERROR((MP_DATA[[#This Row],[D, bottom '[m']]]+MP_DATA[[#This Row],[D, top '[m']]])/(2*MP_DATA[[#This Row],[t '[mm']]]/1000),"")</f>
        <v/>
      </c>
      <c r="O475" s="412"/>
      <c r="P475" s="412"/>
      <c r="Q475" s="412"/>
      <c r="R475" s="412"/>
      <c r="S475" s="461"/>
      <c r="T475" s="461"/>
      <c r="U475" s="457"/>
      <c r="V475" s="412"/>
      <c r="W475" s="412"/>
      <c r="X475" s="412"/>
      <c r="Y475" s="412"/>
      <c r="AW475" s="184" t="str">
        <f>IFERROR(TP_DATA[[#This Row],[Top '[m']]]-TP_DATA[[#This Row],[Bottom '[m']]], "")</f>
        <v/>
      </c>
      <c r="AX475" s="165"/>
      <c r="AY475" s="166"/>
      <c r="AZ475" s="189"/>
      <c r="BC475" s="94"/>
      <c r="BD475" s="94"/>
      <c r="BE475" s="150"/>
      <c r="BJ475"/>
      <c r="CI475" s="184" t="str">
        <f>IFERROR(TOWER_DATA[[#This Row],[Top '[m']]]-TOWER_DATA[[#This Row],[Bottom '[m']]], "")</f>
        <v/>
      </c>
      <c r="CJ475" s="446" t="str">
        <f>IFERROR(-(TOWER_DATA[[#This Row],[D, bottom '[m']]]-TOWER_DATA[[#This Row],[D, top '[m']]])/(TOWER_DATA[[#This Row],[Bottom '[m']]]-TOWER_DATA[[#This Row],[Top '[m']]]),"")</f>
        <v/>
      </c>
      <c r="CK475" s="447" t="str">
        <f>IF(7850/1000*(1/3)*PI()*ABS(CD475-CE475)*((CF475/2)^2+(CF475/2)*(CG475/2)+(CG475/2)^2-(CF475/2-CH475/1000)^2-(CF475/2-CH475/1000)*(CG475/2-CH475/1000)-(CG475/2-CH475/1000)^2)=0,"",7850/1000*(1/3)*PI()*ABS(CD475-CE475)*((CF475/2)^2+(CF475/2)*(CG475/2)+(CG475/2)^2-(CF475/2-CH475/1000)^2-(CF475/2-CH475/1000)*(CG475/2-CH475/1000)-(CG475/2-CH475/1000)^2))</f>
        <v/>
      </c>
      <c r="CL475" s="185" t="str">
        <f>IFERROR((TOWER_DATA[[#This Row],[D, bottom '[m']]]+TOWER_DATA[[#This Row],[D, top '[m']]])/(2*TOWER_DATA[[#This Row],[t '[mm']]]/1000),"")</f>
        <v/>
      </c>
      <c r="CN475" s="412"/>
      <c r="DQ475" s="166"/>
      <c r="DR475" s="166"/>
      <c r="DS475" s="150"/>
      <c r="DV475" s="94"/>
      <c r="DW475" s="94"/>
    </row>
    <row r="476" spans="11:127" ht="18" customHeight="1">
      <c r="K476" s="184" t="str">
        <f>IFERROR(MP_DATA[[#This Row],[Top '[m']]]-MP_DATA[[#This Row],[Bottom '[m']]], "")</f>
        <v/>
      </c>
      <c r="L476" s="172" t="str">
        <f>IFERROR(-(MP_DATA[[#This Row],[D, bottom '[m']]]-MP_DATA[[#This Row],[D, top '[m']]])/(MP_DATA[[#This Row],[Bottom '[m']]]-MP_DATA[[#This Row],[Top '[m']]]),"")</f>
        <v/>
      </c>
      <c r="M476" s="122" t="str">
        <f t="shared" si="11"/>
        <v/>
      </c>
      <c r="N476" s="435" t="str">
        <f>IFERROR((MP_DATA[[#This Row],[D, bottom '[m']]]+MP_DATA[[#This Row],[D, top '[m']]])/(2*MP_DATA[[#This Row],[t '[mm']]]/1000),"")</f>
        <v/>
      </c>
      <c r="O476" s="412"/>
      <c r="P476" s="412"/>
      <c r="Q476" s="412"/>
      <c r="R476" s="412"/>
      <c r="S476" s="461"/>
      <c r="T476" s="461"/>
      <c r="U476" s="457"/>
      <c r="V476" s="412"/>
      <c r="W476" s="412"/>
      <c r="X476" s="412"/>
      <c r="Y476" s="412"/>
      <c r="AW476" s="184" t="str">
        <f>IFERROR(TP_DATA[[#This Row],[Top '[m']]]-TP_DATA[[#This Row],[Bottom '[m']]], "")</f>
        <v/>
      </c>
      <c r="AX476" s="165"/>
      <c r="AY476" s="166"/>
      <c r="AZ476" s="189"/>
      <c r="BC476" s="94"/>
      <c r="BD476" s="94"/>
      <c r="BE476" s="150"/>
      <c r="BJ476"/>
      <c r="CI476" s="184" t="str">
        <f>IFERROR(TOWER_DATA[[#This Row],[Top '[m']]]-TOWER_DATA[[#This Row],[Bottom '[m']]], "")</f>
        <v/>
      </c>
      <c r="CJ476" s="446" t="str">
        <f>IFERROR(-(TOWER_DATA[[#This Row],[D, bottom '[m']]]-TOWER_DATA[[#This Row],[D, top '[m']]])/(TOWER_DATA[[#This Row],[Bottom '[m']]]-TOWER_DATA[[#This Row],[Top '[m']]]),"")</f>
        <v/>
      </c>
      <c r="CK476" s="447" t="str">
        <f>IF(7850/1000*(1/3)*PI()*ABS(CD476-CE476)*((CF476/2)^2+(CF476/2)*(CG476/2)+(CG476/2)^2-(CF476/2-CH476/1000)^2-(CF476/2-CH476/1000)*(CG476/2-CH476/1000)-(CG476/2-CH476/1000)^2)=0,"",7850/1000*(1/3)*PI()*ABS(CD476-CE476)*((CF476/2)^2+(CF476/2)*(CG476/2)+(CG476/2)^2-(CF476/2-CH476/1000)^2-(CF476/2-CH476/1000)*(CG476/2-CH476/1000)-(CG476/2-CH476/1000)^2))</f>
        <v/>
      </c>
      <c r="CL476" s="185" t="str">
        <f>IFERROR((TOWER_DATA[[#This Row],[D, bottom '[m']]]+TOWER_DATA[[#This Row],[D, top '[m']]])/(2*TOWER_DATA[[#This Row],[t '[mm']]]/1000),"")</f>
        <v/>
      </c>
      <c r="CN476" s="412"/>
      <c r="DQ476" s="166"/>
      <c r="DR476" s="166"/>
      <c r="DS476" s="150"/>
      <c r="DV476" s="94"/>
      <c r="DW476" s="94"/>
    </row>
    <row r="477" spans="11:127" ht="18" customHeight="1">
      <c r="K477" s="184" t="str">
        <f>IFERROR(MP_DATA[[#This Row],[Top '[m']]]-MP_DATA[[#This Row],[Bottom '[m']]], "")</f>
        <v/>
      </c>
      <c r="L477" s="165"/>
      <c r="M477" s="122" t="str">
        <f t="shared" si="11"/>
        <v/>
      </c>
      <c r="N477" s="435" t="str">
        <f>IFERROR((MP_DATA[[#This Row],[D, bottom '[m']]]+MP_DATA[[#This Row],[D, top '[m']]])/(2*MP_DATA[[#This Row],[t '[mm']]]/1000),"")</f>
        <v/>
      </c>
      <c r="O477" s="412"/>
      <c r="P477" s="412"/>
      <c r="Q477" s="412"/>
      <c r="R477" s="412"/>
      <c r="S477" s="461"/>
      <c r="T477" s="461"/>
      <c r="U477" s="457"/>
      <c r="V477" s="412"/>
      <c r="W477" s="412"/>
      <c r="X477" s="412"/>
      <c r="Y477" s="412"/>
      <c r="AW477" s="184" t="str">
        <f>IFERROR(TP_DATA[[#This Row],[Top '[m']]]-TP_DATA[[#This Row],[Bottom '[m']]], "")</f>
        <v/>
      </c>
      <c r="AX477" s="165"/>
      <c r="AY477" s="166"/>
      <c r="AZ477" s="189"/>
      <c r="BC477" s="94"/>
      <c r="BD477" s="94"/>
      <c r="BE477" s="150"/>
      <c r="BJ477"/>
      <c r="CI477" s="184" t="str">
        <f>IFERROR(TOWER_DATA[[#This Row],[Top '[m']]]-TOWER_DATA[[#This Row],[Bottom '[m']]], "")</f>
        <v/>
      </c>
      <c r="CJ477" s="446" t="str">
        <f>IFERROR(-(TOWER_DATA[[#This Row],[D, bottom '[m']]]-TOWER_DATA[[#This Row],[D, top '[m']]])/(TOWER_DATA[[#This Row],[Bottom '[m']]]-TOWER_DATA[[#This Row],[Top '[m']]]),"")</f>
        <v/>
      </c>
      <c r="CK477" s="447" t="str">
        <f>IF(7850/1000*(1/3)*PI()*ABS(CD477-CE477)*((CF477/2)^2+(CF477/2)*(CG477/2)+(CG477/2)^2-(CF477/2-CH477/1000)^2-(CF477/2-CH477/1000)*(CG477/2-CH477/1000)-(CG477/2-CH477/1000)^2)=0,"",7850/1000*(1/3)*PI()*ABS(CD477-CE477)*((CF477/2)^2+(CF477/2)*(CG477/2)+(CG477/2)^2-(CF477/2-CH477/1000)^2-(CF477/2-CH477/1000)*(CG477/2-CH477/1000)-(CG477/2-CH477/1000)^2))</f>
        <v/>
      </c>
      <c r="CL477" s="185" t="str">
        <f>IFERROR((TOWER_DATA[[#This Row],[D, bottom '[m']]]+TOWER_DATA[[#This Row],[D, top '[m']]])/(2*TOWER_DATA[[#This Row],[t '[mm']]]/1000),"")</f>
        <v/>
      </c>
      <c r="CN477" s="412"/>
      <c r="DQ477" s="166"/>
      <c r="DR477" s="166"/>
      <c r="DS477" s="150"/>
      <c r="DV477" s="94"/>
      <c r="DW477" s="94"/>
    </row>
    <row r="478" spans="11:127" ht="18" customHeight="1">
      <c r="K478" s="184" t="str">
        <f>IFERROR(MP_DATA[[#This Row],[Top '[m']]]-MP_DATA[[#This Row],[Bottom '[m']]], "")</f>
        <v/>
      </c>
      <c r="L478" s="165"/>
      <c r="M478" s="122" t="str">
        <f t="shared" si="11"/>
        <v/>
      </c>
      <c r="N478" s="435" t="str">
        <f>IFERROR((MP_DATA[[#This Row],[D, bottom '[m']]]+MP_DATA[[#This Row],[D, top '[m']]])/(2*MP_DATA[[#This Row],[t '[mm']]]/1000),"")</f>
        <v/>
      </c>
      <c r="O478" s="412"/>
      <c r="P478" s="412"/>
      <c r="Q478" s="412"/>
      <c r="R478" s="412"/>
      <c r="S478" s="461"/>
      <c r="T478" s="461"/>
      <c r="U478" s="457"/>
      <c r="V478" s="412"/>
      <c r="W478" s="412"/>
      <c r="X478" s="412"/>
      <c r="Y478" s="412"/>
      <c r="AW478" s="184" t="str">
        <f>IFERROR(TP_DATA[[#This Row],[Top '[m']]]-TP_DATA[[#This Row],[Bottom '[m']]], "")</f>
        <v/>
      </c>
      <c r="AX478" s="165"/>
      <c r="AY478" s="166"/>
      <c r="AZ478" s="189"/>
      <c r="BC478" s="94"/>
      <c r="BD478" s="94"/>
      <c r="BE478" s="150"/>
      <c r="BJ478"/>
      <c r="CI478" s="184" t="str">
        <f>IFERROR(TOWER_DATA[[#This Row],[Top '[m']]]-TOWER_DATA[[#This Row],[Bottom '[m']]], "")</f>
        <v/>
      </c>
      <c r="CJ478" s="446" t="str">
        <f>IFERROR(-(TOWER_DATA[[#This Row],[D, bottom '[m']]]-TOWER_DATA[[#This Row],[D, top '[m']]])/(TOWER_DATA[[#This Row],[Bottom '[m']]]-TOWER_DATA[[#This Row],[Top '[m']]]),"")</f>
        <v/>
      </c>
      <c r="CK478" s="447" t="str">
        <f>IF(7850/1000*(1/3)*PI()*ABS(CD478-CE478)*((CF478/2)^2+(CF478/2)*(CG478/2)+(CG478/2)^2-(CF478/2-CH478/1000)^2-(CF478/2-CH478/1000)*(CG478/2-CH478/1000)-(CG478/2-CH478/1000)^2)=0,"",7850/1000*(1/3)*PI()*ABS(CD478-CE478)*((CF478/2)^2+(CF478/2)*(CG478/2)+(CG478/2)^2-(CF478/2-CH478/1000)^2-(CF478/2-CH478/1000)*(CG478/2-CH478/1000)-(CG478/2-CH478/1000)^2))</f>
        <v/>
      </c>
      <c r="CL478" s="185" t="str">
        <f>IFERROR((TOWER_DATA[[#This Row],[D, bottom '[m']]]+TOWER_DATA[[#This Row],[D, top '[m']]])/(2*TOWER_DATA[[#This Row],[t '[mm']]]/1000),"")</f>
        <v/>
      </c>
      <c r="CN478" s="412"/>
      <c r="DQ478" s="166"/>
      <c r="DR478" s="166"/>
      <c r="DS478" s="150"/>
      <c r="DV478" s="94"/>
      <c r="DW478" s="94"/>
    </row>
    <row r="479" spans="11:127" ht="18" customHeight="1">
      <c r="K479" s="184" t="str">
        <f>IFERROR(MP_DATA[[#This Row],[Top '[m']]]-MP_DATA[[#This Row],[Bottom '[m']]], "")</f>
        <v/>
      </c>
      <c r="L479" s="165"/>
      <c r="M479" s="122" t="str">
        <f t="shared" si="11"/>
        <v/>
      </c>
      <c r="N479" s="435" t="str">
        <f>IFERROR((MP_DATA[[#This Row],[D, bottom '[m']]]+MP_DATA[[#This Row],[D, top '[m']]])/(2*MP_DATA[[#This Row],[t '[mm']]]/1000),"")</f>
        <v/>
      </c>
      <c r="O479" s="412"/>
      <c r="P479" s="412"/>
      <c r="Q479" s="412"/>
      <c r="R479" s="412"/>
      <c r="S479" s="461"/>
      <c r="T479" s="461"/>
      <c r="U479" s="457"/>
      <c r="V479" s="412"/>
      <c r="W479" s="412"/>
      <c r="X479" s="412"/>
      <c r="Y479" s="412"/>
      <c r="AW479" s="184" t="str">
        <f>IFERROR(TP_DATA[[#This Row],[Top '[m']]]-TP_DATA[[#This Row],[Bottom '[m']]], "")</f>
        <v/>
      </c>
      <c r="AX479" s="165"/>
      <c r="AY479" s="166"/>
      <c r="AZ479" s="189"/>
      <c r="BC479" s="94"/>
      <c r="BD479" s="94"/>
      <c r="BE479" s="150"/>
      <c r="BJ479"/>
      <c r="CI479" s="184" t="str">
        <f>IFERROR(TOWER_DATA[[#This Row],[Top '[m']]]-TOWER_DATA[[#This Row],[Bottom '[m']]], "")</f>
        <v/>
      </c>
      <c r="CJ479" s="446" t="str">
        <f>IFERROR(-(TOWER_DATA[[#This Row],[D, bottom '[m']]]-TOWER_DATA[[#This Row],[D, top '[m']]])/(TOWER_DATA[[#This Row],[Bottom '[m']]]-TOWER_DATA[[#This Row],[Top '[m']]]),"")</f>
        <v/>
      </c>
      <c r="CK479" s="447" t="str">
        <f>IF(7850/1000*(1/3)*PI()*ABS(CD479-CE479)*((CF479/2)^2+(CF479/2)*(CG479/2)+(CG479/2)^2-(CF479/2-CH479/1000)^2-(CF479/2-CH479/1000)*(CG479/2-CH479/1000)-(CG479/2-CH479/1000)^2)=0,"",7850/1000*(1/3)*PI()*ABS(CD479-CE479)*((CF479/2)^2+(CF479/2)*(CG479/2)+(CG479/2)^2-(CF479/2-CH479/1000)^2-(CF479/2-CH479/1000)*(CG479/2-CH479/1000)-(CG479/2-CH479/1000)^2))</f>
        <v/>
      </c>
      <c r="CL479" s="185" t="str">
        <f>IFERROR((TOWER_DATA[[#This Row],[D, bottom '[m']]]+TOWER_DATA[[#This Row],[D, top '[m']]])/(2*TOWER_DATA[[#This Row],[t '[mm']]]/1000),"")</f>
        <v/>
      </c>
      <c r="CN479" s="412"/>
      <c r="DQ479" s="166"/>
      <c r="DR479" s="166"/>
      <c r="DS479" s="150"/>
      <c r="DV479" s="94"/>
      <c r="DW479" s="94"/>
    </row>
    <row r="480" spans="11:127" ht="18" customHeight="1">
      <c r="K480" s="184" t="str">
        <f>IFERROR(MP_DATA[[#This Row],[Top '[m']]]-MP_DATA[[#This Row],[Bottom '[m']]], "")</f>
        <v/>
      </c>
      <c r="L480" s="165"/>
      <c r="M480" s="122" t="str">
        <f t="shared" si="11"/>
        <v/>
      </c>
      <c r="N480" s="435" t="str">
        <f>IFERROR((MP_DATA[[#This Row],[D, bottom '[m']]]+MP_DATA[[#This Row],[D, top '[m']]])/(2*MP_DATA[[#This Row],[t '[mm']]]/1000),"")</f>
        <v/>
      </c>
      <c r="O480" s="412"/>
      <c r="P480" s="412"/>
      <c r="Q480" s="412"/>
      <c r="R480" s="412"/>
      <c r="S480" s="461"/>
      <c r="T480" s="461"/>
      <c r="U480" s="457"/>
      <c r="V480" s="412"/>
      <c r="W480" s="412"/>
      <c r="X480" s="412"/>
      <c r="Y480" s="412"/>
      <c r="AW480" s="184" t="str">
        <f>IFERROR(TP_DATA[[#This Row],[Top '[m']]]-TP_DATA[[#This Row],[Bottom '[m']]], "")</f>
        <v/>
      </c>
      <c r="AX480" s="165"/>
      <c r="AY480" s="166"/>
      <c r="AZ480" s="189"/>
      <c r="BC480" s="94"/>
      <c r="BD480" s="94"/>
      <c r="BE480" s="150"/>
      <c r="BJ480"/>
      <c r="CI480" s="184" t="str">
        <f>IFERROR(TOWER_DATA[[#This Row],[Top '[m']]]-TOWER_DATA[[#This Row],[Bottom '[m']]], "")</f>
        <v/>
      </c>
      <c r="CJ480" s="446" t="str">
        <f>IFERROR(-(TOWER_DATA[[#This Row],[D, bottom '[m']]]-TOWER_DATA[[#This Row],[D, top '[m']]])/(TOWER_DATA[[#This Row],[Bottom '[m']]]-TOWER_DATA[[#This Row],[Top '[m']]]),"")</f>
        <v/>
      </c>
      <c r="CK480" s="447" t="str">
        <f>IF(7850/1000*(1/3)*PI()*ABS(CD480-CE480)*((CF480/2)^2+(CF480/2)*(CG480/2)+(CG480/2)^2-(CF480/2-CH480/1000)^2-(CF480/2-CH480/1000)*(CG480/2-CH480/1000)-(CG480/2-CH480/1000)^2)=0,"",7850/1000*(1/3)*PI()*ABS(CD480-CE480)*((CF480/2)^2+(CF480/2)*(CG480/2)+(CG480/2)^2-(CF480/2-CH480/1000)^2-(CF480/2-CH480/1000)*(CG480/2-CH480/1000)-(CG480/2-CH480/1000)^2))</f>
        <v/>
      </c>
      <c r="CL480" s="185" t="str">
        <f>IFERROR((TOWER_DATA[[#This Row],[D, bottom '[m']]]+TOWER_DATA[[#This Row],[D, top '[m']]])/(2*TOWER_DATA[[#This Row],[t '[mm']]]/1000),"")</f>
        <v/>
      </c>
      <c r="CN480" s="412"/>
      <c r="DQ480" s="166"/>
      <c r="DR480" s="166"/>
      <c r="DS480" s="150"/>
      <c r="DV480" s="94"/>
      <c r="DW480" s="94"/>
    </row>
    <row r="481" spans="11:127" ht="18" customHeight="1">
      <c r="K481" s="184" t="str">
        <f>IFERROR(MP_DATA[[#This Row],[Top '[m']]]-MP_DATA[[#This Row],[Bottom '[m']]], "")</f>
        <v/>
      </c>
      <c r="L481" s="165"/>
      <c r="M481" s="122" t="str">
        <f t="shared" si="11"/>
        <v/>
      </c>
      <c r="N481" s="435" t="str">
        <f>IFERROR((MP_DATA[[#This Row],[D, bottom '[m']]]+MP_DATA[[#This Row],[D, top '[m']]])/(2*MP_DATA[[#This Row],[t '[mm']]]/1000),"")</f>
        <v/>
      </c>
      <c r="O481" s="412"/>
      <c r="P481" s="412"/>
      <c r="Q481" s="412"/>
      <c r="R481" s="412"/>
      <c r="S481" s="461"/>
      <c r="T481" s="461"/>
      <c r="U481" s="457"/>
      <c r="V481" s="412"/>
      <c r="W481" s="412"/>
      <c r="X481" s="412"/>
      <c r="Y481" s="412"/>
      <c r="AW481" s="184" t="str">
        <f>IFERROR(TP_DATA[[#This Row],[Top '[m']]]-TP_DATA[[#This Row],[Bottom '[m']]], "")</f>
        <v/>
      </c>
      <c r="AX481" s="165"/>
      <c r="AY481" s="166"/>
      <c r="AZ481" s="189"/>
      <c r="BC481" s="94"/>
      <c r="BD481" s="94"/>
      <c r="BE481" s="150"/>
      <c r="BJ481"/>
      <c r="CI481" s="184" t="str">
        <f>IFERROR(TOWER_DATA[[#This Row],[Top '[m']]]-TOWER_DATA[[#This Row],[Bottom '[m']]], "")</f>
        <v/>
      </c>
      <c r="CJ481" s="446" t="str">
        <f>IFERROR(-(TOWER_DATA[[#This Row],[D, bottom '[m']]]-TOWER_DATA[[#This Row],[D, top '[m']]])/(TOWER_DATA[[#This Row],[Bottom '[m']]]-TOWER_DATA[[#This Row],[Top '[m']]]),"")</f>
        <v/>
      </c>
      <c r="CK481" s="447" t="str">
        <f>IF(7850/1000*(1/3)*PI()*ABS(CD481-CE481)*((CF481/2)^2+(CF481/2)*(CG481/2)+(CG481/2)^2-(CF481/2-CH481/1000)^2-(CF481/2-CH481/1000)*(CG481/2-CH481/1000)-(CG481/2-CH481/1000)^2)=0,"",7850/1000*(1/3)*PI()*ABS(CD481-CE481)*((CF481/2)^2+(CF481/2)*(CG481/2)+(CG481/2)^2-(CF481/2-CH481/1000)^2-(CF481/2-CH481/1000)*(CG481/2-CH481/1000)-(CG481/2-CH481/1000)^2))</f>
        <v/>
      </c>
      <c r="CL481" s="185" t="str">
        <f>IFERROR((TOWER_DATA[[#This Row],[D, bottom '[m']]]+TOWER_DATA[[#This Row],[D, top '[m']]])/(2*TOWER_DATA[[#This Row],[t '[mm']]]/1000),"")</f>
        <v/>
      </c>
      <c r="CN481" s="412"/>
      <c r="DQ481" s="166"/>
      <c r="DR481" s="166"/>
      <c r="DS481" s="150"/>
      <c r="DV481" s="94"/>
      <c r="DW481" s="94"/>
    </row>
    <row r="482" spans="11:127" ht="18" customHeight="1">
      <c r="K482" s="184" t="str">
        <f>IFERROR(MP_DATA[[#This Row],[Top '[m']]]-MP_DATA[[#This Row],[Bottom '[m']]], "")</f>
        <v/>
      </c>
      <c r="L482" s="165"/>
      <c r="M482" s="122" t="str">
        <f t="shared" si="11"/>
        <v/>
      </c>
      <c r="N482" s="435" t="str">
        <f>IFERROR((MP_DATA[[#This Row],[D, bottom '[m']]]+MP_DATA[[#This Row],[D, top '[m']]])/(2*MP_DATA[[#This Row],[t '[mm']]]/1000),"")</f>
        <v/>
      </c>
      <c r="O482" s="412"/>
      <c r="P482" s="412"/>
      <c r="Q482" s="412"/>
      <c r="R482" s="412"/>
      <c r="S482" s="461"/>
      <c r="T482" s="461"/>
      <c r="U482" s="457"/>
      <c r="V482" s="412"/>
      <c r="W482" s="412"/>
      <c r="X482" s="412"/>
      <c r="Y482" s="412"/>
      <c r="AW482" s="184" t="str">
        <f>IFERROR(TP_DATA[[#This Row],[Top '[m']]]-TP_DATA[[#This Row],[Bottom '[m']]], "")</f>
        <v/>
      </c>
      <c r="AX482" s="165"/>
      <c r="AY482" s="166"/>
      <c r="AZ482" s="189"/>
      <c r="BC482" s="94"/>
      <c r="BD482" s="94"/>
      <c r="BE482" s="150"/>
      <c r="BJ482"/>
      <c r="CI482" s="184" t="str">
        <f>IFERROR(TOWER_DATA[[#This Row],[Top '[m']]]-TOWER_DATA[[#This Row],[Bottom '[m']]], "")</f>
        <v/>
      </c>
      <c r="CJ482" s="446" t="str">
        <f>IFERROR(-(TOWER_DATA[[#This Row],[D, bottom '[m']]]-TOWER_DATA[[#This Row],[D, top '[m']]])/(TOWER_DATA[[#This Row],[Bottom '[m']]]-TOWER_DATA[[#This Row],[Top '[m']]]),"")</f>
        <v/>
      </c>
      <c r="CK482" s="447" t="str">
        <f>IF(7850/1000*(1/3)*PI()*ABS(CD482-CE482)*((CF482/2)^2+(CF482/2)*(CG482/2)+(CG482/2)^2-(CF482/2-CH482/1000)^2-(CF482/2-CH482/1000)*(CG482/2-CH482/1000)-(CG482/2-CH482/1000)^2)=0,"",7850/1000*(1/3)*PI()*ABS(CD482-CE482)*((CF482/2)^2+(CF482/2)*(CG482/2)+(CG482/2)^2-(CF482/2-CH482/1000)^2-(CF482/2-CH482/1000)*(CG482/2-CH482/1000)-(CG482/2-CH482/1000)^2))</f>
        <v/>
      </c>
      <c r="CL482" s="185" t="str">
        <f>IFERROR((TOWER_DATA[[#This Row],[D, bottom '[m']]]+TOWER_DATA[[#This Row],[D, top '[m']]])/(2*TOWER_DATA[[#This Row],[t '[mm']]]/1000),"")</f>
        <v/>
      </c>
      <c r="CN482" s="412"/>
      <c r="DQ482" s="166"/>
      <c r="DR482" s="166"/>
      <c r="DS482" s="150"/>
      <c r="DV482" s="94"/>
      <c r="DW482" s="94"/>
    </row>
    <row r="483" spans="11:127" ht="18" customHeight="1">
      <c r="K483" s="184" t="str">
        <f>IFERROR(MP_DATA[[#This Row],[Top '[m']]]-MP_DATA[[#This Row],[Bottom '[m']]], "")</f>
        <v/>
      </c>
      <c r="L483" s="165"/>
      <c r="M483" s="122" t="str">
        <f t="shared" si="11"/>
        <v/>
      </c>
      <c r="N483" s="435" t="str">
        <f>IFERROR((MP_DATA[[#This Row],[D, bottom '[m']]]+MP_DATA[[#This Row],[D, top '[m']]])/(2*MP_DATA[[#This Row],[t '[mm']]]/1000),"")</f>
        <v/>
      </c>
      <c r="O483" s="412"/>
      <c r="P483" s="412"/>
      <c r="Q483" s="412"/>
      <c r="R483" s="412"/>
      <c r="S483" s="461"/>
      <c r="T483" s="461"/>
      <c r="U483" s="457"/>
      <c r="V483" s="412"/>
      <c r="W483" s="412"/>
      <c r="X483" s="412"/>
      <c r="Y483" s="412"/>
      <c r="AW483" s="184" t="str">
        <f>IFERROR(TP_DATA[[#This Row],[Top '[m']]]-TP_DATA[[#This Row],[Bottom '[m']]], "")</f>
        <v/>
      </c>
      <c r="AX483" s="165"/>
      <c r="AY483" s="166"/>
      <c r="AZ483" s="189"/>
      <c r="BC483" s="94"/>
      <c r="BD483" s="94"/>
      <c r="BE483" s="150"/>
      <c r="BJ483"/>
      <c r="CI483" s="184" t="str">
        <f>IFERROR(TOWER_DATA[[#This Row],[Top '[m']]]-TOWER_DATA[[#This Row],[Bottom '[m']]], "")</f>
        <v/>
      </c>
      <c r="CJ483" s="446" t="str">
        <f>IFERROR(-(TOWER_DATA[[#This Row],[D, bottom '[m']]]-TOWER_DATA[[#This Row],[D, top '[m']]])/(TOWER_DATA[[#This Row],[Bottom '[m']]]-TOWER_DATA[[#This Row],[Top '[m']]]),"")</f>
        <v/>
      </c>
      <c r="CK483" s="447" t="str">
        <f>IF(7850/1000*(1/3)*PI()*ABS(CD483-CE483)*((CF483/2)^2+(CF483/2)*(CG483/2)+(CG483/2)^2-(CF483/2-CH483/1000)^2-(CF483/2-CH483/1000)*(CG483/2-CH483/1000)-(CG483/2-CH483/1000)^2)=0,"",7850/1000*(1/3)*PI()*ABS(CD483-CE483)*((CF483/2)^2+(CF483/2)*(CG483/2)+(CG483/2)^2-(CF483/2-CH483/1000)^2-(CF483/2-CH483/1000)*(CG483/2-CH483/1000)-(CG483/2-CH483/1000)^2))</f>
        <v/>
      </c>
      <c r="CL483" s="185" t="str">
        <f>IFERROR((TOWER_DATA[[#This Row],[D, bottom '[m']]]+TOWER_DATA[[#This Row],[D, top '[m']]])/(2*TOWER_DATA[[#This Row],[t '[mm']]]/1000),"")</f>
        <v/>
      </c>
      <c r="CN483" s="412"/>
      <c r="DQ483" s="166"/>
      <c r="DR483" s="166"/>
      <c r="DS483" s="150"/>
      <c r="DV483" s="94"/>
      <c r="DW483" s="94"/>
    </row>
    <row r="484" spans="11:127" ht="18" customHeight="1">
      <c r="K484" s="184" t="str">
        <f>IFERROR(MP_DATA[[#This Row],[Top '[m']]]-MP_DATA[[#This Row],[Bottom '[m']]], "")</f>
        <v/>
      </c>
      <c r="L484" s="165"/>
      <c r="M484" s="122" t="str">
        <f t="shared" si="11"/>
        <v/>
      </c>
      <c r="N484" s="435" t="str">
        <f>IFERROR((MP_DATA[[#This Row],[D, bottom '[m']]]+MP_DATA[[#This Row],[D, top '[m']]])/(2*MP_DATA[[#This Row],[t '[mm']]]/1000),"")</f>
        <v/>
      </c>
      <c r="O484" s="412"/>
      <c r="P484" s="412"/>
      <c r="Q484" s="412"/>
      <c r="R484" s="412"/>
      <c r="S484" s="461"/>
      <c r="T484" s="461"/>
      <c r="U484" s="457"/>
      <c r="V484" s="412"/>
      <c r="W484" s="412"/>
      <c r="X484" s="412"/>
      <c r="Y484" s="412"/>
      <c r="AW484" s="184" t="str">
        <f>IFERROR(TP_DATA[[#This Row],[Top '[m']]]-TP_DATA[[#This Row],[Bottom '[m']]], "")</f>
        <v/>
      </c>
      <c r="AX484" s="165"/>
      <c r="AY484" s="166"/>
      <c r="AZ484" s="189"/>
      <c r="BC484" s="94"/>
      <c r="BD484" s="94"/>
      <c r="BE484" s="150"/>
      <c r="BJ484"/>
      <c r="CI484" s="184" t="str">
        <f>IFERROR(TOWER_DATA[[#This Row],[Top '[m']]]-TOWER_DATA[[#This Row],[Bottom '[m']]], "")</f>
        <v/>
      </c>
      <c r="CJ484" s="446" t="str">
        <f>IFERROR(-(TOWER_DATA[[#This Row],[D, bottom '[m']]]-TOWER_DATA[[#This Row],[D, top '[m']]])/(TOWER_DATA[[#This Row],[Bottom '[m']]]-TOWER_DATA[[#This Row],[Top '[m']]]),"")</f>
        <v/>
      </c>
      <c r="CK484" s="447" t="str">
        <f>IF(7850/1000*(1/3)*PI()*ABS(CD484-CE484)*((CF484/2)^2+(CF484/2)*(CG484/2)+(CG484/2)^2-(CF484/2-CH484/1000)^2-(CF484/2-CH484/1000)*(CG484/2-CH484/1000)-(CG484/2-CH484/1000)^2)=0,"",7850/1000*(1/3)*PI()*ABS(CD484-CE484)*((CF484/2)^2+(CF484/2)*(CG484/2)+(CG484/2)^2-(CF484/2-CH484/1000)^2-(CF484/2-CH484/1000)*(CG484/2-CH484/1000)-(CG484/2-CH484/1000)^2))</f>
        <v/>
      </c>
      <c r="CL484" s="185" t="str">
        <f>IFERROR((TOWER_DATA[[#This Row],[D, bottom '[m']]]+TOWER_DATA[[#This Row],[D, top '[m']]])/(2*TOWER_DATA[[#This Row],[t '[mm']]]/1000),"")</f>
        <v/>
      </c>
      <c r="CN484" s="412"/>
      <c r="DQ484" s="166"/>
      <c r="DR484" s="166"/>
      <c r="DS484" s="150"/>
      <c r="DV484" s="94"/>
      <c r="DW484" s="94"/>
    </row>
    <row r="485" spans="11:127" ht="18" customHeight="1">
      <c r="K485" s="184" t="str">
        <f>IFERROR(MP_DATA[[#This Row],[Top '[m']]]-MP_DATA[[#This Row],[Bottom '[m']]], "")</f>
        <v/>
      </c>
      <c r="L485" s="165"/>
      <c r="M485" s="122" t="str">
        <f t="shared" si="11"/>
        <v/>
      </c>
      <c r="N485" s="435" t="str">
        <f>IFERROR((MP_DATA[[#This Row],[D, bottom '[m']]]+MP_DATA[[#This Row],[D, top '[m']]])/(2*MP_DATA[[#This Row],[t '[mm']]]/1000),"")</f>
        <v/>
      </c>
      <c r="O485" s="412"/>
      <c r="P485" s="412"/>
      <c r="Q485" s="412"/>
      <c r="R485" s="412"/>
      <c r="S485" s="461"/>
      <c r="T485" s="461"/>
      <c r="U485" s="457"/>
      <c r="V485" s="412"/>
      <c r="W485" s="412"/>
      <c r="X485" s="412"/>
      <c r="Y485" s="412"/>
      <c r="AW485" s="184" t="str">
        <f>IFERROR(TP_DATA[[#This Row],[Top '[m']]]-TP_DATA[[#This Row],[Bottom '[m']]], "")</f>
        <v/>
      </c>
      <c r="AX485" s="165"/>
      <c r="AY485" s="166"/>
      <c r="AZ485" s="189"/>
      <c r="BC485" s="94"/>
      <c r="BD485" s="94"/>
      <c r="BE485" s="150"/>
      <c r="BJ485"/>
      <c r="CI485" s="184" t="str">
        <f>IFERROR(TOWER_DATA[[#This Row],[Top '[m']]]-TOWER_DATA[[#This Row],[Bottom '[m']]], "")</f>
        <v/>
      </c>
      <c r="CJ485" s="446" t="str">
        <f>IFERROR(-(TOWER_DATA[[#This Row],[D, bottom '[m']]]-TOWER_DATA[[#This Row],[D, top '[m']]])/(TOWER_DATA[[#This Row],[Bottom '[m']]]-TOWER_DATA[[#This Row],[Top '[m']]]),"")</f>
        <v/>
      </c>
      <c r="CK485" s="447" t="str">
        <f>IF(7850/1000*(1/3)*PI()*ABS(CD485-CE485)*((CF485/2)^2+(CF485/2)*(CG485/2)+(CG485/2)^2-(CF485/2-CH485/1000)^2-(CF485/2-CH485/1000)*(CG485/2-CH485/1000)-(CG485/2-CH485/1000)^2)=0,"",7850/1000*(1/3)*PI()*ABS(CD485-CE485)*((CF485/2)^2+(CF485/2)*(CG485/2)+(CG485/2)^2-(CF485/2-CH485/1000)^2-(CF485/2-CH485/1000)*(CG485/2-CH485/1000)-(CG485/2-CH485/1000)^2))</f>
        <v/>
      </c>
      <c r="CL485" s="185" t="str">
        <f>IFERROR((TOWER_DATA[[#This Row],[D, bottom '[m']]]+TOWER_DATA[[#This Row],[D, top '[m']]])/(2*TOWER_DATA[[#This Row],[t '[mm']]]/1000),"")</f>
        <v/>
      </c>
      <c r="CN485" s="412"/>
      <c r="DQ485" s="166"/>
      <c r="DR485" s="166"/>
      <c r="DS485" s="150"/>
      <c r="DV485" s="94"/>
      <c r="DW485" s="94"/>
    </row>
    <row r="486" spans="11:127" ht="18" customHeight="1">
      <c r="K486" s="184" t="str">
        <f>IFERROR(MP_DATA[[#This Row],[Top '[m']]]-MP_DATA[[#This Row],[Bottom '[m']]], "")</f>
        <v/>
      </c>
      <c r="L486" s="165"/>
      <c r="M486" s="122" t="str">
        <f t="shared" si="11"/>
        <v/>
      </c>
      <c r="N486" s="435" t="str">
        <f>IFERROR((MP_DATA[[#This Row],[D, bottom '[m']]]+MP_DATA[[#This Row],[D, top '[m']]])/(2*MP_DATA[[#This Row],[t '[mm']]]/1000),"")</f>
        <v/>
      </c>
      <c r="O486" s="412"/>
      <c r="P486" s="412"/>
      <c r="Q486" s="412"/>
      <c r="R486" s="412"/>
      <c r="S486" s="461"/>
      <c r="T486" s="461"/>
      <c r="U486" s="457"/>
      <c r="V486" s="412"/>
      <c r="W486" s="412"/>
      <c r="X486" s="412"/>
      <c r="Y486" s="412"/>
      <c r="AW486" s="184" t="str">
        <f>IFERROR(TP_DATA[[#This Row],[Top '[m']]]-TP_DATA[[#This Row],[Bottom '[m']]], "")</f>
        <v/>
      </c>
      <c r="AX486" s="165"/>
      <c r="AY486" s="166"/>
      <c r="AZ486" s="189"/>
      <c r="BC486" s="94"/>
      <c r="BD486" s="94"/>
      <c r="BE486" s="150"/>
      <c r="BJ486"/>
      <c r="CI486" s="184" t="str">
        <f>IFERROR(TOWER_DATA[[#This Row],[Top '[m']]]-TOWER_DATA[[#This Row],[Bottom '[m']]], "")</f>
        <v/>
      </c>
      <c r="CJ486" s="446" t="str">
        <f>IFERROR(-(TOWER_DATA[[#This Row],[D, bottom '[m']]]-TOWER_DATA[[#This Row],[D, top '[m']]])/(TOWER_DATA[[#This Row],[Bottom '[m']]]-TOWER_DATA[[#This Row],[Top '[m']]]),"")</f>
        <v/>
      </c>
      <c r="CK486" s="447" t="str">
        <f>IF(7850/1000*(1/3)*PI()*ABS(CD486-CE486)*((CF486/2)^2+(CF486/2)*(CG486/2)+(CG486/2)^2-(CF486/2-CH486/1000)^2-(CF486/2-CH486/1000)*(CG486/2-CH486/1000)-(CG486/2-CH486/1000)^2)=0,"",7850/1000*(1/3)*PI()*ABS(CD486-CE486)*((CF486/2)^2+(CF486/2)*(CG486/2)+(CG486/2)^2-(CF486/2-CH486/1000)^2-(CF486/2-CH486/1000)*(CG486/2-CH486/1000)-(CG486/2-CH486/1000)^2))</f>
        <v/>
      </c>
      <c r="CL486" s="185" t="str">
        <f>IFERROR((TOWER_DATA[[#This Row],[D, bottom '[m']]]+TOWER_DATA[[#This Row],[D, top '[m']]])/(2*TOWER_DATA[[#This Row],[t '[mm']]]/1000),"")</f>
        <v/>
      </c>
      <c r="CN486" s="412"/>
      <c r="DQ486" s="166"/>
      <c r="DR486" s="166"/>
      <c r="DS486" s="150"/>
      <c r="DV486" s="94"/>
      <c r="DW486" s="94"/>
    </row>
    <row r="487" spans="11:127" ht="18" customHeight="1">
      <c r="K487" s="184" t="str">
        <f>IFERROR(MP_DATA[[#This Row],[Top '[m']]]-MP_DATA[[#This Row],[Bottom '[m']]], "")</f>
        <v/>
      </c>
      <c r="L487" s="165"/>
      <c r="M487" s="122" t="str">
        <f t="shared" si="11"/>
        <v/>
      </c>
      <c r="N487" s="435" t="str">
        <f>IFERROR((MP_DATA[[#This Row],[D, bottom '[m']]]+MP_DATA[[#This Row],[D, top '[m']]])/(2*MP_DATA[[#This Row],[t '[mm']]]/1000),"")</f>
        <v/>
      </c>
      <c r="O487" s="412"/>
      <c r="P487" s="412"/>
      <c r="Q487" s="412"/>
      <c r="R487" s="412"/>
      <c r="S487" s="461"/>
      <c r="T487" s="461"/>
      <c r="U487" s="457"/>
      <c r="V487" s="412"/>
      <c r="W487" s="412"/>
      <c r="X487" s="412"/>
      <c r="Y487" s="412"/>
      <c r="AW487" s="184" t="str">
        <f>IFERROR(TP_DATA[[#This Row],[Top '[m']]]-TP_DATA[[#This Row],[Bottom '[m']]], "")</f>
        <v/>
      </c>
      <c r="AX487" s="165"/>
      <c r="AY487" s="166"/>
      <c r="AZ487" s="189"/>
      <c r="BC487" s="94"/>
      <c r="BD487" s="94"/>
      <c r="BE487" s="150"/>
      <c r="BJ487"/>
      <c r="CI487" s="184" t="str">
        <f>IFERROR(TOWER_DATA[[#This Row],[Top '[m']]]-TOWER_DATA[[#This Row],[Bottom '[m']]], "")</f>
        <v/>
      </c>
      <c r="CJ487" s="446" t="str">
        <f>IFERROR(-(TOWER_DATA[[#This Row],[D, bottom '[m']]]-TOWER_DATA[[#This Row],[D, top '[m']]])/(TOWER_DATA[[#This Row],[Bottom '[m']]]-TOWER_DATA[[#This Row],[Top '[m']]]),"")</f>
        <v/>
      </c>
      <c r="CK487" s="447" t="str">
        <f>IF(7850/1000*(1/3)*PI()*ABS(CD487-CE487)*((CF487/2)^2+(CF487/2)*(CG487/2)+(CG487/2)^2-(CF487/2-CH487/1000)^2-(CF487/2-CH487/1000)*(CG487/2-CH487/1000)-(CG487/2-CH487/1000)^2)=0,"",7850/1000*(1/3)*PI()*ABS(CD487-CE487)*((CF487/2)^2+(CF487/2)*(CG487/2)+(CG487/2)^2-(CF487/2-CH487/1000)^2-(CF487/2-CH487/1000)*(CG487/2-CH487/1000)-(CG487/2-CH487/1000)^2))</f>
        <v/>
      </c>
      <c r="CL487" s="185" t="str">
        <f>IFERROR((TOWER_DATA[[#This Row],[D, bottom '[m']]]+TOWER_DATA[[#This Row],[D, top '[m']]])/(2*TOWER_DATA[[#This Row],[t '[mm']]]/1000),"")</f>
        <v/>
      </c>
      <c r="CN487" s="412"/>
      <c r="DQ487" s="166"/>
      <c r="DR487" s="166"/>
      <c r="DS487" s="150"/>
      <c r="DV487" s="94"/>
      <c r="DW487" s="94"/>
    </row>
    <row r="488" spans="11:127" ht="18" customHeight="1">
      <c r="K488" s="184" t="str">
        <f>IFERROR(MP_DATA[[#This Row],[Top '[m']]]-MP_DATA[[#This Row],[Bottom '[m']]], "")</f>
        <v/>
      </c>
      <c r="L488" s="165"/>
      <c r="M488" s="122" t="str">
        <f t="shared" si="11"/>
        <v/>
      </c>
      <c r="N488" s="435" t="str">
        <f>IFERROR((MP_DATA[[#This Row],[D, bottom '[m']]]+MP_DATA[[#This Row],[D, top '[m']]])/(2*MP_DATA[[#This Row],[t '[mm']]]/1000),"")</f>
        <v/>
      </c>
      <c r="O488" s="412"/>
      <c r="P488" s="412"/>
      <c r="Q488" s="412"/>
      <c r="R488" s="412"/>
      <c r="S488" s="461"/>
      <c r="T488" s="461"/>
      <c r="U488" s="457"/>
      <c r="V488" s="412"/>
      <c r="W488" s="412"/>
      <c r="X488" s="412"/>
      <c r="Y488" s="412"/>
      <c r="AW488" s="184" t="str">
        <f>IFERROR(TP_DATA[[#This Row],[Top '[m']]]-TP_DATA[[#This Row],[Bottom '[m']]], "")</f>
        <v/>
      </c>
      <c r="AX488" s="165"/>
      <c r="AY488" s="166"/>
      <c r="AZ488" s="189"/>
      <c r="BC488" s="94"/>
      <c r="BD488" s="94"/>
      <c r="BE488" s="150"/>
      <c r="BJ488"/>
      <c r="CI488" s="184" t="str">
        <f>IFERROR(TOWER_DATA[[#This Row],[Top '[m']]]-TOWER_DATA[[#This Row],[Bottom '[m']]], "")</f>
        <v/>
      </c>
      <c r="CJ488" s="446" t="str">
        <f>IFERROR(-(TOWER_DATA[[#This Row],[D, bottom '[m']]]-TOWER_DATA[[#This Row],[D, top '[m']]])/(TOWER_DATA[[#This Row],[Bottom '[m']]]-TOWER_DATA[[#This Row],[Top '[m']]]),"")</f>
        <v/>
      </c>
      <c r="CK488" s="447" t="str">
        <f>IF(7850/1000*(1/3)*PI()*ABS(CD488-CE488)*((CF488/2)^2+(CF488/2)*(CG488/2)+(CG488/2)^2-(CF488/2-CH488/1000)^2-(CF488/2-CH488/1000)*(CG488/2-CH488/1000)-(CG488/2-CH488/1000)^2)=0,"",7850/1000*(1/3)*PI()*ABS(CD488-CE488)*((CF488/2)^2+(CF488/2)*(CG488/2)+(CG488/2)^2-(CF488/2-CH488/1000)^2-(CF488/2-CH488/1000)*(CG488/2-CH488/1000)-(CG488/2-CH488/1000)^2))</f>
        <v/>
      </c>
      <c r="CL488" s="185" t="str">
        <f>IFERROR((TOWER_DATA[[#This Row],[D, bottom '[m']]]+TOWER_DATA[[#This Row],[D, top '[m']]])/(2*TOWER_DATA[[#This Row],[t '[mm']]]/1000),"")</f>
        <v/>
      </c>
      <c r="CN488" s="412"/>
      <c r="DQ488" s="166"/>
      <c r="DR488" s="166"/>
      <c r="DS488" s="150"/>
      <c r="DV488" s="94"/>
      <c r="DW488" s="94"/>
    </row>
    <row r="489" spans="11:127" ht="18" customHeight="1">
      <c r="K489" s="184" t="str">
        <f>IFERROR(MP_DATA[[#This Row],[Top '[m']]]-MP_DATA[[#This Row],[Bottom '[m']]], "")</f>
        <v/>
      </c>
      <c r="L489" s="165"/>
      <c r="M489" s="122" t="str">
        <f t="shared" si="11"/>
        <v/>
      </c>
      <c r="N489" s="435" t="str">
        <f>IFERROR((MP_DATA[[#This Row],[D, bottom '[m']]]+MP_DATA[[#This Row],[D, top '[m']]])/(2*MP_DATA[[#This Row],[t '[mm']]]/1000),"")</f>
        <v/>
      </c>
      <c r="O489" s="412"/>
      <c r="P489" s="412"/>
      <c r="Q489" s="412"/>
      <c r="R489" s="412"/>
      <c r="S489" s="461"/>
      <c r="T489" s="461"/>
      <c r="U489" s="457"/>
      <c r="V489" s="412"/>
      <c r="W489" s="412"/>
      <c r="X489" s="412"/>
      <c r="Y489" s="412"/>
      <c r="AW489" s="184" t="str">
        <f>IFERROR(TP_DATA[[#This Row],[Top '[m']]]-TP_DATA[[#This Row],[Bottom '[m']]], "")</f>
        <v/>
      </c>
      <c r="AX489" s="165"/>
      <c r="AY489" s="166"/>
      <c r="AZ489" s="189"/>
      <c r="BC489" s="94"/>
      <c r="BD489" s="94"/>
      <c r="BE489" s="150"/>
      <c r="BJ489"/>
      <c r="CI489" s="184" t="str">
        <f>IFERROR(TOWER_DATA[[#This Row],[Top '[m']]]-TOWER_DATA[[#This Row],[Bottom '[m']]], "")</f>
        <v/>
      </c>
      <c r="CJ489" s="446" t="str">
        <f>IFERROR(-(TOWER_DATA[[#This Row],[D, bottom '[m']]]-TOWER_DATA[[#This Row],[D, top '[m']]])/(TOWER_DATA[[#This Row],[Bottom '[m']]]-TOWER_DATA[[#This Row],[Top '[m']]]),"")</f>
        <v/>
      </c>
      <c r="CK489" s="447" t="str">
        <f>IF(7850/1000*(1/3)*PI()*ABS(CD489-CE489)*((CF489/2)^2+(CF489/2)*(CG489/2)+(CG489/2)^2-(CF489/2-CH489/1000)^2-(CF489/2-CH489/1000)*(CG489/2-CH489/1000)-(CG489/2-CH489/1000)^2)=0,"",7850/1000*(1/3)*PI()*ABS(CD489-CE489)*((CF489/2)^2+(CF489/2)*(CG489/2)+(CG489/2)^2-(CF489/2-CH489/1000)^2-(CF489/2-CH489/1000)*(CG489/2-CH489/1000)-(CG489/2-CH489/1000)^2))</f>
        <v/>
      </c>
      <c r="CL489" s="185" t="str">
        <f>IFERROR((TOWER_DATA[[#This Row],[D, bottom '[m']]]+TOWER_DATA[[#This Row],[D, top '[m']]])/(2*TOWER_DATA[[#This Row],[t '[mm']]]/1000),"")</f>
        <v/>
      </c>
      <c r="CN489" s="412"/>
      <c r="DQ489" s="166"/>
      <c r="DR489" s="166"/>
      <c r="DS489" s="150"/>
      <c r="DV489" s="94"/>
      <c r="DW489" s="94"/>
    </row>
    <row r="490" spans="11:127" ht="18" customHeight="1">
      <c r="K490" s="186" t="str">
        <f>IFERROR(MP_DATA[[#This Row],[Top '[m']]]-MP_DATA[[#This Row],[Bottom '[m']]], "")</f>
        <v/>
      </c>
      <c r="L490" s="188"/>
      <c r="M490" s="187" t="str">
        <f t="shared" si="11"/>
        <v/>
      </c>
      <c r="N490" s="456" t="str">
        <f>IFERROR((MP_DATA[[#This Row],[D, bottom '[m']]]+MP_DATA[[#This Row],[D, top '[m']]])/(2*MP_DATA[[#This Row],[t '[mm']]]/1000),"")</f>
        <v/>
      </c>
      <c r="O490" s="412"/>
      <c r="P490" s="412"/>
      <c r="Q490" s="412"/>
      <c r="R490" s="412"/>
      <c r="S490" s="461"/>
      <c r="T490" s="461"/>
      <c r="U490" s="457"/>
      <c r="V490" s="412"/>
      <c r="W490" s="412"/>
      <c r="X490" s="412"/>
      <c r="Y490" s="412"/>
      <c r="AW490" s="184" t="str">
        <f>IFERROR(TP_DATA[[#This Row],[Top '[m']]]-TP_DATA[[#This Row],[Bottom '[m']]], "")</f>
        <v/>
      </c>
      <c r="AX490" s="165"/>
      <c r="AY490" s="166"/>
      <c r="AZ490" s="189"/>
      <c r="BC490" s="94"/>
      <c r="BD490" s="94"/>
      <c r="BE490" s="150"/>
      <c r="BJ490"/>
      <c r="CI490" s="184" t="str">
        <f>IFERROR(TOWER_DATA[[#This Row],[Top '[m']]]-TOWER_DATA[[#This Row],[Bottom '[m']]], "")</f>
        <v/>
      </c>
      <c r="CJ490" s="446" t="str">
        <f>IFERROR(-(TOWER_DATA[[#This Row],[D, bottom '[m']]]-TOWER_DATA[[#This Row],[D, top '[m']]])/(TOWER_DATA[[#This Row],[Bottom '[m']]]-TOWER_DATA[[#This Row],[Top '[m']]]),"")</f>
        <v/>
      </c>
      <c r="CK490" s="447" t="str">
        <f>IF(7850/1000*(1/3)*PI()*ABS(CD490-CE490)*((CF490/2)^2+(CF490/2)*(CG490/2)+(CG490/2)^2-(CF490/2-CH490/1000)^2-(CF490/2-CH490/1000)*(CG490/2-CH490/1000)-(CG490/2-CH490/1000)^2)=0,"",7850/1000*(1/3)*PI()*ABS(CD490-CE490)*((CF490/2)^2+(CF490/2)*(CG490/2)+(CG490/2)^2-(CF490/2-CH490/1000)^2-(CF490/2-CH490/1000)*(CG490/2-CH490/1000)-(CG490/2-CH490/1000)^2))</f>
        <v/>
      </c>
      <c r="CL490" s="185" t="str">
        <f>IFERROR((TOWER_DATA[[#This Row],[D, bottom '[m']]]+TOWER_DATA[[#This Row],[D, top '[m']]])/(2*TOWER_DATA[[#This Row],[t '[mm']]]/1000),"")</f>
        <v/>
      </c>
      <c r="CN490" s="412"/>
      <c r="DQ490" s="166"/>
      <c r="DR490" s="166"/>
      <c r="DS490" s="150"/>
      <c r="DV490" s="94"/>
      <c r="DW490" s="94"/>
    </row>
    <row r="491" spans="11:127" ht="18" customHeight="1">
      <c r="K491" s="51" t="str">
        <f>IFERROR(MP_DATA[[#This Row],[Top '[m']]]-MP_DATA[[#This Row],[Bottom '[m']]], "")</f>
        <v/>
      </c>
      <c r="L491" s="165"/>
      <c r="M491" s="122" t="str">
        <f t="shared" si="11"/>
        <v/>
      </c>
      <c r="N491" s="435" t="str">
        <f>IFERROR((MP_DATA[[#This Row],[D, bottom '[m']]]+MP_DATA[[#This Row],[D, top '[m']]])/(2*MP_DATA[[#This Row],[t '[mm']]]/1000),"")</f>
        <v/>
      </c>
      <c r="O491" s="412"/>
      <c r="P491" s="412"/>
      <c r="Q491" s="412"/>
      <c r="R491" s="412"/>
      <c r="S491" s="461"/>
      <c r="T491" s="461"/>
      <c r="U491" s="457"/>
      <c r="V491" s="412"/>
      <c r="W491" s="412"/>
      <c r="X491" s="412"/>
      <c r="Y491" s="412"/>
      <c r="AW491" s="184" t="str">
        <f>IFERROR(TP_DATA[[#This Row],[Top '[m']]]-TP_DATA[[#This Row],[Bottom '[m']]], "")</f>
        <v/>
      </c>
      <c r="AX491" s="165"/>
      <c r="AY491" s="166"/>
      <c r="AZ491" s="189"/>
      <c r="BC491" s="94"/>
      <c r="BD491" s="94"/>
      <c r="BE491" s="150"/>
      <c r="BJ491"/>
      <c r="CI491" s="184" t="str">
        <f>IFERROR(TOWER_DATA[[#This Row],[Top '[m']]]-TOWER_DATA[[#This Row],[Bottom '[m']]], "")</f>
        <v/>
      </c>
      <c r="CJ491" s="446" t="str">
        <f>IFERROR(-(TOWER_DATA[[#This Row],[D, bottom '[m']]]-TOWER_DATA[[#This Row],[D, top '[m']]])/(TOWER_DATA[[#This Row],[Bottom '[m']]]-TOWER_DATA[[#This Row],[Top '[m']]]),"")</f>
        <v/>
      </c>
      <c r="CK491" s="447" t="str">
        <f>IF(7850/1000*(1/3)*PI()*ABS(CD491-CE491)*((CF491/2)^2+(CF491/2)*(CG491/2)+(CG491/2)^2-(CF491/2-CH491/1000)^2-(CF491/2-CH491/1000)*(CG491/2-CH491/1000)-(CG491/2-CH491/1000)^2)=0,"",7850/1000*(1/3)*PI()*ABS(CD491-CE491)*((CF491/2)^2+(CF491/2)*(CG491/2)+(CG491/2)^2-(CF491/2-CH491/1000)^2-(CF491/2-CH491/1000)*(CG491/2-CH491/1000)-(CG491/2-CH491/1000)^2))</f>
        <v/>
      </c>
      <c r="CL491" s="185" t="str">
        <f>IFERROR((TOWER_DATA[[#This Row],[D, bottom '[m']]]+TOWER_DATA[[#This Row],[D, top '[m']]])/(2*TOWER_DATA[[#This Row],[t '[mm']]]/1000),"")</f>
        <v/>
      </c>
      <c r="CN491" s="412"/>
      <c r="DQ491" s="166"/>
      <c r="DR491" s="166"/>
      <c r="DS491" s="150"/>
      <c r="DV491" s="94"/>
      <c r="DW491" s="94"/>
    </row>
    <row r="492" spans="11:127" ht="18" customHeight="1">
      <c r="K492" s="51" t="str">
        <f>IFERROR(MP_DATA[[#This Row],[Top '[m']]]-MP_DATA[[#This Row],[Bottom '[m']]], "")</f>
        <v/>
      </c>
      <c r="L492" s="165"/>
      <c r="M492" s="122" t="str">
        <f t="shared" si="11"/>
        <v/>
      </c>
      <c r="N492" s="435" t="str">
        <f>IFERROR((MP_DATA[[#This Row],[D, bottom '[m']]]+MP_DATA[[#This Row],[D, top '[m']]])/(2*MP_DATA[[#This Row],[t '[mm']]]/1000),"")</f>
        <v/>
      </c>
      <c r="O492" s="412"/>
      <c r="P492" s="412"/>
      <c r="Q492" s="412"/>
      <c r="R492" s="412"/>
      <c r="S492" s="461"/>
      <c r="T492" s="461"/>
      <c r="U492" s="457"/>
      <c r="V492" s="412"/>
      <c r="W492" s="412"/>
      <c r="X492" s="412"/>
      <c r="Y492" s="412"/>
      <c r="AW492" s="184" t="str">
        <f>IFERROR(TP_DATA[[#This Row],[Top '[m']]]-TP_DATA[[#This Row],[Bottom '[m']]], "")</f>
        <v/>
      </c>
      <c r="AX492" s="165"/>
      <c r="AY492" s="166"/>
      <c r="AZ492" s="189"/>
      <c r="BC492" s="94"/>
      <c r="BD492" s="94"/>
      <c r="BE492" s="150"/>
      <c r="BJ492"/>
      <c r="CI492" s="184" t="str">
        <f>IFERROR(TOWER_DATA[[#This Row],[Top '[m']]]-TOWER_DATA[[#This Row],[Bottom '[m']]], "")</f>
        <v/>
      </c>
      <c r="CJ492" s="446" t="str">
        <f>IFERROR(-(TOWER_DATA[[#This Row],[D, bottom '[m']]]-TOWER_DATA[[#This Row],[D, top '[m']]])/(TOWER_DATA[[#This Row],[Bottom '[m']]]-TOWER_DATA[[#This Row],[Top '[m']]]),"")</f>
        <v/>
      </c>
      <c r="CK492" s="447" t="str">
        <f>IF(7850/1000*(1/3)*PI()*ABS(CD492-CE492)*((CF492/2)^2+(CF492/2)*(CG492/2)+(CG492/2)^2-(CF492/2-CH492/1000)^2-(CF492/2-CH492/1000)*(CG492/2-CH492/1000)-(CG492/2-CH492/1000)^2)=0,"",7850/1000*(1/3)*PI()*ABS(CD492-CE492)*((CF492/2)^2+(CF492/2)*(CG492/2)+(CG492/2)^2-(CF492/2-CH492/1000)^2-(CF492/2-CH492/1000)*(CG492/2-CH492/1000)-(CG492/2-CH492/1000)^2))</f>
        <v/>
      </c>
      <c r="CL492" s="185" t="str">
        <f>IFERROR((TOWER_DATA[[#This Row],[D, bottom '[m']]]+TOWER_DATA[[#This Row],[D, top '[m']]])/(2*TOWER_DATA[[#This Row],[t '[mm']]]/1000),"")</f>
        <v/>
      </c>
      <c r="CN492" s="412"/>
      <c r="DQ492" s="166"/>
      <c r="DR492" s="166"/>
      <c r="DS492" s="150"/>
      <c r="DV492" s="94"/>
      <c r="DW492" s="94"/>
    </row>
    <row r="493" spans="11:127" ht="18" customHeight="1">
      <c r="K493" s="51" t="str">
        <f>IFERROR(MP_DATA[[#This Row],[Top '[m']]]-MP_DATA[[#This Row],[Bottom '[m']]], "")</f>
        <v/>
      </c>
      <c r="L493" s="165"/>
      <c r="M493" s="122" t="str">
        <f t="shared" si="11"/>
        <v/>
      </c>
      <c r="N493" s="435" t="str">
        <f>IFERROR((MP_DATA[[#This Row],[D, bottom '[m']]]+MP_DATA[[#This Row],[D, top '[m']]])/(2*MP_DATA[[#This Row],[t '[mm']]]/1000),"")</f>
        <v/>
      </c>
      <c r="O493" s="412"/>
      <c r="P493" s="412"/>
      <c r="Q493" s="412"/>
      <c r="R493" s="412"/>
      <c r="S493" s="461"/>
      <c r="T493" s="461"/>
      <c r="U493" s="457"/>
      <c r="V493" s="412"/>
      <c r="W493" s="412"/>
      <c r="X493" s="412"/>
      <c r="Y493" s="412"/>
      <c r="AW493" s="184" t="str">
        <f>IFERROR(TP_DATA[[#This Row],[Top '[m']]]-TP_DATA[[#This Row],[Bottom '[m']]], "")</f>
        <v/>
      </c>
      <c r="AX493" s="165"/>
      <c r="AY493" s="166"/>
      <c r="AZ493" s="189"/>
      <c r="BC493" s="94"/>
      <c r="BD493" s="94"/>
      <c r="BE493" s="150"/>
      <c r="BJ493"/>
      <c r="CI493" s="184" t="str">
        <f>IFERROR(TOWER_DATA[[#This Row],[Top '[m']]]-TOWER_DATA[[#This Row],[Bottom '[m']]], "")</f>
        <v/>
      </c>
      <c r="CJ493" s="446" t="str">
        <f>IFERROR(-(TOWER_DATA[[#This Row],[D, bottom '[m']]]-TOWER_DATA[[#This Row],[D, top '[m']]])/(TOWER_DATA[[#This Row],[Bottom '[m']]]-TOWER_DATA[[#This Row],[Top '[m']]]),"")</f>
        <v/>
      </c>
      <c r="CK493" s="447" t="str">
        <f>IF(7850/1000*(1/3)*PI()*ABS(CD493-CE493)*((CF493/2)^2+(CF493/2)*(CG493/2)+(CG493/2)^2-(CF493/2-CH493/1000)^2-(CF493/2-CH493/1000)*(CG493/2-CH493/1000)-(CG493/2-CH493/1000)^2)=0,"",7850/1000*(1/3)*PI()*ABS(CD493-CE493)*((CF493/2)^2+(CF493/2)*(CG493/2)+(CG493/2)^2-(CF493/2-CH493/1000)^2-(CF493/2-CH493/1000)*(CG493/2-CH493/1000)-(CG493/2-CH493/1000)^2))</f>
        <v/>
      </c>
      <c r="CL493" s="185" t="str">
        <f>IFERROR((TOWER_DATA[[#This Row],[D, bottom '[m']]]+TOWER_DATA[[#This Row],[D, top '[m']]])/(2*TOWER_DATA[[#This Row],[t '[mm']]]/1000),"")</f>
        <v/>
      </c>
      <c r="CN493" s="412"/>
      <c r="DQ493" s="166"/>
      <c r="DR493" s="166"/>
      <c r="DS493" s="150"/>
      <c r="DV493" s="94"/>
      <c r="DW493" s="94"/>
    </row>
    <row r="494" spans="11:127" ht="18" customHeight="1">
      <c r="K494" s="51" t="str">
        <f>IFERROR(MP_DATA[[#This Row],[Top '[m']]]-MP_DATA[[#This Row],[Bottom '[m']]], "")</f>
        <v/>
      </c>
      <c r="L494" s="165"/>
      <c r="M494" s="122" t="str">
        <f t="shared" si="11"/>
        <v/>
      </c>
      <c r="N494" s="435" t="str">
        <f>IFERROR((MP_DATA[[#This Row],[D, bottom '[m']]]+MP_DATA[[#This Row],[D, top '[m']]])/(2*MP_DATA[[#This Row],[t '[mm']]]/1000),"")</f>
        <v/>
      </c>
      <c r="O494" s="412"/>
      <c r="P494" s="412"/>
      <c r="Q494" s="412"/>
      <c r="R494" s="412"/>
      <c r="S494" s="461"/>
      <c r="T494" s="461"/>
      <c r="U494" s="457"/>
      <c r="V494" s="412"/>
      <c r="W494" s="412"/>
      <c r="X494" s="412"/>
      <c r="Y494" s="412"/>
      <c r="AW494" s="184" t="str">
        <f>IFERROR(TP_DATA[[#This Row],[Top '[m']]]-TP_DATA[[#This Row],[Bottom '[m']]], "")</f>
        <v/>
      </c>
      <c r="AX494" s="165"/>
      <c r="AY494" s="166"/>
      <c r="AZ494" s="189"/>
      <c r="BC494" s="94"/>
      <c r="BD494" s="94"/>
      <c r="BE494" s="150"/>
      <c r="BJ494"/>
      <c r="CI494" s="184" t="str">
        <f>IFERROR(TOWER_DATA[[#This Row],[Top '[m']]]-TOWER_DATA[[#This Row],[Bottom '[m']]], "")</f>
        <v/>
      </c>
      <c r="CJ494" s="446" t="str">
        <f>IFERROR(-(TOWER_DATA[[#This Row],[D, bottom '[m']]]-TOWER_DATA[[#This Row],[D, top '[m']]])/(TOWER_DATA[[#This Row],[Bottom '[m']]]-TOWER_DATA[[#This Row],[Top '[m']]]),"")</f>
        <v/>
      </c>
      <c r="CK494" s="447" t="str">
        <f>IF(7850/1000*(1/3)*PI()*ABS(CD494-CE494)*((CF494/2)^2+(CF494/2)*(CG494/2)+(CG494/2)^2-(CF494/2-CH494/1000)^2-(CF494/2-CH494/1000)*(CG494/2-CH494/1000)-(CG494/2-CH494/1000)^2)=0,"",7850/1000*(1/3)*PI()*ABS(CD494-CE494)*((CF494/2)^2+(CF494/2)*(CG494/2)+(CG494/2)^2-(CF494/2-CH494/1000)^2-(CF494/2-CH494/1000)*(CG494/2-CH494/1000)-(CG494/2-CH494/1000)^2))</f>
        <v/>
      </c>
      <c r="CL494" s="185" t="str">
        <f>IFERROR((TOWER_DATA[[#This Row],[D, bottom '[m']]]+TOWER_DATA[[#This Row],[D, top '[m']]])/(2*TOWER_DATA[[#This Row],[t '[mm']]]/1000),"")</f>
        <v/>
      </c>
      <c r="CN494" s="412"/>
      <c r="DQ494" s="166"/>
      <c r="DR494" s="166"/>
      <c r="DS494" s="150"/>
      <c r="DV494" s="94"/>
      <c r="DW494" s="94"/>
    </row>
    <row r="495" spans="11:127" ht="18" customHeight="1">
      <c r="K495" s="51" t="str">
        <f>IFERROR(MP_DATA[[#This Row],[Top '[m']]]-MP_DATA[[#This Row],[Bottom '[m']]], "")</f>
        <v/>
      </c>
      <c r="L495" s="165"/>
      <c r="M495" s="122" t="str">
        <f t="shared" si="11"/>
        <v/>
      </c>
      <c r="N495" s="435" t="str">
        <f>IFERROR((MP_DATA[[#This Row],[D, bottom '[m']]]+MP_DATA[[#This Row],[D, top '[m']]])/(2*MP_DATA[[#This Row],[t '[mm']]]/1000),"")</f>
        <v/>
      </c>
      <c r="O495" s="412"/>
      <c r="P495" s="412"/>
      <c r="Q495" s="412"/>
      <c r="R495" s="412"/>
      <c r="S495" s="461"/>
      <c r="T495" s="461"/>
      <c r="U495" s="457"/>
      <c r="V495" s="412"/>
      <c r="W495" s="412"/>
      <c r="X495" s="412"/>
      <c r="Y495" s="412"/>
      <c r="AW495" s="184" t="str">
        <f>IFERROR(TP_DATA[[#This Row],[Top '[m']]]-TP_DATA[[#This Row],[Bottom '[m']]], "")</f>
        <v/>
      </c>
      <c r="AX495" s="165"/>
      <c r="AY495" s="166"/>
      <c r="AZ495" s="189"/>
      <c r="BC495" s="94"/>
      <c r="BD495" s="94"/>
      <c r="BE495" s="150"/>
      <c r="BJ495"/>
      <c r="CI495" s="184" t="str">
        <f>IFERROR(TOWER_DATA[[#This Row],[Top '[m']]]-TOWER_DATA[[#This Row],[Bottom '[m']]], "")</f>
        <v/>
      </c>
      <c r="CJ495" s="446" t="str">
        <f>IFERROR(-(TOWER_DATA[[#This Row],[D, bottom '[m']]]-TOWER_DATA[[#This Row],[D, top '[m']]])/(TOWER_DATA[[#This Row],[Bottom '[m']]]-TOWER_DATA[[#This Row],[Top '[m']]]),"")</f>
        <v/>
      </c>
      <c r="CK495" s="447" t="str">
        <f>IF(7850/1000*(1/3)*PI()*ABS(CD495-CE495)*((CF495/2)^2+(CF495/2)*(CG495/2)+(CG495/2)^2-(CF495/2-CH495/1000)^2-(CF495/2-CH495/1000)*(CG495/2-CH495/1000)-(CG495/2-CH495/1000)^2)=0,"",7850/1000*(1/3)*PI()*ABS(CD495-CE495)*((CF495/2)^2+(CF495/2)*(CG495/2)+(CG495/2)^2-(CF495/2-CH495/1000)^2-(CF495/2-CH495/1000)*(CG495/2-CH495/1000)-(CG495/2-CH495/1000)^2))</f>
        <v/>
      </c>
      <c r="CL495" s="185" t="str">
        <f>IFERROR((TOWER_DATA[[#This Row],[D, bottom '[m']]]+TOWER_DATA[[#This Row],[D, top '[m']]])/(2*TOWER_DATA[[#This Row],[t '[mm']]]/1000),"")</f>
        <v/>
      </c>
      <c r="CN495" s="412"/>
      <c r="DQ495" s="166"/>
      <c r="DR495" s="166"/>
      <c r="DS495" s="150"/>
      <c r="DV495" s="94"/>
      <c r="DW495" s="94"/>
    </row>
    <row r="496" spans="11:127" ht="18" customHeight="1">
      <c r="K496" s="51" t="str">
        <f>IFERROR(MP_DATA[[#This Row],[Top '[m']]]-MP_DATA[[#This Row],[Bottom '[m']]], "")</f>
        <v/>
      </c>
      <c r="L496" s="165"/>
      <c r="M496" s="122" t="str">
        <f t="shared" si="11"/>
        <v/>
      </c>
      <c r="N496" s="435" t="str">
        <f>IFERROR((MP_DATA[[#This Row],[D, bottom '[m']]]+MP_DATA[[#This Row],[D, top '[m']]])/(2*MP_DATA[[#This Row],[t '[mm']]]/1000),"")</f>
        <v/>
      </c>
      <c r="O496" s="412"/>
      <c r="P496" s="412"/>
      <c r="Q496" s="412"/>
      <c r="R496" s="412"/>
      <c r="S496" s="461"/>
      <c r="T496" s="461"/>
      <c r="U496" s="457"/>
      <c r="V496" s="412"/>
      <c r="W496" s="412"/>
      <c r="X496" s="412"/>
      <c r="Y496" s="412"/>
      <c r="AW496" s="184" t="str">
        <f>IFERROR(TP_DATA[[#This Row],[Top '[m']]]-TP_DATA[[#This Row],[Bottom '[m']]], "")</f>
        <v/>
      </c>
      <c r="AX496" s="165"/>
      <c r="AY496" s="166"/>
      <c r="AZ496" s="189"/>
      <c r="BC496" s="94"/>
      <c r="BD496" s="94"/>
      <c r="BE496" s="150"/>
      <c r="BJ496"/>
      <c r="CI496" s="184" t="str">
        <f>IFERROR(TOWER_DATA[[#This Row],[Top '[m']]]-TOWER_DATA[[#This Row],[Bottom '[m']]], "")</f>
        <v/>
      </c>
      <c r="CJ496" s="446" t="str">
        <f>IFERROR(-(TOWER_DATA[[#This Row],[D, bottom '[m']]]-TOWER_DATA[[#This Row],[D, top '[m']]])/(TOWER_DATA[[#This Row],[Bottom '[m']]]-TOWER_DATA[[#This Row],[Top '[m']]]),"")</f>
        <v/>
      </c>
      <c r="CK496" s="447" t="str">
        <f>IF(7850/1000*(1/3)*PI()*ABS(CD496-CE496)*((CF496/2)^2+(CF496/2)*(CG496/2)+(CG496/2)^2-(CF496/2-CH496/1000)^2-(CF496/2-CH496/1000)*(CG496/2-CH496/1000)-(CG496/2-CH496/1000)^2)=0,"",7850/1000*(1/3)*PI()*ABS(CD496-CE496)*((CF496/2)^2+(CF496/2)*(CG496/2)+(CG496/2)^2-(CF496/2-CH496/1000)^2-(CF496/2-CH496/1000)*(CG496/2-CH496/1000)-(CG496/2-CH496/1000)^2))</f>
        <v/>
      </c>
      <c r="CL496" s="185" t="str">
        <f>IFERROR((TOWER_DATA[[#This Row],[D, bottom '[m']]]+TOWER_DATA[[#This Row],[D, top '[m']]])/(2*TOWER_DATA[[#This Row],[t '[mm']]]/1000),"")</f>
        <v/>
      </c>
      <c r="CN496" s="412"/>
      <c r="DQ496" s="166"/>
      <c r="DR496" s="166"/>
      <c r="DS496" s="150"/>
      <c r="DV496" s="94"/>
      <c r="DW496" s="94"/>
    </row>
    <row r="497" spans="11:127" ht="18" customHeight="1">
      <c r="K497" s="51" t="str">
        <f>IFERROR(MP_DATA[[#This Row],[Top '[m']]]-MP_DATA[[#This Row],[Bottom '[m']]], "")</f>
        <v/>
      </c>
      <c r="L497" s="165"/>
      <c r="M497" s="122" t="str">
        <f t="shared" ref="M497:M560" si="12">IF(7850/1000*(1/3)*PI()*ABS(F497-G497)*((H497/2)^2+(H497/2)*(I497/2)+(I497/2)^2-(H497/2-J497/1000)^2-(H497/2-J497/1000)*(I497/2-J497/1000)-(I497/2-J497/1000)^2)=0,"",7850/1000*(1/3)*PI()*ABS(F497-G497)*((H497/2)^2+(H497/2)*(I497/2)+(I497/2)^2-(H497/2-J497/1000)^2-(H497/2-J497/1000)*(I497/2-J497/1000)-(I497/2-J497/1000)^2))</f>
        <v/>
      </c>
      <c r="N497" s="435" t="str">
        <f>IFERROR((MP_DATA[[#This Row],[D, bottom '[m']]]+MP_DATA[[#This Row],[D, top '[m']]])/(2*MP_DATA[[#This Row],[t '[mm']]]/1000),"")</f>
        <v/>
      </c>
      <c r="O497" s="412"/>
      <c r="P497" s="412"/>
      <c r="Q497" s="412"/>
      <c r="R497" s="412"/>
      <c r="S497" s="461"/>
      <c r="T497" s="461"/>
      <c r="U497" s="457"/>
      <c r="V497" s="412"/>
      <c r="W497" s="412"/>
      <c r="X497" s="412"/>
      <c r="Y497" s="412"/>
      <c r="AW497" s="184" t="str">
        <f>IFERROR(TP_DATA[[#This Row],[Top '[m']]]-TP_DATA[[#This Row],[Bottom '[m']]], "")</f>
        <v/>
      </c>
      <c r="AX497" s="165"/>
      <c r="AY497" s="166"/>
      <c r="AZ497" s="189"/>
      <c r="BC497" s="94"/>
      <c r="BD497" s="94"/>
      <c r="BE497" s="150"/>
      <c r="BJ497"/>
      <c r="CI497" s="184" t="str">
        <f>IFERROR(TOWER_DATA[[#This Row],[Top '[m']]]-TOWER_DATA[[#This Row],[Bottom '[m']]], "")</f>
        <v/>
      </c>
      <c r="CJ497" s="446" t="str">
        <f>IFERROR(-(TOWER_DATA[[#This Row],[D, bottom '[m']]]-TOWER_DATA[[#This Row],[D, top '[m']]])/(TOWER_DATA[[#This Row],[Bottom '[m']]]-TOWER_DATA[[#This Row],[Top '[m']]]),"")</f>
        <v/>
      </c>
      <c r="CK497" s="447" t="str">
        <f>IF(7850/1000*(1/3)*PI()*ABS(CD497-CE497)*((CF497/2)^2+(CF497/2)*(CG497/2)+(CG497/2)^2-(CF497/2-CH497/1000)^2-(CF497/2-CH497/1000)*(CG497/2-CH497/1000)-(CG497/2-CH497/1000)^2)=0,"",7850/1000*(1/3)*PI()*ABS(CD497-CE497)*((CF497/2)^2+(CF497/2)*(CG497/2)+(CG497/2)^2-(CF497/2-CH497/1000)^2-(CF497/2-CH497/1000)*(CG497/2-CH497/1000)-(CG497/2-CH497/1000)^2))</f>
        <v/>
      </c>
      <c r="CL497" s="185" t="str">
        <f>IFERROR((TOWER_DATA[[#This Row],[D, bottom '[m']]]+TOWER_DATA[[#This Row],[D, top '[m']]])/(2*TOWER_DATA[[#This Row],[t '[mm']]]/1000),"")</f>
        <v/>
      </c>
      <c r="CN497" s="412"/>
      <c r="DQ497" s="166"/>
      <c r="DR497" s="166"/>
      <c r="DS497" s="150"/>
      <c r="DV497" s="94"/>
      <c r="DW497" s="94"/>
    </row>
    <row r="498" spans="11:127" ht="18" customHeight="1">
      <c r="K498" s="51" t="str">
        <f>IFERROR(MP_DATA[[#This Row],[Top '[m']]]-MP_DATA[[#This Row],[Bottom '[m']]], "")</f>
        <v/>
      </c>
      <c r="L498" s="165"/>
      <c r="M498" s="122" t="str">
        <f t="shared" si="12"/>
        <v/>
      </c>
      <c r="N498" s="435" t="str">
        <f>IFERROR((MP_DATA[[#This Row],[D, bottom '[m']]]+MP_DATA[[#This Row],[D, top '[m']]])/(2*MP_DATA[[#This Row],[t '[mm']]]/1000),"")</f>
        <v/>
      </c>
      <c r="O498" s="412"/>
      <c r="P498" s="412"/>
      <c r="Q498" s="412"/>
      <c r="R498" s="412"/>
      <c r="S498" s="461"/>
      <c r="T498" s="461"/>
      <c r="U498" s="457"/>
      <c r="V498" s="412"/>
      <c r="W498" s="412"/>
      <c r="X498" s="412"/>
      <c r="Y498" s="412"/>
      <c r="AW498" s="184" t="str">
        <f>IFERROR(TP_DATA[[#This Row],[Top '[m']]]-TP_DATA[[#This Row],[Bottom '[m']]], "")</f>
        <v/>
      </c>
      <c r="AX498" s="165"/>
      <c r="AY498" s="166"/>
      <c r="AZ498" s="189"/>
      <c r="BC498" s="94"/>
      <c r="BD498" s="94"/>
      <c r="BE498" s="150"/>
      <c r="BJ498"/>
      <c r="CI498" s="184" t="str">
        <f>IFERROR(TOWER_DATA[[#This Row],[Top '[m']]]-TOWER_DATA[[#This Row],[Bottom '[m']]], "")</f>
        <v/>
      </c>
      <c r="CJ498" s="446" t="str">
        <f>IFERROR(-(TOWER_DATA[[#This Row],[D, bottom '[m']]]-TOWER_DATA[[#This Row],[D, top '[m']]])/(TOWER_DATA[[#This Row],[Bottom '[m']]]-TOWER_DATA[[#This Row],[Top '[m']]]),"")</f>
        <v/>
      </c>
      <c r="CK498" s="447" t="str">
        <f>IF(7850/1000*(1/3)*PI()*ABS(CD498-CE498)*((CF498/2)^2+(CF498/2)*(CG498/2)+(CG498/2)^2-(CF498/2-CH498/1000)^2-(CF498/2-CH498/1000)*(CG498/2-CH498/1000)-(CG498/2-CH498/1000)^2)=0,"",7850/1000*(1/3)*PI()*ABS(CD498-CE498)*((CF498/2)^2+(CF498/2)*(CG498/2)+(CG498/2)^2-(CF498/2-CH498/1000)^2-(CF498/2-CH498/1000)*(CG498/2-CH498/1000)-(CG498/2-CH498/1000)^2))</f>
        <v/>
      </c>
      <c r="CL498" s="185" t="str">
        <f>IFERROR((TOWER_DATA[[#This Row],[D, bottom '[m']]]+TOWER_DATA[[#This Row],[D, top '[m']]])/(2*TOWER_DATA[[#This Row],[t '[mm']]]/1000),"")</f>
        <v/>
      </c>
      <c r="CN498" s="412"/>
      <c r="DQ498" s="166"/>
      <c r="DR498" s="166"/>
      <c r="DS498" s="150"/>
      <c r="DV498" s="94"/>
      <c r="DW498" s="94"/>
    </row>
    <row r="499" spans="11:127" ht="18" customHeight="1">
      <c r="K499" s="51" t="str">
        <f>IFERROR(MP_DATA[[#This Row],[Top '[m']]]-MP_DATA[[#This Row],[Bottom '[m']]], "")</f>
        <v/>
      </c>
      <c r="L499" s="165"/>
      <c r="M499" s="122" t="str">
        <f t="shared" si="12"/>
        <v/>
      </c>
      <c r="N499" s="435" t="str">
        <f>IFERROR((MP_DATA[[#This Row],[D, bottom '[m']]]+MP_DATA[[#This Row],[D, top '[m']]])/(2*MP_DATA[[#This Row],[t '[mm']]]/1000),"")</f>
        <v/>
      </c>
      <c r="O499" s="412"/>
      <c r="P499" s="412"/>
      <c r="Q499" s="412"/>
      <c r="R499" s="412"/>
      <c r="S499" s="461"/>
      <c r="T499" s="461"/>
      <c r="U499" s="457"/>
      <c r="V499" s="412"/>
      <c r="W499" s="412"/>
      <c r="X499" s="412"/>
      <c r="Y499" s="412"/>
      <c r="AW499" s="184" t="str">
        <f>IFERROR(TP_DATA[[#This Row],[Top '[m']]]-TP_DATA[[#This Row],[Bottom '[m']]], "")</f>
        <v/>
      </c>
      <c r="AX499" s="165"/>
      <c r="AY499" s="166"/>
      <c r="AZ499" s="189"/>
      <c r="BC499" s="94"/>
      <c r="BD499" s="94"/>
      <c r="BE499" s="150"/>
      <c r="BJ499"/>
      <c r="CI499" s="184" t="str">
        <f>IFERROR(TOWER_DATA[[#This Row],[Top '[m']]]-TOWER_DATA[[#This Row],[Bottom '[m']]], "")</f>
        <v/>
      </c>
      <c r="CJ499" s="446" t="str">
        <f>IFERROR(-(TOWER_DATA[[#This Row],[D, bottom '[m']]]-TOWER_DATA[[#This Row],[D, top '[m']]])/(TOWER_DATA[[#This Row],[Bottom '[m']]]-TOWER_DATA[[#This Row],[Top '[m']]]),"")</f>
        <v/>
      </c>
      <c r="CK499" s="447" t="str">
        <f>IF(7850/1000*(1/3)*PI()*ABS(CD499-CE499)*((CF499/2)^2+(CF499/2)*(CG499/2)+(CG499/2)^2-(CF499/2-CH499/1000)^2-(CF499/2-CH499/1000)*(CG499/2-CH499/1000)-(CG499/2-CH499/1000)^2)=0,"",7850/1000*(1/3)*PI()*ABS(CD499-CE499)*((CF499/2)^2+(CF499/2)*(CG499/2)+(CG499/2)^2-(CF499/2-CH499/1000)^2-(CF499/2-CH499/1000)*(CG499/2-CH499/1000)-(CG499/2-CH499/1000)^2))</f>
        <v/>
      </c>
      <c r="CL499" s="185" t="str">
        <f>IFERROR((TOWER_DATA[[#This Row],[D, bottom '[m']]]+TOWER_DATA[[#This Row],[D, top '[m']]])/(2*TOWER_DATA[[#This Row],[t '[mm']]]/1000),"")</f>
        <v/>
      </c>
      <c r="CN499" s="412"/>
      <c r="DQ499" s="166"/>
      <c r="DR499" s="166"/>
      <c r="DS499" s="150"/>
      <c r="DV499" s="94"/>
      <c r="DW499" s="94"/>
    </row>
    <row r="500" spans="11:127" ht="18" customHeight="1">
      <c r="K500" s="51" t="str">
        <f>IFERROR(MP_DATA[[#This Row],[Top '[m']]]-MP_DATA[[#This Row],[Bottom '[m']]], "")</f>
        <v/>
      </c>
      <c r="L500" s="165"/>
      <c r="M500" s="122" t="str">
        <f t="shared" si="12"/>
        <v/>
      </c>
      <c r="N500" s="435" t="str">
        <f>IFERROR((MP_DATA[[#This Row],[D, bottom '[m']]]+MP_DATA[[#This Row],[D, top '[m']]])/(2*MP_DATA[[#This Row],[t '[mm']]]/1000),"")</f>
        <v/>
      </c>
      <c r="O500" s="412"/>
      <c r="P500" s="412"/>
      <c r="Q500" s="412"/>
      <c r="R500" s="412"/>
      <c r="S500" s="461"/>
      <c r="T500" s="461"/>
      <c r="U500" s="457"/>
      <c r="V500" s="412"/>
      <c r="W500" s="412"/>
      <c r="X500" s="412"/>
      <c r="Y500" s="412"/>
      <c r="AW500" s="184" t="str">
        <f>IFERROR(TP_DATA[[#This Row],[Top '[m']]]-TP_DATA[[#This Row],[Bottom '[m']]], "")</f>
        <v/>
      </c>
      <c r="AX500" s="165"/>
      <c r="AY500" s="166"/>
      <c r="AZ500" s="189"/>
      <c r="BC500" s="94"/>
      <c r="BD500" s="94"/>
      <c r="BE500" s="150"/>
      <c r="BJ500"/>
      <c r="CI500" s="184" t="str">
        <f>IFERROR(TOWER_DATA[[#This Row],[Top '[m']]]-TOWER_DATA[[#This Row],[Bottom '[m']]], "")</f>
        <v/>
      </c>
      <c r="CJ500" s="446" t="str">
        <f>IFERROR(-(TOWER_DATA[[#This Row],[D, bottom '[m']]]-TOWER_DATA[[#This Row],[D, top '[m']]])/(TOWER_DATA[[#This Row],[Bottom '[m']]]-TOWER_DATA[[#This Row],[Top '[m']]]),"")</f>
        <v/>
      </c>
      <c r="CK500" s="447" t="str">
        <f>IF(7850/1000*(1/3)*PI()*ABS(CD500-CE500)*((CF500/2)^2+(CF500/2)*(CG500/2)+(CG500/2)^2-(CF500/2-CH500/1000)^2-(CF500/2-CH500/1000)*(CG500/2-CH500/1000)-(CG500/2-CH500/1000)^2)=0,"",7850/1000*(1/3)*PI()*ABS(CD500-CE500)*((CF500/2)^2+(CF500/2)*(CG500/2)+(CG500/2)^2-(CF500/2-CH500/1000)^2-(CF500/2-CH500/1000)*(CG500/2-CH500/1000)-(CG500/2-CH500/1000)^2))</f>
        <v/>
      </c>
      <c r="CL500" s="185" t="str">
        <f>IFERROR((TOWER_DATA[[#This Row],[D, bottom '[m']]]+TOWER_DATA[[#This Row],[D, top '[m']]])/(2*TOWER_DATA[[#This Row],[t '[mm']]]/1000),"")</f>
        <v/>
      </c>
      <c r="CN500" s="412"/>
      <c r="DQ500" s="166"/>
      <c r="DR500" s="166"/>
      <c r="DS500" s="150"/>
      <c r="DV500" s="94"/>
      <c r="DW500" s="94"/>
    </row>
    <row r="501" spans="11:127" ht="18" customHeight="1">
      <c r="K501" s="51" t="str">
        <f>IFERROR(MP_DATA[[#This Row],[Top '[m']]]-MP_DATA[[#This Row],[Bottom '[m']]], "")</f>
        <v/>
      </c>
      <c r="L501" s="165"/>
      <c r="M501" s="122" t="str">
        <f t="shared" si="12"/>
        <v/>
      </c>
      <c r="N501" s="435" t="str">
        <f>IFERROR((MP_DATA[[#This Row],[D, bottom '[m']]]+MP_DATA[[#This Row],[D, top '[m']]])/(2*MP_DATA[[#This Row],[t '[mm']]]/1000),"")</f>
        <v/>
      </c>
      <c r="O501" s="412"/>
      <c r="P501" s="412"/>
      <c r="Q501" s="412"/>
      <c r="R501" s="412"/>
      <c r="S501" s="461"/>
      <c r="T501" s="461"/>
      <c r="U501" s="457"/>
      <c r="V501" s="412"/>
      <c r="W501" s="412"/>
      <c r="X501" s="412"/>
      <c r="Y501" s="412"/>
      <c r="AW501" s="184" t="str">
        <f>IFERROR(TP_DATA[[#This Row],[Top '[m']]]-TP_DATA[[#This Row],[Bottom '[m']]], "")</f>
        <v/>
      </c>
      <c r="AX501" s="165"/>
      <c r="AY501" s="166"/>
      <c r="AZ501" s="189"/>
      <c r="BC501" s="94"/>
      <c r="BD501" s="94"/>
      <c r="BE501" s="150"/>
      <c r="BJ501"/>
      <c r="CI501" s="184" t="str">
        <f>IFERROR(TOWER_DATA[[#This Row],[Top '[m']]]-TOWER_DATA[[#This Row],[Bottom '[m']]], "")</f>
        <v/>
      </c>
      <c r="CJ501" s="446" t="str">
        <f>IFERROR(-(TOWER_DATA[[#This Row],[D, bottom '[m']]]-TOWER_DATA[[#This Row],[D, top '[m']]])/(TOWER_DATA[[#This Row],[Bottom '[m']]]-TOWER_DATA[[#This Row],[Top '[m']]]),"")</f>
        <v/>
      </c>
      <c r="CK501" s="447" t="str">
        <f>IF(7850/1000*(1/3)*PI()*ABS(CD501-CE501)*((CF501/2)^2+(CF501/2)*(CG501/2)+(CG501/2)^2-(CF501/2-CH501/1000)^2-(CF501/2-CH501/1000)*(CG501/2-CH501/1000)-(CG501/2-CH501/1000)^2)=0,"",7850/1000*(1/3)*PI()*ABS(CD501-CE501)*((CF501/2)^2+(CF501/2)*(CG501/2)+(CG501/2)^2-(CF501/2-CH501/1000)^2-(CF501/2-CH501/1000)*(CG501/2-CH501/1000)-(CG501/2-CH501/1000)^2))</f>
        <v/>
      </c>
      <c r="CL501" s="185" t="str">
        <f>IFERROR((TOWER_DATA[[#This Row],[D, bottom '[m']]]+TOWER_DATA[[#This Row],[D, top '[m']]])/(2*TOWER_DATA[[#This Row],[t '[mm']]]/1000),"")</f>
        <v/>
      </c>
      <c r="CN501" s="412"/>
      <c r="DQ501" s="166"/>
      <c r="DR501" s="166"/>
      <c r="DS501" s="150"/>
      <c r="DV501" s="94"/>
      <c r="DW501" s="94"/>
    </row>
    <row r="502" spans="11:127" ht="18" customHeight="1">
      <c r="K502" s="51" t="str">
        <f>IFERROR(MP_DATA[[#This Row],[Top '[m']]]-MP_DATA[[#This Row],[Bottom '[m']]], "")</f>
        <v/>
      </c>
      <c r="L502" s="165"/>
      <c r="M502" s="122" t="str">
        <f t="shared" si="12"/>
        <v/>
      </c>
      <c r="N502" s="435" t="str">
        <f>IFERROR((MP_DATA[[#This Row],[D, bottom '[m']]]+MP_DATA[[#This Row],[D, top '[m']]])/(2*MP_DATA[[#This Row],[t '[mm']]]/1000),"")</f>
        <v/>
      </c>
      <c r="O502" s="412"/>
      <c r="P502" s="412"/>
      <c r="Q502" s="412"/>
      <c r="R502" s="412"/>
      <c r="S502" s="461"/>
      <c r="T502" s="461"/>
      <c r="U502" s="457"/>
      <c r="V502" s="412"/>
      <c r="W502" s="412"/>
      <c r="X502" s="412"/>
      <c r="Y502" s="412"/>
      <c r="AW502" s="184" t="str">
        <f>IFERROR(TP_DATA[[#This Row],[Top '[m']]]-TP_DATA[[#This Row],[Bottom '[m']]], "")</f>
        <v/>
      </c>
      <c r="AX502" s="165"/>
      <c r="AY502" s="166"/>
      <c r="AZ502" s="189"/>
      <c r="BC502" s="94"/>
      <c r="BD502" s="94"/>
      <c r="BE502" s="150"/>
      <c r="BJ502"/>
      <c r="CI502" s="184" t="str">
        <f>IFERROR(TOWER_DATA[[#This Row],[Top '[m']]]-TOWER_DATA[[#This Row],[Bottom '[m']]], "")</f>
        <v/>
      </c>
      <c r="CJ502" s="446" t="str">
        <f>IFERROR(-(TOWER_DATA[[#This Row],[D, bottom '[m']]]-TOWER_DATA[[#This Row],[D, top '[m']]])/(TOWER_DATA[[#This Row],[Bottom '[m']]]-TOWER_DATA[[#This Row],[Top '[m']]]),"")</f>
        <v/>
      </c>
      <c r="CK502" s="447" t="str">
        <f>IF(7850/1000*(1/3)*PI()*ABS(CD502-CE502)*((CF502/2)^2+(CF502/2)*(CG502/2)+(CG502/2)^2-(CF502/2-CH502/1000)^2-(CF502/2-CH502/1000)*(CG502/2-CH502/1000)-(CG502/2-CH502/1000)^2)=0,"",7850/1000*(1/3)*PI()*ABS(CD502-CE502)*((CF502/2)^2+(CF502/2)*(CG502/2)+(CG502/2)^2-(CF502/2-CH502/1000)^2-(CF502/2-CH502/1000)*(CG502/2-CH502/1000)-(CG502/2-CH502/1000)^2))</f>
        <v/>
      </c>
      <c r="CL502" s="185" t="str">
        <f>IFERROR((TOWER_DATA[[#This Row],[D, bottom '[m']]]+TOWER_DATA[[#This Row],[D, top '[m']]])/(2*TOWER_DATA[[#This Row],[t '[mm']]]/1000),"")</f>
        <v/>
      </c>
      <c r="CN502" s="412"/>
      <c r="DQ502" s="166"/>
      <c r="DR502" s="166"/>
      <c r="DS502" s="150"/>
      <c r="DV502" s="94"/>
      <c r="DW502" s="94"/>
    </row>
    <row r="503" spans="11:127" ht="18" customHeight="1">
      <c r="K503" s="51" t="str">
        <f>IFERROR(MP_DATA[[#This Row],[Top '[m']]]-MP_DATA[[#This Row],[Bottom '[m']]], "")</f>
        <v/>
      </c>
      <c r="L503" s="165"/>
      <c r="M503" s="122" t="str">
        <f t="shared" si="12"/>
        <v/>
      </c>
      <c r="N503" s="435" t="str">
        <f>IFERROR((MP_DATA[[#This Row],[D, bottom '[m']]]+MP_DATA[[#This Row],[D, top '[m']]])/(2*MP_DATA[[#This Row],[t '[mm']]]/1000),"")</f>
        <v/>
      </c>
      <c r="O503" s="412"/>
      <c r="P503" s="412"/>
      <c r="Q503" s="412"/>
      <c r="R503" s="412"/>
      <c r="S503" s="461"/>
      <c r="T503" s="461"/>
      <c r="U503" s="457"/>
      <c r="V503" s="412"/>
      <c r="W503" s="412"/>
      <c r="X503" s="412"/>
      <c r="Y503" s="412"/>
      <c r="AW503" s="184" t="str">
        <f>IFERROR(TP_DATA[[#This Row],[Top '[m']]]-TP_DATA[[#This Row],[Bottom '[m']]], "")</f>
        <v/>
      </c>
      <c r="AX503" s="165"/>
      <c r="AY503" s="166"/>
      <c r="AZ503" s="189"/>
      <c r="BC503" s="94"/>
      <c r="BD503" s="94"/>
      <c r="BE503" s="150"/>
      <c r="BJ503"/>
      <c r="CI503" s="184" t="str">
        <f>IFERROR(TOWER_DATA[[#This Row],[Top '[m']]]-TOWER_DATA[[#This Row],[Bottom '[m']]], "")</f>
        <v/>
      </c>
      <c r="CJ503" s="446" t="str">
        <f>IFERROR(-(TOWER_DATA[[#This Row],[D, bottom '[m']]]-TOWER_DATA[[#This Row],[D, top '[m']]])/(TOWER_DATA[[#This Row],[Bottom '[m']]]-TOWER_DATA[[#This Row],[Top '[m']]]),"")</f>
        <v/>
      </c>
      <c r="CK503" s="447" t="str">
        <f>IF(7850/1000*(1/3)*PI()*ABS(CD503-CE503)*((CF503/2)^2+(CF503/2)*(CG503/2)+(CG503/2)^2-(CF503/2-CH503/1000)^2-(CF503/2-CH503/1000)*(CG503/2-CH503/1000)-(CG503/2-CH503/1000)^2)=0,"",7850/1000*(1/3)*PI()*ABS(CD503-CE503)*((CF503/2)^2+(CF503/2)*(CG503/2)+(CG503/2)^2-(CF503/2-CH503/1000)^2-(CF503/2-CH503/1000)*(CG503/2-CH503/1000)-(CG503/2-CH503/1000)^2))</f>
        <v/>
      </c>
      <c r="CL503" s="185" t="str">
        <f>IFERROR((TOWER_DATA[[#This Row],[D, bottom '[m']]]+TOWER_DATA[[#This Row],[D, top '[m']]])/(2*TOWER_DATA[[#This Row],[t '[mm']]]/1000),"")</f>
        <v/>
      </c>
      <c r="DQ503" s="166"/>
      <c r="DR503" s="166"/>
      <c r="DS503" s="150"/>
      <c r="DV503" s="94"/>
      <c r="DW503" s="94"/>
    </row>
    <row r="504" spans="11:127" ht="18" customHeight="1">
      <c r="K504" s="51" t="str">
        <f>IFERROR(MP_DATA[[#This Row],[Top '[m']]]-MP_DATA[[#This Row],[Bottom '[m']]], "")</f>
        <v/>
      </c>
      <c r="L504" s="165"/>
      <c r="M504" s="122" t="str">
        <f t="shared" si="12"/>
        <v/>
      </c>
      <c r="N504" s="435" t="str">
        <f>IFERROR((MP_DATA[[#This Row],[D, bottom '[m']]]+MP_DATA[[#This Row],[D, top '[m']]])/(2*MP_DATA[[#This Row],[t '[mm']]]/1000),"")</f>
        <v/>
      </c>
      <c r="O504" s="412"/>
      <c r="P504" s="412"/>
      <c r="Q504" s="412"/>
      <c r="R504" s="412"/>
      <c r="S504" s="461"/>
      <c r="T504" s="461"/>
      <c r="U504" s="457"/>
      <c r="V504" s="412"/>
      <c r="W504" s="412"/>
      <c r="X504" s="412"/>
      <c r="Y504" s="412"/>
      <c r="AW504" s="184" t="str">
        <f>IFERROR(TP_DATA[[#This Row],[Top '[m']]]-TP_DATA[[#This Row],[Bottom '[m']]], "")</f>
        <v/>
      </c>
      <c r="AX504" s="165"/>
      <c r="AY504" s="166"/>
      <c r="AZ504" s="189"/>
      <c r="BC504" s="94"/>
      <c r="BD504" s="94"/>
      <c r="BE504" s="150"/>
      <c r="BJ504"/>
      <c r="CI504" s="184" t="str">
        <f>IFERROR(TOWER_DATA[[#This Row],[Top '[m']]]-TOWER_DATA[[#This Row],[Bottom '[m']]], "")</f>
        <v/>
      </c>
      <c r="CJ504" s="446" t="str">
        <f>IFERROR(-(TOWER_DATA[[#This Row],[D, bottom '[m']]]-TOWER_DATA[[#This Row],[D, top '[m']]])/(TOWER_DATA[[#This Row],[Bottom '[m']]]-TOWER_DATA[[#This Row],[Top '[m']]]),"")</f>
        <v/>
      </c>
      <c r="CK504" s="447" t="str">
        <f>IF(7850/1000*(1/3)*PI()*ABS(CD504-CE504)*((CF504/2)^2+(CF504/2)*(CG504/2)+(CG504/2)^2-(CF504/2-CH504/1000)^2-(CF504/2-CH504/1000)*(CG504/2-CH504/1000)-(CG504/2-CH504/1000)^2)=0,"",7850/1000*(1/3)*PI()*ABS(CD504-CE504)*((CF504/2)^2+(CF504/2)*(CG504/2)+(CG504/2)^2-(CF504/2-CH504/1000)^2-(CF504/2-CH504/1000)*(CG504/2-CH504/1000)-(CG504/2-CH504/1000)^2))</f>
        <v/>
      </c>
      <c r="CL504" s="185" t="str">
        <f>IFERROR((TOWER_DATA[[#This Row],[D, bottom '[m']]]+TOWER_DATA[[#This Row],[D, top '[m']]])/(2*TOWER_DATA[[#This Row],[t '[mm']]]/1000),"")</f>
        <v/>
      </c>
      <c r="DQ504" s="166"/>
      <c r="DR504" s="166"/>
      <c r="DS504" s="150"/>
      <c r="DV504" s="94"/>
      <c r="DW504" s="94"/>
    </row>
    <row r="505" spans="11:127" ht="18" customHeight="1">
      <c r="K505" s="51" t="str">
        <f>IFERROR(MP_DATA[[#This Row],[Top '[m']]]-MP_DATA[[#This Row],[Bottom '[m']]], "")</f>
        <v/>
      </c>
      <c r="L505" s="165"/>
      <c r="M505" s="122" t="str">
        <f t="shared" si="12"/>
        <v/>
      </c>
      <c r="N505" s="435" t="str">
        <f>IFERROR((MP_DATA[[#This Row],[D, bottom '[m']]]+MP_DATA[[#This Row],[D, top '[m']]])/(2*MP_DATA[[#This Row],[t '[mm']]]/1000),"")</f>
        <v/>
      </c>
      <c r="O505" s="412"/>
      <c r="P505" s="412"/>
      <c r="Q505" s="412"/>
      <c r="R505" s="412"/>
      <c r="S505" s="461"/>
      <c r="T505" s="461"/>
      <c r="U505" s="457"/>
      <c r="V505" s="412"/>
      <c r="W505" s="412"/>
      <c r="X505" s="412"/>
      <c r="Y505" s="412"/>
      <c r="AW505" s="184" t="str">
        <f>IFERROR(TP_DATA[[#This Row],[Top '[m']]]-TP_DATA[[#This Row],[Bottom '[m']]], "")</f>
        <v/>
      </c>
      <c r="AX505" s="165"/>
      <c r="AY505" s="166"/>
      <c r="AZ505" s="189"/>
      <c r="BC505" s="94"/>
      <c r="BD505" s="94"/>
      <c r="BE505" s="150"/>
      <c r="BJ505"/>
      <c r="CI505" s="184" t="str">
        <f>IFERROR(TOWER_DATA[[#This Row],[Top '[m']]]-TOWER_DATA[[#This Row],[Bottom '[m']]], "")</f>
        <v/>
      </c>
      <c r="CJ505" s="446" t="str">
        <f>IFERROR(-(TOWER_DATA[[#This Row],[D, bottom '[m']]]-TOWER_DATA[[#This Row],[D, top '[m']]])/(TOWER_DATA[[#This Row],[Bottom '[m']]]-TOWER_DATA[[#This Row],[Top '[m']]]),"")</f>
        <v/>
      </c>
      <c r="CK505" s="447" t="str">
        <f>IF(7850/1000*(1/3)*PI()*ABS(CD505-CE505)*((CF505/2)^2+(CF505/2)*(CG505/2)+(CG505/2)^2-(CF505/2-CH505/1000)^2-(CF505/2-CH505/1000)*(CG505/2-CH505/1000)-(CG505/2-CH505/1000)^2)=0,"",7850/1000*(1/3)*PI()*ABS(CD505-CE505)*((CF505/2)^2+(CF505/2)*(CG505/2)+(CG505/2)^2-(CF505/2-CH505/1000)^2-(CF505/2-CH505/1000)*(CG505/2-CH505/1000)-(CG505/2-CH505/1000)^2))</f>
        <v/>
      </c>
      <c r="CL505" s="185" t="str">
        <f>IFERROR((TOWER_DATA[[#This Row],[D, bottom '[m']]]+TOWER_DATA[[#This Row],[D, top '[m']]])/(2*TOWER_DATA[[#This Row],[t '[mm']]]/1000),"")</f>
        <v/>
      </c>
      <c r="DQ505" s="166"/>
      <c r="DR505" s="166"/>
      <c r="DS505" s="150"/>
      <c r="DV505" s="94"/>
      <c r="DW505" s="94"/>
    </row>
    <row r="506" spans="11:127" ht="18" customHeight="1">
      <c r="K506" s="51" t="str">
        <f>IFERROR(MP_DATA[[#This Row],[Top '[m']]]-MP_DATA[[#This Row],[Bottom '[m']]], "")</f>
        <v/>
      </c>
      <c r="L506" s="165"/>
      <c r="M506" s="122" t="str">
        <f t="shared" si="12"/>
        <v/>
      </c>
      <c r="N506" s="435" t="str">
        <f>IFERROR((MP_DATA[[#This Row],[D, bottom '[m']]]+MP_DATA[[#This Row],[D, top '[m']]])/(2*MP_DATA[[#This Row],[t '[mm']]]/1000),"")</f>
        <v/>
      </c>
      <c r="O506" s="412"/>
      <c r="P506" s="412"/>
      <c r="Q506" s="412"/>
      <c r="R506" s="412"/>
      <c r="S506" s="461"/>
      <c r="T506" s="461"/>
      <c r="U506" s="457"/>
      <c r="V506" s="412"/>
      <c r="W506" s="412"/>
      <c r="X506" s="412"/>
      <c r="Y506" s="412"/>
      <c r="AW506" s="184" t="str">
        <f>IFERROR(TP_DATA[[#This Row],[Top '[m']]]-TP_DATA[[#This Row],[Bottom '[m']]], "")</f>
        <v/>
      </c>
      <c r="AX506" s="165"/>
      <c r="AY506" s="166"/>
      <c r="AZ506" s="189"/>
      <c r="BC506" s="94"/>
      <c r="BD506" s="94"/>
      <c r="BE506" s="150"/>
      <c r="BJ506"/>
      <c r="CI506" s="184" t="str">
        <f>IFERROR(TOWER_DATA[[#This Row],[Top '[m']]]-TOWER_DATA[[#This Row],[Bottom '[m']]], "")</f>
        <v/>
      </c>
      <c r="CJ506" s="446" t="str">
        <f>IFERROR(-(TOWER_DATA[[#This Row],[D, bottom '[m']]]-TOWER_DATA[[#This Row],[D, top '[m']]])/(TOWER_DATA[[#This Row],[Bottom '[m']]]-TOWER_DATA[[#This Row],[Top '[m']]]),"")</f>
        <v/>
      </c>
      <c r="CK506" s="447" t="str">
        <f>IF(7850/1000*(1/3)*PI()*ABS(CD506-CE506)*((CF506/2)^2+(CF506/2)*(CG506/2)+(CG506/2)^2-(CF506/2-CH506/1000)^2-(CF506/2-CH506/1000)*(CG506/2-CH506/1000)-(CG506/2-CH506/1000)^2)=0,"",7850/1000*(1/3)*PI()*ABS(CD506-CE506)*((CF506/2)^2+(CF506/2)*(CG506/2)+(CG506/2)^2-(CF506/2-CH506/1000)^2-(CF506/2-CH506/1000)*(CG506/2-CH506/1000)-(CG506/2-CH506/1000)^2))</f>
        <v/>
      </c>
      <c r="CL506" s="185" t="str">
        <f>IFERROR((TOWER_DATA[[#This Row],[D, bottom '[m']]]+TOWER_DATA[[#This Row],[D, top '[m']]])/(2*TOWER_DATA[[#This Row],[t '[mm']]]/1000),"")</f>
        <v/>
      </c>
      <c r="DQ506" s="166"/>
      <c r="DR506" s="166"/>
      <c r="DS506" s="150"/>
      <c r="DV506" s="94"/>
      <c r="DW506" s="94"/>
    </row>
    <row r="507" spans="11:127" ht="18" customHeight="1">
      <c r="K507" s="51" t="str">
        <f>IFERROR(MP_DATA[[#This Row],[Top '[m']]]-MP_DATA[[#This Row],[Bottom '[m']]], "")</f>
        <v/>
      </c>
      <c r="L507" s="165"/>
      <c r="M507" s="122" t="str">
        <f t="shared" si="12"/>
        <v/>
      </c>
      <c r="N507" s="435" t="str">
        <f>IFERROR((MP_DATA[[#This Row],[D, bottom '[m']]]+MP_DATA[[#This Row],[D, top '[m']]])/(2*MP_DATA[[#This Row],[t '[mm']]]/1000),"")</f>
        <v/>
      </c>
      <c r="O507" s="412"/>
      <c r="P507" s="412"/>
      <c r="Q507" s="412"/>
      <c r="R507" s="412"/>
      <c r="S507" s="461"/>
      <c r="T507" s="461"/>
      <c r="U507" s="457"/>
      <c r="V507" s="412"/>
      <c r="W507" s="412"/>
      <c r="X507" s="412"/>
      <c r="Y507" s="412"/>
      <c r="AW507" s="184" t="str">
        <f>IFERROR(TP_DATA[[#This Row],[Top '[m']]]-TP_DATA[[#This Row],[Bottom '[m']]], "")</f>
        <v/>
      </c>
      <c r="AX507" s="165"/>
      <c r="AY507" s="166"/>
      <c r="AZ507" s="189"/>
      <c r="BC507" s="94"/>
      <c r="BD507" s="94"/>
      <c r="BE507" s="150"/>
      <c r="BJ507"/>
      <c r="CI507" s="184" t="str">
        <f>IFERROR(TOWER_DATA[[#This Row],[Top '[m']]]-TOWER_DATA[[#This Row],[Bottom '[m']]], "")</f>
        <v/>
      </c>
      <c r="CJ507" s="446" t="str">
        <f>IFERROR(-(TOWER_DATA[[#This Row],[D, bottom '[m']]]-TOWER_DATA[[#This Row],[D, top '[m']]])/(TOWER_DATA[[#This Row],[Bottom '[m']]]-TOWER_DATA[[#This Row],[Top '[m']]]),"")</f>
        <v/>
      </c>
      <c r="CK507" s="447" t="str">
        <f>IF(7850/1000*(1/3)*PI()*ABS(CD507-CE507)*((CF507/2)^2+(CF507/2)*(CG507/2)+(CG507/2)^2-(CF507/2-CH507/1000)^2-(CF507/2-CH507/1000)*(CG507/2-CH507/1000)-(CG507/2-CH507/1000)^2)=0,"",7850/1000*(1/3)*PI()*ABS(CD507-CE507)*((CF507/2)^2+(CF507/2)*(CG507/2)+(CG507/2)^2-(CF507/2-CH507/1000)^2-(CF507/2-CH507/1000)*(CG507/2-CH507/1000)-(CG507/2-CH507/1000)^2))</f>
        <v/>
      </c>
      <c r="CL507" s="185" t="str">
        <f>IFERROR((TOWER_DATA[[#This Row],[D, bottom '[m']]]+TOWER_DATA[[#This Row],[D, top '[m']]])/(2*TOWER_DATA[[#This Row],[t '[mm']]]/1000),"")</f>
        <v/>
      </c>
      <c r="DQ507" s="166"/>
      <c r="DR507" s="166"/>
      <c r="DS507" s="150"/>
      <c r="DV507" s="94"/>
      <c r="DW507" s="94"/>
    </row>
    <row r="508" spans="11:127" ht="18" customHeight="1">
      <c r="K508" s="51" t="str">
        <f>IFERROR(MP_DATA[[#This Row],[Top '[m']]]-MP_DATA[[#This Row],[Bottom '[m']]], "")</f>
        <v/>
      </c>
      <c r="L508" s="165"/>
      <c r="M508" s="122" t="str">
        <f t="shared" si="12"/>
        <v/>
      </c>
      <c r="N508" s="435" t="str">
        <f>IFERROR((MP_DATA[[#This Row],[D, bottom '[m']]]+MP_DATA[[#This Row],[D, top '[m']]])/(2*MP_DATA[[#This Row],[t '[mm']]]/1000),"")</f>
        <v/>
      </c>
      <c r="O508" s="412"/>
      <c r="P508" s="412"/>
      <c r="Q508" s="412"/>
      <c r="R508" s="412"/>
      <c r="S508" s="461"/>
      <c r="T508" s="461"/>
      <c r="U508" s="457"/>
      <c r="V508" s="412"/>
      <c r="W508" s="412"/>
      <c r="X508" s="412"/>
      <c r="Y508" s="412"/>
      <c r="AW508" s="184" t="str">
        <f>IFERROR(TP_DATA[[#This Row],[Top '[m']]]-TP_DATA[[#This Row],[Bottom '[m']]], "")</f>
        <v/>
      </c>
      <c r="AX508" s="165"/>
      <c r="AY508" s="166"/>
      <c r="AZ508" s="189"/>
      <c r="BC508" s="94"/>
      <c r="BD508" s="94"/>
      <c r="BE508" s="150"/>
      <c r="BJ508"/>
      <c r="CI508" s="184" t="str">
        <f>IFERROR(TOWER_DATA[[#This Row],[Top '[m']]]-TOWER_DATA[[#This Row],[Bottom '[m']]], "")</f>
        <v/>
      </c>
      <c r="CJ508" s="446" t="str">
        <f>IFERROR(-(TOWER_DATA[[#This Row],[D, bottom '[m']]]-TOWER_DATA[[#This Row],[D, top '[m']]])/(TOWER_DATA[[#This Row],[Bottom '[m']]]-TOWER_DATA[[#This Row],[Top '[m']]]),"")</f>
        <v/>
      </c>
      <c r="CK508" s="447" t="str">
        <f>IF(7850/1000*(1/3)*PI()*ABS(CD508-CE508)*((CF508/2)^2+(CF508/2)*(CG508/2)+(CG508/2)^2-(CF508/2-CH508/1000)^2-(CF508/2-CH508/1000)*(CG508/2-CH508/1000)-(CG508/2-CH508/1000)^2)=0,"",7850/1000*(1/3)*PI()*ABS(CD508-CE508)*((CF508/2)^2+(CF508/2)*(CG508/2)+(CG508/2)^2-(CF508/2-CH508/1000)^2-(CF508/2-CH508/1000)*(CG508/2-CH508/1000)-(CG508/2-CH508/1000)^2))</f>
        <v/>
      </c>
      <c r="CL508" s="185" t="str">
        <f>IFERROR((TOWER_DATA[[#This Row],[D, bottom '[m']]]+TOWER_DATA[[#This Row],[D, top '[m']]])/(2*TOWER_DATA[[#This Row],[t '[mm']]]/1000),"")</f>
        <v/>
      </c>
      <c r="DQ508" s="166"/>
      <c r="DR508" s="166"/>
      <c r="DS508" s="150"/>
      <c r="DV508" s="94"/>
      <c r="DW508" s="94"/>
    </row>
    <row r="509" spans="11:127" ht="18" customHeight="1">
      <c r="K509" s="51" t="str">
        <f>IFERROR(MP_DATA[[#This Row],[Top '[m']]]-MP_DATA[[#This Row],[Bottom '[m']]], "")</f>
        <v/>
      </c>
      <c r="L509" s="165"/>
      <c r="M509" s="122" t="str">
        <f t="shared" si="12"/>
        <v/>
      </c>
      <c r="N509" s="435" t="str">
        <f>IFERROR((MP_DATA[[#This Row],[D, bottom '[m']]]+MP_DATA[[#This Row],[D, top '[m']]])/(2*MP_DATA[[#This Row],[t '[mm']]]/1000),"")</f>
        <v/>
      </c>
      <c r="O509" s="412"/>
      <c r="P509" s="412"/>
      <c r="Q509" s="412"/>
      <c r="R509" s="412"/>
      <c r="S509" s="461"/>
      <c r="T509" s="461"/>
      <c r="U509" s="457"/>
      <c r="V509" s="412"/>
      <c r="W509" s="412"/>
      <c r="X509" s="412"/>
      <c r="Y509" s="412"/>
      <c r="AW509" s="184" t="str">
        <f>IFERROR(TP_DATA[[#This Row],[Top '[m']]]-TP_DATA[[#This Row],[Bottom '[m']]], "")</f>
        <v/>
      </c>
      <c r="AX509" s="165"/>
      <c r="AY509" s="166"/>
      <c r="AZ509" s="189"/>
      <c r="BC509" s="94"/>
      <c r="BD509" s="94"/>
      <c r="BE509" s="150"/>
      <c r="BJ509"/>
      <c r="CI509" s="184" t="str">
        <f>IFERROR(TOWER_DATA[[#This Row],[Top '[m']]]-TOWER_DATA[[#This Row],[Bottom '[m']]], "")</f>
        <v/>
      </c>
      <c r="CJ509" s="446" t="str">
        <f>IFERROR(-(TOWER_DATA[[#This Row],[D, bottom '[m']]]-TOWER_DATA[[#This Row],[D, top '[m']]])/(TOWER_DATA[[#This Row],[Bottom '[m']]]-TOWER_DATA[[#This Row],[Top '[m']]]),"")</f>
        <v/>
      </c>
      <c r="CK509" s="447" t="str">
        <f>IF(7850/1000*(1/3)*PI()*ABS(CD509-CE509)*((CF509/2)^2+(CF509/2)*(CG509/2)+(CG509/2)^2-(CF509/2-CH509/1000)^2-(CF509/2-CH509/1000)*(CG509/2-CH509/1000)-(CG509/2-CH509/1000)^2)=0,"",7850/1000*(1/3)*PI()*ABS(CD509-CE509)*((CF509/2)^2+(CF509/2)*(CG509/2)+(CG509/2)^2-(CF509/2-CH509/1000)^2-(CF509/2-CH509/1000)*(CG509/2-CH509/1000)-(CG509/2-CH509/1000)^2))</f>
        <v/>
      </c>
      <c r="CL509" s="185" t="str">
        <f>IFERROR((TOWER_DATA[[#This Row],[D, bottom '[m']]]+TOWER_DATA[[#This Row],[D, top '[m']]])/(2*TOWER_DATA[[#This Row],[t '[mm']]]/1000),"")</f>
        <v/>
      </c>
      <c r="DQ509" s="166"/>
      <c r="DR509" s="166"/>
      <c r="DS509" s="150"/>
      <c r="DV509" s="94"/>
      <c r="DW509" s="94"/>
    </row>
    <row r="510" spans="11:127" ht="18" customHeight="1">
      <c r="K510" s="51" t="str">
        <f>IFERROR(MP_DATA[[#This Row],[Top '[m']]]-MP_DATA[[#This Row],[Bottom '[m']]], "")</f>
        <v/>
      </c>
      <c r="L510" s="165"/>
      <c r="M510" s="122" t="str">
        <f t="shared" si="12"/>
        <v/>
      </c>
      <c r="N510" s="435" t="str">
        <f>IFERROR((MP_DATA[[#This Row],[D, bottom '[m']]]+MP_DATA[[#This Row],[D, top '[m']]])/(2*MP_DATA[[#This Row],[t '[mm']]]/1000),"")</f>
        <v/>
      </c>
      <c r="O510" s="412"/>
      <c r="P510" s="412"/>
      <c r="Q510" s="412"/>
      <c r="R510" s="412"/>
      <c r="S510" s="461"/>
      <c r="T510" s="461"/>
      <c r="U510" s="457"/>
      <c r="V510" s="412"/>
      <c r="W510" s="412"/>
      <c r="X510" s="412"/>
      <c r="Y510" s="412"/>
      <c r="AW510" s="184" t="str">
        <f>IFERROR(TP_DATA[[#This Row],[Top '[m']]]-TP_DATA[[#This Row],[Bottom '[m']]], "")</f>
        <v/>
      </c>
      <c r="AX510" s="165"/>
      <c r="AY510" s="166"/>
      <c r="AZ510" s="189"/>
      <c r="BC510" s="94"/>
      <c r="BD510" s="94"/>
      <c r="BE510" s="150"/>
      <c r="BJ510"/>
      <c r="CI510" s="184" t="str">
        <f>IFERROR(TOWER_DATA[[#This Row],[Top '[m']]]-TOWER_DATA[[#This Row],[Bottom '[m']]], "")</f>
        <v/>
      </c>
      <c r="CJ510" s="446" t="str">
        <f>IFERROR(-(TOWER_DATA[[#This Row],[D, bottom '[m']]]-TOWER_DATA[[#This Row],[D, top '[m']]])/(TOWER_DATA[[#This Row],[Bottom '[m']]]-TOWER_DATA[[#This Row],[Top '[m']]]),"")</f>
        <v/>
      </c>
      <c r="CK510" s="447" t="str">
        <f>IF(7850/1000*(1/3)*PI()*ABS(CD510-CE510)*((CF510/2)^2+(CF510/2)*(CG510/2)+(CG510/2)^2-(CF510/2-CH510/1000)^2-(CF510/2-CH510/1000)*(CG510/2-CH510/1000)-(CG510/2-CH510/1000)^2)=0,"",7850/1000*(1/3)*PI()*ABS(CD510-CE510)*((CF510/2)^2+(CF510/2)*(CG510/2)+(CG510/2)^2-(CF510/2-CH510/1000)^2-(CF510/2-CH510/1000)*(CG510/2-CH510/1000)-(CG510/2-CH510/1000)^2))</f>
        <v/>
      </c>
      <c r="CL510" s="185" t="str">
        <f>IFERROR((TOWER_DATA[[#This Row],[D, bottom '[m']]]+TOWER_DATA[[#This Row],[D, top '[m']]])/(2*TOWER_DATA[[#This Row],[t '[mm']]]/1000),"")</f>
        <v/>
      </c>
      <c r="DQ510" s="166"/>
      <c r="DR510" s="166"/>
      <c r="DS510" s="150"/>
      <c r="DV510" s="94"/>
      <c r="DW510" s="94"/>
    </row>
    <row r="511" spans="11:127" ht="18" customHeight="1">
      <c r="K511" s="51" t="str">
        <f>IFERROR(MP_DATA[[#This Row],[Top '[m']]]-MP_DATA[[#This Row],[Bottom '[m']]], "")</f>
        <v/>
      </c>
      <c r="L511" s="165"/>
      <c r="M511" s="122" t="str">
        <f t="shared" si="12"/>
        <v/>
      </c>
      <c r="N511" s="435" t="str">
        <f>IFERROR((MP_DATA[[#This Row],[D, bottom '[m']]]+MP_DATA[[#This Row],[D, top '[m']]])/(2*MP_DATA[[#This Row],[t '[mm']]]/1000),"")</f>
        <v/>
      </c>
      <c r="O511" s="412"/>
      <c r="P511" s="412"/>
      <c r="Q511" s="412"/>
      <c r="R511" s="412"/>
      <c r="S511" s="461"/>
      <c r="T511" s="461"/>
      <c r="U511" s="457"/>
      <c r="V511" s="412"/>
      <c r="W511" s="412"/>
      <c r="X511" s="412"/>
      <c r="Y511" s="412"/>
      <c r="AW511" s="184" t="str">
        <f>IFERROR(TP_DATA[[#This Row],[Top '[m']]]-TP_DATA[[#This Row],[Bottom '[m']]], "")</f>
        <v/>
      </c>
      <c r="AX511" s="165"/>
      <c r="AY511" s="166"/>
      <c r="AZ511" s="189"/>
      <c r="BC511" s="94"/>
      <c r="BD511" s="94"/>
      <c r="BE511" s="150"/>
      <c r="BJ511"/>
      <c r="CI511" s="184" t="str">
        <f>IFERROR(TOWER_DATA[[#This Row],[Top '[m']]]-TOWER_DATA[[#This Row],[Bottom '[m']]], "")</f>
        <v/>
      </c>
      <c r="CJ511" s="446" t="str">
        <f>IFERROR(-(TOWER_DATA[[#This Row],[D, bottom '[m']]]-TOWER_DATA[[#This Row],[D, top '[m']]])/(TOWER_DATA[[#This Row],[Bottom '[m']]]-TOWER_DATA[[#This Row],[Top '[m']]]),"")</f>
        <v/>
      </c>
      <c r="CK511" s="447" t="str">
        <f>IF(7850/1000*(1/3)*PI()*ABS(CD511-CE511)*((CF511/2)^2+(CF511/2)*(CG511/2)+(CG511/2)^2-(CF511/2-CH511/1000)^2-(CF511/2-CH511/1000)*(CG511/2-CH511/1000)-(CG511/2-CH511/1000)^2)=0,"",7850/1000*(1/3)*PI()*ABS(CD511-CE511)*((CF511/2)^2+(CF511/2)*(CG511/2)+(CG511/2)^2-(CF511/2-CH511/1000)^2-(CF511/2-CH511/1000)*(CG511/2-CH511/1000)-(CG511/2-CH511/1000)^2))</f>
        <v/>
      </c>
      <c r="CL511" s="185" t="str">
        <f>IFERROR((TOWER_DATA[[#This Row],[D, bottom '[m']]]+TOWER_DATA[[#This Row],[D, top '[m']]])/(2*TOWER_DATA[[#This Row],[t '[mm']]]/1000),"")</f>
        <v/>
      </c>
      <c r="DQ511" s="166"/>
      <c r="DR511" s="166"/>
      <c r="DS511" s="150"/>
      <c r="DV511" s="94"/>
      <c r="DW511" s="94"/>
    </row>
    <row r="512" spans="11:127" ht="18" customHeight="1">
      <c r="K512" s="51" t="str">
        <f>IFERROR(MP_DATA[[#This Row],[Top '[m']]]-MP_DATA[[#This Row],[Bottom '[m']]], "")</f>
        <v/>
      </c>
      <c r="L512" s="165"/>
      <c r="M512" s="122" t="str">
        <f t="shared" si="12"/>
        <v/>
      </c>
      <c r="N512" s="435" t="str">
        <f>IFERROR((MP_DATA[[#This Row],[D, bottom '[m']]]+MP_DATA[[#This Row],[D, top '[m']]])/(2*MP_DATA[[#This Row],[t '[mm']]]/1000),"")</f>
        <v/>
      </c>
      <c r="O512" s="412"/>
      <c r="P512" s="412"/>
      <c r="Q512" s="412"/>
      <c r="R512" s="412"/>
      <c r="S512" s="461"/>
      <c r="T512" s="461"/>
      <c r="U512" s="457"/>
      <c r="V512" s="412"/>
      <c r="W512" s="412"/>
      <c r="X512" s="412"/>
      <c r="Y512" s="412"/>
      <c r="AW512" s="184" t="str">
        <f>IFERROR(TP_DATA[[#This Row],[Top '[m']]]-TP_DATA[[#This Row],[Bottom '[m']]], "")</f>
        <v/>
      </c>
      <c r="AX512" s="165"/>
      <c r="AY512" s="166"/>
      <c r="AZ512" s="189"/>
      <c r="BC512" s="94"/>
      <c r="BD512" s="94"/>
      <c r="BE512" s="150"/>
      <c r="BJ512"/>
      <c r="CI512" s="184" t="str">
        <f>IFERROR(TOWER_DATA[[#This Row],[Top '[m']]]-TOWER_DATA[[#This Row],[Bottom '[m']]], "")</f>
        <v/>
      </c>
      <c r="CJ512" s="446" t="str">
        <f>IFERROR(-(TOWER_DATA[[#This Row],[D, bottom '[m']]]-TOWER_DATA[[#This Row],[D, top '[m']]])/(TOWER_DATA[[#This Row],[Bottom '[m']]]-TOWER_DATA[[#This Row],[Top '[m']]]),"")</f>
        <v/>
      </c>
      <c r="CK512" s="447" t="str">
        <f>IF(7850/1000*(1/3)*PI()*ABS(CD512-CE512)*((CF512/2)^2+(CF512/2)*(CG512/2)+(CG512/2)^2-(CF512/2-CH512/1000)^2-(CF512/2-CH512/1000)*(CG512/2-CH512/1000)-(CG512/2-CH512/1000)^2)=0,"",7850/1000*(1/3)*PI()*ABS(CD512-CE512)*((CF512/2)^2+(CF512/2)*(CG512/2)+(CG512/2)^2-(CF512/2-CH512/1000)^2-(CF512/2-CH512/1000)*(CG512/2-CH512/1000)-(CG512/2-CH512/1000)^2))</f>
        <v/>
      </c>
      <c r="CL512" s="185" t="str">
        <f>IFERROR((TOWER_DATA[[#This Row],[D, bottom '[m']]]+TOWER_DATA[[#This Row],[D, top '[m']]])/(2*TOWER_DATA[[#This Row],[t '[mm']]]/1000),"")</f>
        <v/>
      </c>
      <c r="DQ512" s="166"/>
      <c r="DR512" s="166"/>
      <c r="DS512" s="150"/>
      <c r="DV512" s="94"/>
      <c r="DW512" s="94"/>
    </row>
    <row r="513" spans="11:127" ht="18" customHeight="1">
      <c r="K513" s="51" t="str">
        <f>IFERROR(MP_DATA[[#This Row],[Top '[m']]]-MP_DATA[[#This Row],[Bottom '[m']]], "")</f>
        <v/>
      </c>
      <c r="L513" s="165"/>
      <c r="M513" s="122" t="str">
        <f t="shared" si="12"/>
        <v/>
      </c>
      <c r="N513" s="435" t="str">
        <f>IFERROR((MP_DATA[[#This Row],[D, bottom '[m']]]+MP_DATA[[#This Row],[D, top '[m']]])/(2*MP_DATA[[#This Row],[t '[mm']]]/1000),"")</f>
        <v/>
      </c>
      <c r="O513" s="412"/>
      <c r="P513" s="412"/>
      <c r="Q513" s="412"/>
      <c r="R513" s="412"/>
      <c r="S513" s="461"/>
      <c r="T513" s="461"/>
      <c r="U513" s="457"/>
      <c r="V513" s="412"/>
      <c r="W513" s="412"/>
      <c r="X513" s="412"/>
      <c r="Y513" s="412"/>
      <c r="AW513" s="184" t="str">
        <f>IFERROR(TP_DATA[[#This Row],[Top '[m']]]-TP_DATA[[#This Row],[Bottom '[m']]], "")</f>
        <v/>
      </c>
      <c r="AX513" s="165"/>
      <c r="AY513" s="166"/>
      <c r="AZ513" s="189"/>
      <c r="BC513" s="94"/>
      <c r="BD513" s="94"/>
      <c r="BE513" s="150"/>
      <c r="BJ513"/>
      <c r="CI513" s="184" t="str">
        <f>IFERROR(TOWER_DATA[[#This Row],[Top '[m']]]-TOWER_DATA[[#This Row],[Bottom '[m']]], "")</f>
        <v/>
      </c>
      <c r="CJ513" s="446" t="str">
        <f>IFERROR(-(TOWER_DATA[[#This Row],[D, bottom '[m']]]-TOWER_DATA[[#This Row],[D, top '[m']]])/(TOWER_DATA[[#This Row],[Bottom '[m']]]-TOWER_DATA[[#This Row],[Top '[m']]]),"")</f>
        <v/>
      </c>
      <c r="CK513" s="447" t="str">
        <f>IF(7850/1000*(1/3)*PI()*ABS(CD513-CE513)*((CF513/2)^2+(CF513/2)*(CG513/2)+(CG513/2)^2-(CF513/2-CH513/1000)^2-(CF513/2-CH513/1000)*(CG513/2-CH513/1000)-(CG513/2-CH513/1000)^2)=0,"",7850/1000*(1/3)*PI()*ABS(CD513-CE513)*((CF513/2)^2+(CF513/2)*(CG513/2)+(CG513/2)^2-(CF513/2-CH513/1000)^2-(CF513/2-CH513/1000)*(CG513/2-CH513/1000)-(CG513/2-CH513/1000)^2))</f>
        <v/>
      </c>
      <c r="CL513" s="185" t="str">
        <f>IFERROR((TOWER_DATA[[#This Row],[D, bottom '[m']]]+TOWER_DATA[[#This Row],[D, top '[m']]])/(2*TOWER_DATA[[#This Row],[t '[mm']]]/1000),"")</f>
        <v/>
      </c>
      <c r="DQ513" s="166"/>
      <c r="DR513" s="166"/>
      <c r="DS513" s="150"/>
      <c r="DV513" s="94"/>
      <c r="DW513" s="94"/>
    </row>
    <row r="514" spans="11:127" ht="18" customHeight="1">
      <c r="K514" s="51" t="str">
        <f>IFERROR(MP_DATA[[#This Row],[Top '[m']]]-MP_DATA[[#This Row],[Bottom '[m']]], "")</f>
        <v/>
      </c>
      <c r="L514" s="165"/>
      <c r="M514" s="122" t="str">
        <f t="shared" si="12"/>
        <v/>
      </c>
      <c r="N514" s="435" t="str">
        <f>IFERROR((MP_DATA[[#This Row],[D, bottom '[m']]]+MP_DATA[[#This Row],[D, top '[m']]])/(2*MP_DATA[[#This Row],[t '[mm']]]/1000),"")</f>
        <v/>
      </c>
      <c r="O514" s="412"/>
      <c r="P514" s="412"/>
      <c r="Q514" s="412"/>
      <c r="R514" s="412"/>
      <c r="S514" s="461"/>
      <c r="T514" s="461"/>
      <c r="U514" s="457"/>
      <c r="V514" s="412"/>
      <c r="W514" s="412"/>
      <c r="X514" s="412"/>
      <c r="Y514" s="412"/>
      <c r="AW514" s="184" t="str">
        <f>IFERROR(TP_DATA[[#This Row],[Top '[m']]]-TP_DATA[[#This Row],[Bottom '[m']]], "")</f>
        <v/>
      </c>
      <c r="AX514" s="165"/>
      <c r="AY514" s="166"/>
      <c r="AZ514" s="189"/>
      <c r="BC514" s="94"/>
      <c r="BD514" s="94"/>
      <c r="BE514" s="150"/>
      <c r="BJ514"/>
      <c r="CI514" s="184" t="str">
        <f>IFERROR(TOWER_DATA[[#This Row],[Top '[m']]]-TOWER_DATA[[#This Row],[Bottom '[m']]], "")</f>
        <v/>
      </c>
      <c r="CJ514" s="446" t="str">
        <f>IFERROR(-(TOWER_DATA[[#This Row],[D, bottom '[m']]]-TOWER_DATA[[#This Row],[D, top '[m']]])/(TOWER_DATA[[#This Row],[Bottom '[m']]]-TOWER_DATA[[#This Row],[Top '[m']]]),"")</f>
        <v/>
      </c>
      <c r="CK514" s="447" t="str">
        <f>IF(7850/1000*(1/3)*PI()*ABS(CD514-CE514)*((CF514/2)^2+(CF514/2)*(CG514/2)+(CG514/2)^2-(CF514/2-CH514/1000)^2-(CF514/2-CH514/1000)*(CG514/2-CH514/1000)-(CG514/2-CH514/1000)^2)=0,"",7850/1000*(1/3)*PI()*ABS(CD514-CE514)*((CF514/2)^2+(CF514/2)*(CG514/2)+(CG514/2)^2-(CF514/2-CH514/1000)^2-(CF514/2-CH514/1000)*(CG514/2-CH514/1000)-(CG514/2-CH514/1000)^2))</f>
        <v/>
      </c>
      <c r="CL514" s="185" t="str">
        <f>IFERROR((TOWER_DATA[[#This Row],[D, bottom '[m']]]+TOWER_DATA[[#This Row],[D, top '[m']]])/(2*TOWER_DATA[[#This Row],[t '[mm']]]/1000),"")</f>
        <v/>
      </c>
      <c r="DQ514" s="166"/>
      <c r="DR514" s="166"/>
      <c r="DS514" s="150"/>
      <c r="DV514" s="94"/>
      <c r="DW514" s="94"/>
    </row>
    <row r="515" spans="11:127" ht="18" customHeight="1">
      <c r="K515" s="51" t="str">
        <f>IFERROR(MP_DATA[[#This Row],[Top '[m']]]-MP_DATA[[#This Row],[Bottom '[m']]], "")</f>
        <v/>
      </c>
      <c r="L515" s="165"/>
      <c r="M515" s="122" t="str">
        <f t="shared" si="12"/>
        <v/>
      </c>
      <c r="N515" s="435" t="str">
        <f>IFERROR((MP_DATA[[#This Row],[D, bottom '[m']]]+MP_DATA[[#This Row],[D, top '[m']]])/(2*MP_DATA[[#This Row],[t '[mm']]]/1000),"")</f>
        <v/>
      </c>
      <c r="O515" s="412"/>
      <c r="P515" s="412"/>
      <c r="Q515" s="412"/>
      <c r="R515" s="412"/>
      <c r="S515" s="461"/>
      <c r="T515" s="461"/>
      <c r="U515" s="457"/>
      <c r="V515" s="412"/>
      <c r="W515" s="412"/>
      <c r="X515" s="412"/>
      <c r="Y515" s="412"/>
      <c r="AW515" s="184" t="str">
        <f>IFERROR(TP_DATA[[#This Row],[Top '[m']]]-TP_DATA[[#This Row],[Bottom '[m']]], "")</f>
        <v/>
      </c>
      <c r="AX515" s="165"/>
      <c r="AY515" s="166"/>
      <c r="AZ515" s="189"/>
      <c r="BC515" s="94"/>
      <c r="BD515" s="94"/>
      <c r="BE515" s="150"/>
      <c r="BJ515"/>
      <c r="CI515" s="184" t="str">
        <f>IFERROR(TOWER_DATA[[#This Row],[Top '[m']]]-TOWER_DATA[[#This Row],[Bottom '[m']]], "")</f>
        <v/>
      </c>
      <c r="CJ515" s="446" t="str">
        <f>IFERROR(-(TOWER_DATA[[#This Row],[D, bottom '[m']]]-TOWER_DATA[[#This Row],[D, top '[m']]])/(TOWER_DATA[[#This Row],[Bottom '[m']]]-TOWER_DATA[[#This Row],[Top '[m']]]),"")</f>
        <v/>
      </c>
      <c r="CK515" s="447" t="str">
        <f>IF(7850/1000*(1/3)*PI()*ABS(CD515-CE515)*((CF515/2)^2+(CF515/2)*(CG515/2)+(CG515/2)^2-(CF515/2-CH515/1000)^2-(CF515/2-CH515/1000)*(CG515/2-CH515/1000)-(CG515/2-CH515/1000)^2)=0,"",7850/1000*(1/3)*PI()*ABS(CD515-CE515)*((CF515/2)^2+(CF515/2)*(CG515/2)+(CG515/2)^2-(CF515/2-CH515/1000)^2-(CF515/2-CH515/1000)*(CG515/2-CH515/1000)-(CG515/2-CH515/1000)^2))</f>
        <v/>
      </c>
      <c r="CL515" s="185" t="str">
        <f>IFERROR((TOWER_DATA[[#This Row],[D, bottom '[m']]]+TOWER_DATA[[#This Row],[D, top '[m']]])/(2*TOWER_DATA[[#This Row],[t '[mm']]]/1000),"")</f>
        <v/>
      </c>
      <c r="DQ515" s="166"/>
      <c r="DR515" s="166"/>
      <c r="DS515" s="150"/>
      <c r="DV515" s="94"/>
      <c r="DW515" s="94"/>
    </row>
    <row r="516" spans="11:127" ht="18" customHeight="1">
      <c r="K516" s="51" t="str">
        <f>IFERROR(MP_DATA[[#This Row],[Top '[m']]]-MP_DATA[[#This Row],[Bottom '[m']]], "")</f>
        <v/>
      </c>
      <c r="L516" s="165"/>
      <c r="M516" s="122" t="str">
        <f t="shared" si="12"/>
        <v/>
      </c>
      <c r="N516" s="435" t="str">
        <f>IFERROR((MP_DATA[[#This Row],[D, bottom '[m']]]+MP_DATA[[#This Row],[D, top '[m']]])/(2*MP_DATA[[#This Row],[t '[mm']]]/1000),"")</f>
        <v/>
      </c>
      <c r="O516" s="412"/>
      <c r="P516" s="412"/>
      <c r="Q516" s="412"/>
      <c r="R516" s="412"/>
      <c r="S516" s="461"/>
      <c r="T516" s="461"/>
      <c r="U516" s="457"/>
      <c r="V516" s="412"/>
      <c r="W516" s="412"/>
      <c r="X516" s="412"/>
      <c r="Y516" s="412"/>
      <c r="AW516" s="184" t="str">
        <f>IFERROR(TP_DATA[[#This Row],[Top '[m']]]-TP_DATA[[#This Row],[Bottom '[m']]], "")</f>
        <v/>
      </c>
      <c r="AX516" s="165"/>
      <c r="AY516" s="166"/>
      <c r="AZ516" s="189"/>
      <c r="BC516" s="94"/>
      <c r="BD516" s="94"/>
      <c r="BE516" s="150"/>
      <c r="BJ516"/>
      <c r="CI516" s="184" t="str">
        <f>IFERROR(TOWER_DATA[[#This Row],[Top '[m']]]-TOWER_DATA[[#This Row],[Bottom '[m']]], "")</f>
        <v/>
      </c>
      <c r="CJ516" s="446" t="str">
        <f>IFERROR(-(TOWER_DATA[[#This Row],[D, bottom '[m']]]-TOWER_DATA[[#This Row],[D, top '[m']]])/(TOWER_DATA[[#This Row],[Bottom '[m']]]-TOWER_DATA[[#This Row],[Top '[m']]]),"")</f>
        <v/>
      </c>
      <c r="CK516" s="447" t="str">
        <f>IF(7850/1000*(1/3)*PI()*ABS(CD516-CE516)*((CF516/2)^2+(CF516/2)*(CG516/2)+(CG516/2)^2-(CF516/2-CH516/1000)^2-(CF516/2-CH516/1000)*(CG516/2-CH516/1000)-(CG516/2-CH516/1000)^2)=0,"",7850/1000*(1/3)*PI()*ABS(CD516-CE516)*((CF516/2)^2+(CF516/2)*(CG516/2)+(CG516/2)^2-(CF516/2-CH516/1000)^2-(CF516/2-CH516/1000)*(CG516/2-CH516/1000)-(CG516/2-CH516/1000)^2))</f>
        <v/>
      </c>
      <c r="CL516" s="185" t="str">
        <f>IFERROR((TOWER_DATA[[#This Row],[D, bottom '[m']]]+TOWER_DATA[[#This Row],[D, top '[m']]])/(2*TOWER_DATA[[#This Row],[t '[mm']]]/1000),"")</f>
        <v/>
      </c>
      <c r="DQ516" s="166"/>
      <c r="DR516" s="166"/>
      <c r="DS516" s="150"/>
      <c r="DV516" s="94"/>
      <c r="DW516" s="94"/>
    </row>
    <row r="517" spans="11:127" ht="18" customHeight="1">
      <c r="K517" s="51" t="str">
        <f>IFERROR(MP_DATA[[#This Row],[Top '[m']]]-MP_DATA[[#This Row],[Bottom '[m']]], "")</f>
        <v/>
      </c>
      <c r="L517" s="165"/>
      <c r="M517" s="122" t="str">
        <f t="shared" si="12"/>
        <v/>
      </c>
      <c r="N517" s="435" t="str">
        <f>IFERROR((MP_DATA[[#This Row],[D, bottom '[m']]]+MP_DATA[[#This Row],[D, top '[m']]])/(2*MP_DATA[[#This Row],[t '[mm']]]/1000),"")</f>
        <v/>
      </c>
      <c r="O517" s="412"/>
      <c r="P517" s="412"/>
      <c r="Q517" s="412"/>
      <c r="R517" s="412"/>
      <c r="S517" s="461"/>
      <c r="T517" s="461"/>
      <c r="U517" s="457"/>
      <c r="V517" s="412"/>
      <c r="W517" s="412"/>
      <c r="X517" s="412"/>
      <c r="Y517" s="412"/>
      <c r="AW517" s="184" t="str">
        <f>IFERROR(TP_DATA[[#This Row],[Top '[m']]]-TP_DATA[[#This Row],[Bottom '[m']]], "")</f>
        <v/>
      </c>
      <c r="AX517" s="165"/>
      <c r="AY517" s="166"/>
      <c r="AZ517" s="189"/>
      <c r="BC517" s="94"/>
      <c r="BD517" s="94"/>
      <c r="BE517" s="150"/>
      <c r="BJ517"/>
      <c r="CI517" s="184" t="str">
        <f>IFERROR(TOWER_DATA[[#This Row],[Top '[m']]]-TOWER_DATA[[#This Row],[Bottom '[m']]], "")</f>
        <v/>
      </c>
      <c r="CJ517" s="446" t="str">
        <f>IFERROR(-(TOWER_DATA[[#This Row],[D, bottom '[m']]]-TOWER_DATA[[#This Row],[D, top '[m']]])/(TOWER_DATA[[#This Row],[Bottom '[m']]]-TOWER_DATA[[#This Row],[Top '[m']]]),"")</f>
        <v/>
      </c>
      <c r="CK517" s="447" t="str">
        <f>IF(7850/1000*(1/3)*PI()*ABS(CD517-CE517)*((CF517/2)^2+(CF517/2)*(CG517/2)+(CG517/2)^2-(CF517/2-CH517/1000)^2-(CF517/2-CH517/1000)*(CG517/2-CH517/1000)-(CG517/2-CH517/1000)^2)=0,"",7850/1000*(1/3)*PI()*ABS(CD517-CE517)*((CF517/2)^2+(CF517/2)*(CG517/2)+(CG517/2)^2-(CF517/2-CH517/1000)^2-(CF517/2-CH517/1000)*(CG517/2-CH517/1000)-(CG517/2-CH517/1000)^2))</f>
        <v/>
      </c>
      <c r="CL517" s="185" t="str">
        <f>IFERROR((TOWER_DATA[[#This Row],[D, bottom '[m']]]+TOWER_DATA[[#This Row],[D, top '[m']]])/(2*TOWER_DATA[[#This Row],[t '[mm']]]/1000),"")</f>
        <v/>
      </c>
      <c r="DQ517" s="166"/>
      <c r="DR517" s="166"/>
      <c r="DS517" s="150"/>
      <c r="DV517" s="94"/>
      <c r="DW517" s="94"/>
    </row>
    <row r="518" spans="11:127" ht="18" customHeight="1">
      <c r="K518" s="51" t="str">
        <f>IFERROR(MP_DATA[[#This Row],[Top '[m']]]-MP_DATA[[#This Row],[Bottom '[m']]], "")</f>
        <v/>
      </c>
      <c r="L518" s="165"/>
      <c r="M518" s="122" t="str">
        <f t="shared" si="12"/>
        <v/>
      </c>
      <c r="N518" s="435" t="str">
        <f>IFERROR((MP_DATA[[#This Row],[D, bottom '[m']]]+MP_DATA[[#This Row],[D, top '[m']]])/(2*MP_DATA[[#This Row],[t '[mm']]]/1000),"")</f>
        <v/>
      </c>
      <c r="O518" s="412"/>
      <c r="P518" s="412"/>
      <c r="Q518" s="412"/>
      <c r="R518" s="412"/>
      <c r="S518" s="461"/>
      <c r="T518" s="461"/>
      <c r="U518" s="457"/>
      <c r="V518" s="412"/>
      <c r="W518" s="412"/>
      <c r="X518" s="412"/>
      <c r="Y518" s="412"/>
      <c r="AW518" s="184" t="str">
        <f>IFERROR(TP_DATA[[#This Row],[Top '[m']]]-TP_DATA[[#This Row],[Bottom '[m']]], "")</f>
        <v/>
      </c>
      <c r="AX518" s="165"/>
      <c r="AY518" s="166"/>
      <c r="AZ518" s="189"/>
      <c r="BC518" s="94"/>
      <c r="BD518" s="94"/>
      <c r="BE518" s="150"/>
      <c r="BJ518"/>
      <c r="CI518" s="184" t="str">
        <f>IFERROR(TOWER_DATA[[#This Row],[Top '[m']]]-TOWER_DATA[[#This Row],[Bottom '[m']]], "")</f>
        <v/>
      </c>
      <c r="CJ518" s="446" t="str">
        <f>IFERROR(-(TOWER_DATA[[#This Row],[D, bottom '[m']]]-TOWER_DATA[[#This Row],[D, top '[m']]])/(TOWER_DATA[[#This Row],[Bottom '[m']]]-TOWER_DATA[[#This Row],[Top '[m']]]),"")</f>
        <v/>
      </c>
      <c r="CK518" s="447" t="str">
        <f>IF(7850/1000*(1/3)*PI()*ABS(CD518-CE518)*((CF518/2)^2+(CF518/2)*(CG518/2)+(CG518/2)^2-(CF518/2-CH518/1000)^2-(CF518/2-CH518/1000)*(CG518/2-CH518/1000)-(CG518/2-CH518/1000)^2)=0,"",7850/1000*(1/3)*PI()*ABS(CD518-CE518)*((CF518/2)^2+(CF518/2)*(CG518/2)+(CG518/2)^2-(CF518/2-CH518/1000)^2-(CF518/2-CH518/1000)*(CG518/2-CH518/1000)-(CG518/2-CH518/1000)^2))</f>
        <v/>
      </c>
      <c r="CL518" s="185" t="str">
        <f>IFERROR((TOWER_DATA[[#This Row],[D, bottom '[m']]]+TOWER_DATA[[#This Row],[D, top '[m']]])/(2*TOWER_DATA[[#This Row],[t '[mm']]]/1000),"")</f>
        <v/>
      </c>
      <c r="DQ518" s="166"/>
      <c r="DR518" s="166"/>
      <c r="DS518" s="150"/>
      <c r="DV518" s="94"/>
      <c r="DW518" s="94"/>
    </row>
    <row r="519" spans="11:127" ht="18" customHeight="1">
      <c r="K519" s="51" t="str">
        <f>IFERROR(MP_DATA[[#This Row],[Top '[m']]]-MP_DATA[[#This Row],[Bottom '[m']]], "")</f>
        <v/>
      </c>
      <c r="L519" s="165"/>
      <c r="M519" s="122" t="str">
        <f t="shared" si="12"/>
        <v/>
      </c>
      <c r="N519" s="435" t="str">
        <f>IFERROR((MP_DATA[[#This Row],[D, bottom '[m']]]+MP_DATA[[#This Row],[D, top '[m']]])/(2*MP_DATA[[#This Row],[t '[mm']]]/1000),"")</f>
        <v/>
      </c>
      <c r="O519" s="412"/>
      <c r="P519" s="412"/>
      <c r="Q519" s="412"/>
      <c r="R519" s="412"/>
      <c r="S519" s="461"/>
      <c r="T519" s="461"/>
      <c r="U519" s="457"/>
      <c r="V519" s="412"/>
      <c r="W519" s="412"/>
      <c r="X519" s="412"/>
      <c r="Y519" s="412"/>
      <c r="AW519" s="184" t="str">
        <f>IFERROR(TP_DATA[[#This Row],[Top '[m']]]-TP_DATA[[#This Row],[Bottom '[m']]], "")</f>
        <v/>
      </c>
      <c r="AX519" s="165"/>
      <c r="AY519" s="166"/>
      <c r="AZ519" s="189"/>
      <c r="BC519" s="94"/>
      <c r="BD519" s="94"/>
      <c r="BE519" s="150"/>
      <c r="BJ519"/>
      <c r="CI519" s="184" t="str">
        <f>IFERROR(TOWER_DATA[[#This Row],[Top '[m']]]-TOWER_DATA[[#This Row],[Bottom '[m']]], "")</f>
        <v/>
      </c>
      <c r="CJ519" s="446" t="str">
        <f>IFERROR(-(TOWER_DATA[[#This Row],[D, bottom '[m']]]-TOWER_DATA[[#This Row],[D, top '[m']]])/(TOWER_DATA[[#This Row],[Bottom '[m']]]-TOWER_DATA[[#This Row],[Top '[m']]]),"")</f>
        <v/>
      </c>
      <c r="CK519" s="447" t="str">
        <f>IF(7850/1000*(1/3)*PI()*ABS(CD519-CE519)*((CF519/2)^2+(CF519/2)*(CG519/2)+(CG519/2)^2-(CF519/2-CH519/1000)^2-(CF519/2-CH519/1000)*(CG519/2-CH519/1000)-(CG519/2-CH519/1000)^2)=0,"",7850/1000*(1/3)*PI()*ABS(CD519-CE519)*((CF519/2)^2+(CF519/2)*(CG519/2)+(CG519/2)^2-(CF519/2-CH519/1000)^2-(CF519/2-CH519/1000)*(CG519/2-CH519/1000)-(CG519/2-CH519/1000)^2))</f>
        <v/>
      </c>
      <c r="CL519" s="185" t="str">
        <f>IFERROR((TOWER_DATA[[#This Row],[D, bottom '[m']]]+TOWER_DATA[[#This Row],[D, top '[m']]])/(2*TOWER_DATA[[#This Row],[t '[mm']]]/1000),"")</f>
        <v/>
      </c>
      <c r="DQ519" s="166"/>
      <c r="DR519" s="166"/>
      <c r="DS519" s="150"/>
      <c r="DV519" s="94"/>
      <c r="DW519" s="94"/>
    </row>
    <row r="520" spans="11:127" ht="18" customHeight="1">
      <c r="K520" s="51" t="str">
        <f>IFERROR(MP_DATA[[#This Row],[Top '[m']]]-MP_DATA[[#This Row],[Bottom '[m']]], "")</f>
        <v/>
      </c>
      <c r="L520" s="165"/>
      <c r="M520" s="122" t="str">
        <f t="shared" si="12"/>
        <v/>
      </c>
      <c r="N520" s="435" t="str">
        <f>IFERROR((MP_DATA[[#This Row],[D, bottom '[m']]]+MP_DATA[[#This Row],[D, top '[m']]])/(2*MP_DATA[[#This Row],[t '[mm']]]/1000),"")</f>
        <v/>
      </c>
      <c r="O520" s="412"/>
      <c r="P520" s="412"/>
      <c r="Q520" s="412"/>
      <c r="R520" s="412"/>
      <c r="S520" s="461"/>
      <c r="T520" s="461"/>
      <c r="U520" s="457"/>
      <c r="V520" s="412"/>
      <c r="W520" s="412"/>
      <c r="X520" s="412"/>
      <c r="Y520" s="412"/>
      <c r="AW520" s="184" t="str">
        <f>IFERROR(TP_DATA[[#This Row],[Top '[m']]]-TP_DATA[[#This Row],[Bottom '[m']]], "")</f>
        <v/>
      </c>
      <c r="AX520" s="165"/>
      <c r="AY520" s="166"/>
      <c r="AZ520" s="189"/>
      <c r="BC520" s="94"/>
      <c r="BD520" s="94"/>
      <c r="BE520" s="150"/>
      <c r="BJ520"/>
      <c r="CI520" s="184" t="str">
        <f>IFERROR(TOWER_DATA[[#This Row],[Top '[m']]]-TOWER_DATA[[#This Row],[Bottom '[m']]], "")</f>
        <v/>
      </c>
      <c r="CJ520" s="446" t="str">
        <f>IFERROR(-(TOWER_DATA[[#This Row],[D, bottom '[m']]]-TOWER_DATA[[#This Row],[D, top '[m']]])/(TOWER_DATA[[#This Row],[Bottom '[m']]]-TOWER_DATA[[#This Row],[Top '[m']]]),"")</f>
        <v/>
      </c>
      <c r="CK520" s="447" t="str">
        <f>IF(7850/1000*(1/3)*PI()*ABS(CD520-CE520)*((CF520/2)^2+(CF520/2)*(CG520/2)+(CG520/2)^2-(CF520/2-CH520/1000)^2-(CF520/2-CH520/1000)*(CG520/2-CH520/1000)-(CG520/2-CH520/1000)^2)=0,"",7850/1000*(1/3)*PI()*ABS(CD520-CE520)*((CF520/2)^2+(CF520/2)*(CG520/2)+(CG520/2)^2-(CF520/2-CH520/1000)^2-(CF520/2-CH520/1000)*(CG520/2-CH520/1000)-(CG520/2-CH520/1000)^2))</f>
        <v/>
      </c>
      <c r="CL520" s="185" t="str">
        <f>IFERROR((TOWER_DATA[[#This Row],[D, bottom '[m']]]+TOWER_DATA[[#This Row],[D, top '[m']]])/(2*TOWER_DATA[[#This Row],[t '[mm']]]/1000),"")</f>
        <v/>
      </c>
      <c r="DQ520" s="166"/>
      <c r="DR520" s="166"/>
      <c r="DS520" s="150"/>
      <c r="DV520" s="94"/>
      <c r="DW520" s="94"/>
    </row>
    <row r="521" spans="11:127" ht="18" customHeight="1">
      <c r="K521" s="51" t="str">
        <f>IFERROR(MP_DATA[[#This Row],[Top '[m']]]-MP_DATA[[#This Row],[Bottom '[m']]], "")</f>
        <v/>
      </c>
      <c r="L521" s="165"/>
      <c r="M521" s="122" t="str">
        <f t="shared" si="12"/>
        <v/>
      </c>
      <c r="N521" s="435" t="str">
        <f>IFERROR((MP_DATA[[#This Row],[D, bottom '[m']]]+MP_DATA[[#This Row],[D, top '[m']]])/(2*MP_DATA[[#This Row],[t '[mm']]]/1000),"")</f>
        <v/>
      </c>
      <c r="O521" s="412"/>
      <c r="P521" s="412"/>
      <c r="Q521" s="412"/>
      <c r="R521" s="412"/>
      <c r="S521" s="461"/>
      <c r="T521" s="461"/>
      <c r="U521" s="457"/>
      <c r="V521" s="412"/>
      <c r="W521" s="412"/>
      <c r="X521" s="412"/>
      <c r="Y521" s="412"/>
      <c r="AW521" s="184" t="str">
        <f>IFERROR(TP_DATA[[#This Row],[Top '[m']]]-TP_DATA[[#This Row],[Bottom '[m']]], "")</f>
        <v/>
      </c>
      <c r="AX521" s="165"/>
      <c r="AY521" s="166"/>
      <c r="AZ521" s="189"/>
      <c r="BC521" s="94"/>
      <c r="BD521" s="94"/>
      <c r="BE521" s="150"/>
      <c r="BJ521"/>
      <c r="CI521" s="184" t="str">
        <f>IFERROR(TOWER_DATA[[#This Row],[Top '[m']]]-TOWER_DATA[[#This Row],[Bottom '[m']]], "")</f>
        <v/>
      </c>
      <c r="CJ521" s="446" t="str">
        <f>IFERROR(-(TOWER_DATA[[#This Row],[D, bottom '[m']]]-TOWER_DATA[[#This Row],[D, top '[m']]])/(TOWER_DATA[[#This Row],[Bottom '[m']]]-TOWER_DATA[[#This Row],[Top '[m']]]),"")</f>
        <v/>
      </c>
      <c r="CK521" s="447" t="str">
        <f>IF(7850/1000*(1/3)*PI()*ABS(CD521-CE521)*((CF521/2)^2+(CF521/2)*(CG521/2)+(CG521/2)^2-(CF521/2-CH521/1000)^2-(CF521/2-CH521/1000)*(CG521/2-CH521/1000)-(CG521/2-CH521/1000)^2)=0,"",7850/1000*(1/3)*PI()*ABS(CD521-CE521)*((CF521/2)^2+(CF521/2)*(CG521/2)+(CG521/2)^2-(CF521/2-CH521/1000)^2-(CF521/2-CH521/1000)*(CG521/2-CH521/1000)-(CG521/2-CH521/1000)^2))</f>
        <v/>
      </c>
      <c r="CL521" s="185" t="str">
        <f>IFERROR((TOWER_DATA[[#This Row],[D, bottom '[m']]]+TOWER_DATA[[#This Row],[D, top '[m']]])/(2*TOWER_DATA[[#This Row],[t '[mm']]]/1000),"")</f>
        <v/>
      </c>
      <c r="DQ521" s="166"/>
      <c r="DR521" s="166"/>
      <c r="DS521" s="150"/>
      <c r="DV521" s="94"/>
      <c r="DW521" s="94"/>
    </row>
    <row r="522" spans="11:127" ht="18" customHeight="1">
      <c r="K522" s="51" t="str">
        <f>IFERROR(MP_DATA[[#This Row],[Top '[m']]]-MP_DATA[[#This Row],[Bottom '[m']]], "")</f>
        <v/>
      </c>
      <c r="L522" s="165"/>
      <c r="M522" s="122" t="str">
        <f t="shared" si="12"/>
        <v/>
      </c>
      <c r="N522" s="435" t="str">
        <f>IFERROR((MP_DATA[[#This Row],[D, bottom '[m']]]+MP_DATA[[#This Row],[D, top '[m']]])/(2*MP_DATA[[#This Row],[t '[mm']]]/1000),"")</f>
        <v/>
      </c>
      <c r="O522" s="412"/>
      <c r="P522" s="412"/>
      <c r="Q522" s="412"/>
      <c r="R522" s="412"/>
      <c r="S522" s="461"/>
      <c r="T522" s="461"/>
      <c r="U522" s="457"/>
      <c r="V522" s="412"/>
      <c r="W522" s="412"/>
      <c r="X522" s="412"/>
      <c r="Y522" s="412"/>
      <c r="AW522" s="184" t="str">
        <f>IFERROR(TP_DATA[[#This Row],[Top '[m']]]-TP_DATA[[#This Row],[Bottom '[m']]], "")</f>
        <v/>
      </c>
      <c r="AX522" s="165"/>
      <c r="AY522" s="166"/>
      <c r="AZ522" s="189"/>
      <c r="BC522" s="94"/>
      <c r="BD522" s="94"/>
      <c r="BE522" s="150"/>
      <c r="BJ522"/>
      <c r="CI522" s="184" t="str">
        <f>IFERROR(TOWER_DATA[[#This Row],[Top '[m']]]-TOWER_DATA[[#This Row],[Bottom '[m']]], "")</f>
        <v/>
      </c>
      <c r="CJ522" s="446" t="str">
        <f>IFERROR(-(TOWER_DATA[[#This Row],[D, bottom '[m']]]-TOWER_DATA[[#This Row],[D, top '[m']]])/(TOWER_DATA[[#This Row],[Bottom '[m']]]-TOWER_DATA[[#This Row],[Top '[m']]]),"")</f>
        <v/>
      </c>
      <c r="CK522" s="447" t="str">
        <f>IF(7850/1000*(1/3)*PI()*ABS(CD522-CE522)*((CF522/2)^2+(CF522/2)*(CG522/2)+(CG522/2)^2-(CF522/2-CH522/1000)^2-(CF522/2-CH522/1000)*(CG522/2-CH522/1000)-(CG522/2-CH522/1000)^2)=0,"",7850/1000*(1/3)*PI()*ABS(CD522-CE522)*((CF522/2)^2+(CF522/2)*(CG522/2)+(CG522/2)^2-(CF522/2-CH522/1000)^2-(CF522/2-CH522/1000)*(CG522/2-CH522/1000)-(CG522/2-CH522/1000)^2))</f>
        <v/>
      </c>
      <c r="CL522" s="185" t="str">
        <f>IFERROR((TOWER_DATA[[#This Row],[D, bottom '[m']]]+TOWER_DATA[[#This Row],[D, top '[m']]])/(2*TOWER_DATA[[#This Row],[t '[mm']]]/1000),"")</f>
        <v/>
      </c>
      <c r="DQ522" s="166"/>
      <c r="DR522" s="166"/>
      <c r="DS522" s="150"/>
      <c r="DV522" s="94"/>
      <c r="DW522" s="94"/>
    </row>
    <row r="523" spans="11:127" ht="18" customHeight="1">
      <c r="K523" s="51" t="str">
        <f>IFERROR(MP_DATA[[#This Row],[Top '[m']]]-MP_DATA[[#This Row],[Bottom '[m']]], "")</f>
        <v/>
      </c>
      <c r="L523" s="165"/>
      <c r="M523" s="122" t="str">
        <f t="shared" si="12"/>
        <v/>
      </c>
      <c r="N523" s="435" t="str">
        <f>IFERROR((MP_DATA[[#This Row],[D, bottom '[m']]]+MP_DATA[[#This Row],[D, top '[m']]])/(2*MP_DATA[[#This Row],[t '[mm']]]/1000),"")</f>
        <v/>
      </c>
      <c r="O523" s="412"/>
      <c r="P523" s="412"/>
      <c r="Q523" s="412"/>
      <c r="R523" s="412"/>
      <c r="S523" s="461"/>
      <c r="T523" s="461"/>
      <c r="U523" s="457"/>
      <c r="V523" s="412"/>
      <c r="W523" s="412"/>
      <c r="X523" s="412"/>
      <c r="Y523" s="412"/>
      <c r="AW523" s="184" t="str">
        <f>IFERROR(TP_DATA[[#This Row],[Top '[m']]]-TP_DATA[[#This Row],[Bottom '[m']]], "")</f>
        <v/>
      </c>
      <c r="AX523" s="165"/>
      <c r="AY523" s="166"/>
      <c r="AZ523" s="189"/>
      <c r="BC523" s="94"/>
      <c r="BD523" s="94"/>
      <c r="BE523" s="150"/>
      <c r="BJ523"/>
      <c r="CI523" s="184" t="str">
        <f>IFERROR(TOWER_DATA[[#This Row],[Top '[m']]]-TOWER_DATA[[#This Row],[Bottom '[m']]], "")</f>
        <v/>
      </c>
      <c r="CJ523" s="446" t="str">
        <f>IFERROR(-(TOWER_DATA[[#This Row],[D, bottom '[m']]]-TOWER_DATA[[#This Row],[D, top '[m']]])/(TOWER_DATA[[#This Row],[Bottom '[m']]]-TOWER_DATA[[#This Row],[Top '[m']]]),"")</f>
        <v/>
      </c>
      <c r="CK523" s="447" t="str">
        <f>IF(7850/1000*(1/3)*PI()*ABS(CD523-CE523)*((CF523/2)^2+(CF523/2)*(CG523/2)+(CG523/2)^2-(CF523/2-CH523/1000)^2-(CF523/2-CH523/1000)*(CG523/2-CH523/1000)-(CG523/2-CH523/1000)^2)=0,"",7850/1000*(1/3)*PI()*ABS(CD523-CE523)*((CF523/2)^2+(CF523/2)*(CG523/2)+(CG523/2)^2-(CF523/2-CH523/1000)^2-(CF523/2-CH523/1000)*(CG523/2-CH523/1000)-(CG523/2-CH523/1000)^2))</f>
        <v/>
      </c>
      <c r="CL523" s="185" t="str">
        <f>IFERROR((TOWER_DATA[[#This Row],[D, bottom '[m']]]+TOWER_DATA[[#This Row],[D, top '[m']]])/(2*TOWER_DATA[[#This Row],[t '[mm']]]/1000),"")</f>
        <v/>
      </c>
      <c r="DQ523" s="166"/>
      <c r="DR523" s="166"/>
      <c r="DS523" s="150"/>
      <c r="DV523" s="94"/>
      <c r="DW523" s="94"/>
    </row>
    <row r="524" spans="11:127" ht="18" customHeight="1">
      <c r="K524" s="51" t="str">
        <f>IFERROR(MP_DATA[[#This Row],[Top '[m']]]-MP_DATA[[#This Row],[Bottom '[m']]], "")</f>
        <v/>
      </c>
      <c r="L524" s="165"/>
      <c r="M524" s="122" t="str">
        <f t="shared" si="12"/>
        <v/>
      </c>
      <c r="N524" s="435" t="str">
        <f>IFERROR((MP_DATA[[#This Row],[D, bottom '[m']]]+MP_DATA[[#This Row],[D, top '[m']]])/(2*MP_DATA[[#This Row],[t '[mm']]]/1000),"")</f>
        <v/>
      </c>
      <c r="O524" s="412"/>
      <c r="P524" s="412"/>
      <c r="Q524" s="412"/>
      <c r="R524" s="412"/>
      <c r="S524" s="461"/>
      <c r="T524" s="461"/>
      <c r="U524" s="457"/>
      <c r="V524" s="412"/>
      <c r="W524" s="412"/>
      <c r="X524" s="412"/>
      <c r="Y524" s="412"/>
      <c r="AW524" s="184" t="str">
        <f>IFERROR(TP_DATA[[#This Row],[Top '[m']]]-TP_DATA[[#This Row],[Bottom '[m']]], "")</f>
        <v/>
      </c>
      <c r="AX524" s="165"/>
      <c r="AY524" s="166"/>
      <c r="AZ524" s="189"/>
      <c r="BC524" s="94"/>
      <c r="BD524" s="94"/>
      <c r="BE524" s="150"/>
      <c r="BJ524"/>
      <c r="CI524" s="184" t="str">
        <f>IFERROR(TOWER_DATA[[#This Row],[Top '[m']]]-TOWER_DATA[[#This Row],[Bottom '[m']]], "")</f>
        <v/>
      </c>
      <c r="CJ524" s="446" t="str">
        <f>IFERROR(-(TOWER_DATA[[#This Row],[D, bottom '[m']]]-TOWER_DATA[[#This Row],[D, top '[m']]])/(TOWER_DATA[[#This Row],[Bottom '[m']]]-TOWER_DATA[[#This Row],[Top '[m']]]),"")</f>
        <v/>
      </c>
      <c r="CK524" s="447" t="str">
        <f>IF(7850/1000*(1/3)*PI()*ABS(CD524-CE524)*((CF524/2)^2+(CF524/2)*(CG524/2)+(CG524/2)^2-(CF524/2-CH524/1000)^2-(CF524/2-CH524/1000)*(CG524/2-CH524/1000)-(CG524/2-CH524/1000)^2)=0,"",7850/1000*(1/3)*PI()*ABS(CD524-CE524)*((CF524/2)^2+(CF524/2)*(CG524/2)+(CG524/2)^2-(CF524/2-CH524/1000)^2-(CF524/2-CH524/1000)*(CG524/2-CH524/1000)-(CG524/2-CH524/1000)^2))</f>
        <v/>
      </c>
      <c r="CL524" s="185" t="str">
        <f>IFERROR((TOWER_DATA[[#This Row],[D, bottom '[m']]]+TOWER_DATA[[#This Row],[D, top '[m']]])/(2*TOWER_DATA[[#This Row],[t '[mm']]]/1000),"")</f>
        <v/>
      </c>
      <c r="DQ524" s="166"/>
      <c r="DR524" s="166"/>
      <c r="DS524" s="150"/>
      <c r="DV524" s="94"/>
      <c r="DW524" s="94"/>
    </row>
    <row r="525" spans="11:127" ht="18" customHeight="1">
      <c r="K525" s="51" t="str">
        <f>IFERROR(MP_DATA[[#This Row],[Top '[m']]]-MP_DATA[[#This Row],[Bottom '[m']]], "")</f>
        <v/>
      </c>
      <c r="L525" s="165"/>
      <c r="M525" s="122" t="str">
        <f t="shared" si="12"/>
        <v/>
      </c>
      <c r="N525" s="435" t="str">
        <f>IFERROR((MP_DATA[[#This Row],[D, bottom '[m']]]+MP_DATA[[#This Row],[D, top '[m']]])/(2*MP_DATA[[#This Row],[t '[mm']]]/1000),"")</f>
        <v/>
      </c>
      <c r="O525" s="412"/>
      <c r="P525" s="412"/>
      <c r="Q525" s="412"/>
      <c r="R525" s="412"/>
      <c r="S525" s="461"/>
      <c r="T525" s="461"/>
      <c r="U525" s="457"/>
      <c r="V525" s="412"/>
      <c r="W525" s="412"/>
      <c r="X525" s="412"/>
      <c r="Y525" s="412"/>
      <c r="AW525" s="184" t="str">
        <f>IFERROR(TP_DATA[[#This Row],[Top '[m']]]-TP_DATA[[#This Row],[Bottom '[m']]], "")</f>
        <v/>
      </c>
      <c r="AX525" s="165"/>
      <c r="AY525" s="166"/>
      <c r="AZ525" s="189"/>
      <c r="BC525" s="94"/>
      <c r="BD525" s="94"/>
      <c r="BE525" s="150"/>
      <c r="BJ525"/>
      <c r="CI525" s="184" t="str">
        <f>IFERROR(TOWER_DATA[[#This Row],[Top '[m']]]-TOWER_DATA[[#This Row],[Bottom '[m']]], "")</f>
        <v/>
      </c>
      <c r="CJ525" s="446" t="str">
        <f>IFERROR(-(TOWER_DATA[[#This Row],[D, bottom '[m']]]-TOWER_DATA[[#This Row],[D, top '[m']]])/(TOWER_DATA[[#This Row],[Bottom '[m']]]-TOWER_DATA[[#This Row],[Top '[m']]]),"")</f>
        <v/>
      </c>
      <c r="CK525" s="447" t="str">
        <f>IF(7850/1000*(1/3)*PI()*ABS(CD525-CE525)*((CF525/2)^2+(CF525/2)*(CG525/2)+(CG525/2)^2-(CF525/2-CH525/1000)^2-(CF525/2-CH525/1000)*(CG525/2-CH525/1000)-(CG525/2-CH525/1000)^2)=0,"",7850/1000*(1/3)*PI()*ABS(CD525-CE525)*((CF525/2)^2+(CF525/2)*(CG525/2)+(CG525/2)^2-(CF525/2-CH525/1000)^2-(CF525/2-CH525/1000)*(CG525/2-CH525/1000)-(CG525/2-CH525/1000)^2))</f>
        <v/>
      </c>
      <c r="CL525" s="185" t="str">
        <f>IFERROR((TOWER_DATA[[#This Row],[D, bottom '[m']]]+TOWER_DATA[[#This Row],[D, top '[m']]])/(2*TOWER_DATA[[#This Row],[t '[mm']]]/1000),"")</f>
        <v/>
      </c>
      <c r="DQ525" s="166"/>
      <c r="DR525" s="166"/>
      <c r="DS525" s="150"/>
      <c r="DV525" s="94"/>
      <c r="DW525" s="94"/>
    </row>
    <row r="526" spans="11:127" ht="18" customHeight="1">
      <c r="K526" s="51" t="str">
        <f>IFERROR(MP_DATA[[#This Row],[Top '[m']]]-MP_DATA[[#This Row],[Bottom '[m']]], "")</f>
        <v/>
      </c>
      <c r="L526" s="165"/>
      <c r="M526" s="122" t="str">
        <f t="shared" si="12"/>
        <v/>
      </c>
      <c r="N526" s="435" t="str">
        <f>IFERROR((MP_DATA[[#This Row],[D, bottom '[m']]]+MP_DATA[[#This Row],[D, top '[m']]])/(2*MP_DATA[[#This Row],[t '[mm']]]/1000),"")</f>
        <v/>
      </c>
      <c r="O526" s="412"/>
      <c r="P526" s="412"/>
      <c r="Q526" s="412"/>
      <c r="R526" s="412"/>
      <c r="S526" s="461"/>
      <c r="T526" s="461"/>
      <c r="U526" s="457"/>
      <c r="V526" s="412"/>
      <c r="W526" s="412"/>
      <c r="X526" s="412"/>
      <c r="Y526" s="412"/>
      <c r="AW526" s="184" t="str">
        <f>IFERROR(TP_DATA[[#This Row],[Top '[m']]]-TP_DATA[[#This Row],[Bottom '[m']]], "")</f>
        <v/>
      </c>
      <c r="AX526" s="165"/>
      <c r="AY526" s="166"/>
      <c r="AZ526" s="189"/>
      <c r="BC526" s="94"/>
      <c r="BD526" s="94"/>
      <c r="BE526" s="150"/>
      <c r="BJ526"/>
      <c r="CI526" s="184" t="str">
        <f>IFERROR(TOWER_DATA[[#This Row],[Top '[m']]]-TOWER_DATA[[#This Row],[Bottom '[m']]], "")</f>
        <v/>
      </c>
      <c r="CJ526" s="446" t="str">
        <f>IFERROR(-(TOWER_DATA[[#This Row],[D, bottom '[m']]]-TOWER_DATA[[#This Row],[D, top '[m']]])/(TOWER_DATA[[#This Row],[Bottom '[m']]]-TOWER_DATA[[#This Row],[Top '[m']]]),"")</f>
        <v/>
      </c>
      <c r="CK526" s="447" t="str">
        <f>IF(7850/1000*(1/3)*PI()*ABS(CD526-CE526)*((CF526/2)^2+(CF526/2)*(CG526/2)+(CG526/2)^2-(CF526/2-CH526/1000)^2-(CF526/2-CH526/1000)*(CG526/2-CH526/1000)-(CG526/2-CH526/1000)^2)=0,"",7850/1000*(1/3)*PI()*ABS(CD526-CE526)*((CF526/2)^2+(CF526/2)*(CG526/2)+(CG526/2)^2-(CF526/2-CH526/1000)^2-(CF526/2-CH526/1000)*(CG526/2-CH526/1000)-(CG526/2-CH526/1000)^2))</f>
        <v/>
      </c>
      <c r="CL526" s="185" t="str">
        <f>IFERROR((TOWER_DATA[[#This Row],[D, bottom '[m']]]+TOWER_DATA[[#This Row],[D, top '[m']]])/(2*TOWER_DATA[[#This Row],[t '[mm']]]/1000),"")</f>
        <v/>
      </c>
      <c r="DQ526" s="166"/>
      <c r="DR526" s="166"/>
      <c r="DS526" s="150"/>
      <c r="DV526" s="94"/>
      <c r="DW526" s="94"/>
    </row>
    <row r="527" spans="11:127" ht="18" customHeight="1">
      <c r="K527" s="51" t="str">
        <f>IFERROR(MP_DATA[[#This Row],[Top '[m']]]-MP_DATA[[#This Row],[Bottom '[m']]], "")</f>
        <v/>
      </c>
      <c r="L527" s="165"/>
      <c r="M527" s="122" t="str">
        <f t="shared" si="12"/>
        <v/>
      </c>
      <c r="N527" s="435" t="str">
        <f>IFERROR((MP_DATA[[#This Row],[D, bottom '[m']]]+MP_DATA[[#This Row],[D, top '[m']]])/(2*MP_DATA[[#This Row],[t '[mm']]]/1000),"")</f>
        <v/>
      </c>
      <c r="O527" s="412"/>
      <c r="P527" s="412"/>
      <c r="Q527" s="412"/>
      <c r="R527" s="412"/>
      <c r="S527" s="461"/>
      <c r="T527" s="461"/>
      <c r="U527" s="457"/>
      <c r="V527" s="412"/>
      <c r="W527" s="412"/>
      <c r="X527" s="412"/>
      <c r="Y527" s="412"/>
      <c r="AW527" s="184" t="str">
        <f>IFERROR(TP_DATA[[#This Row],[Top '[m']]]-TP_DATA[[#This Row],[Bottom '[m']]], "")</f>
        <v/>
      </c>
      <c r="AX527" s="165"/>
      <c r="AY527" s="166"/>
      <c r="AZ527" s="189"/>
      <c r="BC527" s="94"/>
      <c r="BD527" s="94"/>
      <c r="BE527" s="150"/>
      <c r="BJ527"/>
      <c r="CI527" s="184" t="str">
        <f>IFERROR(TOWER_DATA[[#This Row],[Top '[m']]]-TOWER_DATA[[#This Row],[Bottom '[m']]], "")</f>
        <v/>
      </c>
      <c r="CJ527" s="446" t="str">
        <f>IFERROR(-(TOWER_DATA[[#This Row],[D, bottom '[m']]]-TOWER_DATA[[#This Row],[D, top '[m']]])/(TOWER_DATA[[#This Row],[Bottom '[m']]]-TOWER_DATA[[#This Row],[Top '[m']]]),"")</f>
        <v/>
      </c>
      <c r="CK527" s="447" t="str">
        <f>IF(7850/1000*(1/3)*PI()*ABS(CD527-CE527)*((CF527/2)^2+(CF527/2)*(CG527/2)+(CG527/2)^2-(CF527/2-CH527/1000)^2-(CF527/2-CH527/1000)*(CG527/2-CH527/1000)-(CG527/2-CH527/1000)^2)=0,"",7850/1000*(1/3)*PI()*ABS(CD527-CE527)*((CF527/2)^2+(CF527/2)*(CG527/2)+(CG527/2)^2-(CF527/2-CH527/1000)^2-(CF527/2-CH527/1000)*(CG527/2-CH527/1000)-(CG527/2-CH527/1000)^2))</f>
        <v/>
      </c>
      <c r="CL527" s="185" t="str">
        <f>IFERROR((TOWER_DATA[[#This Row],[D, bottom '[m']]]+TOWER_DATA[[#This Row],[D, top '[m']]])/(2*TOWER_DATA[[#This Row],[t '[mm']]]/1000),"")</f>
        <v/>
      </c>
      <c r="DQ527" s="166"/>
      <c r="DR527" s="166"/>
      <c r="DS527" s="150"/>
      <c r="DV527" s="94"/>
      <c r="DW527" s="94"/>
    </row>
    <row r="528" spans="11:127" ht="18" customHeight="1">
      <c r="K528" s="51" t="str">
        <f>IFERROR(MP_DATA[[#This Row],[Top '[m']]]-MP_DATA[[#This Row],[Bottom '[m']]], "")</f>
        <v/>
      </c>
      <c r="L528" s="165"/>
      <c r="M528" s="122" t="str">
        <f t="shared" si="12"/>
        <v/>
      </c>
      <c r="N528" s="435" t="str">
        <f>IFERROR((MP_DATA[[#This Row],[D, bottom '[m']]]+MP_DATA[[#This Row],[D, top '[m']]])/(2*MP_DATA[[#This Row],[t '[mm']]]/1000),"")</f>
        <v/>
      </c>
      <c r="O528" s="412"/>
      <c r="P528" s="412"/>
      <c r="Q528" s="412"/>
      <c r="R528" s="412"/>
      <c r="S528" s="461"/>
      <c r="T528" s="461"/>
      <c r="U528" s="457"/>
      <c r="V528" s="412"/>
      <c r="W528" s="412"/>
      <c r="X528" s="412"/>
      <c r="Y528" s="412"/>
      <c r="AW528" s="184" t="str">
        <f>IFERROR(TP_DATA[[#This Row],[Top '[m']]]-TP_DATA[[#This Row],[Bottom '[m']]], "")</f>
        <v/>
      </c>
      <c r="AX528" s="165"/>
      <c r="AY528" s="166"/>
      <c r="AZ528" s="189"/>
      <c r="BC528" s="94"/>
      <c r="BD528" s="94"/>
      <c r="BE528" s="150"/>
      <c r="BJ528"/>
      <c r="CI528" s="184" t="str">
        <f>IFERROR(TOWER_DATA[[#This Row],[Top '[m']]]-TOWER_DATA[[#This Row],[Bottom '[m']]], "")</f>
        <v/>
      </c>
      <c r="CJ528" s="446" t="str">
        <f>IFERROR(-(TOWER_DATA[[#This Row],[D, bottom '[m']]]-TOWER_DATA[[#This Row],[D, top '[m']]])/(TOWER_DATA[[#This Row],[Bottom '[m']]]-TOWER_DATA[[#This Row],[Top '[m']]]),"")</f>
        <v/>
      </c>
      <c r="CK528" s="447" t="str">
        <f>IF(7850/1000*(1/3)*PI()*ABS(CD528-CE528)*((CF528/2)^2+(CF528/2)*(CG528/2)+(CG528/2)^2-(CF528/2-CH528/1000)^2-(CF528/2-CH528/1000)*(CG528/2-CH528/1000)-(CG528/2-CH528/1000)^2)=0,"",7850/1000*(1/3)*PI()*ABS(CD528-CE528)*((CF528/2)^2+(CF528/2)*(CG528/2)+(CG528/2)^2-(CF528/2-CH528/1000)^2-(CF528/2-CH528/1000)*(CG528/2-CH528/1000)-(CG528/2-CH528/1000)^2))</f>
        <v/>
      </c>
      <c r="CL528" s="185" t="str">
        <f>IFERROR((TOWER_DATA[[#This Row],[D, bottom '[m']]]+TOWER_DATA[[#This Row],[D, top '[m']]])/(2*TOWER_DATA[[#This Row],[t '[mm']]]/1000),"")</f>
        <v/>
      </c>
      <c r="DQ528" s="166"/>
      <c r="DR528" s="166"/>
      <c r="DS528" s="150"/>
      <c r="DV528" s="94"/>
      <c r="DW528" s="94"/>
    </row>
    <row r="529" spans="11:127" ht="18" customHeight="1">
      <c r="K529" s="51" t="str">
        <f>IFERROR(MP_DATA[[#This Row],[Top '[m']]]-MP_DATA[[#This Row],[Bottom '[m']]], "")</f>
        <v/>
      </c>
      <c r="L529" s="165"/>
      <c r="M529" s="122" t="str">
        <f t="shared" si="12"/>
        <v/>
      </c>
      <c r="N529" s="435" t="str">
        <f>IFERROR((MP_DATA[[#This Row],[D, bottom '[m']]]+MP_DATA[[#This Row],[D, top '[m']]])/(2*MP_DATA[[#This Row],[t '[mm']]]/1000),"")</f>
        <v/>
      </c>
      <c r="O529" s="412"/>
      <c r="P529" s="412"/>
      <c r="Q529" s="412"/>
      <c r="R529" s="412"/>
      <c r="S529" s="461"/>
      <c r="T529" s="461"/>
      <c r="U529" s="457"/>
      <c r="V529" s="412"/>
      <c r="W529" s="412"/>
      <c r="X529" s="412"/>
      <c r="Y529" s="412"/>
      <c r="AW529" s="184" t="str">
        <f>IFERROR(TP_DATA[[#This Row],[Top '[m']]]-TP_DATA[[#This Row],[Bottom '[m']]], "")</f>
        <v/>
      </c>
      <c r="AX529" s="165"/>
      <c r="AY529" s="166"/>
      <c r="AZ529" s="189"/>
      <c r="BC529" s="94"/>
      <c r="BD529" s="94"/>
      <c r="BE529" s="150"/>
      <c r="BJ529"/>
      <c r="CI529" s="184" t="str">
        <f>IFERROR(TOWER_DATA[[#This Row],[Top '[m']]]-TOWER_DATA[[#This Row],[Bottom '[m']]], "")</f>
        <v/>
      </c>
      <c r="CJ529" s="446" t="str">
        <f>IFERROR(-(TOWER_DATA[[#This Row],[D, bottom '[m']]]-TOWER_DATA[[#This Row],[D, top '[m']]])/(TOWER_DATA[[#This Row],[Bottom '[m']]]-TOWER_DATA[[#This Row],[Top '[m']]]),"")</f>
        <v/>
      </c>
      <c r="CK529" s="447" t="str">
        <f>IF(7850/1000*(1/3)*PI()*ABS(CD529-CE529)*((CF529/2)^2+(CF529/2)*(CG529/2)+(CG529/2)^2-(CF529/2-CH529/1000)^2-(CF529/2-CH529/1000)*(CG529/2-CH529/1000)-(CG529/2-CH529/1000)^2)=0,"",7850/1000*(1/3)*PI()*ABS(CD529-CE529)*((CF529/2)^2+(CF529/2)*(CG529/2)+(CG529/2)^2-(CF529/2-CH529/1000)^2-(CF529/2-CH529/1000)*(CG529/2-CH529/1000)-(CG529/2-CH529/1000)^2))</f>
        <v/>
      </c>
      <c r="CL529" s="185" t="str">
        <f>IFERROR((TOWER_DATA[[#This Row],[D, bottom '[m']]]+TOWER_DATA[[#This Row],[D, top '[m']]])/(2*TOWER_DATA[[#This Row],[t '[mm']]]/1000),"")</f>
        <v/>
      </c>
      <c r="DQ529" s="166"/>
      <c r="DR529" s="166"/>
      <c r="DS529" s="150"/>
      <c r="DV529" s="94"/>
      <c r="DW529" s="94"/>
    </row>
    <row r="530" spans="11:127" ht="18" customHeight="1">
      <c r="K530" s="51" t="str">
        <f>IFERROR(MP_DATA[[#This Row],[Top '[m']]]-MP_DATA[[#This Row],[Bottom '[m']]], "")</f>
        <v/>
      </c>
      <c r="L530" s="165"/>
      <c r="M530" s="122" t="str">
        <f t="shared" si="12"/>
        <v/>
      </c>
      <c r="N530" s="435" t="str">
        <f>IFERROR((MP_DATA[[#This Row],[D, bottom '[m']]]+MP_DATA[[#This Row],[D, top '[m']]])/(2*MP_DATA[[#This Row],[t '[mm']]]/1000),"")</f>
        <v/>
      </c>
      <c r="O530" s="412"/>
      <c r="P530" s="412"/>
      <c r="Q530" s="412"/>
      <c r="R530" s="412"/>
      <c r="S530" s="461"/>
      <c r="T530" s="461"/>
      <c r="U530" s="457"/>
      <c r="V530" s="412"/>
      <c r="W530" s="412"/>
      <c r="X530" s="412"/>
      <c r="Y530" s="412"/>
      <c r="AW530" s="184" t="str">
        <f>IFERROR(TP_DATA[[#This Row],[Top '[m']]]-TP_DATA[[#This Row],[Bottom '[m']]], "")</f>
        <v/>
      </c>
      <c r="AX530" s="165"/>
      <c r="AY530" s="166"/>
      <c r="AZ530" s="189"/>
      <c r="BC530" s="94"/>
      <c r="BD530" s="94"/>
      <c r="BE530" s="150"/>
      <c r="BJ530"/>
      <c r="CI530" s="184" t="str">
        <f>IFERROR(TOWER_DATA[[#This Row],[Top '[m']]]-TOWER_DATA[[#This Row],[Bottom '[m']]], "")</f>
        <v/>
      </c>
      <c r="CJ530" s="446" t="str">
        <f>IFERROR(-(TOWER_DATA[[#This Row],[D, bottom '[m']]]-TOWER_DATA[[#This Row],[D, top '[m']]])/(TOWER_DATA[[#This Row],[Bottom '[m']]]-TOWER_DATA[[#This Row],[Top '[m']]]),"")</f>
        <v/>
      </c>
      <c r="CK530" s="447" t="str">
        <f>IF(7850/1000*(1/3)*PI()*ABS(CD530-CE530)*((CF530/2)^2+(CF530/2)*(CG530/2)+(CG530/2)^2-(CF530/2-CH530/1000)^2-(CF530/2-CH530/1000)*(CG530/2-CH530/1000)-(CG530/2-CH530/1000)^2)=0,"",7850/1000*(1/3)*PI()*ABS(CD530-CE530)*((CF530/2)^2+(CF530/2)*(CG530/2)+(CG530/2)^2-(CF530/2-CH530/1000)^2-(CF530/2-CH530/1000)*(CG530/2-CH530/1000)-(CG530/2-CH530/1000)^2))</f>
        <v/>
      </c>
      <c r="CL530" s="185" t="str">
        <f>IFERROR((TOWER_DATA[[#This Row],[D, bottom '[m']]]+TOWER_DATA[[#This Row],[D, top '[m']]])/(2*TOWER_DATA[[#This Row],[t '[mm']]]/1000),"")</f>
        <v/>
      </c>
      <c r="DQ530" s="166"/>
      <c r="DR530" s="166"/>
      <c r="DS530" s="150"/>
      <c r="DV530" s="94"/>
      <c r="DW530" s="94"/>
    </row>
    <row r="531" spans="11:127" ht="18" customHeight="1">
      <c r="K531" s="51" t="str">
        <f>IFERROR(MP_DATA[[#This Row],[Top '[m']]]-MP_DATA[[#This Row],[Bottom '[m']]], "")</f>
        <v/>
      </c>
      <c r="L531" s="165"/>
      <c r="M531" s="122" t="str">
        <f t="shared" si="12"/>
        <v/>
      </c>
      <c r="N531" s="435" t="str">
        <f>IFERROR((MP_DATA[[#This Row],[D, bottom '[m']]]+MP_DATA[[#This Row],[D, top '[m']]])/(2*MP_DATA[[#This Row],[t '[mm']]]/1000),"")</f>
        <v/>
      </c>
      <c r="O531" s="412"/>
      <c r="P531" s="412"/>
      <c r="Q531" s="412"/>
      <c r="R531" s="412"/>
      <c r="S531" s="461"/>
      <c r="T531" s="461"/>
      <c r="U531" s="457"/>
      <c r="V531" s="412"/>
      <c r="W531" s="412"/>
      <c r="X531" s="412"/>
      <c r="Y531" s="412"/>
      <c r="AW531" s="184" t="str">
        <f>IFERROR(TP_DATA[[#This Row],[Top '[m']]]-TP_DATA[[#This Row],[Bottom '[m']]], "")</f>
        <v/>
      </c>
      <c r="AX531" s="165"/>
      <c r="AY531" s="166"/>
      <c r="AZ531" s="189"/>
      <c r="BC531" s="94"/>
      <c r="BD531" s="94"/>
      <c r="BE531" s="150"/>
      <c r="BJ531"/>
      <c r="CI531" s="184" t="str">
        <f>IFERROR(TOWER_DATA[[#This Row],[Top '[m']]]-TOWER_DATA[[#This Row],[Bottom '[m']]], "")</f>
        <v/>
      </c>
      <c r="CJ531" s="446" t="str">
        <f>IFERROR(-(TOWER_DATA[[#This Row],[D, bottom '[m']]]-TOWER_DATA[[#This Row],[D, top '[m']]])/(TOWER_DATA[[#This Row],[Bottom '[m']]]-TOWER_DATA[[#This Row],[Top '[m']]]),"")</f>
        <v/>
      </c>
      <c r="CK531" s="447" t="str">
        <f>IF(7850/1000*(1/3)*PI()*ABS(CD531-CE531)*((CF531/2)^2+(CF531/2)*(CG531/2)+(CG531/2)^2-(CF531/2-CH531/1000)^2-(CF531/2-CH531/1000)*(CG531/2-CH531/1000)-(CG531/2-CH531/1000)^2)=0,"",7850/1000*(1/3)*PI()*ABS(CD531-CE531)*((CF531/2)^2+(CF531/2)*(CG531/2)+(CG531/2)^2-(CF531/2-CH531/1000)^2-(CF531/2-CH531/1000)*(CG531/2-CH531/1000)-(CG531/2-CH531/1000)^2))</f>
        <v/>
      </c>
      <c r="CL531" s="185" t="str">
        <f>IFERROR((TOWER_DATA[[#This Row],[D, bottom '[m']]]+TOWER_DATA[[#This Row],[D, top '[m']]])/(2*TOWER_DATA[[#This Row],[t '[mm']]]/1000),"")</f>
        <v/>
      </c>
      <c r="DQ531" s="166"/>
      <c r="DR531" s="166"/>
      <c r="DS531" s="150"/>
      <c r="DV531" s="94"/>
      <c r="DW531" s="94"/>
    </row>
    <row r="532" spans="11:127" ht="18" customHeight="1">
      <c r="K532" s="51" t="str">
        <f>IFERROR(MP_DATA[[#This Row],[Top '[m']]]-MP_DATA[[#This Row],[Bottom '[m']]], "")</f>
        <v/>
      </c>
      <c r="L532" s="165"/>
      <c r="M532" s="122" t="str">
        <f t="shared" si="12"/>
        <v/>
      </c>
      <c r="N532" s="435" t="str">
        <f>IFERROR((MP_DATA[[#This Row],[D, bottom '[m']]]+MP_DATA[[#This Row],[D, top '[m']]])/(2*MP_DATA[[#This Row],[t '[mm']]]/1000),"")</f>
        <v/>
      </c>
      <c r="O532" s="412"/>
      <c r="P532" s="412"/>
      <c r="Q532" s="412"/>
      <c r="R532" s="412"/>
      <c r="S532" s="461"/>
      <c r="T532" s="461"/>
      <c r="U532" s="457"/>
      <c r="V532" s="412"/>
      <c r="W532" s="412"/>
      <c r="X532" s="412"/>
      <c r="Y532" s="412"/>
      <c r="AW532" s="184" t="str">
        <f>IFERROR(TP_DATA[[#This Row],[Top '[m']]]-TP_DATA[[#This Row],[Bottom '[m']]], "")</f>
        <v/>
      </c>
      <c r="AX532" s="165"/>
      <c r="AY532" s="166"/>
      <c r="AZ532" s="189"/>
      <c r="BC532" s="94"/>
      <c r="BD532" s="94"/>
      <c r="BE532" s="150"/>
      <c r="BJ532"/>
      <c r="CI532" s="184" t="str">
        <f>IFERROR(TOWER_DATA[[#This Row],[Top '[m']]]-TOWER_DATA[[#This Row],[Bottom '[m']]], "")</f>
        <v/>
      </c>
      <c r="CJ532" s="446" t="str">
        <f>IFERROR(-(TOWER_DATA[[#This Row],[D, bottom '[m']]]-TOWER_DATA[[#This Row],[D, top '[m']]])/(TOWER_DATA[[#This Row],[Bottom '[m']]]-TOWER_DATA[[#This Row],[Top '[m']]]),"")</f>
        <v/>
      </c>
      <c r="CK532" s="447" t="str">
        <f>IF(7850/1000*(1/3)*PI()*ABS(CD532-CE532)*((CF532/2)^2+(CF532/2)*(CG532/2)+(CG532/2)^2-(CF532/2-CH532/1000)^2-(CF532/2-CH532/1000)*(CG532/2-CH532/1000)-(CG532/2-CH532/1000)^2)=0,"",7850/1000*(1/3)*PI()*ABS(CD532-CE532)*((CF532/2)^2+(CF532/2)*(CG532/2)+(CG532/2)^2-(CF532/2-CH532/1000)^2-(CF532/2-CH532/1000)*(CG532/2-CH532/1000)-(CG532/2-CH532/1000)^2))</f>
        <v/>
      </c>
      <c r="CL532" s="185" t="str">
        <f>IFERROR((TOWER_DATA[[#This Row],[D, bottom '[m']]]+TOWER_DATA[[#This Row],[D, top '[m']]])/(2*TOWER_DATA[[#This Row],[t '[mm']]]/1000),"")</f>
        <v/>
      </c>
      <c r="DQ532" s="166"/>
      <c r="DR532" s="166"/>
      <c r="DS532" s="150"/>
      <c r="DV532" s="94"/>
      <c r="DW532" s="94"/>
    </row>
    <row r="533" spans="11:127" ht="18" customHeight="1">
      <c r="K533" s="51" t="str">
        <f>IFERROR(MP_DATA[[#This Row],[Top '[m']]]-MP_DATA[[#This Row],[Bottom '[m']]], "")</f>
        <v/>
      </c>
      <c r="L533" s="165"/>
      <c r="M533" s="122" t="str">
        <f t="shared" si="12"/>
        <v/>
      </c>
      <c r="N533" s="435" t="str">
        <f>IFERROR((MP_DATA[[#This Row],[D, bottom '[m']]]+MP_DATA[[#This Row],[D, top '[m']]])/(2*MP_DATA[[#This Row],[t '[mm']]]/1000),"")</f>
        <v/>
      </c>
      <c r="O533" s="412"/>
      <c r="P533" s="412"/>
      <c r="Q533" s="412"/>
      <c r="R533" s="412"/>
      <c r="S533" s="461"/>
      <c r="T533" s="461"/>
      <c r="U533" s="457"/>
      <c r="V533" s="412"/>
      <c r="W533" s="412"/>
      <c r="X533" s="412"/>
      <c r="Y533" s="412"/>
      <c r="AW533" s="184" t="str">
        <f>IFERROR(TP_DATA[[#This Row],[Top '[m']]]-TP_DATA[[#This Row],[Bottom '[m']]], "")</f>
        <v/>
      </c>
      <c r="AX533" s="165"/>
      <c r="AY533" s="166"/>
      <c r="AZ533" s="189"/>
      <c r="BC533" s="94"/>
      <c r="BD533" s="94"/>
      <c r="BE533" s="150"/>
      <c r="BJ533"/>
      <c r="CI533" s="184" t="str">
        <f>IFERROR(TOWER_DATA[[#This Row],[Top '[m']]]-TOWER_DATA[[#This Row],[Bottom '[m']]], "")</f>
        <v/>
      </c>
      <c r="CJ533" s="446" t="str">
        <f>IFERROR(-(TOWER_DATA[[#This Row],[D, bottom '[m']]]-TOWER_DATA[[#This Row],[D, top '[m']]])/(TOWER_DATA[[#This Row],[Bottom '[m']]]-TOWER_DATA[[#This Row],[Top '[m']]]),"")</f>
        <v/>
      </c>
      <c r="CK533" s="447" t="str">
        <f>IF(7850/1000*(1/3)*PI()*ABS(CD533-CE533)*((CF533/2)^2+(CF533/2)*(CG533/2)+(CG533/2)^2-(CF533/2-CH533/1000)^2-(CF533/2-CH533/1000)*(CG533/2-CH533/1000)-(CG533/2-CH533/1000)^2)=0,"",7850/1000*(1/3)*PI()*ABS(CD533-CE533)*((CF533/2)^2+(CF533/2)*(CG533/2)+(CG533/2)^2-(CF533/2-CH533/1000)^2-(CF533/2-CH533/1000)*(CG533/2-CH533/1000)-(CG533/2-CH533/1000)^2))</f>
        <v/>
      </c>
      <c r="CL533" s="185" t="str">
        <f>IFERROR((TOWER_DATA[[#This Row],[D, bottom '[m']]]+TOWER_DATA[[#This Row],[D, top '[m']]])/(2*TOWER_DATA[[#This Row],[t '[mm']]]/1000),"")</f>
        <v/>
      </c>
      <c r="DQ533" s="166"/>
      <c r="DR533" s="166"/>
      <c r="DS533" s="150"/>
      <c r="DV533" s="94"/>
      <c r="DW533" s="94"/>
    </row>
    <row r="534" spans="11:127" ht="18" customHeight="1">
      <c r="K534" s="51" t="str">
        <f>IFERROR(MP_DATA[[#This Row],[Top '[m']]]-MP_DATA[[#This Row],[Bottom '[m']]], "")</f>
        <v/>
      </c>
      <c r="L534" s="165"/>
      <c r="M534" s="122" t="str">
        <f t="shared" si="12"/>
        <v/>
      </c>
      <c r="N534" s="435" t="str">
        <f>IFERROR((MP_DATA[[#This Row],[D, bottom '[m']]]+MP_DATA[[#This Row],[D, top '[m']]])/(2*MP_DATA[[#This Row],[t '[mm']]]/1000),"")</f>
        <v/>
      </c>
      <c r="O534" s="412"/>
      <c r="P534" s="412"/>
      <c r="Q534" s="412"/>
      <c r="R534" s="412"/>
      <c r="S534" s="461"/>
      <c r="T534" s="461"/>
      <c r="U534" s="457"/>
      <c r="V534" s="412"/>
      <c r="W534" s="412"/>
      <c r="X534" s="412"/>
      <c r="Y534" s="412"/>
      <c r="AW534" s="184" t="str">
        <f>IFERROR(TP_DATA[[#This Row],[Top '[m']]]-TP_DATA[[#This Row],[Bottom '[m']]], "")</f>
        <v/>
      </c>
      <c r="AX534" s="165"/>
      <c r="AY534" s="166"/>
      <c r="AZ534" s="189"/>
      <c r="BC534" s="94"/>
      <c r="BD534" s="94"/>
      <c r="BE534" s="150"/>
      <c r="BJ534"/>
      <c r="CI534" s="184" t="str">
        <f>IFERROR(TOWER_DATA[[#This Row],[Top '[m']]]-TOWER_DATA[[#This Row],[Bottom '[m']]], "")</f>
        <v/>
      </c>
      <c r="CJ534" s="446" t="str">
        <f>IFERROR(-(TOWER_DATA[[#This Row],[D, bottom '[m']]]-TOWER_DATA[[#This Row],[D, top '[m']]])/(TOWER_DATA[[#This Row],[Bottom '[m']]]-TOWER_DATA[[#This Row],[Top '[m']]]),"")</f>
        <v/>
      </c>
      <c r="CK534" s="447" t="str">
        <f>IF(7850/1000*(1/3)*PI()*ABS(CD534-CE534)*((CF534/2)^2+(CF534/2)*(CG534/2)+(CG534/2)^2-(CF534/2-CH534/1000)^2-(CF534/2-CH534/1000)*(CG534/2-CH534/1000)-(CG534/2-CH534/1000)^2)=0,"",7850/1000*(1/3)*PI()*ABS(CD534-CE534)*((CF534/2)^2+(CF534/2)*(CG534/2)+(CG534/2)^2-(CF534/2-CH534/1000)^2-(CF534/2-CH534/1000)*(CG534/2-CH534/1000)-(CG534/2-CH534/1000)^2))</f>
        <v/>
      </c>
      <c r="CL534" s="185" t="str">
        <f>IFERROR((TOWER_DATA[[#This Row],[D, bottom '[m']]]+TOWER_DATA[[#This Row],[D, top '[m']]])/(2*TOWER_DATA[[#This Row],[t '[mm']]]/1000),"")</f>
        <v/>
      </c>
      <c r="DQ534" s="166"/>
      <c r="DR534" s="166"/>
      <c r="DS534" s="150"/>
      <c r="DV534" s="94"/>
      <c r="DW534" s="94"/>
    </row>
    <row r="535" spans="11:127" ht="18" customHeight="1">
      <c r="K535" s="51" t="str">
        <f>IFERROR(MP_DATA[[#This Row],[Top '[m']]]-MP_DATA[[#This Row],[Bottom '[m']]], "")</f>
        <v/>
      </c>
      <c r="L535" s="165"/>
      <c r="M535" s="122" t="str">
        <f t="shared" si="12"/>
        <v/>
      </c>
      <c r="N535" s="435" t="str">
        <f>IFERROR((MP_DATA[[#This Row],[D, bottom '[m']]]+MP_DATA[[#This Row],[D, top '[m']]])/(2*MP_DATA[[#This Row],[t '[mm']]]/1000),"")</f>
        <v/>
      </c>
      <c r="O535" s="412"/>
      <c r="P535" s="412"/>
      <c r="Q535" s="412"/>
      <c r="R535" s="412"/>
      <c r="S535" s="461"/>
      <c r="T535" s="461"/>
      <c r="U535" s="457"/>
      <c r="V535" s="412"/>
      <c r="W535" s="412"/>
      <c r="X535" s="412"/>
      <c r="Y535" s="412"/>
      <c r="AW535" s="184" t="str">
        <f>IFERROR(TP_DATA[[#This Row],[Top '[m']]]-TP_DATA[[#This Row],[Bottom '[m']]], "")</f>
        <v/>
      </c>
      <c r="AX535" s="165"/>
      <c r="AY535" s="166"/>
      <c r="AZ535" s="189"/>
      <c r="BC535" s="94"/>
      <c r="BD535" s="94"/>
      <c r="BE535" s="150"/>
      <c r="BJ535"/>
      <c r="CI535" s="184" t="str">
        <f>IFERROR(TOWER_DATA[[#This Row],[Top '[m']]]-TOWER_DATA[[#This Row],[Bottom '[m']]], "")</f>
        <v/>
      </c>
      <c r="CJ535" s="446" t="str">
        <f>IFERROR(-(TOWER_DATA[[#This Row],[D, bottom '[m']]]-TOWER_DATA[[#This Row],[D, top '[m']]])/(TOWER_DATA[[#This Row],[Bottom '[m']]]-TOWER_DATA[[#This Row],[Top '[m']]]),"")</f>
        <v/>
      </c>
      <c r="CK535" s="447" t="str">
        <f>IF(7850/1000*(1/3)*PI()*ABS(CD535-CE535)*((CF535/2)^2+(CF535/2)*(CG535/2)+(CG535/2)^2-(CF535/2-CH535/1000)^2-(CF535/2-CH535/1000)*(CG535/2-CH535/1000)-(CG535/2-CH535/1000)^2)=0,"",7850/1000*(1/3)*PI()*ABS(CD535-CE535)*((CF535/2)^2+(CF535/2)*(CG535/2)+(CG535/2)^2-(CF535/2-CH535/1000)^2-(CF535/2-CH535/1000)*(CG535/2-CH535/1000)-(CG535/2-CH535/1000)^2))</f>
        <v/>
      </c>
      <c r="CL535" s="185" t="str">
        <f>IFERROR((TOWER_DATA[[#This Row],[D, bottom '[m']]]+TOWER_DATA[[#This Row],[D, top '[m']]])/(2*TOWER_DATA[[#This Row],[t '[mm']]]/1000),"")</f>
        <v/>
      </c>
      <c r="DQ535" s="166"/>
      <c r="DR535" s="166"/>
      <c r="DS535" s="150"/>
      <c r="DV535" s="94"/>
      <c r="DW535" s="94"/>
    </row>
    <row r="536" spans="11:127" ht="18" customHeight="1">
      <c r="K536" s="51" t="str">
        <f>IFERROR(MP_DATA[[#This Row],[Top '[m']]]-MP_DATA[[#This Row],[Bottom '[m']]], "")</f>
        <v/>
      </c>
      <c r="L536" s="165"/>
      <c r="M536" s="122" t="str">
        <f t="shared" si="12"/>
        <v/>
      </c>
      <c r="N536" s="435" t="str">
        <f>IFERROR((MP_DATA[[#This Row],[D, bottom '[m']]]+MP_DATA[[#This Row],[D, top '[m']]])/(2*MP_DATA[[#This Row],[t '[mm']]]/1000),"")</f>
        <v/>
      </c>
      <c r="O536" s="412"/>
      <c r="P536" s="412"/>
      <c r="Q536" s="412"/>
      <c r="R536" s="412"/>
      <c r="S536" s="461"/>
      <c r="T536" s="461"/>
      <c r="U536" s="457"/>
      <c r="V536" s="412"/>
      <c r="W536" s="412"/>
      <c r="X536" s="412"/>
      <c r="Y536" s="412"/>
      <c r="AW536" s="184" t="str">
        <f>IFERROR(TP_DATA[[#This Row],[Top '[m']]]-TP_DATA[[#This Row],[Bottom '[m']]], "")</f>
        <v/>
      </c>
      <c r="AX536" s="165"/>
      <c r="AY536" s="166"/>
      <c r="AZ536" s="189"/>
      <c r="BC536" s="94"/>
      <c r="BD536" s="94"/>
      <c r="BE536" s="150"/>
      <c r="BJ536"/>
      <c r="CI536" s="184" t="str">
        <f>IFERROR(TOWER_DATA[[#This Row],[Top '[m']]]-TOWER_DATA[[#This Row],[Bottom '[m']]], "")</f>
        <v/>
      </c>
      <c r="CJ536" s="446" t="str">
        <f>IFERROR(-(TOWER_DATA[[#This Row],[D, bottom '[m']]]-TOWER_DATA[[#This Row],[D, top '[m']]])/(TOWER_DATA[[#This Row],[Bottom '[m']]]-TOWER_DATA[[#This Row],[Top '[m']]]),"")</f>
        <v/>
      </c>
      <c r="CK536" s="447" t="str">
        <f>IF(7850/1000*(1/3)*PI()*ABS(CD536-CE536)*((CF536/2)^2+(CF536/2)*(CG536/2)+(CG536/2)^2-(CF536/2-CH536/1000)^2-(CF536/2-CH536/1000)*(CG536/2-CH536/1000)-(CG536/2-CH536/1000)^2)=0,"",7850/1000*(1/3)*PI()*ABS(CD536-CE536)*((CF536/2)^2+(CF536/2)*(CG536/2)+(CG536/2)^2-(CF536/2-CH536/1000)^2-(CF536/2-CH536/1000)*(CG536/2-CH536/1000)-(CG536/2-CH536/1000)^2))</f>
        <v/>
      </c>
      <c r="CL536" s="185" t="str">
        <f>IFERROR((TOWER_DATA[[#This Row],[D, bottom '[m']]]+TOWER_DATA[[#This Row],[D, top '[m']]])/(2*TOWER_DATA[[#This Row],[t '[mm']]]/1000),"")</f>
        <v/>
      </c>
      <c r="DQ536" s="166"/>
      <c r="DR536" s="166"/>
      <c r="DS536" s="150"/>
      <c r="DV536" s="94"/>
      <c r="DW536" s="94"/>
    </row>
    <row r="537" spans="11:127" ht="18" customHeight="1">
      <c r="K537" s="51" t="str">
        <f>IFERROR(MP_DATA[[#This Row],[Top '[m']]]-MP_DATA[[#This Row],[Bottom '[m']]], "")</f>
        <v/>
      </c>
      <c r="L537" s="165"/>
      <c r="M537" s="122" t="str">
        <f t="shared" si="12"/>
        <v/>
      </c>
      <c r="N537" s="435" t="str">
        <f>IFERROR((MP_DATA[[#This Row],[D, bottom '[m']]]+MP_DATA[[#This Row],[D, top '[m']]])/(2*MP_DATA[[#This Row],[t '[mm']]]/1000),"")</f>
        <v/>
      </c>
      <c r="O537" s="412"/>
      <c r="P537" s="412"/>
      <c r="Q537" s="412"/>
      <c r="R537" s="412"/>
      <c r="S537" s="461"/>
      <c r="T537" s="461"/>
      <c r="U537" s="457"/>
      <c r="V537" s="412"/>
      <c r="W537" s="412"/>
      <c r="X537" s="412"/>
      <c r="Y537" s="412"/>
      <c r="AW537" s="184" t="str">
        <f>IFERROR(TP_DATA[[#This Row],[Top '[m']]]-TP_DATA[[#This Row],[Bottom '[m']]], "")</f>
        <v/>
      </c>
      <c r="AX537" s="165"/>
      <c r="AY537" s="166"/>
      <c r="AZ537" s="189"/>
      <c r="BC537" s="94"/>
      <c r="BD537" s="94"/>
      <c r="BE537" s="150"/>
      <c r="BJ537"/>
      <c r="CI537" s="184" t="str">
        <f>IFERROR(TOWER_DATA[[#This Row],[Top '[m']]]-TOWER_DATA[[#This Row],[Bottom '[m']]], "")</f>
        <v/>
      </c>
      <c r="CJ537" s="446" t="str">
        <f>IFERROR(-(TOWER_DATA[[#This Row],[D, bottom '[m']]]-TOWER_DATA[[#This Row],[D, top '[m']]])/(TOWER_DATA[[#This Row],[Bottom '[m']]]-TOWER_DATA[[#This Row],[Top '[m']]]),"")</f>
        <v/>
      </c>
      <c r="CK537" s="447" t="str">
        <f>IF(7850/1000*(1/3)*PI()*ABS(CD537-CE537)*((CF537/2)^2+(CF537/2)*(CG537/2)+(CG537/2)^2-(CF537/2-CH537/1000)^2-(CF537/2-CH537/1000)*(CG537/2-CH537/1000)-(CG537/2-CH537/1000)^2)=0,"",7850/1000*(1/3)*PI()*ABS(CD537-CE537)*((CF537/2)^2+(CF537/2)*(CG537/2)+(CG537/2)^2-(CF537/2-CH537/1000)^2-(CF537/2-CH537/1000)*(CG537/2-CH537/1000)-(CG537/2-CH537/1000)^2))</f>
        <v/>
      </c>
      <c r="CL537" s="185" t="str">
        <f>IFERROR((TOWER_DATA[[#This Row],[D, bottom '[m']]]+TOWER_DATA[[#This Row],[D, top '[m']]])/(2*TOWER_DATA[[#This Row],[t '[mm']]]/1000),"")</f>
        <v/>
      </c>
      <c r="DQ537" s="166"/>
      <c r="DR537" s="166"/>
      <c r="DS537" s="150"/>
      <c r="DV537" s="94"/>
      <c r="DW537" s="94"/>
    </row>
    <row r="538" spans="11:127" ht="18" customHeight="1">
      <c r="K538" s="51" t="str">
        <f>IFERROR(MP_DATA[[#This Row],[Top '[m']]]-MP_DATA[[#This Row],[Bottom '[m']]], "")</f>
        <v/>
      </c>
      <c r="L538" s="165"/>
      <c r="M538" s="122" t="str">
        <f t="shared" si="12"/>
        <v/>
      </c>
      <c r="N538" s="435" t="str">
        <f>IFERROR((MP_DATA[[#This Row],[D, bottom '[m']]]+MP_DATA[[#This Row],[D, top '[m']]])/(2*MP_DATA[[#This Row],[t '[mm']]]/1000),"")</f>
        <v/>
      </c>
      <c r="O538" s="412"/>
      <c r="P538" s="412"/>
      <c r="Q538" s="412"/>
      <c r="R538" s="412"/>
      <c r="S538" s="461"/>
      <c r="T538" s="461"/>
      <c r="U538" s="457"/>
      <c r="V538" s="412"/>
      <c r="W538" s="412"/>
      <c r="X538" s="412"/>
      <c r="Y538" s="412"/>
      <c r="AW538" s="184" t="str">
        <f>IFERROR(TP_DATA[[#This Row],[Top '[m']]]-TP_DATA[[#This Row],[Bottom '[m']]], "")</f>
        <v/>
      </c>
      <c r="AX538" s="165"/>
      <c r="AY538" s="166"/>
      <c r="AZ538" s="189"/>
      <c r="BC538" s="94"/>
      <c r="BD538" s="94"/>
      <c r="BE538" s="150"/>
      <c r="BJ538"/>
      <c r="CI538" s="184" t="str">
        <f>IFERROR(TOWER_DATA[[#This Row],[Top '[m']]]-TOWER_DATA[[#This Row],[Bottom '[m']]], "")</f>
        <v/>
      </c>
      <c r="CJ538" s="446" t="str">
        <f>IFERROR(-(TOWER_DATA[[#This Row],[D, bottom '[m']]]-TOWER_DATA[[#This Row],[D, top '[m']]])/(TOWER_DATA[[#This Row],[Bottom '[m']]]-TOWER_DATA[[#This Row],[Top '[m']]]),"")</f>
        <v/>
      </c>
      <c r="CK538" s="447" t="str">
        <f>IF(7850/1000*(1/3)*PI()*ABS(CD538-CE538)*((CF538/2)^2+(CF538/2)*(CG538/2)+(CG538/2)^2-(CF538/2-CH538/1000)^2-(CF538/2-CH538/1000)*(CG538/2-CH538/1000)-(CG538/2-CH538/1000)^2)=0,"",7850/1000*(1/3)*PI()*ABS(CD538-CE538)*((CF538/2)^2+(CF538/2)*(CG538/2)+(CG538/2)^2-(CF538/2-CH538/1000)^2-(CF538/2-CH538/1000)*(CG538/2-CH538/1000)-(CG538/2-CH538/1000)^2))</f>
        <v/>
      </c>
      <c r="CL538" s="185" t="str">
        <f>IFERROR((TOWER_DATA[[#This Row],[D, bottom '[m']]]+TOWER_DATA[[#This Row],[D, top '[m']]])/(2*TOWER_DATA[[#This Row],[t '[mm']]]/1000),"")</f>
        <v/>
      </c>
      <c r="DQ538" s="166"/>
      <c r="DR538" s="166"/>
      <c r="DS538" s="150"/>
      <c r="DV538" s="94"/>
      <c r="DW538" s="94"/>
    </row>
    <row r="539" spans="11:127" ht="18" customHeight="1">
      <c r="K539" s="51" t="str">
        <f>IFERROR(MP_DATA[[#This Row],[Top '[m']]]-MP_DATA[[#This Row],[Bottom '[m']]], "")</f>
        <v/>
      </c>
      <c r="L539" s="165"/>
      <c r="M539" s="122" t="str">
        <f t="shared" si="12"/>
        <v/>
      </c>
      <c r="N539" s="435" t="str">
        <f>IFERROR((MP_DATA[[#This Row],[D, bottom '[m']]]+MP_DATA[[#This Row],[D, top '[m']]])/(2*MP_DATA[[#This Row],[t '[mm']]]/1000),"")</f>
        <v/>
      </c>
      <c r="O539" s="412"/>
      <c r="P539" s="412"/>
      <c r="Q539" s="412"/>
      <c r="R539" s="412"/>
      <c r="S539" s="461"/>
      <c r="T539" s="461"/>
      <c r="U539" s="457"/>
      <c r="V539" s="412"/>
      <c r="W539" s="412"/>
      <c r="X539" s="412"/>
      <c r="Y539" s="412"/>
      <c r="AW539" s="184" t="str">
        <f>IFERROR(TP_DATA[[#This Row],[Top '[m']]]-TP_DATA[[#This Row],[Bottom '[m']]], "")</f>
        <v/>
      </c>
      <c r="AX539" s="165"/>
      <c r="AY539" s="166"/>
      <c r="AZ539" s="189"/>
      <c r="BC539" s="94"/>
      <c r="BD539" s="94"/>
      <c r="BE539" s="150"/>
      <c r="BJ539"/>
      <c r="CI539" s="184" t="str">
        <f>IFERROR(TOWER_DATA[[#This Row],[Top '[m']]]-TOWER_DATA[[#This Row],[Bottom '[m']]], "")</f>
        <v/>
      </c>
      <c r="CJ539" s="446" t="str">
        <f>IFERROR(-(TOWER_DATA[[#This Row],[D, bottom '[m']]]-TOWER_DATA[[#This Row],[D, top '[m']]])/(TOWER_DATA[[#This Row],[Bottom '[m']]]-TOWER_DATA[[#This Row],[Top '[m']]]),"")</f>
        <v/>
      </c>
      <c r="CK539" s="447" t="str">
        <f>IF(7850/1000*(1/3)*PI()*ABS(CD539-CE539)*((CF539/2)^2+(CF539/2)*(CG539/2)+(CG539/2)^2-(CF539/2-CH539/1000)^2-(CF539/2-CH539/1000)*(CG539/2-CH539/1000)-(CG539/2-CH539/1000)^2)=0,"",7850/1000*(1/3)*PI()*ABS(CD539-CE539)*((CF539/2)^2+(CF539/2)*(CG539/2)+(CG539/2)^2-(CF539/2-CH539/1000)^2-(CF539/2-CH539/1000)*(CG539/2-CH539/1000)-(CG539/2-CH539/1000)^2))</f>
        <v/>
      </c>
      <c r="CL539" s="185" t="str">
        <f>IFERROR((TOWER_DATA[[#This Row],[D, bottom '[m']]]+TOWER_DATA[[#This Row],[D, top '[m']]])/(2*TOWER_DATA[[#This Row],[t '[mm']]]/1000),"")</f>
        <v/>
      </c>
      <c r="DQ539" s="166"/>
      <c r="DR539" s="166"/>
      <c r="DS539" s="150"/>
      <c r="DV539" s="94"/>
      <c r="DW539" s="94"/>
    </row>
    <row r="540" spans="11:127" ht="18" customHeight="1">
      <c r="K540" s="51" t="str">
        <f>IFERROR(MP_DATA[[#This Row],[Top '[m']]]-MP_DATA[[#This Row],[Bottom '[m']]], "")</f>
        <v/>
      </c>
      <c r="L540" s="165"/>
      <c r="M540" s="122" t="str">
        <f t="shared" si="12"/>
        <v/>
      </c>
      <c r="N540" s="435" t="str">
        <f>IFERROR((MP_DATA[[#This Row],[D, bottom '[m']]]+MP_DATA[[#This Row],[D, top '[m']]])/(2*MP_DATA[[#This Row],[t '[mm']]]/1000),"")</f>
        <v/>
      </c>
      <c r="O540" s="412"/>
      <c r="P540" s="412"/>
      <c r="Q540" s="412"/>
      <c r="R540" s="412"/>
      <c r="S540" s="461"/>
      <c r="T540" s="461"/>
      <c r="U540" s="457"/>
      <c r="V540" s="412"/>
      <c r="W540" s="412"/>
      <c r="X540" s="412"/>
      <c r="Y540" s="412"/>
      <c r="AW540" s="184" t="str">
        <f>IFERROR(TP_DATA[[#This Row],[Top '[m']]]-TP_DATA[[#This Row],[Bottom '[m']]], "")</f>
        <v/>
      </c>
      <c r="AX540" s="165"/>
      <c r="AY540" s="166"/>
      <c r="AZ540" s="189"/>
      <c r="BC540" s="94"/>
      <c r="BD540" s="94"/>
      <c r="BE540" s="150"/>
      <c r="BJ540"/>
      <c r="CI540" s="184" t="str">
        <f>IFERROR(TOWER_DATA[[#This Row],[Top '[m']]]-TOWER_DATA[[#This Row],[Bottom '[m']]], "")</f>
        <v/>
      </c>
      <c r="CJ540" s="446" t="str">
        <f>IFERROR(-(TOWER_DATA[[#This Row],[D, bottom '[m']]]-TOWER_DATA[[#This Row],[D, top '[m']]])/(TOWER_DATA[[#This Row],[Bottom '[m']]]-TOWER_DATA[[#This Row],[Top '[m']]]),"")</f>
        <v/>
      </c>
      <c r="CK540" s="447" t="str">
        <f>IF(7850/1000*(1/3)*PI()*ABS(CD540-CE540)*((CF540/2)^2+(CF540/2)*(CG540/2)+(CG540/2)^2-(CF540/2-CH540/1000)^2-(CF540/2-CH540/1000)*(CG540/2-CH540/1000)-(CG540/2-CH540/1000)^2)=0,"",7850/1000*(1/3)*PI()*ABS(CD540-CE540)*((CF540/2)^2+(CF540/2)*(CG540/2)+(CG540/2)^2-(CF540/2-CH540/1000)^2-(CF540/2-CH540/1000)*(CG540/2-CH540/1000)-(CG540/2-CH540/1000)^2))</f>
        <v/>
      </c>
      <c r="CL540" s="185" t="str">
        <f>IFERROR((TOWER_DATA[[#This Row],[D, bottom '[m']]]+TOWER_DATA[[#This Row],[D, top '[m']]])/(2*TOWER_DATA[[#This Row],[t '[mm']]]/1000),"")</f>
        <v/>
      </c>
      <c r="DQ540" s="166"/>
      <c r="DR540" s="166"/>
      <c r="DS540" s="150"/>
      <c r="DV540" s="94"/>
      <c r="DW540" s="94"/>
    </row>
    <row r="541" spans="11:127" ht="18" customHeight="1">
      <c r="K541" s="51" t="str">
        <f>IFERROR(MP_DATA[[#This Row],[Top '[m']]]-MP_DATA[[#This Row],[Bottom '[m']]], "")</f>
        <v/>
      </c>
      <c r="L541" s="165"/>
      <c r="M541" s="122" t="str">
        <f t="shared" si="12"/>
        <v/>
      </c>
      <c r="N541" s="435" t="str">
        <f>IFERROR((MP_DATA[[#This Row],[D, bottom '[m']]]+MP_DATA[[#This Row],[D, top '[m']]])/(2*MP_DATA[[#This Row],[t '[mm']]]/1000),"")</f>
        <v/>
      </c>
      <c r="O541" s="412"/>
      <c r="P541" s="412"/>
      <c r="Q541" s="412"/>
      <c r="R541" s="412"/>
      <c r="S541" s="461"/>
      <c r="T541" s="461"/>
      <c r="U541" s="457"/>
      <c r="V541" s="412"/>
      <c r="W541" s="412"/>
      <c r="X541" s="412"/>
      <c r="Y541" s="412"/>
      <c r="AW541" s="184" t="str">
        <f>IFERROR(TP_DATA[[#This Row],[Top '[m']]]-TP_DATA[[#This Row],[Bottom '[m']]], "")</f>
        <v/>
      </c>
      <c r="AX541" s="165"/>
      <c r="AY541" s="166"/>
      <c r="AZ541" s="189"/>
      <c r="BC541" s="94"/>
      <c r="BD541" s="94"/>
      <c r="BE541" s="150"/>
      <c r="BJ541"/>
      <c r="CI541" s="184" t="str">
        <f>IFERROR(TOWER_DATA[[#This Row],[Top '[m']]]-TOWER_DATA[[#This Row],[Bottom '[m']]], "")</f>
        <v/>
      </c>
      <c r="CJ541" s="446" t="str">
        <f>IFERROR(-(TOWER_DATA[[#This Row],[D, bottom '[m']]]-TOWER_DATA[[#This Row],[D, top '[m']]])/(TOWER_DATA[[#This Row],[Bottom '[m']]]-TOWER_DATA[[#This Row],[Top '[m']]]),"")</f>
        <v/>
      </c>
      <c r="CK541" s="447" t="str">
        <f>IF(7850/1000*(1/3)*PI()*ABS(CD541-CE541)*((CF541/2)^2+(CF541/2)*(CG541/2)+(CG541/2)^2-(CF541/2-CH541/1000)^2-(CF541/2-CH541/1000)*(CG541/2-CH541/1000)-(CG541/2-CH541/1000)^2)=0,"",7850/1000*(1/3)*PI()*ABS(CD541-CE541)*((CF541/2)^2+(CF541/2)*(CG541/2)+(CG541/2)^2-(CF541/2-CH541/1000)^2-(CF541/2-CH541/1000)*(CG541/2-CH541/1000)-(CG541/2-CH541/1000)^2))</f>
        <v/>
      </c>
      <c r="CL541" s="185" t="str">
        <f>IFERROR((TOWER_DATA[[#This Row],[D, bottom '[m']]]+TOWER_DATA[[#This Row],[D, top '[m']]])/(2*TOWER_DATA[[#This Row],[t '[mm']]]/1000),"")</f>
        <v/>
      </c>
      <c r="DQ541" s="166"/>
      <c r="DR541" s="166"/>
      <c r="DS541" s="150"/>
      <c r="DV541" s="94"/>
      <c r="DW541" s="94"/>
    </row>
    <row r="542" spans="11:127" ht="18" customHeight="1">
      <c r="K542" s="51" t="str">
        <f>IFERROR(MP_DATA[[#This Row],[Top '[m']]]-MP_DATA[[#This Row],[Bottom '[m']]], "")</f>
        <v/>
      </c>
      <c r="L542" s="165"/>
      <c r="M542" s="122" t="str">
        <f t="shared" si="12"/>
        <v/>
      </c>
      <c r="N542" s="435" t="str">
        <f>IFERROR((MP_DATA[[#This Row],[D, bottom '[m']]]+MP_DATA[[#This Row],[D, top '[m']]])/(2*MP_DATA[[#This Row],[t '[mm']]]/1000),"")</f>
        <v/>
      </c>
      <c r="O542" s="412"/>
      <c r="P542" s="412"/>
      <c r="Q542" s="412"/>
      <c r="R542" s="412"/>
      <c r="S542" s="461"/>
      <c r="T542" s="461"/>
      <c r="U542" s="457"/>
      <c r="V542" s="412"/>
      <c r="W542" s="412"/>
      <c r="X542" s="412"/>
      <c r="Y542" s="412"/>
      <c r="AW542" s="184" t="str">
        <f>IFERROR(TP_DATA[[#This Row],[Top '[m']]]-TP_DATA[[#This Row],[Bottom '[m']]], "")</f>
        <v/>
      </c>
      <c r="AX542" s="165"/>
      <c r="AY542" s="166"/>
      <c r="AZ542" s="189"/>
      <c r="BC542" s="94"/>
      <c r="BD542" s="94"/>
      <c r="BE542" s="150"/>
      <c r="BJ542"/>
      <c r="CI542" s="184" t="str">
        <f>IFERROR(TOWER_DATA[[#This Row],[Top '[m']]]-TOWER_DATA[[#This Row],[Bottom '[m']]], "")</f>
        <v/>
      </c>
      <c r="CJ542" s="446" t="str">
        <f>IFERROR(-(TOWER_DATA[[#This Row],[D, bottom '[m']]]-TOWER_DATA[[#This Row],[D, top '[m']]])/(TOWER_DATA[[#This Row],[Bottom '[m']]]-TOWER_DATA[[#This Row],[Top '[m']]]),"")</f>
        <v/>
      </c>
      <c r="CK542" s="447" t="str">
        <f>IF(7850/1000*(1/3)*PI()*ABS(CD542-CE542)*((CF542/2)^2+(CF542/2)*(CG542/2)+(CG542/2)^2-(CF542/2-CH542/1000)^2-(CF542/2-CH542/1000)*(CG542/2-CH542/1000)-(CG542/2-CH542/1000)^2)=0,"",7850/1000*(1/3)*PI()*ABS(CD542-CE542)*((CF542/2)^2+(CF542/2)*(CG542/2)+(CG542/2)^2-(CF542/2-CH542/1000)^2-(CF542/2-CH542/1000)*(CG542/2-CH542/1000)-(CG542/2-CH542/1000)^2))</f>
        <v/>
      </c>
      <c r="CL542" s="185" t="str">
        <f>IFERROR((TOWER_DATA[[#This Row],[D, bottom '[m']]]+TOWER_DATA[[#This Row],[D, top '[m']]])/(2*TOWER_DATA[[#This Row],[t '[mm']]]/1000),"")</f>
        <v/>
      </c>
      <c r="DQ542" s="166"/>
      <c r="DR542" s="166"/>
      <c r="DS542" s="150"/>
      <c r="DV542" s="94"/>
      <c r="DW542" s="94"/>
    </row>
    <row r="543" spans="11:127" ht="18" customHeight="1">
      <c r="K543" s="51" t="str">
        <f>IFERROR(MP_DATA[[#This Row],[Top '[m']]]-MP_DATA[[#This Row],[Bottom '[m']]], "")</f>
        <v/>
      </c>
      <c r="L543" s="165"/>
      <c r="M543" s="122" t="str">
        <f t="shared" si="12"/>
        <v/>
      </c>
      <c r="N543" s="435" t="str">
        <f>IFERROR((MP_DATA[[#This Row],[D, bottom '[m']]]+MP_DATA[[#This Row],[D, top '[m']]])/(2*MP_DATA[[#This Row],[t '[mm']]]/1000),"")</f>
        <v/>
      </c>
      <c r="O543" s="412"/>
      <c r="P543" s="412"/>
      <c r="Q543" s="412"/>
      <c r="R543" s="412"/>
      <c r="S543" s="461"/>
      <c r="T543" s="461"/>
      <c r="U543" s="457"/>
      <c r="V543" s="412"/>
      <c r="W543" s="412"/>
      <c r="X543" s="412"/>
      <c r="Y543" s="412"/>
      <c r="AW543" s="184" t="str">
        <f>IFERROR(TP_DATA[[#This Row],[Top '[m']]]-TP_DATA[[#This Row],[Bottom '[m']]], "")</f>
        <v/>
      </c>
      <c r="AX543" s="165"/>
      <c r="AY543" s="166"/>
      <c r="AZ543" s="189"/>
      <c r="BC543" s="94"/>
      <c r="BD543" s="94"/>
      <c r="BE543" s="150"/>
      <c r="BJ543"/>
      <c r="CI543" s="184" t="str">
        <f>IFERROR(TOWER_DATA[[#This Row],[Top '[m']]]-TOWER_DATA[[#This Row],[Bottom '[m']]], "")</f>
        <v/>
      </c>
      <c r="CJ543" s="446" t="str">
        <f>IFERROR(-(TOWER_DATA[[#This Row],[D, bottom '[m']]]-TOWER_DATA[[#This Row],[D, top '[m']]])/(TOWER_DATA[[#This Row],[Bottom '[m']]]-TOWER_DATA[[#This Row],[Top '[m']]]),"")</f>
        <v/>
      </c>
      <c r="CK543" s="447" t="str">
        <f>IF(7850/1000*(1/3)*PI()*ABS(CD543-CE543)*((CF543/2)^2+(CF543/2)*(CG543/2)+(CG543/2)^2-(CF543/2-CH543/1000)^2-(CF543/2-CH543/1000)*(CG543/2-CH543/1000)-(CG543/2-CH543/1000)^2)=0,"",7850/1000*(1/3)*PI()*ABS(CD543-CE543)*((CF543/2)^2+(CF543/2)*(CG543/2)+(CG543/2)^2-(CF543/2-CH543/1000)^2-(CF543/2-CH543/1000)*(CG543/2-CH543/1000)-(CG543/2-CH543/1000)^2))</f>
        <v/>
      </c>
      <c r="CL543" s="185" t="str">
        <f>IFERROR((TOWER_DATA[[#This Row],[D, bottom '[m']]]+TOWER_DATA[[#This Row],[D, top '[m']]])/(2*TOWER_DATA[[#This Row],[t '[mm']]]/1000),"")</f>
        <v/>
      </c>
      <c r="DQ543" s="166"/>
      <c r="DR543" s="166"/>
      <c r="DS543" s="150"/>
      <c r="DV543" s="94"/>
      <c r="DW543" s="94"/>
    </row>
    <row r="544" spans="11:127" ht="18" customHeight="1">
      <c r="K544" s="51" t="str">
        <f>IFERROR(MP_DATA[[#This Row],[Top '[m']]]-MP_DATA[[#This Row],[Bottom '[m']]], "")</f>
        <v/>
      </c>
      <c r="L544" s="165"/>
      <c r="M544" s="122" t="str">
        <f t="shared" si="12"/>
        <v/>
      </c>
      <c r="N544" s="435" t="str">
        <f>IFERROR((MP_DATA[[#This Row],[D, bottom '[m']]]+MP_DATA[[#This Row],[D, top '[m']]])/(2*MP_DATA[[#This Row],[t '[mm']]]/1000),"")</f>
        <v/>
      </c>
      <c r="O544" s="412"/>
      <c r="P544" s="412"/>
      <c r="Q544" s="412"/>
      <c r="R544" s="412"/>
      <c r="S544" s="461"/>
      <c r="T544" s="461"/>
      <c r="U544" s="457"/>
      <c r="V544" s="412"/>
      <c r="W544" s="412"/>
      <c r="X544" s="412"/>
      <c r="Y544" s="412"/>
      <c r="AW544" s="184" t="str">
        <f>IFERROR(TP_DATA[[#This Row],[Top '[m']]]-TP_DATA[[#This Row],[Bottom '[m']]], "")</f>
        <v/>
      </c>
      <c r="AX544" s="165"/>
      <c r="AY544" s="166"/>
      <c r="AZ544" s="189"/>
      <c r="BC544" s="94"/>
      <c r="BD544" s="94"/>
      <c r="BE544" s="150"/>
      <c r="BJ544"/>
      <c r="CI544" s="184" t="str">
        <f>IFERROR(TOWER_DATA[[#This Row],[Top '[m']]]-TOWER_DATA[[#This Row],[Bottom '[m']]], "")</f>
        <v/>
      </c>
      <c r="CJ544" s="446" t="str">
        <f>IFERROR(-(TOWER_DATA[[#This Row],[D, bottom '[m']]]-TOWER_DATA[[#This Row],[D, top '[m']]])/(TOWER_DATA[[#This Row],[Bottom '[m']]]-TOWER_DATA[[#This Row],[Top '[m']]]),"")</f>
        <v/>
      </c>
      <c r="CK544" s="447" t="str">
        <f>IF(7850/1000*(1/3)*PI()*ABS(CD544-CE544)*((CF544/2)^2+(CF544/2)*(CG544/2)+(CG544/2)^2-(CF544/2-CH544/1000)^2-(CF544/2-CH544/1000)*(CG544/2-CH544/1000)-(CG544/2-CH544/1000)^2)=0,"",7850/1000*(1/3)*PI()*ABS(CD544-CE544)*((CF544/2)^2+(CF544/2)*(CG544/2)+(CG544/2)^2-(CF544/2-CH544/1000)^2-(CF544/2-CH544/1000)*(CG544/2-CH544/1000)-(CG544/2-CH544/1000)^2))</f>
        <v/>
      </c>
      <c r="CL544" s="185" t="str">
        <f>IFERROR((TOWER_DATA[[#This Row],[D, bottom '[m']]]+TOWER_DATA[[#This Row],[D, top '[m']]])/(2*TOWER_DATA[[#This Row],[t '[mm']]]/1000),"")</f>
        <v/>
      </c>
      <c r="DQ544" s="166"/>
      <c r="DR544" s="166"/>
      <c r="DS544" s="150"/>
      <c r="DV544" s="94"/>
      <c r="DW544" s="94"/>
    </row>
    <row r="545" spans="11:127" ht="18" customHeight="1">
      <c r="K545" s="51" t="str">
        <f>IFERROR(MP_DATA[[#This Row],[Top '[m']]]-MP_DATA[[#This Row],[Bottom '[m']]], "")</f>
        <v/>
      </c>
      <c r="L545" s="165"/>
      <c r="M545" s="122" t="str">
        <f t="shared" si="12"/>
        <v/>
      </c>
      <c r="N545" s="435" t="str">
        <f>IFERROR((MP_DATA[[#This Row],[D, bottom '[m']]]+MP_DATA[[#This Row],[D, top '[m']]])/(2*MP_DATA[[#This Row],[t '[mm']]]/1000),"")</f>
        <v/>
      </c>
      <c r="O545" s="412"/>
      <c r="P545" s="412"/>
      <c r="Q545" s="412"/>
      <c r="R545" s="412"/>
      <c r="S545" s="461"/>
      <c r="T545" s="461"/>
      <c r="U545" s="457"/>
      <c r="V545" s="412"/>
      <c r="W545" s="412"/>
      <c r="X545" s="412"/>
      <c r="Y545" s="412"/>
      <c r="AW545" s="184" t="str">
        <f>IFERROR(TP_DATA[[#This Row],[Top '[m']]]-TP_DATA[[#This Row],[Bottom '[m']]], "")</f>
        <v/>
      </c>
      <c r="AX545" s="165"/>
      <c r="AY545" s="166"/>
      <c r="AZ545" s="189"/>
      <c r="BC545" s="94"/>
      <c r="BD545" s="94"/>
      <c r="BE545" s="150"/>
      <c r="BJ545"/>
      <c r="CI545" s="184" t="str">
        <f>IFERROR(TOWER_DATA[[#This Row],[Top '[m']]]-TOWER_DATA[[#This Row],[Bottom '[m']]], "")</f>
        <v/>
      </c>
      <c r="CJ545" s="446" t="str">
        <f>IFERROR(-(TOWER_DATA[[#This Row],[D, bottom '[m']]]-TOWER_DATA[[#This Row],[D, top '[m']]])/(TOWER_DATA[[#This Row],[Bottom '[m']]]-TOWER_DATA[[#This Row],[Top '[m']]]),"")</f>
        <v/>
      </c>
      <c r="CK545" s="447" t="str">
        <f>IF(7850/1000*(1/3)*PI()*ABS(CD545-CE545)*((CF545/2)^2+(CF545/2)*(CG545/2)+(CG545/2)^2-(CF545/2-CH545/1000)^2-(CF545/2-CH545/1000)*(CG545/2-CH545/1000)-(CG545/2-CH545/1000)^2)=0,"",7850/1000*(1/3)*PI()*ABS(CD545-CE545)*((CF545/2)^2+(CF545/2)*(CG545/2)+(CG545/2)^2-(CF545/2-CH545/1000)^2-(CF545/2-CH545/1000)*(CG545/2-CH545/1000)-(CG545/2-CH545/1000)^2))</f>
        <v/>
      </c>
      <c r="CL545" s="185" t="str">
        <f>IFERROR((TOWER_DATA[[#This Row],[D, bottom '[m']]]+TOWER_DATA[[#This Row],[D, top '[m']]])/(2*TOWER_DATA[[#This Row],[t '[mm']]]/1000),"")</f>
        <v/>
      </c>
      <c r="DQ545" s="166"/>
      <c r="DR545" s="166"/>
      <c r="DS545" s="150"/>
      <c r="DV545" s="94"/>
      <c r="DW545" s="94"/>
    </row>
    <row r="546" spans="11:127" ht="18" customHeight="1">
      <c r="K546" s="51" t="str">
        <f>IFERROR(MP_DATA[[#This Row],[Top '[m']]]-MP_DATA[[#This Row],[Bottom '[m']]], "")</f>
        <v/>
      </c>
      <c r="L546" s="165"/>
      <c r="M546" s="122" t="str">
        <f t="shared" si="12"/>
        <v/>
      </c>
      <c r="N546" s="435" t="str">
        <f>IFERROR((MP_DATA[[#This Row],[D, bottom '[m']]]+MP_DATA[[#This Row],[D, top '[m']]])/(2*MP_DATA[[#This Row],[t '[mm']]]/1000),"")</f>
        <v/>
      </c>
      <c r="O546" s="412"/>
      <c r="P546" s="412"/>
      <c r="Q546" s="412"/>
      <c r="R546" s="412"/>
      <c r="S546" s="461"/>
      <c r="T546" s="461"/>
      <c r="U546" s="457"/>
      <c r="V546" s="412"/>
      <c r="W546" s="412"/>
      <c r="X546" s="412"/>
      <c r="Y546" s="412"/>
      <c r="AW546" s="184" t="str">
        <f>IFERROR(TP_DATA[[#This Row],[Top '[m']]]-TP_DATA[[#This Row],[Bottom '[m']]], "")</f>
        <v/>
      </c>
      <c r="AX546" s="165"/>
      <c r="AY546" s="166"/>
      <c r="AZ546" s="189"/>
      <c r="BC546" s="94"/>
      <c r="BD546" s="94"/>
      <c r="BE546" s="150"/>
      <c r="BJ546"/>
      <c r="CI546" s="184" t="str">
        <f>IFERROR(TOWER_DATA[[#This Row],[Top '[m']]]-TOWER_DATA[[#This Row],[Bottom '[m']]], "")</f>
        <v/>
      </c>
      <c r="CJ546" s="446" t="str">
        <f>IFERROR(-(TOWER_DATA[[#This Row],[D, bottom '[m']]]-TOWER_DATA[[#This Row],[D, top '[m']]])/(TOWER_DATA[[#This Row],[Bottom '[m']]]-TOWER_DATA[[#This Row],[Top '[m']]]),"")</f>
        <v/>
      </c>
      <c r="CK546" s="447" t="str">
        <f>IF(7850/1000*(1/3)*PI()*ABS(CD546-CE546)*((CF546/2)^2+(CF546/2)*(CG546/2)+(CG546/2)^2-(CF546/2-CH546/1000)^2-(CF546/2-CH546/1000)*(CG546/2-CH546/1000)-(CG546/2-CH546/1000)^2)=0,"",7850/1000*(1/3)*PI()*ABS(CD546-CE546)*((CF546/2)^2+(CF546/2)*(CG546/2)+(CG546/2)^2-(CF546/2-CH546/1000)^2-(CF546/2-CH546/1000)*(CG546/2-CH546/1000)-(CG546/2-CH546/1000)^2))</f>
        <v/>
      </c>
      <c r="CL546" s="185" t="str">
        <f>IFERROR((TOWER_DATA[[#This Row],[D, bottom '[m']]]+TOWER_DATA[[#This Row],[D, top '[m']]])/(2*TOWER_DATA[[#This Row],[t '[mm']]]/1000),"")</f>
        <v/>
      </c>
      <c r="DQ546" s="166"/>
      <c r="DR546" s="166"/>
      <c r="DS546" s="150"/>
      <c r="DV546" s="94"/>
      <c r="DW546" s="94"/>
    </row>
    <row r="547" spans="11:127" ht="18" customHeight="1">
      <c r="K547" s="51" t="str">
        <f>IFERROR(MP_DATA[[#This Row],[Top '[m']]]-MP_DATA[[#This Row],[Bottom '[m']]], "")</f>
        <v/>
      </c>
      <c r="L547" s="165"/>
      <c r="M547" s="122" t="str">
        <f t="shared" si="12"/>
        <v/>
      </c>
      <c r="N547" s="435" t="str">
        <f>IFERROR((MP_DATA[[#This Row],[D, bottom '[m']]]+MP_DATA[[#This Row],[D, top '[m']]])/(2*MP_DATA[[#This Row],[t '[mm']]]/1000),"")</f>
        <v/>
      </c>
      <c r="O547" s="412"/>
      <c r="P547" s="412"/>
      <c r="Q547" s="412"/>
      <c r="R547" s="412"/>
      <c r="S547" s="461"/>
      <c r="T547" s="461"/>
      <c r="U547" s="457"/>
      <c r="V547" s="412"/>
      <c r="W547" s="412"/>
      <c r="X547" s="412"/>
      <c r="Y547" s="412"/>
      <c r="AW547" s="184" t="str">
        <f>IFERROR(TP_DATA[[#This Row],[Top '[m']]]-TP_DATA[[#This Row],[Bottom '[m']]], "")</f>
        <v/>
      </c>
      <c r="AX547" s="165"/>
      <c r="AY547" s="166"/>
      <c r="AZ547" s="189"/>
      <c r="BC547" s="94"/>
      <c r="BD547" s="94"/>
      <c r="BE547" s="150"/>
      <c r="BJ547"/>
      <c r="CI547" s="184" t="str">
        <f>IFERROR(TOWER_DATA[[#This Row],[Top '[m']]]-TOWER_DATA[[#This Row],[Bottom '[m']]], "")</f>
        <v/>
      </c>
      <c r="CJ547" s="446" t="str">
        <f>IFERROR(-(TOWER_DATA[[#This Row],[D, bottom '[m']]]-TOWER_DATA[[#This Row],[D, top '[m']]])/(TOWER_DATA[[#This Row],[Bottom '[m']]]-TOWER_DATA[[#This Row],[Top '[m']]]),"")</f>
        <v/>
      </c>
      <c r="CK547" s="447" t="str">
        <f>IF(7850/1000*(1/3)*PI()*ABS(CD547-CE547)*((CF547/2)^2+(CF547/2)*(CG547/2)+(CG547/2)^2-(CF547/2-CH547/1000)^2-(CF547/2-CH547/1000)*(CG547/2-CH547/1000)-(CG547/2-CH547/1000)^2)=0,"",7850/1000*(1/3)*PI()*ABS(CD547-CE547)*((CF547/2)^2+(CF547/2)*(CG547/2)+(CG547/2)^2-(CF547/2-CH547/1000)^2-(CF547/2-CH547/1000)*(CG547/2-CH547/1000)-(CG547/2-CH547/1000)^2))</f>
        <v/>
      </c>
      <c r="CL547" s="185" t="str">
        <f>IFERROR((TOWER_DATA[[#This Row],[D, bottom '[m']]]+TOWER_DATA[[#This Row],[D, top '[m']]])/(2*TOWER_DATA[[#This Row],[t '[mm']]]/1000),"")</f>
        <v/>
      </c>
      <c r="DQ547" s="166"/>
      <c r="DR547" s="166"/>
      <c r="DS547" s="150"/>
      <c r="DV547" s="94"/>
      <c r="DW547" s="94"/>
    </row>
    <row r="548" spans="11:127" ht="18" customHeight="1">
      <c r="K548" s="51" t="str">
        <f>IFERROR(MP_DATA[[#This Row],[Top '[m']]]-MP_DATA[[#This Row],[Bottom '[m']]], "")</f>
        <v/>
      </c>
      <c r="L548" s="165"/>
      <c r="M548" s="122" t="str">
        <f t="shared" si="12"/>
        <v/>
      </c>
      <c r="N548" s="435" t="str">
        <f>IFERROR((MP_DATA[[#This Row],[D, bottom '[m']]]+MP_DATA[[#This Row],[D, top '[m']]])/(2*MP_DATA[[#This Row],[t '[mm']]]/1000),"")</f>
        <v/>
      </c>
      <c r="O548" s="412"/>
      <c r="P548" s="412"/>
      <c r="Q548" s="412"/>
      <c r="R548" s="412"/>
      <c r="S548" s="461"/>
      <c r="T548" s="461"/>
      <c r="U548" s="457"/>
      <c r="V548" s="412"/>
      <c r="W548" s="412"/>
      <c r="X548" s="412"/>
      <c r="Y548" s="412"/>
      <c r="AW548" s="184" t="str">
        <f>IFERROR(TP_DATA[[#This Row],[Top '[m']]]-TP_DATA[[#This Row],[Bottom '[m']]], "")</f>
        <v/>
      </c>
      <c r="AX548" s="165"/>
      <c r="AY548" s="166"/>
      <c r="AZ548" s="189"/>
      <c r="BC548" s="94"/>
      <c r="BD548" s="94"/>
      <c r="BE548" s="150"/>
      <c r="BJ548"/>
      <c r="CI548" s="184" t="str">
        <f>IFERROR(TOWER_DATA[[#This Row],[Top '[m']]]-TOWER_DATA[[#This Row],[Bottom '[m']]], "")</f>
        <v/>
      </c>
      <c r="CJ548" s="446" t="str">
        <f>IFERROR(-(TOWER_DATA[[#This Row],[D, bottom '[m']]]-TOWER_DATA[[#This Row],[D, top '[m']]])/(TOWER_DATA[[#This Row],[Bottom '[m']]]-TOWER_DATA[[#This Row],[Top '[m']]]),"")</f>
        <v/>
      </c>
      <c r="CK548" s="447" t="str">
        <f>IF(7850/1000*(1/3)*PI()*ABS(CD548-CE548)*((CF548/2)^2+(CF548/2)*(CG548/2)+(CG548/2)^2-(CF548/2-CH548/1000)^2-(CF548/2-CH548/1000)*(CG548/2-CH548/1000)-(CG548/2-CH548/1000)^2)=0,"",7850/1000*(1/3)*PI()*ABS(CD548-CE548)*((CF548/2)^2+(CF548/2)*(CG548/2)+(CG548/2)^2-(CF548/2-CH548/1000)^2-(CF548/2-CH548/1000)*(CG548/2-CH548/1000)-(CG548/2-CH548/1000)^2))</f>
        <v/>
      </c>
      <c r="CL548" s="185" t="str">
        <f>IFERROR((TOWER_DATA[[#This Row],[D, bottom '[m']]]+TOWER_DATA[[#This Row],[D, top '[m']]])/(2*TOWER_DATA[[#This Row],[t '[mm']]]/1000),"")</f>
        <v/>
      </c>
      <c r="DQ548" s="166"/>
      <c r="DR548" s="166"/>
      <c r="DS548" s="150"/>
      <c r="DV548" s="94"/>
      <c r="DW548" s="94"/>
    </row>
    <row r="549" spans="11:127" ht="18" customHeight="1">
      <c r="K549" s="51" t="str">
        <f>IFERROR(MP_DATA[[#This Row],[Top '[m']]]-MP_DATA[[#This Row],[Bottom '[m']]], "")</f>
        <v/>
      </c>
      <c r="L549" s="165"/>
      <c r="M549" s="122" t="str">
        <f t="shared" si="12"/>
        <v/>
      </c>
      <c r="N549" s="435" t="str">
        <f>IFERROR((MP_DATA[[#This Row],[D, bottom '[m']]]+MP_DATA[[#This Row],[D, top '[m']]])/(2*MP_DATA[[#This Row],[t '[mm']]]/1000),"")</f>
        <v/>
      </c>
      <c r="O549" s="412"/>
      <c r="P549" s="412"/>
      <c r="Q549" s="412"/>
      <c r="R549" s="412"/>
      <c r="S549" s="461"/>
      <c r="T549" s="461"/>
      <c r="U549" s="457"/>
      <c r="V549" s="412"/>
      <c r="W549" s="412"/>
      <c r="X549" s="412"/>
      <c r="Y549" s="412"/>
      <c r="AW549" s="184" t="str">
        <f>IFERROR(TP_DATA[[#This Row],[Top '[m']]]-TP_DATA[[#This Row],[Bottom '[m']]], "")</f>
        <v/>
      </c>
      <c r="AX549" s="165"/>
      <c r="AY549" s="166"/>
      <c r="AZ549" s="189"/>
      <c r="BC549" s="94"/>
      <c r="BD549" s="94"/>
      <c r="BE549" s="150"/>
      <c r="BJ549"/>
      <c r="CI549" s="184" t="str">
        <f>IFERROR(TOWER_DATA[[#This Row],[Top '[m']]]-TOWER_DATA[[#This Row],[Bottom '[m']]], "")</f>
        <v/>
      </c>
      <c r="CJ549" s="446" t="str">
        <f>IFERROR(-(TOWER_DATA[[#This Row],[D, bottom '[m']]]-TOWER_DATA[[#This Row],[D, top '[m']]])/(TOWER_DATA[[#This Row],[Bottom '[m']]]-TOWER_DATA[[#This Row],[Top '[m']]]),"")</f>
        <v/>
      </c>
      <c r="CK549" s="447" t="str">
        <f>IF(7850/1000*(1/3)*PI()*ABS(CD549-CE549)*((CF549/2)^2+(CF549/2)*(CG549/2)+(CG549/2)^2-(CF549/2-CH549/1000)^2-(CF549/2-CH549/1000)*(CG549/2-CH549/1000)-(CG549/2-CH549/1000)^2)=0,"",7850/1000*(1/3)*PI()*ABS(CD549-CE549)*((CF549/2)^2+(CF549/2)*(CG549/2)+(CG549/2)^2-(CF549/2-CH549/1000)^2-(CF549/2-CH549/1000)*(CG549/2-CH549/1000)-(CG549/2-CH549/1000)^2))</f>
        <v/>
      </c>
      <c r="CL549" s="185" t="str">
        <f>IFERROR((TOWER_DATA[[#This Row],[D, bottom '[m']]]+TOWER_DATA[[#This Row],[D, top '[m']]])/(2*TOWER_DATA[[#This Row],[t '[mm']]]/1000),"")</f>
        <v/>
      </c>
      <c r="DQ549" s="166"/>
      <c r="DR549" s="166"/>
      <c r="DS549" s="150"/>
      <c r="DV549" s="94"/>
      <c r="DW549" s="94"/>
    </row>
    <row r="550" spans="11:127" ht="18" customHeight="1">
      <c r="K550" s="51" t="str">
        <f>IFERROR(MP_DATA[[#This Row],[Top '[m']]]-MP_DATA[[#This Row],[Bottom '[m']]], "")</f>
        <v/>
      </c>
      <c r="L550" s="165"/>
      <c r="M550" s="122" t="str">
        <f t="shared" si="12"/>
        <v/>
      </c>
      <c r="N550" s="435" t="str">
        <f>IFERROR((MP_DATA[[#This Row],[D, bottom '[m']]]+MP_DATA[[#This Row],[D, top '[m']]])/(2*MP_DATA[[#This Row],[t '[mm']]]/1000),"")</f>
        <v/>
      </c>
      <c r="O550" s="412"/>
      <c r="P550" s="412"/>
      <c r="Q550" s="412"/>
      <c r="R550" s="412"/>
      <c r="S550" s="461"/>
      <c r="T550" s="461"/>
      <c r="U550" s="457"/>
      <c r="V550" s="412"/>
      <c r="W550" s="412"/>
      <c r="X550" s="412"/>
      <c r="Y550" s="412"/>
      <c r="AW550" s="184" t="str">
        <f>IFERROR(TP_DATA[[#This Row],[Top '[m']]]-TP_DATA[[#This Row],[Bottom '[m']]], "")</f>
        <v/>
      </c>
      <c r="AX550" s="165"/>
      <c r="AY550" s="166"/>
      <c r="AZ550" s="189"/>
      <c r="BC550" s="94"/>
      <c r="BD550" s="94"/>
      <c r="BE550" s="150"/>
      <c r="BJ550"/>
      <c r="CI550" s="184" t="str">
        <f>IFERROR(TOWER_DATA[[#This Row],[Top '[m']]]-TOWER_DATA[[#This Row],[Bottom '[m']]], "")</f>
        <v/>
      </c>
      <c r="CJ550" s="446" t="str">
        <f>IFERROR(-(TOWER_DATA[[#This Row],[D, bottom '[m']]]-TOWER_DATA[[#This Row],[D, top '[m']]])/(TOWER_DATA[[#This Row],[Bottom '[m']]]-TOWER_DATA[[#This Row],[Top '[m']]]),"")</f>
        <v/>
      </c>
      <c r="CK550" s="447" t="str">
        <f>IF(7850/1000*(1/3)*PI()*ABS(CD550-CE550)*((CF550/2)^2+(CF550/2)*(CG550/2)+(CG550/2)^2-(CF550/2-CH550/1000)^2-(CF550/2-CH550/1000)*(CG550/2-CH550/1000)-(CG550/2-CH550/1000)^2)=0,"",7850/1000*(1/3)*PI()*ABS(CD550-CE550)*((CF550/2)^2+(CF550/2)*(CG550/2)+(CG550/2)^2-(CF550/2-CH550/1000)^2-(CF550/2-CH550/1000)*(CG550/2-CH550/1000)-(CG550/2-CH550/1000)^2))</f>
        <v/>
      </c>
      <c r="CL550" s="185" t="str">
        <f>IFERROR((TOWER_DATA[[#This Row],[D, bottom '[m']]]+TOWER_DATA[[#This Row],[D, top '[m']]])/(2*TOWER_DATA[[#This Row],[t '[mm']]]/1000),"")</f>
        <v/>
      </c>
      <c r="DQ550" s="166"/>
      <c r="DR550" s="166"/>
      <c r="DS550" s="150"/>
      <c r="DV550" s="94"/>
      <c r="DW550" s="94"/>
    </row>
    <row r="551" spans="11:127" ht="18" customHeight="1">
      <c r="K551" s="51" t="str">
        <f>IFERROR(MP_DATA[[#This Row],[Top '[m']]]-MP_DATA[[#This Row],[Bottom '[m']]], "")</f>
        <v/>
      </c>
      <c r="L551" s="165"/>
      <c r="M551" s="122" t="str">
        <f t="shared" si="12"/>
        <v/>
      </c>
      <c r="N551" s="435" t="str">
        <f>IFERROR((MP_DATA[[#This Row],[D, bottom '[m']]]+MP_DATA[[#This Row],[D, top '[m']]])/(2*MP_DATA[[#This Row],[t '[mm']]]/1000),"")</f>
        <v/>
      </c>
      <c r="O551" s="412"/>
      <c r="P551" s="412"/>
      <c r="Q551" s="412"/>
      <c r="R551" s="412"/>
      <c r="S551" s="461"/>
      <c r="T551" s="461"/>
      <c r="U551" s="457"/>
      <c r="V551" s="412"/>
      <c r="W551" s="412"/>
      <c r="X551" s="412"/>
      <c r="Y551" s="412"/>
      <c r="AW551" s="184" t="str">
        <f>IFERROR(TP_DATA[[#This Row],[Top '[m']]]-TP_DATA[[#This Row],[Bottom '[m']]], "")</f>
        <v/>
      </c>
      <c r="AX551" s="165"/>
      <c r="AY551" s="166"/>
      <c r="AZ551" s="189"/>
      <c r="BC551" s="94"/>
      <c r="BD551" s="94"/>
      <c r="BE551" s="150"/>
      <c r="BJ551"/>
      <c r="CI551" s="184" t="str">
        <f>IFERROR(TOWER_DATA[[#This Row],[Top '[m']]]-TOWER_DATA[[#This Row],[Bottom '[m']]], "")</f>
        <v/>
      </c>
      <c r="CJ551" s="446" t="str">
        <f>IFERROR(-(TOWER_DATA[[#This Row],[D, bottom '[m']]]-TOWER_DATA[[#This Row],[D, top '[m']]])/(TOWER_DATA[[#This Row],[Bottom '[m']]]-TOWER_DATA[[#This Row],[Top '[m']]]),"")</f>
        <v/>
      </c>
      <c r="CK551" s="447" t="str">
        <f>IF(7850/1000*(1/3)*PI()*ABS(CD551-CE551)*((CF551/2)^2+(CF551/2)*(CG551/2)+(CG551/2)^2-(CF551/2-CH551/1000)^2-(CF551/2-CH551/1000)*(CG551/2-CH551/1000)-(CG551/2-CH551/1000)^2)=0,"",7850/1000*(1/3)*PI()*ABS(CD551-CE551)*((CF551/2)^2+(CF551/2)*(CG551/2)+(CG551/2)^2-(CF551/2-CH551/1000)^2-(CF551/2-CH551/1000)*(CG551/2-CH551/1000)-(CG551/2-CH551/1000)^2))</f>
        <v/>
      </c>
      <c r="CL551" s="185" t="str">
        <f>IFERROR((TOWER_DATA[[#This Row],[D, bottom '[m']]]+TOWER_DATA[[#This Row],[D, top '[m']]])/(2*TOWER_DATA[[#This Row],[t '[mm']]]/1000),"")</f>
        <v/>
      </c>
      <c r="DQ551" s="166"/>
      <c r="DR551" s="166"/>
      <c r="DS551" s="150"/>
      <c r="DV551" s="94"/>
      <c r="DW551" s="94"/>
    </row>
    <row r="552" spans="11:127" ht="18" customHeight="1">
      <c r="K552" s="51" t="str">
        <f>IFERROR(MP_DATA[[#This Row],[Top '[m']]]-MP_DATA[[#This Row],[Bottom '[m']]], "")</f>
        <v/>
      </c>
      <c r="L552" s="165"/>
      <c r="M552" s="122" t="str">
        <f t="shared" si="12"/>
        <v/>
      </c>
      <c r="N552" s="435" t="str">
        <f>IFERROR((MP_DATA[[#This Row],[D, bottom '[m']]]+MP_DATA[[#This Row],[D, top '[m']]])/(2*MP_DATA[[#This Row],[t '[mm']]]/1000),"")</f>
        <v/>
      </c>
      <c r="O552" s="412"/>
      <c r="P552" s="412"/>
      <c r="Q552" s="412"/>
      <c r="R552" s="412"/>
      <c r="S552" s="461"/>
      <c r="T552" s="461"/>
      <c r="U552" s="457"/>
      <c r="V552" s="412"/>
      <c r="W552" s="412"/>
      <c r="X552" s="412"/>
      <c r="Y552" s="412"/>
      <c r="AW552" s="184" t="str">
        <f>IFERROR(TP_DATA[[#This Row],[Top '[m']]]-TP_DATA[[#This Row],[Bottom '[m']]], "")</f>
        <v/>
      </c>
      <c r="AX552" s="165"/>
      <c r="AY552" s="166"/>
      <c r="AZ552" s="189"/>
      <c r="BC552" s="94"/>
      <c r="BD552" s="94"/>
      <c r="BE552" s="150"/>
      <c r="BJ552"/>
      <c r="CI552" s="184" t="str">
        <f>IFERROR(TOWER_DATA[[#This Row],[Top '[m']]]-TOWER_DATA[[#This Row],[Bottom '[m']]], "")</f>
        <v/>
      </c>
      <c r="CJ552" s="446" t="str">
        <f>IFERROR(-(TOWER_DATA[[#This Row],[D, bottom '[m']]]-TOWER_DATA[[#This Row],[D, top '[m']]])/(TOWER_DATA[[#This Row],[Bottom '[m']]]-TOWER_DATA[[#This Row],[Top '[m']]]),"")</f>
        <v/>
      </c>
      <c r="CK552" s="447" t="str">
        <f>IF(7850/1000*(1/3)*PI()*ABS(CD552-CE552)*((CF552/2)^2+(CF552/2)*(CG552/2)+(CG552/2)^2-(CF552/2-CH552/1000)^2-(CF552/2-CH552/1000)*(CG552/2-CH552/1000)-(CG552/2-CH552/1000)^2)=0,"",7850/1000*(1/3)*PI()*ABS(CD552-CE552)*((CF552/2)^2+(CF552/2)*(CG552/2)+(CG552/2)^2-(CF552/2-CH552/1000)^2-(CF552/2-CH552/1000)*(CG552/2-CH552/1000)-(CG552/2-CH552/1000)^2))</f>
        <v/>
      </c>
      <c r="CL552" s="185" t="str">
        <f>IFERROR((TOWER_DATA[[#This Row],[D, bottom '[m']]]+TOWER_DATA[[#This Row],[D, top '[m']]])/(2*TOWER_DATA[[#This Row],[t '[mm']]]/1000),"")</f>
        <v/>
      </c>
      <c r="DQ552" s="166"/>
      <c r="DR552" s="166"/>
      <c r="DS552" s="150"/>
      <c r="DV552" s="94"/>
      <c r="DW552" s="94"/>
    </row>
    <row r="553" spans="11:127" ht="18" customHeight="1">
      <c r="K553" s="51" t="str">
        <f>IFERROR(MP_DATA[[#This Row],[Top '[m']]]-MP_DATA[[#This Row],[Bottom '[m']]], "")</f>
        <v/>
      </c>
      <c r="L553" s="165"/>
      <c r="M553" s="122" t="str">
        <f t="shared" si="12"/>
        <v/>
      </c>
      <c r="N553" s="435" t="str">
        <f>IFERROR((MP_DATA[[#This Row],[D, bottom '[m']]]+MP_DATA[[#This Row],[D, top '[m']]])/(2*MP_DATA[[#This Row],[t '[mm']]]/1000),"")</f>
        <v/>
      </c>
      <c r="O553" s="412"/>
      <c r="P553" s="412"/>
      <c r="Q553" s="412"/>
      <c r="R553" s="412"/>
      <c r="S553" s="461"/>
      <c r="T553" s="461"/>
      <c r="U553" s="457"/>
      <c r="V553" s="412"/>
      <c r="W553" s="412"/>
      <c r="X553" s="412"/>
      <c r="Y553" s="412"/>
      <c r="AW553" s="184" t="str">
        <f>IFERROR(TP_DATA[[#This Row],[Top '[m']]]-TP_DATA[[#This Row],[Bottom '[m']]], "")</f>
        <v/>
      </c>
      <c r="AX553" s="165"/>
      <c r="AY553" s="166"/>
      <c r="AZ553" s="189"/>
      <c r="BC553" s="94"/>
      <c r="BD553" s="94"/>
      <c r="BE553" s="150"/>
      <c r="BJ553"/>
      <c r="CI553" s="184" t="str">
        <f>IFERROR(TOWER_DATA[[#This Row],[Top '[m']]]-TOWER_DATA[[#This Row],[Bottom '[m']]], "")</f>
        <v/>
      </c>
      <c r="CJ553" s="446" t="str">
        <f>IFERROR(-(TOWER_DATA[[#This Row],[D, bottom '[m']]]-TOWER_DATA[[#This Row],[D, top '[m']]])/(TOWER_DATA[[#This Row],[Bottom '[m']]]-TOWER_DATA[[#This Row],[Top '[m']]]),"")</f>
        <v/>
      </c>
      <c r="CK553" s="447" t="str">
        <f>IF(7850/1000*(1/3)*PI()*ABS(CD553-CE553)*((CF553/2)^2+(CF553/2)*(CG553/2)+(CG553/2)^2-(CF553/2-CH553/1000)^2-(CF553/2-CH553/1000)*(CG553/2-CH553/1000)-(CG553/2-CH553/1000)^2)=0,"",7850/1000*(1/3)*PI()*ABS(CD553-CE553)*((CF553/2)^2+(CF553/2)*(CG553/2)+(CG553/2)^2-(CF553/2-CH553/1000)^2-(CF553/2-CH553/1000)*(CG553/2-CH553/1000)-(CG553/2-CH553/1000)^2))</f>
        <v/>
      </c>
      <c r="CL553" s="185" t="str">
        <f>IFERROR((TOWER_DATA[[#This Row],[D, bottom '[m']]]+TOWER_DATA[[#This Row],[D, top '[m']]])/(2*TOWER_DATA[[#This Row],[t '[mm']]]/1000),"")</f>
        <v/>
      </c>
      <c r="DQ553" s="166"/>
      <c r="DR553" s="166"/>
      <c r="DS553" s="150"/>
      <c r="DV553" s="94"/>
      <c r="DW553" s="94"/>
    </row>
    <row r="554" spans="11:127" ht="18" customHeight="1">
      <c r="K554" s="51" t="str">
        <f>IFERROR(MP_DATA[[#This Row],[Top '[m']]]-MP_DATA[[#This Row],[Bottom '[m']]], "")</f>
        <v/>
      </c>
      <c r="L554" s="165"/>
      <c r="M554" s="122" t="str">
        <f t="shared" si="12"/>
        <v/>
      </c>
      <c r="N554" s="435" t="str">
        <f>IFERROR((MP_DATA[[#This Row],[D, bottom '[m']]]+MP_DATA[[#This Row],[D, top '[m']]])/(2*MP_DATA[[#This Row],[t '[mm']]]/1000),"")</f>
        <v/>
      </c>
      <c r="O554" s="412"/>
      <c r="P554" s="412"/>
      <c r="Q554" s="412"/>
      <c r="R554" s="412"/>
      <c r="S554" s="461"/>
      <c r="T554" s="461"/>
      <c r="U554" s="457"/>
      <c r="V554" s="412"/>
      <c r="W554" s="412"/>
      <c r="X554" s="412"/>
      <c r="Y554" s="412"/>
      <c r="AW554" s="184" t="str">
        <f>IFERROR(TP_DATA[[#This Row],[Top '[m']]]-TP_DATA[[#This Row],[Bottom '[m']]], "")</f>
        <v/>
      </c>
      <c r="AX554" s="165"/>
      <c r="AY554" s="166"/>
      <c r="AZ554" s="189"/>
      <c r="BC554" s="94"/>
      <c r="BD554" s="94"/>
      <c r="BE554" s="150"/>
      <c r="BJ554"/>
      <c r="CI554" s="184" t="str">
        <f>IFERROR(TOWER_DATA[[#This Row],[Top '[m']]]-TOWER_DATA[[#This Row],[Bottom '[m']]], "")</f>
        <v/>
      </c>
      <c r="CJ554" s="446" t="str">
        <f>IFERROR(-(TOWER_DATA[[#This Row],[D, bottom '[m']]]-TOWER_DATA[[#This Row],[D, top '[m']]])/(TOWER_DATA[[#This Row],[Bottom '[m']]]-TOWER_DATA[[#This Row],[Top '[m']]]),"")</f>
        <v/>
      </c>
      <c r="CK554" s="447" t="str">
        <f>IF(7850/1000*(1/3)*PI()*ABS(CD554-CE554)*((CF554/2)^2+(CF554/2)*(CG554/2)+(CG554/2)^2-(CF554/2-CH554/1000)^2-(CF554/2-CH554/1000)*(CG554/2-CH554/1000)-(CG554/2-CH554/1000)^2)=0,"",7850/1000*(1/3)*PI()*ABS(CD554-CE554)*((CF554/2)^2+(CF554/2)*(CG554/2)+(CG554/2)^2-(CF554/2-CH554/1000)^2-(CF554/2-CH554/1000)*(CG554/2-CH554/1000)-(CG554/2-CH554/1000)^2))</f>
        <v/>
      </c>
      <c r="CL554" s="185" t="str">
        <f>IFERROR((TOWER_DATA[[#This Row],[D, bottom '[m']]]+TOWER_DATA[[#This Row],[D, top '[m']]])/(2*TOWER_DATA[[#This Row],[t '[mm']]]/1000),"")</f>
        <v/>
      </c>
      <c r="DQ554" s="166"/>
      <c r="DR554" s="166"/>
      <c r="DS554" s="150"/>
      <c r="DV554" s="94"/>
      <c r="DW554" s="94"/>
    </row>
    <row r="555" spans="11:127" ht="18" customHeight="1">
      <c r="K555" s="51" t="str">
        <f>IFERROR(MP_DATA[[#This Row],[Top '[m']]]-MP_DATA[[#This Row],[Bottom '[m']]], "")</f>
        <v/>
      </c>
      <c r="L555" s="165"/>
      <c r="M555" s="122" t="str">
        <f t="shared" si="12"/>
        <v/>
      </c>
      <c r="N555" s="435" t="str">
        <f>IFERROR((MP_DATA[[#This Row],[D, bottom '[m']]]+MP_DATA[[#This Row],[D, top '[m']]])/(2*MP_DATA[[#This Row],[t '[mm']]]/1000),"")</f>
        <v/>
      </c>
      <c r="O555" s="412"/>
      <c r="P555" s="412"/>
      <c r="Q555" s="412"/>
      <c r="R555" s="412"/>
      <c r="S555" s="461"/>
      <c r="T555" s="461"/>
      <c r="U555" s="457"/>
      <c r="V555" s="412"/>
      <c r="W555" s="412"/>
      <c r="X555" s="412"/>
      <c r="Y555" s="412"/>
      <c r="AW555" s="184" t="str">
        <f>IFERROR(TP_DATA[[#This Row],[Top '[m']]]-TP_DATA[[#This Row],[Bottom '[m']]], "")</f>
        <v/>
      </c>
      <c r="AX555" s="165"/>
      <c r="AY555" s="166"/>
      <c r="AZ555" s="189"/>
      <c r="BC555" s="94"/>
      <c r="BD555" s="94"/>
      <c r="BE555" s="150"/>
      <c r="BJ555"/>
      <c r="CI555" s="184" t="str">
        <f>IFERROR(TOWER_DATA[[#This Row],[Top '[m']]]-TOWER_DATA[[#This Row],[Bottom '[m']]], "")</f>
        <v/>
      </c>
      <c r="CJ555" s="446" t="str">
        <f>IFERROR(-(TOWER_DATA[[#This Row],[D, bottom '[m']]]-TOWER_DATA[[#This Row],[D, top '[m']]])/(TOWER_DATA[[#This Row],[Bottom '[m']]]-TOWER_DATA[[#This Row],[Top '[m']]]),"")</f>
        <v/>
      </c>
      <c r="CK555" s="447" t="str">
        <f>IF(7850/1000*(1/3)*PI()*ABS(CD555-CE555)*((CF555/2)^2+(CF555/2)*(CG555/2)+(CG555/2)^2-(CF555/2-CH555/1000)^2-(CF555/2-CH555/1000)*(CG555/2-CH555/1000)-(CG555/2-CH555/1000)^2)=0,"",7850/1000*(1/3)*PI()*ABS(CD555-CE555)*((CF555/2)^2+(CF555/2)*(CG555/2)+(CG555/2)^2-(CF555/2-CH555/1000)^2-(CF555/2-CH555/1000)*(CG555/2-CH555/1000)-(CG555/2-CH555/1000)^2))</f>
        <v/>
      </c>
      <c r="CL555" s="185" t="str">
        <f>IFERROR((TOWER_DATA[[#This Row],[D, bottom '[m']]]+TOWER_DATA[[#This Row],[D, top '[m']]])/(2*TOWER_DATA[[#This Row],[t '[mm']]]/1000),"")</f>
        <v/>
      </c>
      <c r="DQ555" s="166"/>
      <c r="DR555" s="166"/>
      <c r="DS555" s="150"/>
      <c r="DV555" s="94"/>
      <c r="DW555" s="94"/>
    </row>
    <row r="556" spans="11:127" ht="18" customHeight="1">
      <c r="K556" s="51" t="str">
        <f>IFERROR(MP_DATA[[#This Row],[Top '[m']]]-MP_DATA[[#This Row],[Bottom '[m']]], "")</f>
        <v/>
      </c>
      <c r="L556" s="165"/>
      <c r="M556" s="122" t="str">
        <f t="shared" si="12"/>
        <v/>
      </c>
      <c r="N556" s="435" t="str">
        <f>IFERROR((MP_DATA[[#This Row],[D, bottom '[m']]]+MP_DATA[[#This Row],[D, top '[m']]])/(2*MP_DATA[[#This Row],[t '[mm']]]/1000),"")</f>
        <v/>
      </c>
      <c r="O556" s="412"/>
      <c r="P556" s="412"/>
      <c r="Q556" s="412"/>
      <c r="R556" s="412"/>
      <c r="S556" s="461"/>
      <c r="T556" s="461"/>
      <c r="U556" s="457"/>
      <c r="V556" s="412"/>
      <c r="W556" s="412"/>
      <c r="X556" s="412"/>
      <c r="Y556" s="412"/>
      <c r="AW556" s="184" t="str">
        <f>IFERROR(TP_DATA[[#This Row],[Top '[m']]]-TP_DATA[[#This Row],[Bottom '[m']]], "")</f>
        <v/>
      </c>
      <c r="AX556" s="165"/>
      <c r="AY556" s="166"/>
      <c r="AZ556" s="189"/>
      <c r="BC556" s="94"/>
      <c r="BD556" s="94"/>
      <c r="BE556" s="150"/>
      <c r="BJ556"/>
      <c r="CI556" s="184" t="str">
        <f>IFERROR(TOWER_DATA[[#This Row],[Top '[m']]]-TOWER_DATA[[#This Row],[Bottom '[m']]], "")</f>
        <v/>
      </c>
      <c r="CJ556" s="446" t="str">
        <f>IFERROR(-(TOWER_DATA[[#This Row],[D, bottom '[m']]]-TOWER_DATA[[#This Row],[D, top '[m']]])/(TOWER_DATA[[#This Row],[Bottom '[m']]]-TOWER_DATA[[#This Row],[Top '[m']]]),"")</f>
        <v/>
      </c>
      <c r="CK556" s="447" t="str">
        <f>IF(7850/1000*(1/3)*PI()*ABS(CD556-CE556)*((CF556/2)^2+(CF556/2)*(CG556/2)+(CG556/2)^2-(CF556/2-CH556/1000)^2-(CF556/2-CH556/1000)*(CG556/2-CH556/1000)-(CG556/2-CH556/1000)^2)=0,"",7850/1000*(1/3)*PI()*ABS(CD556-CE556)*((CF556/2)^2+(CF556/2)*(CG556/2)+(CG556/2)^2-(CF556/2-CH556/1000)^2-(CF556/2-CH556/1000)*(CG556/2-CH556/1000)-(CG556/2-CH556/1000)^2))</f>
        <v/>
      </c>
      <c r="CL556" s="185" t="str">
        <f>IFERROR((TOWER_DATA[[#This Row],[D, bottom '[m']]]+TOWER_DATA[[#This Row],[D, top '[m']]])/(2*TOWER_DATA[[#This Row],[t '[mm']]]/1000),"")</f>
        <v/>
      </c>
      <c r="DQ556" s="166"/>
      <c r="DR556" s="166"/>
      <c r="DS556" s="150"/>
      <c r="DV556" s="94"/>
      <c r="DW556" s="94"/>
    </row>
    <row r="557" spans="11:127" ht="18" customHeight="1">
      <c r="K557" s="51" t="str">
        <f>IFERROR(MP_DATA[[#This Row],[Top '[m']]]-MP_DATA[[#This Row],[Bottom '[m']]], "")</f>
        <v/>
      </c>
      <c r="L557" s="165"/>
      <c r="M557" s="122" t="str">
        <f t="shared" si="12"/>
        <v/>
      </c>
      <c r="N557" s="435" t="str">
        <f>IFERROR((MP_DATA[[#This Row],[D, bottom '[m']]]+MP_DATA[[#This Row],[D, top '[m']]])/(2*MP_DATA[[#This Row],[t '[mm']]]/1000),"")</f>
        <v/>
      </c>
      <c r="O557" s="412"/>
      <c r="P557" s="412"/>
      <c r="Q557" s="412"/>
      <c r="R557" s="412"/>
      <c r="S557" s="461"/>
      <c r="T557" s="461"/>
      <c r="U557" s="457"/>
      <c r="V557" s="412"/>
      <c r="W557" s="412"/>
      <c r="X557" s="412"/>
      <c r="Y557" s="412"/>
      <c r="AW557" s="184" t="str">
        <f>IFERROR(TP_DATA[[#This Row],[Top '[m']]]-TP_DATA[[#This Row],[Bottom '[m']]], "")</f>
        <v/>
      </c>
      <c r="AX557" s="165"/>
      <c r="AY557" s="166"/>
      <c r="AZ557" s="189"/>
      <c r="BC557" s="94"/>
      <c r="BD557" s="94"/>
      <c r="BE557" s="150"/>
      <c r="BJ557"/>
      <c r="CI557" s="184" t="str">
        <f>IFERROR(TOWER_DATA[[#This Row],[Top '[m']]]-TOWER_DATA[[#This Row],[Bottom '[m']]], "")</f>
        <v/>
      </c>
      <c r="CJ557" s="446" t="str">
        <f>IFERROR(-(TOWER_DATA[[#This Row],[D, bottom '[m']]]-TOWER_DATA[[#This Row],[D, top '[m']]])/(TOWER_DATA[[#This Row],[Bottom '[m']]]-TOWER_DATA[[#This Row],[Top '[m']]]),"")</f>
        <v/>
      </c>
      <c r="CK557" s="447" t="str">
        <f>IF(7850/1000*(1/3)*PI()*ABS(CD557-CE557)*((CF557/2)^2+(CF557/2)*(CG557/2)+(CG557/2)^2-(CF557/2-CH557/1000)^2-(CF557/2-CH557/1000)*(CG557/2-CH557/1000)-(CG557/2-CH557/1000)^2)=0,"",7850/1000*(1/3)*PI()*ABS(CD557-CE557)*((CF557/2)^2+(CF557/2)*(CG557/2)+(CG557/2)^2-(CF557/2-CH557/1000)^2-(CF557/2-CH557/1000)*(CG557/2-CH557/1000)-(CG557/2-CH557/1000)^2))</f>
        <v/>
      </c>
      <c r="CL557" s="185" t="str">
        <f>IFERROR((TOWER_DATA[[#This Row],[D, bottom '[m']]]+TOWER_DATA[[#This Row],[D, top '[m']]])/(2*TOWER_DATA[[#This Row],[t '[mm']]]/1000),"")</f>
        <v/>
      </c>
      <c r="DQ557" s="166"/>
      <c r="DR557" s="166"/>
      <c r="DS557" s="150"/>
      <c r="DV557" s="94"/>
      <c r="DW557" s="94"/>
    </row>
    <row r="558" spans="11:127" ht="18" customHeight="1">
      <c r="K558" s="51" t="str">
        <f>IFERROR(MP_DATA[[#This Row],[Top '[m']]]-MP_DATA[[#This Row],[Bottom '[m']]], "")</f>
        <v/>
      </c>
      <c r="L558" s="165"/>
      <c r="M558" s="122" t="str">
        <f t="shared" si="12"/>
        <v/>
      </c>
      <c r="N558" s="435" t="str">
        <f>IFERROR((MP_DATA[[#This Row],[D, bottom '[m']]]+MP_DATA[[#This Row],[D, top '[m']]])/(2*MP_DATA[[#This Row],[t '[mm']]]/1000),"")</f>
        <v/>
      </c>
      <c r="O558" s="412"/>
      <c r="P558" s="412"/>
      <c r="Q558" s="412"/>
      <c r="R558" s="412"/>
      <c r="S558" s="461"/>
      <c r="T558" s="461"/>
      <c r="U558" s="457"/>
      <c r="V558" s="412"/>
      <c r="W558" s="412"/>
      <c r="X558" s="412"/>
      <c r="Y558" s="412"/>
      <c r="AW558" s="184" t="str">
        <f>IFERROR(TP_DATA[[#This Row],[Top '[m']]]-TP_DATA[[#This Row],[Bottom '[m']]], "")</f>
        <v/>
      </c>
      <c r="AX558" s="165"/>
      <c r="AY558" s="166"/>
      <c r="AZ558" s="189"/>
      <c r="BC558" s="94"/>
      <c r="BD558" s="94"/>
      <c r="BE558" s="150"/>
      <c r="BJ558"/>
      <c r="CI558" s="184" t="str">
        <f>IFERROR(TOWER_DATA[[#This Row],[Top '[m']]]-TOWER_DATA[[#This Row],[Bottom '[m']]], "")</f>
        <v/>
      </c>
      <c r="CJ558" s="446" t="str">
        <f>IFERROR(-(TOWER_DATA[[#This Row],[D, bottom '[m']]]-TOWER_DATA[[#This Row],[D, top '[m']]])/(TOWER_DATA[[#This Row],[Bottom '[m']]]-TOWER_DATA[[#This Row],[Top '[m']]]),"")</f>
        <v/>
      </c>
      <c r="CK558" s="447" t="str">
        <f>IF(7850/1000*(1/3)*PI()*ABS(CD558-CE558)*((CF558/2)^2+(CF558/2)*(CG558/2)+(CG558/2)^2-(CF558/2-CH558/1000)^2-(CF558/2-CH558/1000)*(CG558/2-CH558/1000)-(CG558/2-CH558/1000)^2)=0,"",7850/1000*(1/3)*PI()*ABS(CD558-CE558)*((CF558/2)^2+(CF558/2)*(CG558/2)+(CG558/2)^2-(CF558/2-CH558/1000)^2-(CF558/2-CH558/1000)*(CG558/2-CH558/1000)-(CG558/2-CH558/1000)^2))</f>
        <v/>
      </c>
      <c r="CL558" s="185" t="str">
        <f>IFERROR((TOWER_DATA[[#This Row],[D, bottom '[m']]]+TOWER_DATA[[#This Row],[D, top '[m']]])/(2*TOWER_DATA[[#This Row],[t '[mm']]]/1000),"")</f>
        <v/>
      </c>
      <c r="DQ558" s="166"/>
      <c r="DR558" s="166"/>
      <c r="DS558" s="150"/>
      <c r="DV558" s="94"/>
      <c r="DW558" s="94"/>
    </row>
    <row r="559" spans="11:127" ht="18" customHeight="1">
      <c r="K559" s="51" t="str">
        <f>IFERROR(MP_DATA[[#This Row],[Top '[m']]]-MP_DATA[[#This Row],[Bottom '[m']]], "")</f>
        <v/>
      </c>
      <c r="L559" s="165"/>
      <c r="M559" s="122" t="str">
        <f t="shared" si="12"/>
        <v/>
      </c>
      <c r="N559" s="435" t="str">
        <f>IFERROR((MP_DATA[[#This Row],[D, bottom '[m']]]+MP_DATA[[#This Row],[D, top '[m']]])/(2*MP_DATA[[#This Row],[t '[mm']]]/1000),"")</f>
        <v/>
      </c>
      <c r="O559" s="412"/>
      <c r="P559" s="412"/>
      <c r="Q559" s="412"/>
      <c r="R559" s="412"/>
      <c r="S559" s="461"/>
      <c r="T559" s="461"/>
      <c r="U559" s="457"/>
      <c r="V559" s="412"/>
      <c r="W559" s="412"/>
      <c r="X559" s="412"/>
      <c r="Y559" s="412"/>
      <c r="AW559" s="184" t="str">
        <f>IFERROR(TP_DATA[[#This Row],[Top '[m']]]-TP_DATA[[#This Row],[Bottom '[m']]], "")</f>
        <v/>
      </c>
      <c r="AX559" s="165"/>
      <c r="AY559" s="166"/>
      <c r="AZ559" s="189"/>
      <c r="BC559" s="94"/>
      <c r="BD559" s="94"/>
      <c r="BE559" s="150"/>
      <c r="BJ559"/>
      <c r="CI559" s="184" t="str">
        <f>IFERROR(TOWER_DATA[[#This Row],[Top '[m']]]-TOWER_DATA[[#This Row],[Bottom '[m']]], "")</f>
        <v/>
      </c>
      <c r="CJ559" s="446" t="str">
        <f>IFERROR(-(TOWER_DATA[[#This Row],[D, bottom '[m']]]-TOWER_DATA[[#This Row],[D, top '[m']]])/(TOWER_DATA[[#This Row],[Bottom '[m']]]-TOWER_DATA[[#This Row],[Top '[m']]]),"")</f>
        <v/>
      </c>
      <c r="CK559" s="447" t="str">
        <f>IF(7850/1000*(1/3)*PI()*ABS(CD559-CE559)*((CF559/2)^2+(CF559/2)*(CG559/2)+(CG559/2)^2-(CF559/2-CH559/1000)^2-(CF559/2-CH559/1000)*(CG559/2-CH559/1000)-(CG559/2-CH559/1000)^2)=0,"",7850/1000*(1/3)*PI()*ABS(CD559-CE559)*((CF559/2)^2+(CF559/2)*(CG559/2)+(CG559/2)^2-(CF559/2-CH559/1000)^2-(CF559/2-CH559/1000)*(CG559/2-CH559/1000)-(CG559/2-CH559/1000)^2))</f>
        <v/>
      </c>
      <c r="CL559" s="185" t="str">
        <f>IFERROR((TOWER_DATA[[#This Row],[D, bottom '[m']]]+TOWER_DATA[[#This Row],[D, top '[m']]])/(2*TOWER_DATA[[#This Row],[t '[mm']]]/1000),"")</f>
        <v/>
      </c>
      <c r="DQ559" s="166"/>
      <c r="DR559" s="166"/>
      <c r="DS559" s="150"/>
      <c r="DV559" s="94"/>
      <c r="DW559" s="94"/>
    </row>
    <row r="560" spans="11:127" ht="18" customHeight="1">
      <c r="K560" s="51" t="str">
        <f>IFERROR(MP_DATA[[#This Row],[Top '[m']]]-MP_DATA[[#This Row],[Bottom '[m']]], "")</f>
        <v/>
      </c>
      <c r="L560" s="165"/>
      <c r="M560" s="122" t="str">
        <f t="shared" si="12"/>
        <v/>
      </c>
      <c r="N560" s="435" t="str">
        <f>IFERROR((MP_DATA[[#This Row],[D, bottom '[m']]]+MP_DATA[[#This Row],[D, top '[m']]])/(2*MP_DATA[[#This Row],[t '[mm']]]/1000),"")</f>
        <v/>
      </c>
      <c r="O560" s="412"/>
      <c r="P560" s="412"/>
      <c r="Q560" s="412"/>
      <c r="R560" s="412"/>
      <c r="S560" s="461"/>
      <c r="T560" s="461"/>
      <c r="U560" s="457"/>
      <c r="V560" s="412"/>
      <c r="W560" s="412"/>
      <c r="X560" s="412"/>
      <c r="Y560" s="412"/>
      <c r="AW560" s="184" t="str">
        <f>IFERROR(TP_DATA[[#This Row],[Top '[m']]]-TP_DATA[[#This Row],[Bottom '[m']]], "")</f>
        <v/>
      </c>
      <c r="AX560" s="165"/>
      <c r="AY560" s="166"/>
      <c r="AZ560" s="189"/>
      <c r="BC560" s="94"/>
      <c r="BD560" s="94"/>
      <c r="BE560" s="150"/>
      <c r="BJ560"/>
      <c r="CI560" s="184" t="str">
        <f>IFERROR(TOWER_DATA[[#This Row],[Top '[m']]]-TOWER_DATA[[#This Row],[Bottom '[m']]], "")</f>
        <v/>
      </c>
      <c r="CJ560" s="446" t="str">
        <f>IFERROR(-(TOWER_DATA[[#This Row],[D, bottom '[m']]]-TOWER_DATA[[#This Row],[D, top '[m']]])/(TOWER_DATA[[#This Row],[Bottom '[m']]]-TOWER_DATA[[#This Row],[Top '[m']]]),"")</f>
        <v/>
      </c>
      <c r="CK560" s="447" t="str">
        <f>IF(7850/1000*(1/3)*PI()*ABS(CD560-CE560)*((CF560/2)^2+(CF560/2)*(CG560/2)+(CG560/2)^2-(CF560/2-CH560/1000)^2-(CF560/2-CH560/1000)*(CG560/2-CH560/1000)-(CG560/2-CH560/1000)^2)=0,"",7850/1000*(1/3)*PI()*ABS(CD560-CE560)*((CF560/2)^2+(CF560/2)*(CG560/2)+(CG560/2)^2-(CF560/2-CH560/1000)^2-(CF560/2-CH560/1000)*(CG560/2-CH560/1000)-(CG560/2-CH560/1000)^2))</f>
        <v/>
      </c>
      <c r="CL560" s="185" t="str">
        <f>IFERROR((TOWER_DATA[[#This Row],[D, bottom '[m']]]+TOWER_DATA[[#This Row],[D, top '[m']]])/(2*TOWER_DATA[[#This Row],[t '[mm']]]/1000),"")</f>
        <v/>
      </c>
      <c r="DQ560" s="166"/>
      <c r="DR560" s="166"/>
      <c r="DS560" s="150"/>
      <c r="DV560" s="94"/>
      <c r="DW560" s="94"/>
    </row>
    <row r="561" spans="11:127" ht="18" customHeight="1">
      <c r="K561" s="51" t="str">
        <f>IFERROR(MP_DATA[[#This Row],[Top '[m']]]-MP_DATA[[#This Row],[Bottom '[m']]], "")</f>
        <v/>
      </c>
      <c r="L561" s="165"/>
      <c r="M561" s="122" t="str">
        <f t="shared" ref="M561:M615" si="13">IF(7850/1000*(1/3)*PI()*ABS(F561-G561)*((H561/2)^2+(H561/2)*(I561/2)+(I561/2)^2-(H561/2-J561/1000)^2-(H561/2-J561/1000)*(I561/2-J561/1000)-(I561/2-J561/1000)^2)=0,"",7850/1000*(1/3)*PI()*ABS(F561-G561)*((H561/2)^2+(H561/2)*(I561/2)+(I561/2)^2-(H561/2-J561/1000)^2-(H561/2-J561/1000)*(I561/2-J561/1000)-(I561/2-J561/1000)^2))</f>
        <v/>
      </c>
      <c r="N561" s="435" t="str">
        <f>IFERROR((MP_DATA[[#This Row],[D, bottom '[m']]]+MP_DATA[[#This Row],[D, top '[m']]])/(2*MP_DATA[[#This Row],[t '[mm']]]/1000),"")</f>
        <v/>
      </c>
      <c r="O561" s="412"/>
      <c r="P561" s="412"/>
      <c r="Q561" s="412"/>
      <c r="R561" s="412"/>
      <c r="S561" s="461"/>
      <c r="T561" s="461"/>
      <c r="U561" s="457"/>
      <c r="V561" s="412"/>
      <c r="W561" s="412"/>
      <c r="X561" s="412"/>
      <c r="Y561" s="412"/>
      <c r="AW561" s="184" t="str">
        <f>IFERROR(TP_DATA[[#This Row],[Top '[m']]]-TP_DATA[[#This Row],[Bottom '[m']]], "")</f>
        <v/>
      </c>
      <c r="AX561" s="165"/>
      <c r="AY561" s="166"/>
      <c r="AZ561" s="189"/>
      <c r="BC561" s="94"/>
      <c r="BD561" s="94"/>
      <c r="BE561" s="150"/>
      <c r="BJ561"/>
      <c r="CI561" s="184" t="str">
        <f>IFERROR(TOWER_DATA[[#This Row],[Top '[m']]]-TOWER_DATA[[#This Row],[Bottom '[m']]], "")</f>
        <v/>
      </c>
      <c r="CJ561" s="446" t="str">
        <f>IFERROR(-(TOWER_DATA[[#This Row],[D, bottom '[m']]]-TOWER_DATA[[#This Row],[D, top '[m']]])/(TOWER_DATA[[#This Row],[Bottom '[m']]]-TOWER_DATA[[#This Row],[Top '[m']]]),"")</f>
        <v/>
      </c>
      <c r="CK561" s="447" t="str">
        <f>IF(7850/1000*(1/3)*PI()*ABS(CD561-CE561)*((CF561/2)^2+(CF561/2)*(CG561/2)+(CG561/2)^2-(CF561/2-CH561/1000)^2-(CF561/2-CH561/1000)*(CG561/2-CH561/1000)-(CG561/2-CH561/1000)^2)=0,"",7850/1000*(1/3)*PI()*ABS(CD561-CE561)*((CF561/2)^2+(CF561/2)*(CG561/2)+(CG561/2)^2-(CF561/2-CH561/1000)^2-(CF561/2-CH561/1000)*(CG561/2-CH561/1000)-(CG561/2-CH561/1000)^2))</f>
        <v/>
      </c>
      <c r="CL561" s="185" t="str">
        <f>IFERROR((TOWER_DATA[[#This Row],[D, bottom '[m']]]+TOWER_DATA[[#This Row],[D, top '[m']]])/(2*TOWER_DATA[[#This Row],[t '[mm']]]/1000),"")</f>
        <v/>
      </c>
      <c r="DQ561" s="166"/>
      <c r="DR561" s="166"/>
      <c r="DS561" s="150"/>
      <c r="DV561" s="94"/>
      <c r="DW561" s="94"/>
    </row>
    <row r="562" spans="11:127" ht="18" customHeight="1">
      <c r="K562" s="51" t="str">
        <f>IFERROR(MP_DATA[[#This Row],[Top '[m']]]-MP_DATA[[#This Row],[Bottom '[m']]], "")</f>
        <v/>
      </c>
      <c r="L562" s="165"/>
      <c r="M562" s="122" t="str">
        <f t="shared" si="13"/>
        <v/>
      </c>
      <c r="N562" s="435" t="str">
        <f>IFERROR((MP_DATA[[#This Row],[D, bottom '[m']]]+MP_DATA[[#This Row],[D, top '[m']]])/(2*MP_DATA[[#This Row],[t '[mm']]]/1000),"")</f>
        <v/>
      </c>
      <c r="O562" s="412"/>
      <c r="P562" s="412"/>
      <c r="Q562" s="412"/>
      <c r="R562" s="412"/>
      <c r="S562" s="461"/>
      <c r="T562" s="461"/>
      <c r="U562" s="457"/>
      <c r="V562" s="412"/>
      <c r="W562" s="412"/>
      <c r="X562" s="412"/>
      <c r="Y562" s="412"/>
      <c r="AW562" s="184" t="str">
        <f>IFERROR(TP_DATA[[#This Row],[Top '[m']]]-TP_DATA[[#This Row],[Bottom '[m']]], "")</f>
        <v/>
      </c>
      <c r="AX562" s="165"/>
      <c r="AY562" s="166"/>
      <c r="AZ562" s="189"/>
      <c r="BC562" s="94"/>
      <c r="BD562" s="94"/>
      <c r="BE562" s="150"/>
      <c r="BJ562"/>
      <c r="CI562" s="184" t="str">
        <f>IFERROR(TOWER_DATA[[#This Row],[Top '[m']]]-TOWER_DATA[[#This Row],[Bottom '[m']]], "")</f>
        <v/>
      </c>
      <c r="CJ562" s="446" t="str">
        <f>IFERROR(-(TOWER_DATA[[#This Row],[D, bottom '[m']]]-TOWER_DATA[[#This Row],[D, top '[m']]])/(TOWER_DATA[[#This Row],[Bottom '[m']]]-TOWER_DATA[[#This Row],[Top '[m']]]),"")</f>
        <v/>
      </c>
      <c r="CK562" s="447" t="str">
        <f>IF(7850/1000*(1/3)*PI()*ABS(CD562-CE562)*((CF562/2)^2+(CF562/2)*(CG562/2)+(CG562/2)^2-(CF562/2-CH562/1000)^2-(CF562/2-CH562/1000)*(CG562/2-CH562/1000)-(CG562/2-CH562/1000)^2)=0,"",7850/1000*(1/3)*PI()*ABS(CD562-CE562)*((CF562/2)^2+(CF562/2)*(CG562/2)+(CG562/2)^2-(CF562/2-CH562/1000)^2-(CF562/2-CH562/1000)*(CG562/2-CH562/1000)-(CG562/2-CH562/1000)^2))</f>
        <v/>
      </c>
      <c r="CL562" s="185" t="str">
        <f>IFERROR((TOWER_DATA[[#This Row],[D, bottom '[m']]]+TOWER_DATA[[#This Row],[D, top '[m']]])/(2*TOWER_DATA[[#This Row],[t '[mm']]]/1000),"")</f>
        <v/>
      </c>
      <c r="DQ562" s="166"/>
      <c r="DR562" s="166"/>
      <c r="DS562" s="150"/>
      <c r="DV562" s="94"/>
      <c r="DW562" s="94"/>
    </row>
    <row r="563" spans="11:127" ht="18" customHeight="1">
      <c r="K563" s="51" t="str">
        <f>IFERROR(MP_DATA[[#This Row],[Top '[m']]]-MP_DATA[[#This Row],[Bottom '[m']]], "")</f>
        <v/>
      </c>
      <c r="L563" s="165"/>
      <c r="M563" s="122" t="str">
        <f t="shared" si="13"/>
        <v/>
      </c>
      <c r="N563" s="435" t="str">
        <f>IFERROR((MP_DATA[[#This Row],[D, bottom '[m']]]+MP_DATA[[#This Row],[D, top '[m']]])/(2*MP_DATA[[#This Row],[t '[mm']]]/1000),"")</f>
        <v/>
      </c>
      <c r="O563" s="412"/>
      <c r="P563" s="412"/>
      <c r="Q563" s="412"/>
      <c r="R563" s="412"/>
      <c r="S563" s="461"/>
      <c r="T563" s="461"/>
      <c r="U563" s="457"/>
      <c r="V563" s="412"/>
      <c r="W563" s="412"/>
      <c r="X563" s="412"/>
      <c r="Y563" s="412"/>
      <c r="AW563" s="184" t="str">
        <f>IFERROR(TP_DATA[[#This Row],[Top '[m']]]-TP_DATA[[#This Row],[Bottom '[m']]], "")</f>
        <v/>
      </c>
      <c r="AX563" s="165"/>
      <c r="AY563" s="166"/>
      <c r="AZ563" s="189"/>
      <c r="BC563" s="94"/>
      <c r="BD563" s="94"/>
      <c r="BE563" s="150"/>
      <c r="BJ563"/>
      <c r="CI563" s="184" t="str">
        <f>IFERROR(TOWER_DATA[[#This Row],[Top '[m']]]-TOWER_DATA[[#This Row],[Bottom '[m']]], "")</f>
        <v/>
      </c>
      <c r="CJ563" s="446" t="str">
        <f>IFERROR(-(TOWER_DATA[[#This Row],[D, bottom '[m']]]-TOWER_DATA[[#This Row],[D, top '[m']]])/(TOWER_DATA[[#This Row],[Bottom '[m']]]-TOWER_DATA[[#This Row],[Top '[m']]]),"")</f>
        <v/>
      </c>
      <c r="CK563" s="447" t="str">
        <f>IF(7850/1000*(1/3)*PI()*ABS(CD563-CE563)*((CF563/2)^2+(CF563/2)*(CG563/2)+(CG563/2)^2-(CF563/2-CH563/1000)^2-(CF563/2-CH563/1000)*(CG563/2-CH563/1000)-(CG563/2-CH563/1000)^2)=0,"",7850/1000*(1/3)*PI()*ABS(CD563-CE563)*((CF563/2)^2+(CF563/2)*(CG563/2)+(CG563/2)^2-(CF563/2-CH563/1000)^2-(CF563/2-CH563/1000)*(CG563/2-CH563/1000)-(CG563/2-CH563/1000)^2))</f>
        <v/>
      </c>
      <c r="CL563" s="185" t="str">
        <f>IFERROR((TOWER_DATA[[#This Row],[D, bottom '[m']]]+TOWER_DATA[[#This Row],[D, top '[m']]])/(2*TOWER_DATA[[#This Row],[t '[mm']]]/1000),"")</f>
        <v/>
      </c>
      <c r="DQ563" s="166"/>
      <c r="DR563" s="166"/>
      <c r="DS563" s="150"/>
      <c r="DV563" s="94"/>
      <c r="DW563" s="94"/>
    </row>
    <row r="564" spans="11:127" ht="18" customHeight="1">
      <c r="K564" s="51" t="str">
        <f>IFERROR(MP_DATA[[#This Row],[Top '[m']]]-MP_DATA[[#This Row],[Bottom '[m']]], "")</f>
        <v/>
      </c>
      <c r="L564" s="165"/>
      <c r="M564" s="122" t="str">
        <f t="shared" si="13"/>
        <v/>
      </c>
      <c r="N564" s="435" t="str">
        <f>IFERROR((MP_DATA[[#This Row],[D, bottom '[m']]]+MP_DATA[[#This Row],[D, top '[m']]])/(2*MP_DATA[[#This Row],[t '[mm']]]/1000),"")</f>
        <v/>
      </c>
      <c r="O564" s="412"/>
      <c r="P564" s="412"/>
      <c r="Q564" s="412"/>
      <c r="R564" s="412"/>
      <c r="S564" s="461"/>
      <c r="T564" s="461"/>
      <c r="U564" s="457"/>
      <c r="V564" s="412"/>
      <c r="W564" s="412"/>
      <c r="X564" s="412"/>
      <c r="Y564" s="412"/>
      <c r="AW564" s="184" t="str">
        <f>IFERROR(TP_DATA[[#This Row],[Top '[m']]]-TP_DATA[[#This Row],[Bottom '[m']]], "")</f>
        <v/>
      </c>
      <c r="AX564" s="165"/>
      <c r="AY564" s="166"/>
      <c r="AZ564" s="189"/>
      <c r="BC564" s="94"/>
      <c r="BD564" s="94"/>
      <c r="BE564" s="150"/>
      <c r="BJ564"/>
      <c r="CI564" s="184" t="str">
        <f>IFERROR(TOWER_DATA[[#This Row],[Top '[m']]]-TOWER_DATA[[#This Row],[Bottom '[m']]], "")</f>
        <v/>
      </c>
      <c r="CJ564" s="446" t="str">
        <f>IFERROR(-(TOWER_DATA[[#This Row],[D, bottom '[m']]]-TOWER_DATA[[#This Row],[D, top '[m']]])/(TOWER_DATA[[#This Row],[Bottom '[m']]]-TOWER_DATA[[#This Row],[Top '[m']]]),"")</f>
        <v/>
      </c>
      <c r="CK564" s="447" t="str">
        <f>IF(7850/1000*(1/3)*PI()*ABS(CD564-CE564)*((CF564/2)^2+(CF564/2)*(CG564/2)+(CG564/2)^2-(CF564/2-CH564/1000)^2-(CF564/2-CH564/1000)*(CG564/2-CH564/1000)-(CG564/2-CH564/1000)^2)=0,"",7850/1000*(1/3)*PI()*ABS(CD564-CE564)*((CF564/2)^2+(CF564/2)*(CG564/2)+(CG564/2)^2-(CF564/2-CH564/1000)^2-(CF564/2-CH564/1000)*(CG564/2-CH564/1000)-(CG564/2-CH564/1000)^2))</f>
        <v/>
      </c>
      <c r="CL564" s="185" t="str">
        <f>IFERROR((TOWER_DATA[[#This Row],[D, bottom '[m']]]+TOWER_DATA[[#This Row],[D, top '[m']]])/(2*TOWER_DATA[[#This Row],[t '[mm']]]/1000),"")</f>
        <v/>
      </c>
      <c r="DQ564" s="166"/>
      <c r="DR564" s="166"/>
      <c r="DS564" s="150"/>
      <c r="DV564" s="94"/>
      <c r="DW564" s="94"/>
    </row>
    <row r="565" spans="11:127" ht="18" customHeight="1">
      <c r="K565" s="51" t="str">
        <f>IFERROR(MP_DATA[[#This Row],[Top '[m']]]-MP_DATA[[#This Row],[Bottom '[m']]], "")</f>
        <v/>
      </c>
      <c r="L565" s="165"/>
      <c r="M565" s="122" t="str">
        <f t="shared" si="13"/>
        <v/>
      </c>
      <c r="N565" s="435" t="str">
        <f>IFERROR((MP_DATA[[#This Row],[D, bottom '[m']]]+MP_DATA[[#This Row],[D, top '[m']]])/(2*MP_DATA[[#This Row],[t '[mm']]]/1000),"")</f>
        <v/>
      </c>
      <c r="O565" s="412"/>
      <c r="P565" s="412"/>
      <c r="Q565" s="412"/>
      <c r="R565" s="412"/>
      <c r="S565" s="461"/>
      <c r="T565" s="461"/>
      <c r="U565" s="457"/>
      <c r="V565" s="412"/>
      <c r="W565" s="412"/>
      <c r="X565" s="412"/>
      <c r="Y565" s="412"/>
      <c r="AW565" s="184" t="str">
        <f>IFERROR(TP_DATA[[#This Row],[Top '[m']]]-TP_DATA[[#This Row],[Bottom '[m']]], "")</f>
        <v/>
      </c>
      <c r="AX565" s="165"/>
      <c r="AY565" s="166"/>
      <c r="AZ565" s="189"/>
      <c r="BC565" s="94"/>
      <c r="BD565" s="94"/>
      <c r="BE565" s="150"/>
      <c r="BJ565"/>
      <c r="CI565" s="184" t="str">
        <f>IFERROR(TOWER_DATA[[#This Row],[Top '[m']]]-TOWER_DATA[[#This Row],[Bottom '[m']]], "")</f>
        <v/>
      </c>
      <c r="CJ565" s="446" t="str">
        <f>IFERROR(-(TOWER_DATA[[#This Row],[D, bottom '[m']]]-TOWER_DATA[[#This Row],[D, top '[m']]])/(TOWER_DATA[[#This Row],[Bottom '[m']]]-TOWER_DATA[[#This Row],[Top '[m']]]),"")</f>
        <v/>
      </c>
      <c r="CK565" s="447" t="str">
        <f>IF(7850/1000*(1/3)*PI()*ABS(CD565-CE565)*((CF565/2)^2+(CF565/2)*(CG565/2)+(CG565/2)^2-(CF565/2-CH565/1000)^2-(CF565/2-CH565/1000)*(CG565/2-CH565/1000)-(CG565/2-CH565/1000)^2)=0,"",7850/1000*(1/3)*PI()*ABS(CD565-CE565)*((CF565/2)^2+(CF565/2)*(CG565/2)+(CG565/2)^2-(CF565/2-CH565/1000)^2-(CF565/2-CH565/1000)*(CG565/2-CH565/1000)-(CG565/2-CH565/1000)^2))</f>
        <v/>
      </c>
      <c r="CL565" s="185" t="str">
        <f>IFERROR((TOWER_DATA[[#This Row],[D, bottom '[m']]]+TOWER_DATA[[#This Row],[D, top '[m']]])/(2*TOWER_DATA[[#This Row],[t '[mm']]]/1000),"")</f>
        <v/>
      </c>
      <c r="DQ565" s="166"/>
      <c r="DR565" s="166"/>
      <c r="DS565" s="150"/>
      <c r="DV565" s="94"/>
      <c r="DW565" s="94"/>
    </row>
    <row r="566" spans="11:127" ht="18" customHeight="1">
      <c r="K566" s="51" t="str">
        <f>IFERROR(MP_DATA[[#This Row],[Top '[m']]]-MP_DATA[[#This Row],[Bottom '[m']]], "")</f>
        <v/>
      </c>
      <c r="L566" s="165"/>
      <c r="M566" s="122" t="str">
        <f t="shared" si="13"/>
        <v/>
      </c>
      <c r="N566" s="435" t="str">
        <f>IFERROR((MP_DATA[[#This Row],[D, bottom '[m']]]+MP_DATA[[#This Row],[D, top '[m']]])/(2*MP_DATA[[#This Row],[t '[mm']]]/1000),"")</f>
        <v/>
      </c>
      <c r="O566" s="412"/>
      <c r="P566" s="412"/>
      <c r="Q566" s="412"/>
      <c r="R566" s="412"/>
      <c r="S566" s="461"/>
      <c r="T566" s="461"/>
      <c r="U566" s="457"/>
      <c r="V566" s="412"/>
      <c r="W566" s="412"/>
      <c r="X566" s="412"/>
      <c r="Y566" s="412"/>
      <c r="AW566" s="184" t="str">
        <f>IFERROR(TP_DATA[[#This Row],[Top '[m']]]-TP_DATA[[#This Row],[Bottom '[m']]], "")</f>
        <v/>
      </c>
      <c r="AX566" s="165"/>
      <c r="AY566" s="166"/>
      <c r="AZ566" s="189"/>
      <c r="BC566" s="94"/>
      <c r="BD566" s="94"/>
      <c r="BE566" s="150"/>
      <c r="BJ566"/>
      <c r="CI566" s="184" t="str">
        <f>IFERROR(TOWER_DATA[[#This Row],[Top '[m']]]-TOWER_DATA[[#This Row],[Bottom '[m']]], "")</f>
        <v/>
      </c>
      <c r="CJ566" s="446" t="str">
        <f>IFERROR(-(TOWER_DATA[[#This Row],[D, bottom '[m']]]-TOWER_DATA[[#This Row],[D, top '[m']]])/(TOWER_DATA[[#This Row],[Bottom '[m']]]-TOWER_DATA[[#This Row],[Top '[m']]]),"")</f>
        <v/>
      </c>
      <c r="CK566" s="447" t="str">
        <f>IF(7850/1000*(1/3)*PI()*ABS(CD566-CE566)*((CF566/2)^2+(CF566/2)*(CG566/2)+(CG566/2)^2-(CF566/2-CH566/1000)^2-(CF566/2-CH566/1000)*(CG566/2-CH566/1000)-(CG566/2-CH566/1000)^2)=0,"",7850/1000*(1/3)*PI()*ABS(CD566-CE566)*((CF566/2)^2+(CF566/2)*(CG566/2)+(CG566/2)^2-(CF566/2-CH566/1000)^2-(CF566/2-CH566/1000)*(CG566/2-CH566/1000)-(CG566/2-CH566/1000)^2))</f>
        <v/>
      </c>
      <c r="CL566" s="185" t="str">
        <f>IFERROR((TOWER_DATA[[#This Row],[D, bottom '[m']]]+TOWER_DATA[[#This Row],[D, top '[m']]])/(2*TOWER_DATA[[#This Row],[t '[mm']]]/1000),"")</f>
        <v/>
      </c>
      <c r="DQ566" s="166"/>
      <c r="DR566" s="166"/>
      <c r="DS566" s="150"/>
      <c r="DV566" s="94"/>
      <c r="DW566" s="94"/>
    </row>
    <row r="567" spans="11:127" ht="18" customHeight="1">
      <c r="K567" s="51" t="str">
        <f>IFERROR(MP_DATA[[#This Row],[Top '[m']]]-MP_DATA[[#This Row],[Bottom '[m']]], "")</f>
        <v/>
      </c>
      <c r="L567" s="165"/>
      <c r="M567" s="122" t="str">
        <f t="shared" si="13"/>
        <v/>
      </c>
      <c r="N567" s="435" t="str">
        <f>IFERROR((MP_DATA[[#This Row],[D, bottom '[m']]]+MP_DATA[[#This Row],[D, top '[m']]])/(2*MP_DATA[[#This Row],[t '[mm']]]/1000),"")</f>
        <v/>
      </c>
      <c r="O567" s="412"/>
      <c r="P567" s="412"/>
      <c r="Q567" s="412"/>
      <c r="R567" s="412"/>
      <c r="S567" s="461"/>
      <c r="T567" s="461"/>
      <c r="U567" s="457"/>
      <c r="V567" s="412"/>
      <c r="W567" s="412"/>
      <c r="X567" s="412"/>
      <c r="Y567" s="412"/>
      <c r="AW567" s="184" t="str">
        <f>IFERROR(TP_DATA[[#This Row],[Top '[m']]]-TP_DATA[[#This Row],[Bottom '[m']]], "")</f>
        <v/>
      </c>
      <c r="AX567" s="165"/>
      <c r="AY567" s="166"/>
      <c r="AZ567" s="189"/>
      <c r="BC567" s="94"/>
      <c r="BD567" s="94"/>
      <c r="BE567" s="150"/>
      <c r="BJ567"/>
      <c r="CI567" s="184" t="str">
        <f>IFERROR(TOWER_DATA[[#This Row],[Top '[m']]]-TOWER_DATA[[#This Row],[Bottom '[m']]], "")</f>
        <v/>
      </c>
      <c r="CJ567" s="446" t="str">
        <f>IFERROR(-(TOWER_DATA[[#This Row],[D, bottom '[m']]]-TOWER_DATA[[#This Row],[D, top '[m']]])/(TOWER_DATA[[#This Row],[Bottom '[m']]]-TOWER_DATA[[#This Row],[Top '[m']]]),"")</f>
        <v/>
      </c>
      <c r="CK567" s="447" t="str">
        <f>IF(7850/1000*(1/3)*PI()*ABS(CD567-CE567)*((CF567/2)^2+(CF567/2)*(CG567/2)+(CG567/2)^2-(CF567/2-CH567/1000)^2-(CF567/2-CH567/1000)*(CG567/2-CH567/1000)-(CG567/2-CH567/1000)^2)=0,"",7850/1000*(1/3)*PI()*ABS(CD567-CE567)*((CF567/2)^2+(CF567/2)*(CG567/2)+(CG567/2)^2-(CF567/2-CH567/1000)^2-(CF567/2-CH567/1000)*(CG567/2-CH567/1000)-(CG567/2-CH567/1000)^2))</f>
        <v/>
      </c>
      <c r="CL567" s="185" t="str">
        <f>IFERROR((TOWER_DATA[[#This Row],[D, bottom '[m']]]+TOWER_DATA[[#This Row],[D, top '[m']]])/(2*TOWER_DATA[[#This Row],[t '[mm']]]/1000),"")</f>
        <v/>
      </c>
      <c r="DQ567" s="166"/>
      <c r="DR567" s="166"/>
      <c r="DS567" s="150"/>
      <c r="DV567" s="94"/>
      <c r="DW567" s="94"/>
    </row>
    <row r="568" spans="11:127" ht="18" customHeight="1">
      <c r="K568" s="51" t="str">
        <f>IFERROR(MP_DATA[[#This Row],[Top '[m']]]-MP_DATA[[#This Row],[Bottom '[m']]], "")</f>
        <v/>
      </c>
      <c r="L568" s="165"/>
      <c r="M568" s="122" t="str">
        <f t="shared" si="13"/>
        <v/>
      </c>
      <c r="N568" s="435" t="str">
        <f>IFERROR((MP_DATA[[#This Row],[D, bottom '[m']]]+MP_DATA[[#This Row],[D, top '[m']]])/(2*MP_DATA[[#This Row],[t '[mm']]]/1000),"")</f>
        <v/>
      </c>
      <c r="O568" s="412"/>
      <c r="P568" s="412"/>
      <c r="Q568" s="412"/>
      <c r="R568" s="412"/>
      <c r="S568" s="461"/>
      <c r="T568" s="461"/>
      <c r="U568" s="457"/>
      <c r="V568" s="412"/>
      <c r="W568" s="412"/>
      <c r="X568" s="412"/>
      <c r="Y568" s="412"/>
      <c r="AW568" s="184" t="str">
        <f>IFERROR(TP_DATA[[#This Row],[Top '[m']]]-TP_DATA[[#This Row],[Bottom '[m']]], "")</f>
        <v/>
      </c>
      <c r="AX568" s="165"/>
      <c r="AY568" s="166"/>
      <c r="AZ568" s="189"/>
      <c r="BC568" s="94"/>
      <c r="BD568" s="94"/>
      <c r="BE568" s="150"/>
      <c r="BJ568"/>
      <c r="CI568" s="184" t="str">
        <f>IFERROR(TOWER_DATA[[#This Row],[Top '[m']]]-TOWER_DATA[[#This Row],[Bottom '[m']]], "")</f>
        <v/>
      </c>
      <c r="CJ568" s="446" t="str">
        <f>IFERROR(-(TOWER_DATA[[#This Row],[D, bottom '[m']]]-TOWER_DATA[[#This Row],[D, top '[m']]])/(TOWER_DATA[[#This Row],[Bottom '[m']]]-TOWER_DATA[[#This Row],[Top '[m']]]),"")</f>
        <v/>
      </c>
      <c r="CK568" s="447" t="str">
        <f>IF(7850/1000*(1/3)*PI()*ABS(CD568-CE568)*((CF568/2)^2+(CF568/2)*(CG568/2)+(CG568/2)^2-(CF568/2-CH568/1000)^2-(CF568/2-CH568/1000)*(CG568/2-CH568/1000)-(CG568/2-CH568/1000)^2)=0,"",7850/1000*(1/3)*PI()*ABS(CD568-CE568)*((CF568/2)^2+(CF568/2)*(CG568/2)+(CG568/2)^2-(CF568/2-CH568/1000)^2-(CF568/2-CH568/1000)*(CG568/2-CH568/1000)-(CG568/2-CH568/1000)^2))</f>
        <v/>
      </c>
      <c r="CL568" s="185" t="str">
        <f>IFERROR((TOWER_DATA[[#This Row],[D, bottom '[m']]]+TOWER_DATA[[#This Row],[D, top '[m']]])/(2*TOWER_DATA[[#This Row],[t '[mm']]]/1000),"")</f>
        <v/>
      </c>
      <c r="DQ568" s="166"/>
      <c r="DR568" s="166"/>
      <c r="DS568" s="150"/>
      <c r="DV568" s="94"/>
      <c r="DW568" s="94"/>
    </row>
    <row r="569" spans="11:127" ht="18" customHeight="1">
      <c r="K569" s="51" t="str">
        <f>IFERROR(MP_DATA[[#This Row],[Top '[m']]]-MP_DATA[[#This Row],[Bottom '[m']]], "")</f>
        <v/>
      </c>
      <c r="L569" s="165"/>
      <c r="M569" s="122" t="str">
        <f t="shared" si="13"/>
        <v/>
      </c>
      <c r="N569" s="435" t="str">
        <f>IFERROR((MP_DATA[[#This Row],[D, bottom '[m']]]+MP_DATA[[#This Row],[D, top '[m']]])/(2*MP_DATA[[#This Row],[t '[mm']]]/1000),"")</f>
        <v/>
      </c>
      <c r="O569" s="412"/>
      <c r="P569" s="412"/>
      <c r="Q569" s="412"/>
      <c r="R569" s="412"/>
      <c r="S569" s="461"/>
      <c r="T569" s="461"/>
      <c r="U569" s="457"/>
      <c r="V569" s="412"/>
      <c r="W569" s="412"/>
      <c r="X569" s="412"/>
      <c r="Y569" s="412"/>
      <c r="AW569" s="184" t="str">
        <f>IFERROR(TP_DATA[[#This Row],[Top '[m']]]-TP_DATA[[#This Row],[Bottom '[m']]], "")</f>
        <v/>
      </c>
      <c r="AX569" s="165"/>
      <c r="AY569" s="166"/>
      <c r="AZ569" s="189"/>
      <c r="BC569" s="94"/>
      <c r="BD569" s="94"/>
      <c r="BE569" s="150"/>
      <c r="BJ569"/>
      <c r="CI569" s="184" t="str">
        <f>IFERROR(TOWER_DATA[[#This Row],[Top '[m']]]-TOWER_DATA[[#This Row],[Bottom '[m']]], "")</f>
        <v/>
      </c>
      <c r="CJ569" s="446" t="str">
        <f>IFERROR(-(TOWER_DATA[[#This Row],[D, bottom '[m']]]-TOWER_DATA[[#This Row],[D, top '[m']]])/(TOWER_DATA[[#This Row],[Bottom '[m']]]-TOWER_DATA[[#This Row],[Top '[m']]]),"")</f>
        <v/>
      </c>
      <c r="CK569" s="447" t="str">
        <f>IF(7850/1000*(1/3)*PI()*ABS(CD569-CE569)*((CF569/2)^2+(CF569/2)*(CG569/2)+(CG569/2)^2-(CF569/2-CH569/1000)^2-(CF569/2-CH569/1000)*(CG569/2-CH569/1000)-(CG569/2-CH569/1000)^2)=0,"",7850/1000*(1/3)*PI()*ABS(CD569-CE569)*((CF569/2)^2+(CF569/2)*(CG569/2)+(CG569/2)^2-(CF569/2-CH569/1000)^2-(CF569/2-CH569/1000)*(CG569/2-CH569/1000)-(CG569/2-CH569/1000)^2))</f>
        <v/>
      </c>
      <c r="CL569" s="185" t="str">
        <f>IFERROR((TOWER_DATA[[#This Row],[D, bottom '[m']]]+TOWER_DATA[[#This Row],[D, top '[m']]])/(2*TOWER_DATA[[#This Row],[t '[mm']]]/1000),"")</f>
        <v/>
      </c>
      <c r="DQ569" s="166"/>
      <c r="DR569" s="166"/>
      <c r="DS569" s="150"/>
      <c r="DV569" s="94"/>
      <c r="DW569" s="94"/>
    </row>
    <row r="570" spans="11:127" ht="18" customHeight="1">
      <c r="K570" s="51" t="str">
        <f>IFERROR(MP_DATA[[#This Row],[Top '[m']]]-MP_DATA[[#This Row],[Bottom '[m']]], "")</f>
        <v/>
      </c>
      <c r="L570" s="165"/>
      <c r="M570" s="122" t="str">
        <f t="shared" si="13"/>
        <v/>
      </c>
      <c r="N570" s="435" t="str">
        <f>IFERROR((MP_DATA[[#This Row],[D, bottom '[m']]]+MP_DATA[[#This Row],[D, top '[m']]])/(2*MP_DATA[[#This Row],[t '[mm']]]/1000),"")</f>
        <v/>
      </c>
      <c r="O570" s="412"/>
      <c r="P570" s="412"/>
      <c r="Q570" s="412"/>
      <c r="R570" s="412"/>
      <c r="S570" s="461"/>
      <c r="T570" s="461"/>
      <c r="U570" s="457"/>
      <c r="V570" s="412"/>
      <c r="W570" s="412"/>
      <c r="X570" s="412"/>
      <c r="Y570" s="412"/>
      <c r="AW570" s="184" t="str">
        <f>IFERROR(TP_DATA[[#This Row],[Top '[m']]]-TP_DATA[[#This Row],[Bottom '[m']]], "")</f>
        <v/>
      </c>
      <c r="AX570" s="165"/>
      <c r="AY570" s="166"/>
      <c r="AZ570" s="189"/>
      <c r="BC570" s="94"/>
      <c r="BD570" s="94"/>
      <c r="BE570" s="150"/>
      <c r="BJ570"/>
      <c r="CI570" s="184" t="str">
        <f>IFERROR(TOWER_DATA[[#This Row],[Top '[m']]]-TOWER_DATA[[#This Row],[Bottom '[m']]], "")</f>
        <v/>
      </c>
      <c r="CJ570" s="446" t="str">
        <f>IFERROR(-(TOWER_DATA[[#This Row],[D, bottom '[m']]]-TOWER_DATA[[#This Row],[D, top '[m']]])/(TOWER_DATA[[#This Row],[Bottom '[m']]]-TOWER_DATA[[#This Row],[Top '[m']]]),"")</f>
        <v/>
      </c>
      <c r="CK570" s="447" t="str">
        <f>IF(7850/1000*(1/3)*PI()*ABS(CD570-CE570)*((CF570/2)^2+(CF570/2)*(CG570/2)+(CG570/2)^2-(CF570/2-CH570/1000)^2-(CF570/2-CH570/1000)*(CG570/2-CH570/1000)-(CG570/2-CH570/1000)^2)=0,"",7850/1000*(1/3)*PI()*ABS(CD570-CE570)*((CF570/2)^2+(CF570/2)*(CG570/2)+(CG570/2)^2-(CF570/2-CH570/1000)^2-(CF570/2-CH570/1000)*(CG570/2-CH570/1000)-(CG570/2-CH570/1000)^2))</f>
        <v/>
      </c>
      <c r="CL570" s="185" t="str">
        <f>IFERROR((TOWER_DATA[[#This Row],[D, bottom '[m']]]+TOWER_DATA[[#This Row],[D, top '[m']]])/(2*TOWER_DATA[[#This Row],[t '[mm']]]/1000),"")</f>
        <v/>
      </c>
      <c r="DQ570" s="166"/>
      <c r="DR570" s="166"/>
      <c r="DS570" s="150"/>
      <c r="DV570" s="94"/>
      <c r="DW570" s="94"/>
    </row>
    <row r="571" spans="11:127" ht="18" customHeight="1">
      <c r="K571" s="51" t="str">
        <f>IFERROR(MP_DATA[[#This Row],[Top '[m']]]-MP_DATA[[#This Row],[Bottom '[m']]], "")</f>
        <v/>
      </c>
      <c r="L571" s="165"/>
      <c r="M571" s="122" t="str">
        <f t="shared" si="13"/>
        <v/>
      </c>
      <c r="N571" s="435" t="str">
        <f>IFERROR((MP_DATA[[#This Row],[D, bottom '[m']]]+MP_DATA[[#This Row],[D, top '[m']]])/(2*MP_DATA[[#This Row],[t '[mm']]]/1000),"")</f>
        <v/>
      </c>
      <c r="O571" s="412"/>
      <c r="P571" s="412"/>
      <c r="Q571" s="412"/>
      <c r="R571" s="412"/>
      <c r="S571" s="461"/>
      <c r="T571" s="461"/>
      <c r="U571" s="457"/>
      <c r="V571" s="412"/>
      <c r="W571" s="412"/>
      <c r="X571" s="412"/>
      <c r="Y571" s="412"/>
      <c r="AW571" s="184" t="str">
        <f>IFERROR(TP_DATA[[#This Row],[Top '[m']]]-TP_DATA[[#This Row],[Bottom '[m']]], "")</f>
        <v/>
      </c>
      <c r="AX571" s="165"/>
      <c r="AY571" s="166"/>
      <c r="AZ571" s="189"/>
      <c r="BC571" s="94"/>
      <c r="BD571" s="94"/>
      <c r="BE571" s="150"/>
      <c r="BJ571"/>
      <c r="CI571" s="184" t="str">
        <f>IFERROR(TOWER_DATA[[#This Row],[Top '[m']]]-TOWER_DATA[[#This Row],[Bottom '[m']]], "")</f>
        <v/>
      </c>
      <c r="CJ571" s="446" t="str">
        <f>IFERROR(-(TOWER_DATA[[#This Row],[D, bottom '[m']]]-TOWER_DATA[[#This Row],[D, top '[m']]])/(TOWER_DATA[[#This Row],[Bottom '[m']]]-TOWER_DATA[[#This Row],[Top '[m']]]),"")</f>
        <v/>
      </c>
      <c r="CK571" s="447" t="str">
        <f>IF(7850/1000*(1/3)*PI()*ABS(CD571-CE571)*((CF571/2)^2+(CF571/2)*(CG571/2)+(CG571/2)^2-(CF571/2-CH571/1000)^2-(CF571/2-CH571/1000)*(CG571/2-CH571/1000)-(CG571/2-CH571/1000)^2)=0,"",7850/1000*(1/3)*PI()*ABS(CD571-CE571)*((CF571/2)^2+(CF571/2)*(CG571/2)+(CG571/2)^2-(CF571/2-CH571/1000)^2-(CF571/2-CH571/1000)*(CG571/2-CH571/1000)-(CG571/2-CH571/1000)^2))</f>
        <v/>
      </c>
      <c r="CL571" s="185" t="str">
        <f>IFERROR((TOWER_DATA[[#This Row],[D, bottom '[m']]]+TOWER_DATA[[#This Row],[D, top '[m']]])/(2*TOWER_DATA[[#This Row],[t '[mm']]]/1000),"")</f>
        <v/>
      </c>
      <c r="DQ571" s="166"/>
      <c r="DR571" s="166"/>
      <c r="DS571" s="150"/>
      <c r="DV571" s="94"/>
      <c r="DW571" s="94"/>
    </row>
    <row r="572" spans="11:127" ht="18" customHeight="1">
      <c r="K572" s="51" t="str">
        <f>IFERROR(MP_DATA[[#This Row],[Top '[m']]]-MP_DATA[[#This Row],[Bottom '[m']]], "")</f>
        <v/>
      </c>
      <c r="L572" s="165"/>
      <c r="M572" s="122" t="str">
        <f t="shared" si="13"/>
        <v/>
      </c>
      <c r="N572" s="435" t="str">
        <f>IFERROR((MP_DATA[[#This Row],[D, bottom '[m']]]+MP_DATA[[#This Row],[D, top '[m']]])/(2*MP_DATA[[#This Row],[t '[mm']]]/1000),"")</f>
        <v/>
      </c>
      <c r="O572" s="412"/>
      <c r="P572" s="412"/>
      <c r="Q572" s="412"/>
      <c r="R572" s="412"/>
      <c r="S572" s="461"/>
      <c r="T572" s="461"/>
      <c r="U572" s="457"/>
      <c r="V572" s="412"/>
      <c r="W572" s="412"/>
      <c r="X572" s="412"/>
      <c r="Y572" s="412"/>
      <c r="AW572" s="184" t="str">
        <f>IFERROR(TP_DATA[[#This Row],[Top '[m']]]-TP_DATA[[#This Row],[Bottom '[m']]], "")</f>
        <v/>
      </c>
      <c r="AX572" s="165"/>
      <c r="AY572" s="166"/>
      <c r="AZ572" s="189"/>
      <c r="BC572" s="94"/>
      <c r="BD572" s="94"/>
      <c r="BE572" s="150"/>
      <c r="BJ572"/>
      <c r="CI572" s="184" t="str">
        <f>IFERROR(TOWER_DATA[[#This Row],[Top '[m']]]-TOWER_DATA[[#This Row],[Bottom '[m']]], "")</f>
        <v/>
      </c>
      <c r="CJ572" s="446" t="str">
        <f>IFERROR(-(TOWER_DATA[[#This Row],[D, bottom '[m']]]-TOWER_DATA[[#This Row],[D, top '[m']]])/(TOWER_DATA[[#This Row],[Bottom '[m']]]-TOWER_DATA[[#This Row],[Top '[m']]]),"")</f>
        <v/>
      </c>
      <c r="CK572" s="447" t="str">
        <f>IF(7850/1000*(1/3)*PI()*ABS(CD572-CE572)*((CF572/2)^2+(CF572/2)*(CG572/2)+(CG572/2)^2-(CF572/2-CH572/1000)^2-(CF572/2-CH572/1000)*(CG572/2-CH572/1000)-(CG572/2-CH572/1000)^2)=0,"",7850/1000*(1/3)*PI()*ABS(CD572-CE572)*((CF572/2)^2+(CF572/2)*(CG572/2)+(CG572/2)^2-(CF572/2-CH572/1000)^2-(CF572/2-CH572/1000)*(CG572/2-CH572/1000)-(CG572/2-CH572/1000)^2))</f>
        <v/>
      </c>
      <c r="CL572" s="185" t="str">
        <f>IFERROR((TOWER_DATA[[#This Row],[D, bottom '[m']]]+TOWER_DATA[[#This Row],[D, top '[m']]])/(2*TOWER_DATA[[#This Row],[t '[mm']]]/1000),"")</f>
        <v/>
      </c>
      <c r="DQ572" s="166"/>
      <c r="DR572" s="166"/>
      <c r="DS572" s="150"/>
      <c r="DV572" s="94"/>
      <c r="DW572" s="94"/>
    </row>
    <row r="573" spans="11:127" ht="18" customHeight="1">
      <c r="K573" s="51" t="str">
        <f>IFERROR(MP_DATA[[#This Row],[Top '[m']]]-MP_DATA[[#This Row],[Bottom '[m']]], "")</f>
        <v/>
      </c>
      <c r="L573" s="165"/>
      <c r="M573" s="122" t="str">
        <f t="shared" si="13"/>
        <v/>
      </c>
      <c r="N573" s="435" t="str">
        <f>IFERROR((MP_DATA[[#This Row],[D, bottom '[m']]]+MP_DATA[[#This Row],[D, top '[m']]])/(2*MP_DATA[[#This Row],[t '[mm']]]/1000),"")</f>
        <v/>
      </c>
      <c r="O573" s="412"/>
      <c r="P573" s="412"/>
      <c r="Q573" s="412"/>
      <c r="R573" s="412"/>
      <c r="S573" s="461"/>
      <c r="T573" s="461"/>
      <c r="U573" s="457"/>
      <c r="V573" s="412"/>
      <c r="W573" s="412"/>
      <c r="X573" s="412"/>
      <c r="Y573" s="412"/>
      <c r="AW573" s="184" t="str">
        <f>IFERROR(TP_DATA[[#This Row],[Top '[m']]]-TP_DATA[[#This Row],[Bottom '[m']]], "")</f>
        <v/>
      </c>
      <c r="AX573" s="165"/>
      <c r="AY573" s="166"/>
      <c r="AZ573" s="189"/>
      <c r="BC573" s="94"/>
      <c r="BD573" s="94"/>
      <c r="BE573" s="150"/>
      <c r="BJ573"/>
      <c r="CI573" s="184" t="str">
        <f>IFERROR(TOWER_DATA[[#This Row],[Top '[m']]]-TOWER_DATA[[#This Row],[Bottom '[m']]], "")</f>
        <v/>
      </c>
      <c r="CJ573" s="446" t="str">
        <f>IFERROR(-(TOWER_DATA[[#This Row],[D, bottom '[m']]]-TOWER_DATA[[#This Row],[D, top '[m']]])/(TOWER_DATA[[#This Row],[Bottom '[m']]]-TOWER_DATA[[#This Row],[Top '[m']]]),"")</f>
        <v/>
      </c>
      <c r="CK573" s="447" t="str">
        <f>IF(7850/1000*(1/3)*PI()*ABS(CD573-CE573)*((CF573/2)^2+(CF573/2)*(CG573/2)+(CG573/2)^2-(CF573/2-CH573/1000)^2-(CF573/2-CH573/1000)*(CG573/2-CH573/1000)-(CG573/2-CH573/1000)^2)=0,"",7850/1000*(1/3)*PI()*ABS(CD573-CE573)*((CF573/2)^2+(CF573/2)*(CG573/2)+(CG573/2)^2-(CF573/2-CH573/1000)^2-(CF573/2-CH573/1000)*(CG573/2-CH573/1000)-(CG573/2-CH573/1000)^2))</f>
        <v/>
      </c>
      <c r="CL573" s="185" t="str">
        <f>IFERROR((TOWER_DATA[[#This Row],[D, bottom '[m']]]+TOWER_DATA[[#This Row],[D, top '[m']]])/(2*TOWER_DATA[[#This Row],[t '[mm']]]/1000),"")</f>
        <v/>
      </c>
      <c r="DQ573" s="166"/>
      <c r="DR573" s="166"/>
      <c r="DS573" s="150"/>
      <c r="DV573" s="94"/>
      <c r="DW573" s="94"/>
    </row>
    <row r="574" spans="11:127" ht="18" customHeight="1">
      <c r="K574" s="51" t="str">
        <f>IFERROR(MP_DATA[[#This Row],[Top '[m']]]-MP_DATA[[#This Row],[Bottom '[m']]], "")</f>
        <v/>
      </c>
      <c r="L574" s="165"/>
      <c r="M574" s="122" t="str">
        <f t="shared" si="13"/>
        <v/>
      </c>
      <c r="N574" s="435" t="str">
        <f>IFERROR((MP_DATA[[#This Row],[D, bottom '[m']]]+MP_DATA[[#This Row],[D, top '[m']]])/(2*MP_DATA[[#This Row],[t '[mm']]]/1000),"")</f>
        <v/>
      </c>
      <c r="O574" s="412"/>
      <c r="P574" s="412"/>
      <c r="Q574" s="412"/>
      <c r="R574" s="412"/>
      <c r="S574" s="461"/>
      <c r="T574" s="461"/>
      <c r="U574" s="457"/>
      <c r="V574" s="412"/>
      <c r="W574" s="412"/>
      <c r="X574" s="412"/>
      <c r="Y574" s="412"/>
      <c r="AW574" s="184" t="str">
        <f>IFERROR(TP_DATA[[#This Row],[Top '[m']]]-TP_DATA[[#This Row],[Bottom '[m']]], "")</f>
        <v/>
      </c>
      <c r="AX574" s="165"/>
      <c r="AY574" s="166"/>
      <c r="AZ574" s="189"/>
      <c r="BC574" s="94"/>
      <c r="BD574" s="94"/>
      <c r="BE574" s="150"/>
      <c r="BJ574"/>
      <c r="CI574" s="184" t="str">
        <f>IFERROR(TOWER_DATA[[#This Row],[Top '[m']]]-TOWER_DATA[[#This Row],[Bottom '[m']]], "")</f>
        <v/>
      </c>
      <c r="CJ574" s="446" t="str">
        <f>IFERROR(-(TOWER_DATA[[#This Row],[D, bottom '[m']]]-TOWER_DATA[[#This Row],[D, top '[m']]])/(TOWER_DATA[[#This Row],[Bottom '[m']]]-TOWER_DATA[[#This Row],[Top '[m']]]),"")</f>
        <v/>
      </c>
      <c r="CK574" s="447" t="str">
        <f>IF(7850/1000*(1/3)*PI()*ABS(CD574-CE574)*((CF574/2)^2+(CF574/2)*(CG574/2)+(CG574/2)^2-(CF574/2-CH574/1000)^2-(CF574/2-CH574/1000)*(CG574/2-CH574/1000)-(CG574/2-CH574/1000)^2)=0,"",7850/1000*(1/3)*PI()*ABS(CD574-CE574)*((CF574/2)^2+(CF574/2)*(CG574/2)+(CG574/2)^2-(CF574/2-CH574/1000)^2-(CF574/2-CH574/1000)*(CG574/2-CH574/1000)-(CG574/2-CH574/1000)^2))</f>
        <v/>
      </c>
      <c r="CL574" s="185" t="str">
        <f>IFERROR((TOWER_DATA[[#This Row],[D, bottom '[m']]]+TOWER_DATA[[#This Row],[D, top '[m']]])/(2*TOWER_DATA[[#This Row],[t '[mm']]]/1000),"")</f>
        <v/>
      </c>
      <c r="DQ574" s="166"/>
      <c r="DR574" s="166"/>
      <c r="DS574" s="150"/>
      <c r="DV574" s="94"/>
      <c r="DW574" s="94"/>
    </row>
    <row r="575" spans="11:127" ht="18" customHeight="1">
      <c r="K575" s="51" t="str">
        <f>IFERROR(MP_DATA[[#This Row],[Top '[m']]]-MP_DATA[[#This Row],[Bottom '[m']]], "")</f>
        <v/>
      </c>
      <c r="L575" s="165"/>
      <c r="M575" s="122" t="str">
        <f t="shared" si="13"/>
        <v/>
      </c>
      <c r="N575" s="435" t="str">
        <f>IFERROR((MP_DATA[[#This Row],[D, bottom '[m']]]+MP_DATA[[#This Row],[D, top '[m']]])/(2*MP_DATA[[#This Row],[t '[mm']]]/1000),"")</f>
        <v/>
      </c>
      <c r="O575" s="412"/>
      <c r="P575" s="412"/>
      <c r="Q575" s="412"/>
      <c r="R575" s="412"/>
      <c r="S575" s="461"/>
      <c r="T575" s="461"/>
      <c r="U575" s="457"/>
      <c r="V575" s="412"/>
      <c r="W575" s="412"/>
      <c r="X575" s="412"/>
      <c r="Y575" s="412"/>
      <c r="AW575" s="184" t="str">
        <f>IFERROR(TP_DATA[[#This Row],[Top '[m']]]-TP_DATA[[#This Row],[Bottom '[m']]], "")</f>
        <v/>
      </c>
      <c r="AX575" s="165"/>
      <c r="AY575" s="166"/>
      <c r="AZ575" s="189"/>
      <c r="BC575" s="94"/>
      <c r="BD575" s="94"/>
      <c r="BE575" s="150"/>
      <c r="BJ575"/>
      <c r="CI575" s="184" t="str">
        <f>IFERROR(TOWER_DATA[[#This Row],[Top '[m']]]-TOWER_DATA[[#This Row],[Bottom '[m']]], "")</f>
        <v/>
      </c>
      <c r="CJ575" s="446" t="str">
        <f>IFERROR(-(TOWER_DATA[[#This Row],[D, bottom '[m']]]-TOWER_DATA[[#This Row],[D, top '[m']]])/(TOWER_DATA[[#This Row],[Bottom '[m']]]-TOWER_DATA[[#This Row],[Top '[m']]]),"")</f>
        <v/>
      </c>
      <c r="CK575" s="447" t="str">
        <f>IF(7850/1000*(1/3)*PI()*ABS(CD575-CE575)*((CF575/2)^2+(CF575/2)*(CG575/2)+(CG575/2)^2-(CF575/2-CH575/1000)^2-(CF575/2-CH575/1000)*(CG575/2-CH575/1000)-(CG575/2-CH575/1000)^2)=0,"",7850/1000*(1/3)*PI()*ABS(CD575-CE575)*((CF575/2)^2+(CF575/2)*(CG575/2)+(CG575/2)^2-(CF575/2-CH575/1000)^2-(CF575/2-CH575/1000)*(CG575/2-CH575/1000)-(CG575/2-CH575/1000)^2))</f>
        <v/>
      </c>
      <c r="CL575" s="185" t="str">
        <f>IFERROR((TOWER_DATA[[#This Row],[D, bottom '[m']]]+TOWER_DATA[[#This Row],[D, top '[m']]])/(2*TOWER_DATA[[#This Row],[t '[mm']]]/1000),"")</f>
        <v/>
      </c>
      <c r="DQ575" s="166"/>
      <c r="DR575" s="166"/>
      <c r="DS575" s="150"/>
      <c r="DV575" s="94"/>
      <c r="DW575" s="94"/>
    </row>
    <row r="576" spans="11:127" ht="18" customHeight="1">
      <c r="K576" s="51" t="str">
        <f>IFERROR(MP_DATA[[#This Row],[Top '[m']]]-MP_DATA[[#This Row],[Bottom '[m']]], "")</f>
        <v/>
      </c>
      <c r="L576" s="165"/>
      <c r="M576" s="122" t="str">
        <f t="shared" si="13"/>
        <v/>
      </c>
      <c r="N576" s="435" t="str">
        <f>IFERROR((MP_DATA[[#This Row],[D, bottom '[m']]]+MP_DATA[[#This Row],[D, top '[m']]])/(2*MP_DATA[[#This Row],[t '[mm']]]/1000),"")</f>
        <v/>
      </c>
      <c r="O576" s="412"/>
      <c r="P576" s="412"/>
      <c r="Q576" s="412"/>
      <c r="R576" s="412"/>
      <c r="S576" s="461"/>
      <c r="T576" s="461"/>
      <c r="U576" s="457"/>
      <c r="V576" s="412"/>
      <c r="W576" s="412"/>
      <c r="X576" s="412"/>
      <c r="Y576" s="412"/>
      <c r="AW576" s="184" t="str">
        <f>IFERROR(TP_DATA[[#This Row],[Top '[m']]]-TP_DATA[[#This Row],[Bottom '[m']]], "")</f>
        <v/>
      </c>
      <c r="AX576" s="165"/>
      <c r="AY576" s="166"/>
      <c r="AZ576" s="189"/>
      <c r="BC576" s="94"/>
      <c r="BD576" s="94"/>
      <c r="BE576" s="150"/>
      <c r="BJ576"/>
      <c r="CI576" s="184" t="str">
        <f>IFERROR(TOWER_DATA[[#This Row],[Top '[m']]]-TOWER_DATA[[#This Row],[Bottom '[m']]], "")</f>
        <v/>
      </c>
      <c r="CJ576" s="446" t="str">
        <f>IFERROR(-(TOWER_DATA[[#This Row],[D, bottom '[m']]]-TOWER_DATA[[#This Row],[D, top '[m']]])/(TOWER_DATA[[#This Row],[Bottom '[m']]]-TOWER_DATA[[#This Row],[Top '[m']]]),"")</f>
        <v/>
      </c>
      <c r="CK576" s="447" t="str">
        <f>IF(7850/1000*(1/3)*PI()*ABS(CD576-CE576)*((CF576/2)^2+(CF576/2)*(CG576/2)+(CG576/2)^2-(CF576/2-CH576/1000)^2-(CF576/2-CH576/1000)*(CG576/2-CH576/1000)-(CG576/2-CH576/1000)^2)=0,"",7850/1000*(1/3)*PI()*ABS(CD576-CE576)*((CF576/2)^2+(CF576/2)*(CG576/2)+(CG576/2)^2-(CF576/2-CH576/1000)^2-(CF576/2-CH576/1000)*(CG576/2-CH576/1000)-(CG576/2-CH576/1000)^2))</f>
        <v/>
      </c>
      <c r="CL576" s="185" t="str">
        <f>IFERROR((TOWER_DATA[[#This Row],[D, bottom '[m']]]+TOWER_DATA[[#This Row],[D, top '[m']]])/(2*TOWER_DATA[[#This Row],[t '[mm']]]/1000),"")</f>
        <v/>
      </c>
      <c r="DQ576" s="166"/>
      <c r="DR576" s="166"/>
      <c r="DS576" s="150"/>
      <c r="DV576" s="94"/>
      <c r="DW576" s="94"/>
    </row>
    <row r="577" spans="11:127" ht="18" customHeight="1">
      <c r="K577" s="51" t="str">
        <f>IFERROR(MP_DATA[[#This Row],[Top '[m']]]-MP_DATA[[#This Row],[Bottom '[m']]], "")</f>
        <v/>
      </c>
      <c r="L577" s="165"/>
      <c r="M577" s="122" t="str">
        <f t="shared" si="13"/>
        <v/>
      </c>
      <c r="N577" s="435" t="str">
        <f>IFERROR((MP_DATA[[#This Row],[D, bottom '[m']]]+MP_DATA[[#This Row],[D, top '[m']]])/(2*MP_DATA[[#This Row],[t '[mm']]]/1000),"")</f>
        <v/>
      </c>
      <c r="O577" s="412"/>
      <c r="P577" s="412"/>
      <c r="Q577" s="412"/>
      <c r="R577" s="412"/>
      <c r="S577" s="461"/>
      <c r="T577" s="461"/>
      <c r="U577" s="457"/>
      <c r="V577" s="412"/>
      <c r="W577" s="412"/>
      <c r="X577" s="412"/>
      <c r="Y577" s="412"/>
      <c r="AW577" s="184" t="str">
        <f>IFERROR(TP_DATA[[#This Row],[Top '[m']]]-TP_DATA[[#This Row],[Bottom '[m']]], "")</f>
        <v/>
      </c>
      <c r="AX577" s="165"/>
      <c r="AY577" s="166"/>
      <c r="AZ577" s="189"/>
      <c r="BC577" s="94"/>
      <c r="BD577" s="94"/>
      <c r="BE577" s="150"/>
      <c r="BJ577"/>
      <c r="CI577" s="184" t="str">
        <f>IFERROR(TOWER_DATA[[#This Row],[Top '[m']]]-TOWER_DATA[[#This Row],[Bottom '[m']]], "")</f>
        <v/>
      </c>
      <c r="CJ577" s="446" t="str">
        <f>IFERROR(-(TOWER_DATA[[#This Row],[D, bottom '[m']]]-TOWER_DATA[[#This Row],[D, top '[m']]])/(TOWER_DATA[[#This Row],[Bottom '[m']]]-TOWER_DATA[[#This Row],[Top '[m']]]),"")</f>
        <v/>
      </c>
      <c r="CK577" s="447" t="str">
        <f>IF(7850/1000*(1/3)*PI()*ABS(CD577-CE577)*((CF577/2)^2+(CF577/2)*(CG577/2)+(CG577/2)^2-(CF577/2-CH577/1000)^2-(CF577/2-CH577/1000)*(CG577/2-CH577/1000)-(CG577/2-CH577/1000)^2)=0,"",7850/1000*(1/3)*PI()*ABS(CD577-CE577)*((CF577/2)^2+(CF577/2)*(CG577/2)+(CG577/2)^2-(CF577/2-CH577/1000)^2-(CF577/2-CH577/1000)*(CG577/2-CH577/1000)-(CG577/2-CH577/1000)^2))</f>
        <v/>
      </c>
      <c r="CL577" s="185" t="str">
        <f>IFERROR((TOWER_DATA[[#This Row],[D, bottom '[m']]]+TOWER_DATA[[#This Row],[D, top '[m']]])/(2*TOWER_DATA[[#This Row],[t '[mm']]]/1000),"")</f>
        <v/>
      </c>
      <c r="DQ577" s="166"/>
      <c r="DR577" s="166"/>
      <c r="DS577" s="150"/>
      <c r="DV577" s="94"/>
      <c r="DW577" s="94"/>
    </row>
    <row r="578" spans="11:127" ht="18" customHeight="1">
      <c r="K578" s="51" t="str">
        <f>IFERROR(MP_DATA[[#This Row],[Top '[m']]]-MP_DATA[[#This Row],[Bottom '[m']]], "")</f>
        <v/>
      </c>
      <c r="L578" s="165"/>
      <c r="M578" s="122" t="str">
        <f t="shared" si="13"/>
        <v/>
      </c>
      <c r="N578" s="435" t="str">
        <f>IFERROR((MP_DATA[[#This Row],[D, bottom '[m']]]+MP_DATA[[#This Row],[D, top '[m']]])/(2*MP_DATA[[#This Row],[t '[mm']]]/1000),"")</f>
        <v/>
      </c>
      <c r="O578" s="412"/>
      <c r="P578" s="412"/>
      <c r="Q578" s="412"/>
      <c r="R578" s="412"/>
      <c r="S578" s="461"/>
      <c r="T578" s="461"/>
      <c r="U578" s="457"/>
      <c r="V578" s="412"/>
      <c r="W578" s="412"/>
      <c r="X578" s="412"/>
      <c r="Y578" s="412"/>
      <c r="AW578" s="184" t="str">
        <f>IFERROR(TP_DATA[[#This Row],[Top '[m']]]-TP_DATA[[#This Row],[Bottom '[m']]], "")</f>
        <v/>
      </c>
      <c r="AX578" s="165"/>
      <c r="AY578" s="166"/>
      <c r="AZ578" s="189"/>
      <c r="BC578" s="94"/>
      <c r="BD578" s="94"/>
      <c r="BE578" s="150"/>
      <c r="BJ578"/>
      <c r="CI578" s="184" t="str">
        <f>IFERROR(TOWER_DATA[[#This Row],[Top '[m']]]-TOWER_DATA[[#This Row],[Bottom '[m']]], "")</f>
        <v/>
      </c>
      <c r="CJ578" s="446" t="str">
        <f>IFERROR(-(TOWER_DATA[[#This Row],[D, bottom '[m']]]-TOWER_DATA[[#This Row],[D, top '[m']]])/(TOWER_DATA[[#This Row],[Bottom '[m']]]-TOWER_DATA[[#This Row],[Top '[m']]]),"")</f>
        <v/>
      </c>
      <c r="CK578" s="447" t="str">
        <f>IF(7850/1000*(1/3)*PI()*ABS(CD578-CE578)*((CF578/2)^2+(CF578/2)*(CG578/2)+(CG578/2)^2-(CF578/2-CH578/1000)^2-(CF578/2-CH578/1000)*(CG578/2-CH578/1000)-(CG578/2-CH578/1000)^2)=0,"",7850/1000*(1/3)*PI()*ABS(CD578-CE578)*((CF578/2)^2+(CF578/2)*(CG578/2)+(CG578/2)^2-(CF578/2-CH578/1000)^2-(CF578/2-CH578/1000)*(CG578/2-CH578/1000)-(CG578/2-CH578/1000)^2))</f>
        <v/>
      </c>
      <c r="CL578" s="185" t="str">
        <f>IFERROR((TOWER_DATA[[#This Row],[D, bottom '[m']]]+TOWER_DATA[[#This Row],[D, top '[m']]])/(2*TOWER_DATA[[#This Row],[t '[mm']]]/1000),"")</f>
        <v/>
      </c>
      <c r="DQ578" s="166"/>
      <c r="DR578" s="166"/>
      <c r="DS578" s="150"/>
      <c r="DV578" s="94"/>
      <c r="DW578" s="94"/>
    </row>
    <row r="579" spans="11:127" ht="18" customHeight="1">
      <c r="K579" s="51" t="str">
        <f>IFERROR(MP_DATA[[#This Row],[Top '[m']]]-MP_DATA[[#This Row],[Bottom '[m']]], "")</f>
        <v/>
      </c>
      <c r="L579" s="165"/>
      <c r="M579" s="122" t="str">
        <f t="shared" si="13"/>
        <v/>
      </c>
      <c r="N579" s="435" t="str">
        <f>IFERROR((MP_DATA[[#This Row],[D, bottom '[m']]]+MP_DATA[[#This Row],[D, top '[m']]])/(2*MP_DATA[[#This Row],[t '[mm']]]/1000),"")</f>
        <v/>
      </c>
      <c r="O579" s="412"/>
      <c r="P579" s="412"/>
      <c r="Q579" s="412"/>
      <c r="R579" s="412"/>
      <c r="S579" s="461"/>
      <c r="T579" s="461"/>
      <c r="U579" s="457"/>
      <c r="V579" s="412"/>
      <c r="W579" s="412"/>
      <c r="X579" s="412"/>
      <c r="Y579" s="412"/>
      <c r="AW579" s="184" t="str">
        <f>IFERROR(TP_DATA[[#This Row],[Top '[m']]]-TP_DATA[[#This Row],[Bottom '[m']]], "")</f>
        <v/>
      </c>
      <c r="AX579" s="165"/>
      <c r="AY579" s="166"/>
      <c r="AZ579" s="189"/>
      <c r="BC579" s="94"/>
      <c r="BD579" s="94"/>
      <c r="BE579" s="150"/>
      <c r="BJ579"/>
      <c r="CI579" s="184" t="str">
        <f>IFERROR(TOWER_DATA[[#This Row],[Top '[m']]]-TOWER_DATA[[#This Row],[Bottom '[m']]], "")</f>
        <v/>
      </c>
      <c r="CJ579" s="446" t="str">
        <f>IFERROR(-(TOWER_DATA[[#This Row],[D, bottom '[m']]]-TOWER_DATA[[#This Row],[D, top '[m']]])/(TOWER_DATA[[#This Row],[Bottom '[m']]]-TOWER_DATA[[#This Row],[Top '[m']]]),"")</f>
        <v/>
      </c>
      <c r="CK579" s="447" t="str">
        <f>IF(7850/1000*(1/3)*PI()*ABS(CD579-CE579)*((CF579/2)^2+(CF579/2)*(CG579/2)+(CG579/2)^2-(CF579/2-CH579/1000)^2-(CF579/2-CH579/1000)*(CG579/2-CH579/1000)-(CG579/2-CH579/1000)^2)=0,"",7850/1000*(1/3)*PI()*ABS(CD579-CE579)*((CF579/2)^2+(CF579/2)*(CG579/2)+(CG579/2)^2-(CF579/2-CH579/1000)^2-(CF579/2-CH579/1000)*(CG579/2-CH579/1000)-(CG579/2-CH579/1000)^2))</f>
        <v/>
      </c>
      <c r="CL579" s="185" t="str">
        <f>IFERROR((TOWER_DATA[[#This Row],[D, bottom '[m']]]+TOWER_DATA[[#This Row],[D, top '[m']]])/(2*TOWER_DATA[[#This Row],[t '[mm']]]/1000),"")</f>
        <v/>
      </c>
      <c r="DQ579" s="166"/>
      <c r="DR579" s="166"/>
      <c r="DS579" s="150"/>
      <c r="DV579" s="94"/>
      <c r="DW579" s="94"/>
    </row>
    <row r="580" spans="11:127" ht="18" customHeight="1">
      <c r="K580" s="51" t="str">
        <f>IFERROR(MP_DATA[[#This Row],[Top '[m']]]-MP_DATA[[#This Row],[Bottom '[m']]], "")</f>
        <v/>
      </c>
      <c r="L580" s="165"/>
      <c r="M580" s="122" t="str">
        <f t="shared" si="13"/>
        <v/>
      </c>
      <c r="N580" s="435" t="str">
        <f>IFERROR((MP_DATA[[#This Row],[D, bottom '[m']]]+MP_DATA[[#This Row],[D, top '[m']]])/(2*MP_DATA[[#This Row],[t '[mm']]]/1000),"")</f>
        <v/>
      </c>
      <c r="O580" s="412"/>
      <c r="P580" s="412"/>
      <c r="Q580" s="412"/>
      <c r="R580" s="412"/>
      <c r="S580" s="461"/>
      <c r="T580" s="461"/>
      <c r="U580" s="457"/>
      <c r="V580" s="412"/>
      <c r="W580" s="412"/>
      <c r="X580" s="412"/>
      <c r="Y580" s="412"/>
      <c r="AW580" s="184" t="str">
        <f>IFERROR(TP_DATA[[#This Row],[Top '[m']]]-TP_DATA[[#This Row],[Bottom '[m']]], "")</f>
        <v/>
      </c>
      <c r="AX580" s="165"/>
      <c r="AY580" s="166"/>
      <c r="AZ580" s="189"/>
      <c r="BC580" s="94"/>
      <c r="BD580" s="94"/>
      <c r="BE580" s="150"/>
      <c r="BJ580"/>
      <c r="CI580" s="184" t="str">
        <f>IFERROR(TOWER_DATA[[#This Row],[Top '[m']]]-TOWER_DATA[[#This Row],[Bottom '[m']]], "")</f>
        <v/>
      </c>
      <c r="CJ580" s="446" t="str">
        <f>IFERROR(-(TOWER_DATA[[#This Row],[D, bottom '[m']]]-TOWER_DATA[[#This Row],[D, top '[m']]])/(TOWER_DATA[[#This Row],[Bottom '[m']]]-TOWER_DATA[[#This Row],[Top '[m']]]),"")</f>
        <v/>
      </c>
      <c r="CK580" s="447" t="str">
        <f>IF(7850/1000*(1/3)*PI()*ABS(CD580-CE580)*((CF580/2)^2+(CF580/2)*(CG580/2)+(CG580/2)^2-(CF580/2-CH580/1000)^2-(CF580/2-CH580/1000)*(CG580/2-CH580/1000)-(CG580/2-CH580/1000)^2)=0,"",7850/1000*(1/3)*PI()*ABS(CD580-CE580)*((CF580/2)^2+(CF580/2)*(CG580/2)+(CG580/2)^2-(CF580/2-CH580/1000)^2-(CF580/2-CH580/1000)*(CG580/2-CH580/1000)-(CG580/2-CH580/1000)^2))</f>
        <v/>
      </c>
      <c r="CL580" s="185" t="str">
        <f>IFERROR((TOWER_DATA[[#This Row],[D, bottom '[m']]]+TOWER_DATA[[#This Row],[D, top '[m']]])/(2*TOWER_DATA[[#This Row],[t '[mm']]]/1000),"")</f>
        <v/>
      </c>
      <c r="DQ580" s="166"/>
      <c r="DR580" s="166"/>
      <c r="DS580" s="150"/>
      <c r="DV580" s="94"/>
      <c r="DW580" s="94"/>
    </row>
    <row r="581" spans="11:127" ht="18" customHeight="1">
      <c r="K581" s="51" t="str">
        <f>IFERROR(MP_DATA[[#This Row],[Top '[m']]]-MP_DATA[[#This Row],[Bottom '[m']]], "")</f>
        <v/>
      </c>
      <c r="L581" s="165"/>
      <c r="M581" s="122" t="str">
        <f t="shared" si="13"/>
        <v/>
      </c>
      <c r="N581" s="435" t="str">
        <f>IFERROR((MP_DATA[[#This Row],[D, bottom '[m']]]+MP_DATA[[#This Row],[D, top '[m']]])/(2*MP_DATA[[#This Row],[t '[mm']]]/1000),"")</f>
        <v/>
      </c>
      <c r="O581" s="412"/>
      <c r="P581" s="412"/>
      <c r="Q581" s="412"/>
      <c r="R581" s="412"/>
      <c r="S581" s="461"/>
      <c r="T581" s="461"/>
      <c r="U581" s="457"/>
      <c r="V581" s="412"/>
      <c r="W581" s="412"/>
      <c r="X581" s="412"/>
      <c r="Y581" s="412"/>
      <c r="AW581" s="184" t="str">
        <f>IFERROR(TP_DATA[[#This Row],[Top '[m']]]-TP_DATA[[#This Row],[Bottom '[m']]], "")</f>
        <v/>
      </c>
      <c r="AX581" s="165"/>
      <c r="AY581" s="166"/>
      <c r="AZ581" s="189"/>
      <c r="BC581" s="94"/>
      <c r="BD581" s="94"/>
      <c r="BE581" s="150"/>
      <c r="BJ581"/>
      <c r="CI581" s="184" t="str">
        <f>IFERROR(TOWER_DATA[[#This Row],[Top '[m']]]-TOWER_DATA[[#This Row],[Bottom '[m']]], "")</f>
        <v/>
      </c>
      <c r="CJ581" s="446" t="str">
        <f>IFERROR(-(TOWER_DATA[[#This Row],[D, bottom '[m']]]-TOWER_DATA[[#This Row],[D, top '[m']]])/(TOWER_DATA[[#This Row],[Bottom '[m']]]-TOWER_DATA[[#This Row],[Top '[m']]]),"")</f>
        <v/>
      </c>
      <c r="CK581" s="447" t="str">
        <f>IF(7850/1000*(1/3)*PI()*ABS(CD581-CE581)*((CF581/2)^2+(CF581/2)*(CG581/2)+(CG581/2)^2-(CF581/2-CH581/1000)^2-(CF581/2-CH581/1000)*(CG581/2-CH581/1000)-(CG581/2-CH581/1000)^2)=0,"",7850/1000*(1/3)*PI()*ABS(CD581-CE581)*((CF581/2)^2+(CF581/2)*(CG581/2)+(CG581/2)^2-(CF581/2-CH581/1000)^2-(CF581/2-CH581/1000)*(CG581/2-CH581/1000)-(CG581/2-CH581/1000)^2))</f>
        <v/>
      </c>
      <c r="CL581" s="185" t="str">
        <f>IFERROR((TOWER_DATA[[#This Row],[D, bottom '[m']]]+TOWER_DATA[[#This Row],[D, top '[m']]])/(2*TOWER_DATA[[#This Row],[t '[mm']]]/1000),"")</f>
        <v/>
      </c>
      <c r="DQ581" s="166"/>
      <c r="DR581" s="166"/>
      <c r="DS581" s="150"/>
      <c r="DV581" s="94"/>
      <c r="DW581" s="94"/>
    </row>
    <row r="582" spans="11:127" ht="18" customHeight="1">
      <c r="K582" s="51" t="str">
        <f>IFERROR(MP_DATA[[#This Row],[Top '[m']]]-MP_DATA[[#This Row],[Bottom '[m']]], "")</f>
        <v/>
      </c>
      <c r="L582" s="165"/>
      <c r="M582" s="122" t="str">
        <f t="shared" si="13"/>
        <v/>
      </c>
      <c r="N582" s="435" t="str">
        <f>IFERROR((MP_DATA[[#This Row],[D, bottom '[m']]]+MP_DATA[[#This Row],[D, top '[m']]])/(2*MP_DATA[[#This Row],[t '[mm']]]/1000),"")</f>
        <v/>
      </c>
      <c r="O582" s="412"/>
      <c r="P582" s="412"/>
      <c r="Q582" s="412"/>
      <c r="R582" s="412"/>
      <c r="S582" s="461"/>
      <c r="T582" s="461"/>
      <c r="U582" s="457"/>
      <c r="V582" s="412"/>
      <c r="W582" s="412"/>
      <c r="X582" s="412"/>
      <c r="Y582" s="412"/>
      <c r="AW582" s="184" t="str">
        <f>IFERROR(TP_DATA[[#This Row],[Top '[m']]]-TP_DATA[[#This Row],[Bottom '[m']]], "")</f>
        <v/>
      </c>
      <c r="AX582" s="165"/>
      <c r="AY582" s="166"/>
      <c r="AZ582" s="189"/>
      <c r="BC582" s="94"/>
      <c r="BD582" s="94"/>
      <c r="BE582" s="150"/>
      <c r="BJ582"/>
      <c r="CI582" s="184" t="str">
        <f>IFERROR(TOWER_DATA[[#This Row],[Top '[m']]]-TOWER_DATA[[#This Row],[Bottom '[m']]], "")</f>
        <v/>
      </c>
      <c r="CJ582" s="446" t="str">
        <f>IFERROR(-(TOWER_DATA[[#This Row],[D, bottom '[m']]]-TOWER_DATA[[#This Row],[D, top '[m']]])/(TOWER_DATA[[#This Row],[Bottom '[m']]]-TOWER_DATA[[#This Row],[Top '[m']]]),"")</f>
        <v/>
      </c>
      <c r="CK582" s="447" t="str">
        <f>IF(7850/1000*(1/3)*PI()*ABS(CD582-CE582)*((CF582/2)^2+(CF582/2)*(CG582/2)+(CG582/2)^2-(CF582/2-CH582/1000)^2-(CF582/2-CH582/1000)*(CG582/2-CH582/1000)-(CG582/2-CH582/1000)^2)=0,"",7850/1000*(1/3)*PI()*ABS(CD582-CE582)*((CF582/2)^2+(CF582/2)*(CG582/2)+(CG582/2)^2-(CF582/2-CH582/1000)^2-(CF582/2-CH582/1000)*(CG582/2-CH582/1000)-(CG582/2-CH582/1000)^2))</f>
        <v/>
      </c>
      <c r="CL582" s="185" t="str">
        <f>IFERROR((TOWER_DATA[[#This Row],[D, bottom '[m']]]+TOWER_DATA[[#This Row],[D, top '[m']]])/(2*TOWER_DATA[[#This Row],[t '[mm']]]/1000),"")</f>
        <v/>
      </c>
      <c r="DQ582" s="166"/>
      <c r="DR582" s="166"/>
      <c r="DS582" s="150"/>
      <c r="DV582" s="94"/>
      <c r="DW582" s="94"/>
    </row>
    <row r="583" spans="11:127" ht="18" customHeight="1">
      <c r="K583" s="51" t="str">
        <f>IFERROR(MP_DATA[[#This Row],[Top '[m']]]-MP_DATA[[#This Row],[Bottom '[m']]], "")</f>
        <v/>
      </c>
      <c r="L583" s="165"/>
      <c r="M583" s="122" t="str">
        <f t="shared" si="13"/>
        <v/>
      </c>
      <c r="N583" s="435" t="str">
        <f>IFERROR((MP_DATA[[#This Row],[D, bottom '[m']]]+MP_DATA[[#This Row],[D, top '[m']]])/(2*MP_DATA[[#This Row],[t '[mm']]]/1000),"")</f>
        <v/>
      </c>
      <c r="O583" s="412"/>
      <c r="P583" s="412"/>
      <c r="Q583" s="412"/>
      <c r="R583" s="412"/>
      <c r="S583" s="461"/>
      <c r="T583" s="461"/>
      <c r="U583" s="457"/>
      <c r="V583" s="412"/>
      <c r="W583" s="412"/>
      <c r="X583" s="412"/>
      <c r="Y583" s="412"/>
      <c r="AW583" s="184" t="str">
        <f>IFERROR(TP_DATA[[#This Row],[Top '[m']]]-TP_DATA[[#This Row],[Bottom '[m']]], "")</f>
        <v/>
      </c>
      <c r="AX583" s="165"/>
      <c r="AY583" s="166"/>
      <c r="AZ583" s="189"/>
      <c r="BC583" s="94"/>
      <c r="BD583" s="94"/>
      <c r="BE583" s="150"/>
      <c r="BJ583"/>
      <c r="CI583" s="184" t="str">
        <f>IFERROR(TOWER_DATA[[#This Row],[Top '[m']]]-TOWER_DATA[[#This Row],[Bottom '[m']]], "")</f>
        <v/>
      </c>
      <c r="CJ583" s="446" t="str">
        <f>IFERROR(-(TOWER_DATA[[#This Row],[D, bottom '[m']]]-TOWER_DATA[[#This Row],[D, top '[m']]])/(TOWER_DATA[[#This Row],[Bottom '[m']]]-TOWER_DATA[[#This Row],[Top '[m']]]),"")</f>
        <v/>
      </c>
      <c r="CK583" s="447" t="str">
        <f>IF(7850/1000*(1/3)*PI()*ABS(CD583-CE583)*((CF583/2)^2+(CF583/2)*(CG583/2)+(CG583/2)^2-(CF583/2-CH583/1000)^2-(CF583/2-CH583/1000)*(CG583/2-CH583/1000)-(CG583/2-CH583/1000)^2)=0,"",7850/1000*(1/3)*PI()*ABS(CD583-CE583)*((CF583/2)^2+(CF583/2)*(CG583/2)+(CG583/2)^2-(CF583/2-CH583/1000)^2-(CF583/2-CH583/1000)*(CG583/2-CH583/1000)-(CG583/2-CH583/1000)^2))</f>
        <v/>
      </c>
      <c r="CL583" s="185" t="str">
        <f>IFERROR((TOWER_DATA[[#This Row],[D, bottom '[m']]]+TOWER_DATA[[#This Row],[D, top '[m']]])/(2*TOWER_DATA[[#This Row],[t '[mm']]]/1000),"")</f>
        <v/>
      </c>
      <c r="DQ583" s="166"/>
      <c r="DR583" s="166"/>
      <c r="DS583" s="150"/>
      <c r="DV583" s="94"/>
      <c r="DW583" s="94"/>
    </row>
    <row r="584" spans="11:127" ht="18" customHeight="1">
      <c r="K584" s="51" t="str">
        <f>IFERROR(MP_DATA[[#This Row],[Top '[m']]]-MP_DATA[[#This Row],[Bottom '[m']]], "")</f>
        <v/>
      </c>
      <c r="L584" s="165"/>
      <c r="M584" s="122" t="str">
        <f t="shared" si="13"/>
        <v/>
      </c>
      <c r="N584" s="435" t="str">
        <f>IFERROR((MP_DATA[[#This Row],[D, bottom '[m']]]+MP_DATA[[#This Row],[D, top '[m']]])/(2*MP_DATA[[#This Row],[t '[mm']]]/1000),"")</f>
        <v/>
      </c>
      <c r="O584" s="412"/>
      <c r="P584" s="412"/>
      <c r="Q584" s="412"/>
      <c r="R584" s="412"/>
      <c r="S584" s="461"/>
      <c r="T584" s="461"/>
      <c r="U584" s="457"/>
      <c r="V584" s="412"/>
      <c r="W584" s="412"/>
      <c r="X584" s="412"/>
      <c r="Y584" s="412"/>
      <c r="AW584" s="184" t="str">
        <f>IFERROR(TP_DATA[[#This Row],[Top '[m']]]-TP_DATA[[#This Row],[Bottom '[m']]], "")</f>
        <v/>
      </c>
      <c r="AX584" s="165"/>
      <c r="AY584" s="166"/>
      <c r="AZ584" s="189"/>
      <c r="BC584" s="94"/>
      <c r="BD584" s="94"/>
      <c r="BE584" s="150"/>
      <c r="BJ584"/>
      <c r="CI584" s="184" t="str">
        <f>IFERROR(TOWER_DATA[[#This Row],[Top '[m']]]-TOWER_DATA[[#This Row],[Bottom '[m']]], "")</f>
        <v/>
      </c>
      <c r="CJ584" s="446" t="str">
        <f>IFERROR(-(TOWER_DATA[[#This Row],[D, bottom '[m']]]-TOWER_DATA[[#This Row],[D, top '[m']]])/(TOWER_DATA[[#This Row],[Bottom '[m']]]-TOWER_DATA[[#This Row],[Top '[m']]]),"")</f>
        <v/>
      </c>
      <c r="CK584" s="447" t="str">
        <f>IF(7850/1000*(1/3)*PI()*ABS(CD584-CE584)*((CF584/2)^2+(CF584/2)*(CG584/2)+(CG584/2)^2-(CF584/2-CH584/1000)^2-(CF584/2-CH584/1000)*(CG584/2-CH584/1000)-(CG584/2-CH584/1000)^2)=0,"",7850/1000*(1/3)*PI()*ABS(CD584-CE584)*((CF584/2)^2+(CF584/2)*(CG584/2)+(CG584/2)^2-(CF584/2-CH584/1000)^2-(CF584/2-CH584/1000)*(CG584/2-CH584/1000)-(CG584/2-CH584/1000)^2))</f>
        <v/>
      </c>
      <c r="CL584" s="185" t="str">
        <f>IFERROR((TOWER_DATA[[#This Row],[D, bottom '[m']]]+TOWER_DATA[[#This Row],[D, top '[m']]])/(2*TOWER_DATA[[#This Row],[t '[mm']]]/1000),"")</f>
        <v/>
      </c>
      <c r="DQ584" s="166"/>
      <c r="DR584" s="166"/>
      <c r="DS584" s="150"/>
      <c r="DV584" s="94"/>
      <c r="DW584" s="94"/>
    </row>
    <row r="585" spans="11:127" ht="18" customHeight="1">
      <c r="K585" s="51" t="str">
        <f>IFERROR(MP_DATA[[#This Row],[Top '[m']]]-MP_DATA[[#This Row],[Bottom '[m']]], "")</f>
        <v/>
      </c>
      <c r="L585" s="165"/>
      <c r="M585" s="122" t="str">
        <f t="shared" si="13"/>
        <v/>
      </c>
      <c r="N585" s="435" t="str">
        <f>IFERROR((MP_DATA[[#This Row],[D, bottom '[m']]]+MP_DATA[[#This Row],[D, top '[m']]])/(2*MP_DATA[[#This Row],[t '[mm']]]/1000),"")</f>
        <v/>
      </c>
      <c r="O585" s="412"/>
      <c r="P585" s="412"/>
      <c r="Q585" s="412"/>
      <c r="R585" s="412"/>
      <c r="S585" s="461"/>
      <c r="T585" s="461"/>
      <c r="U585" s="457"/>
      <c r="V585" s="412"/>
      <c r="W585" s="412"/>
      <c r="X585" s="412"/>
      <c r="Y585" s="412"/>
      <c r="AW585" s="184" t="str">
        <f>IFERROR(TP_DATA[[#This Row],[Top '[m']]]-TP_DATA[[#This Row],[Bottom '[m']]], "")</f>
        <v/>
      </c>
      <c r="AX585" s="165"/>
      <c r="AY585" s="166"/>
      <c r="AZ585" s="189"/>
      <c r="BC585" s="94"/>
      <c r="BD585" s="94"/>
      <c r="BE585" s="150"/>
      <c r="BJ585"/>
      <c r="CI585" s="184" t="str">
        <f>IFERROR(TOWER_DATA[[#This Row],[Top '[m']]]-TOWER_DATA[[#This Row],[Bottom '[m']]], "")</f>
        <v/>
      </c>
      <c r="CJ585" s="446" t="str">
        <f>IFERROR(-(TOWER_DATA[[#This Row],[D, bottom '[m']]]-TOWER_DATA[[#This Row],[D, top '[m']]])/(TOWER_DATA[[#This Row],[Bottom '[m']]]-TOWER_DATA[[#This Row],[Top '[m']]]),"")</f>
        <v/>
      </c>
      <c r="CK585" s="447" t="str">
        <f>IF(7850/1000*(1/3)*PI()*ABS(CD585-CE585)*((CF585/2)^2+(CF585/2)*(CG585/2)+(CG585/2)^2-(CF585/2-CH585/1000)^2-(CF585/2-CH585/1000)*(CG585/2-CH585/1000)-(CG585/2-CH585/1000)^2)=0,"",7850/1000*(1/3)*PI()*ABS(CD585-CE585)*((CF585/2)^2+(CF585/2)*(CG585/2)+(CG585/2)^2-(CF585/2-CH585/1000)^2-(CF585/2-CH585/1000)*(CG585/2-CH585/1000)-(CG585/2-CH585/1000)^2))</f>
        <v/>
      </c>
      <c r="CL585" s="185" t="str">
        <f>IFERROR((TOWER_DATA[[#This Row],[D, bottom '[m']]]+TOWER_DATA[[#This Row],[D, top '[m']]])/(2*TOWER_DATA[[#This Row],[t '[mm']]]/1000),"")</f>
        <v/>
      </c>
      <c r="DQ585" s="166"/>
      <c r="DR585" s="166"/>
      <c r="DS585" s="150"/>
      <c r="DV585" s="94"/>
      <c r="DW585" s="94"/>
    </row>
    <row r="586" spans="11:127" ht="18" customHeight="1">
      <c r="K586" s="51" t="str">
        <f>IFERROR(MP_DATA[[#This Row],[Top '[m']]]-MP_DATA[[#This Row],[Bottom '[m']]], "")</f>
        <v/>
      </c>
      <c r="L586" s="165"/>
      <c r="M586" s="122" t="str">
        <f t="shared" si="13"/>
        <v/>
      </c>
      <c r="N586" s="435" t="str">
        <f>IFERROR((MP_DATA[[#This Row],[D, bottom '[m']]]+MP_DATA[[#This Row],[D, top '[m']]])/(2*MP_DATA[[#This Row],[t '[mm']]]/1000),"")</f>
        <v/>
      </c>
      <c r="O586" s="412"/>
      <c r="P586" s="412"/>
      <c r="Q586" s="412"/>
      <c r="R586" s="412"/>
      <c r="S586" s="461"/>
      <c r="T586" s="461"/>
      <c r="U586" s="457"/>
      <c r="V586" s="412"/>
      <c r="W586" s="412"/>
      <c r="X586" s="412"/>
      <c r="Y586" s="412"/>
      <c r="AW586" s="184" t="str">
        <f>IFERROR(TP_DATA[[#This Row],[Top '[m']]]-TP_DATA[[#This Row],[Bottom '[m']]], "")</f>
        <v/>
      </c>
      <c r="AX586" s="165"/>
      <c r="AY586" s="166"/>
      <c r="AZ586" s="189"/>
      <c r="BC586" s="94"/>
      <c r="BD586" s="94"/>
      <c r="BE586" s="150"/>
      <c r="BJ586"/>
      <c r="CI586" s="184" t="str">
        <f>IFERROR(TOWER_DATA[[#This Row],[Top '[m']]]-TOWER_DATA[[#This Row],[Bottom '[m']]], "")</f>
        <v/>
      </c>
      <c r="CJ586" s="446" t="str">
        <f>IFERROR(-(TOWER_DATA[[#This Row],[D, bottom '[m']]]-TOWER_DATA[[#This Row],[D, top '[m']]])/(TOWER_DATA[[#This Row],[Bottom '[m']]]-TOWER_DATA[[#This Row],[Top '[m']]]),"")</f>
        <v/>
      </c>
      <c r="CK586" s="447" t="str">
        <f>IF(7850/1000*(1/3)*PI()*ABS(CD586-CE586)*((CF586/2)^2+(CF586/2)*(CG586/2)+(CG586/2)^2-(CF586/2-CH586/1000)^2-(CF586/2-CH586/1000)*(CG586/2-CH586/1000)-(CG586/2-CH586/1000)^2)=0,"",7850/1000*(1/3)*PI()*ABS(CD586-CE586)*((CF586/2)^2+(CF586/2)*(CG586/2)+(CG586/2)^2-(CF586/2-CH586/1000)^2-(CF586/2-CH586/1000)*(CG586/2-CH586/1000)-(CG586/2-CH586/1000)^2))</f>
        <v/>
      </c>
      <c r="CL586" s="185" t="str">
        <f>IFERROR((TOWER_DATA[[#This Row],[D, bottom '[m']]]+TOWER_DATA[[#This Row],[D, top '[m']]])/(2*TOWER_DATA[[#This Row],[t '[mm']]]/1000),"")</f>
        <v/>
      </c>
      <c r="DQ586" s="166"/>
      <c r="DR586" s="166"/>
      <c r="DS586" s="150"/>
      <c r="DV586" s="94"/>
      <c r="DW586" s="94"/>
    </row>
    <row r="587" spans="11:127" ht="18" customHeight="1">
      <c r="K587" s="51" t="str">
        <f>IFERROR(MP_DATA[[#This Row],[Top '[m']]]-MP_DATA[[#This Row],[Bottom '[m']]], "")</f>
        <v/>
      </c>
      <c r="L587" s="165"/>
      <c r="M587" s="122" t="str">
        <f t="shared" si="13"/>
        <v/>
      </c>
      <c r="N587" s="435" t="str">
        <f>IFERROR((MP_DATA[[#This Row],[D, bottom '[m']]]+MP_DATA[[#This Row],[D, top '[m']]])/(2*MP_DATA[[#This Row],[t '[mm']]]/1000),"")</f>
        <v/>
      </c>
      <c r="O587" s="412"/>
      <c r="P587" s="412"/>
      <c r="Q587" s="412"/>
      <c r="R587" s="412"/>
      <c r="S587" s="461"/>
      <c r="T587" s="461"/>
      <c r="U587" s="457"/>
      <c r="V587" s="412"/>
      <c r="W587" s="412"/>
      <c r="X587" s="412"/>
      <c r="Y587" s="412"/>
      <c r="AW587" s="184" t="str">
        <f>IFERROR(TP_DATA[[#This Row],[Top '[m']]]-TP_DATA[[#This Row],[Bottom '[m']]], "")</f>
        <v/>
      </c>
      <c r="AX587" s="165"/>
      <c r="AY587" s="166"/>
      <c r="AZ587" s="189"/>
      <c r="BC587" s="94"/>
      <c r="BD587" s="94"/>
      <c r="BE587" s="150"/>
      <c r="BJ587"/>
      <c r="CI587" s="184" t="str">
        <f>IFERROR(TOWER_DATA[[#This Row],[Top '[m']]]-TOWER_DATA[[#This Row],[Bottom '[m']]], "")</f>
        <v/>
      </c>
      <c r="CJ587" s="446" t="str">
        <f>IFERROR(-(TOWER_DATA[[#This Row],[D, bottom '[m']]]-TOWER_DATA[[#This Row],[D, top '[m']]])/(TOWER_DATA[[#This Row],[Bottom '[m']]]-TOWER_DATA[[#This Row],[Top '[m']]]),"")</f>
        <v/>
      </c>
      <c r="CK587" s="447" t="str">
        <f>IF(7850/1000*(1/3)*PI()*ABS(CD587-CE587)*((CF587/2)^2+(CF587/2)*(CG587/2)+(CG587/2)^2-(CF587/2-CH587/1000)^2-(CF587/2-CH587/1000)*(CG587/2-CH587/1000)-(CG587/2-CH587/1000)^2)=0,"",7850/1000*(1/3)*PI()*ABS(CD587-CE587)*((CF587/2)^2+(CF587/2)*(CG587/2)+(CG587/2)^2-(CF587/2-CH587/1000)^2-(CF587/2-CH587/1000)*(CG587/2-CH587/1000)-(CG587/2-CH587/1000)^2))</f>
        <v/>
      </c>
      <c r="CL587" s="185" t="str">
        <f>IFERROR((TOWER_DATA[[#This Row],[D, bottom '[m']]]+TOWER_DATA[[#This Row],[D, top '[m']]])/(2*TOWER_DATA[[#This Row],[t '[mm']]]/1000),"")</f>
        <v/>
      </c>
      <c r="DQ587" s="166"/>
      <c r="DR587" s="166"/>
      <c r="DS587" s="150"/>
      <c r="DV587" s="94"/>
      <c r="DW587" s="94"/>
    </row>
    <row r="588" spans="11:127" ht="18" customHeight="1">
      <c r="K588" s="51" t="str">
        <f>IFERROR(MP_DATA[[#This Row],[Top '[m']]]-MP_DATA[[#This Row],[Bottom '[m']]], "")</f>
        <v/>
      </c>
      <c r="L588" s="165"/>
      <c r="M588" s="122" t="str">
        <f t="shared" si="13"/>
        <v/>
      </c>
      <c r="N588" s="435" t="str">
        <f>IFERROR((MP_DATA[[#This Row],[D, bottom '[m']]]+MP_DATA[[#This Row],[D, top '[m']]])/(2*MP_DATA[[#This Row],[t '[mm']]]/1000),"")</f>
        <v/>
      </c>
      <c r="O588" s="412"/>
      <c r="P588" s="412"/>
      <c r="Q588" s="412"/>
      <c r="R588" s="412"/>
      <c r="S588" s="461"/>
      <c r="T588" s="461"/>
      <c r="U588" s="457"/>
      <c r="V588" s="412"/>
      <c r="W588" s="412"/>
      <c r="X588" s="412"/>
      <c r="Y588" s="412"/>
      <c r="AW588" s="184" t="str">
        <f>IFERROR(TP_DATA[[#This Row],[Top '[m']]]-TP_DATA[[#This Row],[Bottom '[m']]], "")</f>
        <v/>
      </c>
      <c r="AX588" s="165"/>
      <c r="AY588" s="166"/>
      <c r="AZ588" s="189"/>
      <c r="BC588" s="94"/>
      <c r="BD588" s="94"/>
      <c r="BE588" s="150"/>
      <c r="BJ588"/>
      <c r="CI588" s="184" t="str">
        <f>IFERROR(TOWER_DATA[[#This Row],[Top '[m']]]-TOWER_DATA[[#This Row],[Bottom '[m']]], "")</f>
        <v/>
      </c>
      <c r="CJ588" s="446" t="str">
        <f>IFERROR(-(TOWER_DATA[[#This Row],[D, bottom '[m']]]-TOWER_DATA[[#This Row],[D, top '[m']]])/(TOWER_DATA[[#This Row],[Bottom '[m']]]-TOWER_DATA[[#This Row],[Top '[m']]]),"")</f>
        <v/>
      </c>
      <c r="CK588" s="447" t="str">
        <f>IF(7850/1000*(1/3)*PI()*ABS(CD588-CE588)*((CF588/2)^2+(CF588/2)*(CG588/2)+(CG588/2)^2-(CF588/2-CH588/1000)^2-(CF588/2-CH588/1000)*(CG588/2-CH588/1000)-(CG588/2-CH588/1000)^2)=0,"",7850/1000*(1/3)*PI()*ABS(CD588-CE588)*((CF588/2)^2+(CF588/2)*(CG588/2)+(CG588/2)^2-(CF588/2-CH588/1000)^2-(CF588/2-CH588/1000)*(CG588/2-CH588/1000)-(CG588/2-CH588/1000)^2))</f>
        <v/>
      </c>
      <c r="CL588" s="185" t="str">
        <f>IFERROR((TOWER_DATA[[#This Row],[D, bottom '[m']]]+TOWER_DATA[[#This Row],[D, top '[m']]])/(2*TOWER_DATA[[#This Row],[t '[mm']]]/1000),"")</f>
        <v/>
      </c>
      <c r="DQ588" s="166"/>
      <c r="DR588" s="166"/>
      <c r="DS588" s="150"/>
      <c r="DV588" s="94"/>
      <c r="DW588" s="94"/>
    </row>
    <row r="589" spans="11:127" ht="18" customHeight="1">
      <c r="K589" s="51" t="str">
        <f>IFERROR(MP_DATA[[#This Row],[Top '[m']]]-MP_DATA[[#This Row],[Bottom '[m']]], "")</f>
        <v/>
      </c>
      <c r="L589" s="165"/>
      <c r="M589" s="122" t="str">
        <f t="shared" si="13"/>
        <v/>
      </c>
      <c r="N589" s="435" t="str">
        <f>IFERROR((MP_DATA[[#This Row],[D, bottom '[m']]]+MP_DATA[[#This Row],[D, top '[m']]])/(2*MP_DATA[[#This Row],[t '[mm']]]/1000),"")</f>
        <v/>
      </c>
      <c r="O589" s="412"/>
      <c r="P589" s="412"/>
      <c r="Q589" s="412"/>
      <c r="R589" s="412"/>
      <c r="S589" s="461"/>
      <c r="T589" s="461"/>
      <c r="U589" s="457"/>
      <c r="V589" s="412"/>
      <c r="W589" s="412"/>
      <c r="X589" s="412"/>
      <c r="Y589" s="412"/>
      <c r="AW589" s="184" t="str">
        <f>IFERROR(TP_DATA[[#This Row],[Top '[m']]]-TP_DATA[[#This Row],[Bottom '[m']]], "")</f>
        <v/>
      </c>
      <c r="AX589" s="165"/>
      <c r="AY589" s="166"/>
      <c r="AZ589" s="189"/>
      <c r="BC589" s="94"/>
      <c r="BD589" s="94"/>
      <c r="BE589" s="150"/>
      <c r="BJ589"/>
      <c r="CI589" s="184" t="str">
        <f>IFERROR(TOWER_DATA[[#This Row],[Top '[m']]]-TOWER_DATA[[#This Row],[Bottom '[m']]], "")</f>
        <v/>
      </c>
      <c r="CJ589" s="446" t="str">
        <f>IFERROR(-(TOWER_DATA[[#This Row],[D, bottom '[m']]]-TOWER_DATA[[#This Row],[D, top '[m']]])/(TOWER_DATA[[#This Row],[Bottom '[m']]]-TOWER_DATA[[#This Row],[Top '[m']]]),"")</f>
        <v/>
      </c>
      <c r="CK589" s="447" t="str">
        <f>IF(7850/1000*(1/3)*PI()*ABS(CD589-CE589)*((CF589/2)^2+(CF589/2)*(CG589/2)+(CG589/2)^2-(CF589/2-CH589/1000)^2-(CF589/2-CH589/1000)*(CG589/2-CH589/1000)-(CG589/2-CH589/1000)^2)=0,"",7850/1000*(1/3)*PI()*ABS(CD589-CE589)*((CF589/2)^2+(CF589/2)*(CG589/2)+(CG589/2)^2-(CF589/2-CH589/1000)^2-(CF589/2-CH589/1000)*(CG589/2-CH589/1000)-(CG589/2-CH589/1000)^2))</f>
        <v/>
      </c>
      <c r="CL589" s="185" t="str">
        <f>IFERROR((TOWER_DATA[[#This Row],[D, bottom '[m']]]+TOWER_DATA[[#This Row],[D, top '[m']]])/(2*TOWER_DATA[[#This Row],[t '[mm']]]/1000),"")</f>
        <v/>
      </c>
      <c r="DQ589" s="166"/>
      <c r="DR589" s="166"/>
      <c r="DS589" s="150"/>
      <c r="DV589" s="94"/>
      <c r="DW589" s="94"/>
    </row>
    <row r="590" spans="11:127" ht="18" customHeight="1">
      <c r="K590" s="51" t="str">
        <f>IFERROR(MP_DATA[[#This Row],[Top '[m']]]-MP_DATA[[#This Row],[Bottom '[m']]], "")</f>
        <v/>
      </c>
      <c r="L590" s="165"/>
      <c r="M590" s="122" t="str">
        <f t="shared" si="13"/>
        <v/>
      </c>
      <c r="N590" s="435" t="str">
        <f>IFERROR((MP_DATA[[#This Row],[D, bottom '[m']]]+MP_DATA[[#This Row],[D, top '[m']]])/(2*MP_DATA[[#This Row],[t '[mm']]]/1000),"")</f>
        <v/>
      </c>
      <c r="O590" s="412"/>
      <c r="P590" s="412"/>
      <c r="Q590" s="412"/>
      <c r="R590" s="412"/>
      <c r="S590" s="461"/>
      <c r="T590" s="461"/>
      <c r="U590" s="457"/>
      <c r="V590" s="412"/>
      <c r="W590" s="412"/>
      <c r="X590" s="412"/>
      <c r="Y590" s="412"/>
      <c r="AW590" s="184" t="str">
        <f>IFERROR(TP_DATA[[#This Row],[Top '[m']]]-TP_DATA[[#This Row],[Bottom '[m']]], "")</f>
        <v/>
      </c>
      <c r="AX590" s="165"/>
      <c r="AY590" s="166"/>
      <c r="AZ590" s="189"/>
      <c r="BC590" s="94"/>
      <c r="BD590" s="94"/>
      <c r="BE590" s="150"/>
      <c r="BJ590"/>
      <c r="CI590" s="184" t="str">
        <f>IFERROR(TOWER_DATA[[#This Row],[Top '[m']]]-TOWER_DATA[[#This Row],[Bottom '[m']]], "")</f>
        <v/>
      </c>
      <c r="CJ590" s="446" t="str">
        <f>IFERROR(-(TOWER_DATA[[#This Row],[D, bottom '[m']]]-TOWER_DATA[[#This Row],[D, top '[m']]])/(TOWER_DATA[[#This Row],[Bottom '[m']]]-TOWER_DATA[[#This Row],[Top '[m']]]),"")</f>
        <v/>
      </c>
      <c r="CK590" s="447" t="str">
        <f>IF(7850/1000*(1/3)*PI()*ABS(CD590-CE590)*((CF590/2)^2+(CF590/2)*(CG590/2)+(CG590/2)^2-(CF590/2-CH590/1000)^2-(CF590/2-CH590/1000)*(CG590/2-CH590/1000)-(CG590/2-CH590/1000)^2)=0,"",7850/1000*(1/3)*PI()*ABS(CD590-CE590)*((CF590/2)^2+(CF590/2)*(CG590/2)+(CG590/2)^2-(CF590/2-CH590/1000)^2-(CF590/2-CH590/1000)*(CG590/2-CH590/1000)-(CG590/2-CH590/1000)^2))</f>
        <v/>
      </c>
      <c r="CL590" s="185" t="str">
        <f>IFERROR((TOWER_DATA[[#This Row],[D, bottom '[m']]]+TOWER_DATA[[#This Row],[D, top '[m']]])/(2*TOWER_DATA[[#This Row],[t '[mm']]]/1000),"")</f>
        <v/>
      </c>
      <c r="DQ590" s="166"/>
      <c r="DR590" s="166"/>
      <c r="DS590" s="150"/>
      <c r="DV590" s="94"/>
      <c r="DW590" s="94"/>
    </row>
    <row r="591" spans="11:127" ht="18" customHeight="1">
      <c r="K591" s="51" t="str">
        <f>IFERROR(MP_DATA[[#This Row],[Top '[m']]]-MP_DATA[[#This Row],[Bottom '[m']]], "")</f>
        <v/>
      </c>
      <c r="L591" s="165"/>
      <c r="M591" s="122" t="str">
        <f t="shared" si="13"/>
        <v/>
      </c>
      <c r="N591" s="435" t="str">
        <f>IFERROR((MP_DATA[[#This Row],[D, bottom '[m']]]+MP_DATA[[#This Row],[D, top '[m']]])/(2*MP_DATA[[#This Row],[t '[mm']]]/1000),"")</f>
        <v/>
      </c>
      <c r="O591" s="412"/>
      <c r="P591" s="412"/>
      <c r="Q591" s="412"/>
      <c r="R591" s="412"/>
      <c r="S591" s="461"/>
      <c r="T591" s="461"/>
      <c r="U591" s="457"/>
      <c r="V591" s="412"/>
      <c r="W591" s="412"/>
      <c r="X591" s="412"/>
      <c r="Y591" s="412"/>
      <c r="AW591" s="184" t="str">
        <f>IFERROR(TP_DATA[[#This Row],[Top '[m']]]-TP_DATA[[#This Row],[Bottom '[m']]], "")</f>
        <v/>
      </c>
      <c r="AX591" s="165"/>
      <c r="AY591" s="166"/>
      <c r="AZ591" s="189"/>
      <c r="BC591" s="94"/>
      <c r="BD591" s="94"/>
      <c r="BE591" s="150"/>
      <c r="BJ591"/>
      <c r="CI591" s="184" t="str">
        <f>IFERROR(TOWER_DATA[[#This Row],[Top '[m']]]-TOWER_DATA[[#This Row],[Bottom '[m']]], "")</f>
        <v/>
      </c>
      <c r="CJ591" s="446" t="str">
        <f>IFERROR(-(TOWER_DATA[[#This Row],[D, bottom '[m']]]-TOWER_DATA[[#This Row],[D, top '[m']]])/(TOWER_DATA[[#This Row],[Bottom '[m']]]-TOWER_DATA[[#This Row],[Top '[m']]]),"")</f>
        <v/>
      </c>
      <c r="CK591" s="447" t="str">
        <f>IF(7850/1000*(1/3)*PI()*ABS(CD591-CE591)*((CF591/2)^2+(CF591/2)*(CG591/2)+(CG591/2)^2-(CF591/2-CH591/1000)^2-(CF591/2-CH591/1000)*(CG591/2-CH591/1000)-(CG591/2-CH591/1000)^2)=0,"",7850/1000*(1/3)*PI()*ABS(CD591-CE591)*((CF591/2)^2+(CF591/2)*(CG591/2)+(CG591/2)^2-(CF591/2-CH591/1000)^2-(CF591/2-CH591/1000)*(CG591/2-CH591/1000)-(CG591/2-CH591/1000)^2))</f>
        <v/>
      </c>
      <c r="CL591" s="185" t="str">
        <f>IFERROR((TOWER_DATA[[#This Row],[D, bottom '[m']]]+TOWER_DATA[[#This Row],[D, top '[m']]])/(2*TOWER_DATA[[#This Row],[t '[mm']]]/1000),"")</f>
        <v/>
      </c>
      <c r="DQ591" s="166"/>
      <c r="DR591" s="166"/>
      <c r="DS591" s="150"/>
      <c r="DV591" s="94"/>
      <c r="DW591" s="94"/>
    </row>
    <row r="592" spans="11:127" ht="18" customHeight="1">
      <c r="K592" s="51" t="str">
        <f>IFERROR(MP_DATA[[#This Row],[Top '[m']]]-MP_DATA[[#This Row],[Bottom '[m']]], "")</f>
        <v/>
      </c>
      <c r="L592" s="165"/>
      <c r="M592" s="122" t="str">
        <f t="shared" si="13"/>
        <v/>
      </c>
      <c r="N592" s="435" t="str">
        <f>IFERROR((MP_DATA[[#This Row],[D, bottom '[m']]]+MP_DATA[[#This Row],[D, top '[m']]])/(2*MP_DATA[[#This Row],[t '[mm']]]/1000),"")</f>
        <v/>
      </c>
      <c r="O592" s="412"/>
      <c r="P592" s="412"/>
      <c r="Q592" s="412"/>
      <c r="R592" s="412"/>
      <c r="S592" s="461"/>
      <c r="T592" s="461"/>
      <c r="U592" s="457"/>
      <c r="V592" s="412"/>
      <c r="W592" s="412"/>
      <c r="X592" s="412"/>
      <c r="Y592" s="412"/>
      <c r="AW592" s="184" t="str">
        <f>IFERROR(TP_DATA[[#This Row],[Top '[m']]]-TP_DATA[[#This Row],[Bottom '[m']]], "")</f>
        <v/>
      </c>
      <c r="AX592" s="165"/>
      <c r="AY592" s="166"/>
      <c r="AZ592" s="189"/>
      <c r="BC592" s="94"/>
      <c r="BD592" s="94"/>
      <c r="BE592" s="150"/>
      <c r="BJ592"/>
      <c r="CI592" s="184" t="str">
        <f>IFERROR(TOWER_DATA[[#This Row],[Top '[m']]]-TOWER_DATA[[#This Row],[Bottom '[m']]], "")</f>
        <v/>
      </c>
      <c r="CJ592" s="446" t="str">
        <f>IFERROR(-(TOWER_DATA[[#This Row],[D, bottom '[m']]]-TOWER_DATA[[#This Row],[D, top '[m']]])/(TOWER_DATA[[#This Row],[Bottom '[m']]]-TOWER_DATA[[#This Row],[Top '[m']]]),"")</f>
        <v/>
      </c>
      <c r="CK592" s="447" t="str">
        <f>IF(7850/1000*(1/3)*PI()*ABS(CD592-CE592)*((CF592/2)^2+(CF592/2)*(CG592/2)+(CG592/2)^2-(CF592/2-CH592/1000)^2-(CF592/2-CH592/1000)*(CG592/2-CH592/1000)-(CG592/2-CH592/1000)^2)=0,"",7850/1000*(1/3)*PI()*ABS(CD592-CE592)*((CF592/2)^2+(CF592/2)*(CG592/2)+(CG592/2)^2-(CF592/2-CH592/1000)^2-(CF592/2-CH592/1000)*(CG592/2-CH592/1000)-(CG592/2-CH592/1000)^2))</f>
        <v/>
      </c>
      <c r="CL592" s="185" t="str">
        <f>IFERROR((TOWER_DATA[[#This Row],[D, bottom '[m']]]+TOWER_DATA[[#This Row],[D, top '[m']]])/(2*TOWER_DATA[[#This Row],[t '[mm']]]/1000),"")</f>
        <v/>
      </c>
      <c r="DQ592" s="166"/>
      <c r="DR592" s="166"/>
      <c r="DS592" s="150"/>
      <c r="DV592" s="94"/>
      <c r="DW592" s="94"/>
    </row>
    <row r="593" spans="11:127" ht="18" customHeight="1">
      <c r="K593" s="51" t="str">
        <f>IFERROR(MP_DATA[[#This Row],[Top '[m']]]-MP_DATA[[#This Row],[Bottom '[m']]], "")</f>
        <v/>
      </c>
      <c r="L593" s="165"/>
      <c r="M593" s="122" t="str">
        <f t="shared" si="13"/>
        <v/>
      </c>
      <c r="N593" s="435" t="str">
        <f>IFERROR((MP_DATA[[#This Row],[D, bottom '[m']]]+MP_DATA[[#This Row],[D, top '[m']]])/(2*MP_DATA[[#This Row],[t '[mm']]]/1000),"")</f>
        <v/>
      </c>
      <c r="O593" s="412"/>
      <c r="P593" s="412"/>
      <c r="Q593" s="412"/>
      <c r="R593" s="412"/>
      <c r="S593" s="461"/>
      <c r="T593" s="461"/>
      <c r="U593" s="457"/>
      <c r="V593" s="412"/>
      <c r="W593" s="412"/>
      <c r="X593" s="412"/>
      <c r="Y593" s="412"/>
      <c r="AW593" s="184" t="str">
        <f>IFERROR(TP_DATA[[#This Row],[Top '[m']]]-TP_DATA[[#This Row],[Bottom '[m']]], "")</f>
        <v/>
      </c>
      <c r="AX593" s="165"/>
      <c r="AY593" s="166"/>
      <c r="AZ593" s="189"/>
      <c r="BC593" s="94"/>
      <c r="BD593" s="94"/>
      <c r="BE593" s="150"/>
      <c r="BJ593"/>
      <c r="CI593" s="184" t="str">
        <f>IFERROR(TOWER_DATA[[#This Row],[Top '[m']]]-TOWER_DATA[[#This Row],[Bottom '[m']]], "")</f>
        <v/>
      </c>
      <c r="CJ593" s="446" t="str">
        <f>IFERROR(-(TOWER_DATA[[#This Row],[D, bottom '[m']]]-TOWER_DATA[[#This Row],[D, top '[m']]])/(TOWER_DATA[[#This Row],[Bottom '[m']]]-TOWER_DATA[[#This Row],[Top '[m']]]),"")</f>
        <v/>
      </c>
      <c r="CK593" s="447" t="str">
        <f>IF(7850/1000*(1/3)*PI()*ABS(CD593-CE593)*((CF593/2)^2+(CF593/2)*(CG593/2)+(CG593/2)^2-(CF593/2-CH593/1000)^2-(CF593/2-CH593/1000)*(CG593/2-CH593/1000)-(CG593/2-CH593/1000)^2)=0,"",7850/1000*(1/3)*PI()*ABS(CD593-CE593)*((CF593/2)^2+(CF593/2)*(CG593/2)+(CG593/2)^2-(CF593/2-CH593/1000)^2-(CF593/2-CH593/1000)*(CG593/2-CH593/1000)-(CG593/2-CH593/1000)^2))</f>
        <v/>
      </c>
      <c r="CL593" s="185" t="str">
        <f>IFERROR((TOWER_DATA[[#This Row],[D, bottom '[m']]]+TOWER_DATA[[#This Row],[D, top '[m']]])/(2*TOWER_DATA[[#This Row],[t '[mm']]]/1000),"")</f>
        <v/>
      </c>
      <c r="DQ593" s="166"/>
      <c r="DR593" s="166"/>
      <c r="DS593" s="150"/>
      <c r="DV593" s="94"/>
      <c r="DW593" s="94"/>
    </row>
    <row r="594" spans="11:127" ht="18" customHeight="1">
      <c r="K594" s="51" t="str">
        <f>IFERROR(MP_DATA[[#This Row],[Top '[m']]]-MP_DATA[[#This Row],[Bottom '[m']]], "")</f>
        <v/>
      </c>
      <c r="L594" s="165"/>
      <c r="M594" s="122" t="str">
        <f t="shared" si="13"/>
        <v/>
      </c>
      <c r="N594" s="435" t="str">
        <f>IFERROR((MP_DATA[[#This Row],[D, bottom '[m']]]+MP_DATA[[#This Row],[D, top '[m']]])/(2*MP_DATA[[#This Row],[t '[mm']]]/1000),"")</f>
        <v/>
      </c>
      <c r="O594" s="412"/>
      <c r="P594" s="412"/>
      <c r="Q594" s="412"/>
      <c r="R594" s="412"/>
      <c r="S594" s="461"/>
      <c r="T594" s="461"/>
      <c r="U594" s="457"/>
      <c r="V594" s="412"/>
      <c r="W594" s="412"/>
      <c r="X594" s="412"/>
      <c r="Y594" s="412"/>
      <c r="AW594" s="184" t="str">
        <f>IFERROR(TP_DATA[[#This Row],[Top '[m']]]-TP_DATA[[#This Row],[Bottom '[m']]], "")</f>
        <v/>
      </c>
      <c r="AX594" s="165"/>
      <c r="AY594" s="166"/>
      <c r="AZ594" s="189"/>
      <c r="BC594" s="94"/>
      <c r="BD594" s="94"/>
      <c r="BE594" s="150"/>
      <c r="BJ594"/>
      <c r="CI594" s="184" t="str">
        <f>IFERROR(TOWER_DATA[[#This Row],[Top '[m']]]-TOWER_DATA[[#This Row],[Bottom '[m']]], "")</f>
        <v/>
      </c>
      <c r="CJ594" s="446" t="str">
        <f>IFERROR(-(TOWER_DATA[[#This Row],[D, bottom '[m']]]-TOWER_DATA[[#This Row],[D, top '[m']]])/(TOWER_DATA[[#This Row],[Bottom '[m']]]-TOWER_DATA[[#This Row],[Top '[m']]]),"")</f>
        <v/>
      </c>
      <c r="CK594" s="447" t="str">
        <f>IF(7850/1000*(1/3)*PI()*ABS(CD594-CE594)*((CF594/2)^2+(CF594/2)*(CG594/2)+(CG594/2)^2-(CF594/2-CH594/1000)^2-(CF594/2-CH594/1000)*(CG594/2-CH594/1000)-(CG594/2-CH594/1000)^2)=0,"",7850/1000*(1/3)*PI()*ABS(CD594-CE594)*((CF594/2)^2+(CF594/2)*(CG594/2)+(CG594/2)^2-(CF594/2-CH594/1000)^2-(CF594/2-CH594/1000)*(CG594/2-CH594/1000)-(CG594/2-CH594/1000)^2))</f>
        <v/>
      </c>
      <c r="CL594" s="185" t="str">
        <f>IFERROR((TOWER_DATA[[#This Row],[D, bottom '[m']]]+TOWER_DATA[[#This Row],[D, top '[m']]])/(2*TOWER_DATA[[#This Row],[t '[mm']]]/1000),"")</f>
        <v/>
      </c>
      <c r="DQ594" s="166"/>
      <c r="DR594" s="166"/>
      <c r="DS594" s="150"/>
      <c r="DV594" s="94"/>
      <c r="DW594" s="94"/>
    </row>
    <row r="595" spans="11:127" ht="18" customHeight="1">
      <c r="K595" s="51" t="str">
        <f>IFERROR(MP_DATA[[#This Row],[Top '[m']]]-MP_DATA[[#This Row],[Bottom '[m']]], "")</f>
        <v/>
      </c>
      <c r="L595" s="165"/>
      <c r="M595" s="122" t="str">
        <f t="shared" si="13"/>
        <v/>
      </c>
      <c r="N595" s="435" t="str">
        <f>IFERROR((MP_DATA[[#This Row],[D, bottom '[m']]]+MP_DATA[[#This Row],[D, top '[m']]])/(2*MP_DATA[[#This Row],[t '[mm']]]/1000),"")</f>
        <v/>
      </c>
      <c r="O595" s="412"/>
      <c r="P595" s="412"/>
      <c r="Q595" s="412"/>
      <c r="R595" s="412"/>
      <c r="S595" s="461"/>
      <c r="T595" s="461"/>
      <c r="U595" s="457"/>
      <c r="V595" s="412"/>
      <c r="W595" s="412"/>
      <c r="X595" s="412"/>
      <c r="Y595" s="412"/>
      <c r="AW595" s="184" t="str">
        <f>IFERROR(TP_DATA[[#This Row],[Top '[m']]]-TP_DATA[[#This Row],[Bottom '[m']]], "")</f>
        <v/>
      </c>
      <c r="AX595" s="165"/>
      <c r="AY595" s="166"/>
      <c r="AZ595" s="189"/>
      <c r="BC595" s="94"/>
      <c r="BD595" s="94"/>
      <c r="BE595" s="150"/>
      <c r="BJ595"/>
      <c r="CI595" s="184" t="str">
        <f>IFERROR(TOWER_DATA[[#This Row],[Top '[m']]]-TOWER_DATA[[#This Row],[Bottom '[m']]], "")</f>
        <v/>
      </c>
      <c r="CJ595" s="446" t="str">
        <f>IFERROR(-(TOWER_DATA[[#This Row],[D, bottom '[m']]]-TOWER_DATA[[#This Row],[D, top '[m']]])/(TOWER_DATA[[#This Row],[Bottom '[m']]]-TOWER_DATA[[#This Row],[Top '[m']]]),"")</f>
        <v/>
      </c>
      <c r="CK595" s="447" t="str">
        <f>IF(7850/1000*(1/3)*PI()*ABS(CD595-CE595)*((CF595/2)^2+(CF595/2)*(CG595/2)+(CG595/2)^2-(CF595/2-CH595/1000)^2-(CF595/2-CH595/1000)*(CG595/2-CH595/1000)-(CG595/2-CH595/1000)^2)=0,"",7850/1000*(1/3)*PI()*ABS(CD595-CE595)*((CF595/2)^2+(CF595/2)*(CG595/2)+(CG595/2)^2-(CF595/2-CH595/1000)^2-(CF595/2-CH595/1000)*(CG595/2-CH595/1000)-(CG595/2-CH595/1000)^2))</f>
        <v/>
      </c>
      <c r="CL595" s="185" t="str">
        <f>IFERROR((TOWER_DATA[[#This Row],[D, bottom '[m']]]+TOWER_DATA[[#This Row],[D, top '[m']]])/(2*TOWER_DATA[[#This Row],[t '[mm']]]/1000),"")</f>
        <v/>
      </c>
      <c r="DQ595" s="166"/>
      <c r="DR595" s="166"/>
      <c r="DS595" s="150"/>
      <c r="DV595" s="94"/>
      <c r="DW595" s="94"/>
    </row>
    <row r="596" spans="11:127" ht="18" customHeight="1">
      <c r="K596" s="51" t="str">
        <f>IFERROR(MP_DATA[[#This Row],[Top '[m']]]-MP_DATA[[#This Row],[Bottom '[m']]], "")</f>
        <v/>
      </c>
      <c r="L596" s="165"/>
      <c r="M596" s="122" t="str">
        <f t="shared" si="13"/>
        <v/>
      </c>
      <c r="N596" s="435" t="str">
        <f>IFERROR((MP_DATA[[#This Row],[D, bottom '[m']]]+MP_DATA[[#This Row],[D, top '[m']]])/(2*MP_DATA[[#This Row],[t '[mm']]]/1000),"")</f>
        <v/>
      </c>
      <c r="O596" s="412"/>
      <c r="P596" s="412"/>
      <c r="Q596" s="412"/>
      <c r="R596" s="412"/>
      <c r="S596" s="461"/>
      <c r="T596" s="461"/>
      <c r="U596" s="457"/>
      <c r="V596" s="412"/>
      <c r="W596" s="412"/>
      <c r="X596" s="412"/>
      <c r="Y596" s="412"/>
      <c r="AW596" s="184" t="str">
        <f>IFERROR(TP_DATA[[#This Row],[Top '[m']]]-TP_DATA[[#This Row],[Bottom '[m']]], "")</f>
        <v/>
      </c>
      <c r="AX596" s="165"/>
      <c r="AY596" s="166"/>
      <c r="AZ596" s="189"/>
      <c r="BC596" s="94"/>
      <c r="BD596" s="94"/>
      <c r="BE596" s="150"/>
      <c r="BJ596"/>
      <c r="CI596" s="184" t="str">
        <f>IFERROR(TOWER_DATA[[#This Row],[Top '[m']]]-TOWER_DATA[[#This Row],[Bottom '[m']]], "")</f>
        <v/>
      </c>
      <c r="CJ596" s="446" t="str">
        <f>IFERROR(-(TOWER_DATA[[#This Row],[D, bottom '[m']]]-TOWER_DATA[[#This Row],[D, top '[m']]])/(TOWER_DATA[[#This Row],[Bottom '[m']]]-TOWER_DATA[[#This Row],[Top '[m']]]),"")</f>
        <v/>
      </c>
      <c r="CK596" s="447" t="str">
        <f>IF(7850/1000*(1/3)*PI()*ABS(CD596-CE596)*((CF596/2)^2+(CF596/2)*(CG596/2)+(CG596/2)^2-(CF596/2-CH596/1000)^2-(CF596/2-CH596/1000)*(CG596/2-CH596/1000)-(CG596/2-CH596/1000)^2)=0,"",7850/1000*(1/3)*PI()*ABS(CD596-CE596)*((CF596/2)^2+(CF596/2)*(CG596/2)+(CG596/2)^2-(CF596/2-CH596/1000)^2-(CF596/2-CH596/1000)*(CG596/2-CH596/1000)-(CG596/2-CH596/1000)^2))</f>
        <v/>
      </c>
      <c r="CL596" s="185" t="str">
        <f>IFERROR((TOWER_DATA[[#This Row],[D, bottom '[m']]]+TOWER_DATA[[#This Row],[D, top '[m']]])/(2*TOWER_DATA[[#This Row],[t '[mm']]]/1000),"")</f>
        <v/>
      </c>
      <c r="DQ596" s="166"/>
      <c r="DR596" s="166"/>
      <c r="DS596" s="150"/>
      <c r="DV596" s="94"/>
      <c r="DW596" s="94"/>
    </row>
    <row r="597" spans="11:127" ht="18" customHeight="1">
      <c r="K597" s="51" t="str">
        <f>IFERROR(MP_DATA[[#This Row],[Top '[m']]]-MP_DATA[[#This Row],[Bottom '[m']]], "")</f>
        <v/>
      </c>
      <c r="L597" s="165"/>
      <c r="M597" s="122" t="str">
        <f t="shared" si="13"/>
        <v/>
      </c>
      <c r="N597" s="435" t="str">
        <f>IFERROR((MP_DATA[[#This Row],[D, bottom '[m']]]+MP_DATA[[#This Row],[D, top '[m']]])/(2*MP_DATA[[#This Row],[t '[mm']]]/1000),"")</f>
        <v/>
      </c>
      <c r="O597" s="412"/>
      <c r="P597" s="412"/>
      <c r="Q597" s="412"/>
      <c r="R597" s="412"/>
      <c r="S597" s="461"/>
      <c r="T597" s="461"/>
      <c r="U597" s="457"/>
      <c r="V597" s="412"/>
      <c r="W597" s="412"/>
      <c r="X597" s="412"/>
      <c r="Y597" s="412"/>
      <c r="AW597" s="184" t="str">
        <f>IFERROR(TP_DATA[[#This Row],[Top '[m']]]-TP_DATA[[#This Row],[Bottom '[m']]], "")</f>
        <v/>
      </c>
      <c r="AX597" s="165"/>
      <c r="AY597" s="166"/>
      <c r="AZ597" s="189"/>
      <c r="BC597" s="94"/>
      <c r="BD597" s="94"/>
      <c r="BE597" s="150"/>
      <c r="BJ597"/>
      <c r="CI597" s="184" t="str">
        <f>IFERROR(TOWER_DATA[[#This Row],[Top '[m']]]-TOWER_DATA[[#This Row],[Bottom '[m']]], "")</f>
        <v/>
      </c>
      <c r="CJ597" s="446" t="str">
        <f>IFERROR(-(TOWER_DATA[[#This Row],[D, bottom '[m']]]-TOWER_DATA[[#This Row],[D, top '[m']]])/(TOWER_DATA[[#This Row],[Bottom '[m']]]-TOWER_DATA[[#This Row],[Top '[m']]]),"")</f>
        <v/>
      </c>
      <c r="CK597" s="447" t="str">
        <f>IF(7850/1000*(1/3)*PI()*ABS(CD597-CE597)*((CF597/2)^2+(CF597/2)*(CG597/2)+(CG597/2)^2-(CF597/2-CH597/1000)^2-(CF597/2-CH597/1000)*(CG597/2-CH597/1000)-(CG597/2-CH597/1000)^2)=0,"",7850/1000*(1/3)*PI()*ABS(CD597-CE597)*((CF597/2)^2+(CF597/2)*(CG597/2)+(CG597/2)^2-(CF597/2-CH597/1000)^2-(CF597/2-CH597/1000)*(CG597/2-CH597/1000)-(CG597/2-CH597/1000)^2))</f>
        <v/>
      </c>
      <c r="CL597" s="185" t="str">
        <f>IFERROR((TOWER_DATA[[#This Row],[D, bottom '[m']]]+TOWER_DATA[[#This Row],[D, top '[m']]])/(2*TOWER_DATA[[#This Row],[t '[mm']]]/1000),"")</f>
        <v/>
      </c>
      <c r="DQ597" s="166"/>
      <c r="DR597" s="166"/>
      <c r="DS597" s="150"/>
      <c r="DV597" s="94"/>
      <c r="DW597" s="94"/>
    </row>
    <row r="598" spans="11:127" ht="18" customHeight="1">
      <c r="K598" s="51" t="str">
        <f>IFERROR(MP_DATA[[#This Row],[Top '[m']]]-MP_DATA[[#This Row],[Bottom '[m']]], "")</f>
        <v/>
      </c>
      <c r="L598" s="165"/>
      <c r="M598" s="122" t="str">
        <f t="shared" si="13"/>
        <v/>
      </c>
      <c r="N598" s="435" t="str">
        <f>IFERROR((MP_DATA[[#This Row],[D, bottom '[m']]]+MP_DATA[[#This Row],[D, top '[m']]])/(2*MP_DATA[[#This Row],[t '[mm']]]/1000),"")</f>
        <v/>
      </c>
      <c r="O598" s="412"/>
      <c r="P598" s="412"/>
      <c r="Q598" s="412"/>
      <c r="R598" s="412"/>
      <c r="S598" s="461"/>
      <c r="T598" s="461"/>
      <c r="U598" s="457"/>
      <c r="V598" s="412"/>
      <c r="W598" s="412"/>
      <c r="X598" s="412"/>
      <c r="Y598" s="412"/>
      <c r="AW598" s="184" t="str">
        <f>IFERROR(TP_DATA[[#This Row],[Top '[m']]]-TP_DATA[[#This Row],[Bottom '[m']]], "")</f>
        <v/>
      </c>
      <c r="AX598" s="165"/>
      <c r="AY598" s="166"/>
      <c r="AZ598" s="189"/>
      <c r="BC598" s="94"/>
      <c r="BD598" s="94"/>
      <c r="BE598" s="150"/>
      <c r="BJ598"/>
      <c r="CI598" s="184" t="str">
        <f>IFERROR(TOWER_DATA[[#This Row],[Top '[m']]]-TOWER_DATA[[#This Row],[Bottom '[m']]], "")</f>
        <v/>
      </c>
      <c r="CJ598" s="446" t="str">
        <f>IFERROR(-(TOWER_DATA[[#This Row],[D, bottom '[m']]]-TOWER_DATA[[#This Row],[D, top '[m']]])/(TOWER_DATA[[#This Row],[Bottom '[m']]]-TOWER_DATA[[#This Row],[Top '[m']]]),"")</f>
        <v/>
      </c>
      <c r="CK598" s="447" t="str">
        <f>IF(7850/1000*(1/3)*PI()*ABS(CD598-CE598)*((CF598/2)^2+(CF598/2)*(CG598/2)+(CG598/2)^2-(CF598/2-CH598/1000)^2-(CF598/2-CH598/1000)*(CG598/2-CH598/1000)-(CG598/2-CH598/1000)^2)=0,"",7850/1000*(1/3)*PI()*ABS(CD598-CE598)*((CF598/2)^2+(CF598/2)*(CG598/2)+(CG598/2)^2-(CF598/2-CH598/1000)^2-(CF598/2-CH598/1000)*(CG598/2-CH598/1000)-(CG598/2-CH598/1000)^2))</f>
        <v/>
      </c>
      <c r="CL598" s="185" t="str">
        <f>IFERROR((TOWER_DATA[[#This Row],[D, bottom '[m']]]+TOWER_DATA[[#This Row],[D, top '[m']]])/(2*TOWER_DATA[[#This Row],[t '[mm']]]/1000),"")</f>
        <v/>
      </c>
      <c r="DQ598" s="166"/>
      <c r="DR598" s="166"/>
      <c r="DS598" s="150"/>
      <c r="DV598" s="94"/>
      <c r="DW598" s="94"/>
    </row>
    <row r="599" spans="11:127" ht="18" customHeight="1">
      <c r="K599" s="51" t="str">
        <f>IFERROR(MP_DATA[[#This Row],[Top '[m']]]-MP_DATA[[#This Row],[Bottom '[m']]], "")</f>
        <v/>
      </c>
      <c r="L599" s="165"/>
      <c r="M599" s="122" t="str">
        <f t="shared" si="13"/>
        <v/>
      </c>
      <c r="N599" s="435" t="str">
        <f>IFERROR((MP_DATA[[#This Row],[D, bottom '[m']]]+MP_DATA[[#This Row],[D, top '[m']]])/(2*MP_DATA[[#This Row],[t '[mm']]]/1000),"")</f>
        <v/>
      </c>
      <c r="O599" s="412"/>
      <c r="P599" s="412"/>
      <c r="Q599" s="412"/>
      <c r="R599" s="412"/>
      <c r="S599" s="461"/>
      <c r="T599" s="461"/>
      <c r="U599" s="457"/>
      <c r="V599" s="412"/>
      <c r="W599" s="412"/>
      <c r="X599" s="412"/>
      <c r="Y599" s="412"/>
      <c r="AW599" s="184" t="str">
        <f>IFERROR(TP_DATA[[#This Row],[Top '[m']]]-TP_DATA[[#This Row],[Bottom '[m']]], "")</f>
        <v/>
      </c>
      <c r="AX599" s="165"/>
      <c r="AY599" s="166"/>
      <c r="AZ599" s="189"/>
      <c r="BC599" s="94"/>
      <c r="BD599" s="94"/>
      <c r="BE599" s="150"/>
      <c r="BJ599"/>
      <c r="CI599" s="184" t="str">
        <f>IFERROR(TOWER_DATA[[#This Row],[Top '[m']]]-TOWER_DATA[[#This Row],[Bottom '[m']]], "")</f>
        <v/>
      </c>
      <c r="CJ599" s="446" t="str">
        <f>IFERROR(-(TOWER_DATA[[#This Row],[D, bottom '[m']]]-TOWER_DATA[[#This Row],[D, top '[m']]])/(TOWER_DATA[[#This Row],[Bottom '[m']]]-TOWER_DATA[[#This Row],[Top '[m']]]),"")</f>
        <v/>
      </c>
      <c r="CK599" s="447" t="str">
        <f>IF(7850/1000*(1/3)*PI()*ABS(CD599-CE599)*((CF599/2)^2+(CF599/2)*(CG599/2)+(CG599/2)^2-(CF599/2-CH599/1000)^2-(CF599/2-CH599/1000)*(CG599/2-CH599/1000)-(CG599/2-CH599/1000)^2)=0,"",7850/1000*(1/3)*PI()*ABS(CD599-CE599)*((CF599/2)^2+(CF599/2)*(CG599/2)+(CG599/2)^2-(CF599/2-CH599/1000)^2-(CF599/2-CH599/1000)*(CG599/2-CH599/1000)-(CG599/2-CH599/1000)^2))</f>
        <v/>
      </c>
      <c r="CL599" s="185" t="str">
        <f>IFERROR((TOWER_DATA[[#This Row],[D, bottom '[m']]]+TOWER_DATA[[#This Row],[D, top '[m']]])/(2*TOWER_DATA[[#This Row],[t '[mm']]]/1000),"")</f>
        <v/>
      </c>
      <c r="DQ599" s="166"/>
      <c r="DR599" s="166"/>
      <c r="DS599" s="150"/>
      <c r="DV599" s="94"/>
      <c r="DW599" s="94"/>
    </row>
    <row r="600" spans="11:127" ht="18" customHeight="1">
      <c r="K600" s="51" t="str">
        <f>IFERROR(MP_DATA[[#This Row],[Top '[m']]]-MP_DATA[[#This Row],[Bottom '[m']]], "")</f>
        <v/>
      </c>
      <c r="L600" s="165"/>
      <c r="M600" s="122" t="str">
        <f t="shared" si="13"/>
        <v/>
      </c>
      <c r="N600" s="435" t="str">
        <f>IFERROR((MP_DATA[[#This Row],[D, bottom '[m']]]+MP_DATA[[#This Row],[D, top '[m']]])/(2*MP_DATA[[#This Row],[t '[mm']]]/1000),"")</f>
        <v/>
      </c>
      <c r="O600" s="412"/>
      <c r="P600" s="412"/>
      <c r="Q600" s="412"/>
      <c r="R600" s="412"/>
      <c r="S600" s="461"/>
      <c r="T600" s="461"/>
      <c r="U600" s="457"/>
      <c r="V600" s="412"/>
      <c r="W600" s="412"/>
      <c r="X600" s="412"/>
      <c r="Y600" s="412"/>
      <c r="AW600" s="184" t="str">
        <f>IFERROR(TP_DATA[[#This Row],[Top '[m']]]-TP_DATA[[#This Row],[Bottom '[m']]], "")</f>
        <v/>
      </c>
      <c r="AX600" s="165"/>
      <c r="AY600" s="166"/>
      <c r="AZ600" s="189"/>
      <c r="BC600" s="94"/>
      <c r="BD600" s="94"/>
      <c r="BE600" s="150"/>
      <c r="BJ600"/>
      <c r="CI600" s="184" t="str">
        <f>IFERROR(TOWER_DATA[[#This Row],[Top '[m']]]-TOWER_DATA[[#This Row],[Bottom '[m']]], "")</f>
        <v/>
      </c>
      <c r="CJ600" s="446" t="str">
        <f>IFERROR(-(TOWER_DATA[[#This Row],[D, bottom '[m']]]-TOWER_DATA[[#This Row],[D, top '[m']]])/(TOWER_DATA[[#This Row],[Bottom '[m']]]-TOWER_DATA[[#This Row],[Top '[m']]]),"")</f>
        <v/>
      </c>
      <c r="CK600" s="447" t="str">
        <f>IF(7850/1000*(1/3)*PI()*ABS(CD600-CE600)*((CF600/2)^2+(CF600/2)*(CG600/2)+(CG600/2)^2-(CF600/2-CH600/1000)^2-(CF600/2-CH600/1000)*(CG600/2-CH600/1000)-(CG600/2-CH600/1000)^2)=0,"",7850/1000*(1/3)*PI()*ABS(CD600-CE600)*((CF600/2)^2+(CF600/2)*(CG600/2)+(CG600/2)^2-(CF600/2-CH600/1000)^2-(CF600/2-CH600/1000)*(CG600/2-CH600/1000)-(CG600/2-CH600/1000)^2))</f>
        <v/>
      </c>
      <c r="CL600" s="185" t="str">
        <f>IFERROR((TOWER_DATA[[#This Row],[D, bottom '[m']]]+TOWER_DATA[[#This Row],[D, top '[m']]])/(2*TOWER_DATA[[#This Row],[t '[mm']]]/1000),"")</f>
        <v/>
      </c>
      <c r="DQ600" s="166"/>
      <c r="DR600" s="166"/>
      <c r="DS600" s="150"/>
      <c r="DV600" s="94"/>
      <c r="DW600" s="94"/>
    </row>
    <row r="601" spans="11:127" ht="18" customHeight="1">
      <c r="K601" s="51" t="str">
        <f>IFERROR(MP_DATA[[#This Row],[Top '[m']]]-MP_DATA[[#This Row],[Bottom '[m']]], "")</f>
        <v/>
      </c>
      <c r="L601" s="165"/>
      <c r="M601" s="122" t="str">
        <f t="shared" si="13"/>
        <v/>
      </c>
      <c r="N601" s="435" t="str">
        <f>IFERROR((MP_DATA[[#This Row],[D, bottom '[m']]]+MP_DATA[[#This Row],[D, top '[m']]])/(2*MP_DATA[[#This Row],[t '[mm']]]/1000),"")</f>
        <v/>
      </c>
      <c r="O601" s="412"/>
      <c r="P601" s="412"/>
      <c r="Q601" s="412"/>
      <c r="R601" s="412"/>
      <c r="S601" s="461"/>
      <c r="T601" s="461"/>
      <c r="U601" s="457"/>
      <c r="V601" s="412"/>
      <c r="W601" s="412"/>
      <c r="X601" s="412"/>
      <c r="Y601" s="412"/>
      <c r="AW601" s="184" t="str">
        <f>IFERROR(TP_DATA[[#This Row],[Top '[m']]]-TP_DATA[[#This Row],[Bottom '[m']]], "")</f>
        <v/>
      </c>
      <c r="AX601" s="165"/>
      <c r="AY601" s="166"/>
      <c r="AZ601" s="189"/>
      <c r="BC601" s="94"/>
      <c r="BD601" s="94"/>
      <c r="BE601" s="150"/>
      <c r="BJ601"/>
      <c r="CI601" s="184" t="str">
        <f>IFERROR(TOWER_DATA[[#This Row],[Top '[m']]]-TOWER_DATA[[#This Row],[Bottom '[m']]], "")</f>
        <v/>
      </c>
      <c r="CJ601" s="446" t="str">
        <f>IFERROR(-(TOWER_DATA[[#This Row],[D, bottom '[m']]]-TOWER_DATA[[#This Row],[D, top '[m']]])/(TOWER_DATA[[#This Row],[Bottom '[m']]]-TOWER_DATA[[#This Row],[Top '[m']]]),"")</f>
        <v/>
      </c>
      <c r="CK601" s="447" t="str">
        <f>IF(7850/1000*(1/3)*PI()*ABS(CD601-CE601)*((CF601/2)^2+(CF601/2)*(CG601/2)+(CG601/2)^2-(CF601/2-CH601/1000)^2-(CF601/2-CH601/1000)*(CG601/2-CH601/1000)-(CG601/2-CH601/1000)^2)=0,"",7850/1000*(1/3)*PI()*ABS(CD601-CE601)*((CF601/2)^2+(CF601/2)*(CG601/2)+(CG601/2)^2-(CF601/2-CH601/1000)^2-(CF601/2-CH601/1000)*(CG601/2-CH601/1000)-(CG601/2-CH601/1000)^2))</f>
        <v/>
      </c>
      <c r="CL601" s="185" t="str">
        <f>IFERROR((TOWER_DATA[[#This Row],[D, bottom '[m']]]+TOWER_DATA[[#This Row],[D, top '[m']]])/(2*TOWER_DATA[[#This Row],[t '[mm']]]/1000),"")</f>
        <v/>
      </c>
      <c r="DQ601" s="166"/>
      <c r="DR601" s="166"/>
      <c r="DS601" s="150"/>
      <c r="DV601" s="94"/>
      <c r="DW601" s="94"/>
    </row>
    <row r="602" spans="11:127" ht="18" customHeight="1">
      <c r="K602" s="51" t="str">
        <f>IFERROR(MP_DATA[[#This Row],[Top '[m']]]-MP_DATA[[#This Row],[Bottom '[m']]], "")</f>
        <v/>
      </c>
      <c r="L602" s="165"/>
      <c r="M602" s="122" t="str">
        <f t="shared" si="13"/>
        <v/>
      </c>
      <c r="N602" s="435" t="str">
        <f>IFERROR((MP_DATA[[#This Row],[D, bottom '[m']]]+MP_DATA[[#This Row],[D, top '[m']]])/(2*MP_DATA[[#This Row],[t '[mm']]]/1000),"")</f>
        <v/>
      </c>
      <c r="O602" s="412"/>
      <c r="P602" s="412"/>
      <c r="Q602" s="412"/>
      <c r="R602" s="412"/>
      <c r="S602" s="461"/>
      <c r="T602" s="461"/>
      <c r="U602" s="457"/>
      <c r="V602" s="412"/>
      <c r="W602" s="412"/>
      <c r="X602" s="412"/>
      <c r="Y602" s="412"/>
      <c r="AW602" s="184" t="str">
        <f>IFERROR(TP_DATA[[#This Row],[Top '[m']]]-TP_DATA[[#This Row],[Bottom '[m']]], "")</f>
        <v/>
      </c>
      <c r="AX602" s="165"/>
      <c r="AY602" s="166"/>
      <c r="AZ602" s="189"/>
      <c r="BC602" s="94"/>
      <c r="BD602" s="94"/>
      <c r="BE602" s="150"/>
      <c r="BJ602"/>
      <c r="CI602" s="184" t="str">
        <f>IFERROR(TOWER_DATA[[#This Row],[Top '[m']]]-TOWER_DATA[[#This Row],[Bottom '[m']]], "")</f>
        <v/>
      </c>
      <c r="CJ602" s="446" t="str">
        <f>IFERROR(-(TOWER_DATA[[#This Row],[D, bottom '[m']]]-TOWER_DATA[[#This Row],[D, top '[m']]])/(TOWER_DATA[[#This Row],[Bottom '[m']]]-TOWER_DATA[[#This Row],[Top '[m']]]),"")</f>
        <v/>
      </c>
      <c r="CK602" s="447" t="str">
        <f>IF(7850/1000*(1/3)*PI()*ABS(CD602-CE602)*((CF602/2)^2+(CF602/2)*(CG602/2)+(CG602/2)^2-(CF602/2-CH602/1000)^2-(CF602/2-CH602/1000)*(CG602/2-CH602/1000)-(CG602/2-CH602/1000)^2)=0,"",7850/1000*(1/3)*PI()*ABS(CD602-CE602)*((CF602/2)^2+(CF602/2)*(CG602/2)+(CG602/2)^2-(CF602/2-CH602/1000)^2-(CF602/2-CH602/1000)*(CG602/2-CH602/1000)-(CG602/2-CH602/1000)^2))</f>
        <v/>
      </c>
      <c r="CL602" s="185" t="str">
        <f>IFERROR((TOWER_DATA[[#This Row],[D, bottom '[m']]]+TOWER_DATA[[#This Row],[D, top '[m']]])/(2*TOWER_DATA[[#This Row],[t '[mm']]]/1000),"")</f>
        <v/>
      </c>
      <c r="DQ602" s="166"/>
      <c r="DR602" s="166"/>
      <c r="DS602" s="150"/>
      <c r="DV602" s="94"/>
      <c r="DW602" s="94"/>
    </row>
    <row r="603" spans="11:127" ht="18" customHeight="1">
      <c r="K603" s="51" t="str">
        <f>IFERROR(MP_DATA[[#This Row],[Top '[m']]]-MP_DATA[[#This Row],[Bottom '[m']]], "")</f>
        <v/>
      </c>
      <c r="L603" s="165"/>
      <c r="M603" s="122" t="str">
        <f t="shared" si="13"/>
        <v/>
      </c>
      <c r="N603" s="435" t="str">
        <f>IFERROR((MP_DATA[[#This Row],[D, bottom '[m']]]+MP_DATA[[#This Row],[D, top '[m']]])/(2*MP_DATA[[#This Row],[t '[mm']]]/1000),"")</f>
        <v/>
      </c>
      <c r="O603" s="412"/>
      <c r="P603" s="412"/>
      <c r="Q603" s="412"/>
      <c r="R603" s="412"/>
      <c r="S603" s="461"/>
      <c r="T603" s="461"/>
      <c r="U603" s="457"/>
      <c r="V603" s="412"/>
      <c r="W603" s="412"/>
      <c r="X603" s="412"/>
      <c r="Y603" s="412"/>
      <c r="AW603" s="184" t="str">
        <f>IFERROR(TP_DATA[[#This Row],[Top '[m']]]-TP_DATA[[#This Row],[Bottom '[m']]], "")</f>
        <v/>
      </c>
      <c r="AX603" s="165"/>
      <c r="AY603" s="166"/>
      <c r="AZ603" s="189"/>
      <c r="BC603" s="94"/>
      <c r="BD603" s="94"/>
      <c r="BE603" s="150"/>
      <c r="BJ603"/>
      <c r="CI603" s="184" t="str">
        <f>IFERROR(TOWER_DATA[[#This Row],[Top '[m']]]-TOWER_DATA[[#This Row],[Bottom '[m']]], "")</f>
        <v/>
      </c>
      <c r="CJ603" s="446" t="str">
        <f>IFERROR(-(TOWER_DATA[[#This Row],[D, bottom '[m']]]-TOWER_DATA[[#This Row],[D, top '[m']]])/(TOWER_DATA[[#This Row],[Bottom '[m']]]-TOWER_DATA[[#This Row],[Top '[m']]]),"")</f>
        <v/>
      </c>
      <c r="CK603" s="447" t="str">
        <f>IF(7850/1000*(1/3)*PI()*ABS(CD603-CE603)*((CF603/2)^2+(CF603/2)*(CG603/2)+(CG603/2)^2-(CF603/2-CH603/1000)^2-(CF603/2-CH603/1000)*(CG603/2-CH603/1000)-(CG603/2-CH603/1000)^2)=0,"",7850/1000*(1/3)*PI()*ABS(CD603-CE603)*((CF603/2)^2+(CF603/2)*(CG603/2)+(CG603/2)^2-(CF603/2-CH603/1000)^2-(CF603/2-CH603/1000)*(CG603/2-CH603/1000)-(CG603/2-CH603/1000)^2))</f>
        <v/>
      </c>
      <c r="CL603" s="185" t="str">
        <f>IFERROR((TOWER_DATA[[#This Row],[D, bottom '[m']]]+TOWER_DATA[[#This Row],[D, top '[m']]])/(2*TOWER_DATA[[#This Row],[t '[mm']]]/1000),"")</f>
        <v/>
      </c>
      <c r="DQ603" s="166"/>
      <c r="DR603" s="166"/>
      <c r="DS603" s="150"/>
      <c r="DV603" s="94"/>
      <c r="DW603" s="94"/>
    </row>
    <row r="604" spans="11:127" ht="18" customHeight="1">
      <c r="K604" s="51" t="str">
        <f>IFERROR(MP_DATA[[#This Row],[Top '[m']]]-MP_DATA[[#This Row],[Bottom '[m']]], "")</f>
        <v/>
      </c>
      <c r="L604" s="165"/>
      <c r="M604" s="122" t="str">
        <f t="shared" si="13"/>
        <v/>
      </c>
      <c r="N604" s="435" t="str">
        <f>IFERROR((MP_DATA[[#This Row],[D, bottom '[m']]]+MP_DATA[[#This Row],[D, top '[m']]])/(2*MP_DATA[[#This Row],[t '[mm']]]/1000),"")</f>
        <v/>
      </c>
      <c r="O604" s="412"/>
      <c r="P604" s="412"/>
      <c r="Q604" s="412"/>
      <c r="R604" s="412"/>
      <c r="S604" s="461"/>
      <c r="T604" s="461"/>
      <c r="U604" s="457"/>
      <c r="V604" s="412"/>
      <c r="W604" s="412"/>
      <c r="X604" s="412"/>
      <c r="Y604" s="412"/>
      <c r="AW604" s="184" t="str">
        <f>IFERROR(TP_DATA[[#This Row],[Top '[m']]]-TP_DATA[[#This Row],[Bottom '[m']]], "")</f>
        <v/>
      </c>
      <c r="AX604" s="165"/>
      <c r="AY604" s="166"/>
      <c r="AZ604" s="189"/>
      <c r="BC604" s="94"/>
      <c r="BD604" s="94"/>
      <c r="BE604" s="150"/>
      <c r="BJ604"/>
      <c r="CI604" s="184" t="str">
        <f>IFERROR(TOWER_DATA[[#This Row],[Top '[m']]]-TOWER_DATA[[#This Row],[Bottom '[m']]], "")</f>
        <v/>
      </c>
      <c r="CJ604" s="446" t="str">
        <f>IFERROR(-(TOWER_DATA[[#This Row],[D, bottom '[m']]]-TOWER_DATA[[#This Row],[D, top '[m']]])/(TOWER_DATA[[#This Row],[Bottom '[m']]]-TOWER_DATA[[#This Row],[Top '[m']]]),"")</f>
        <v/>
      </c>
      <c r="CK604" s="447" t="str">
        <f>IF(7850/1000*(1/3)*PI()*ABS(CD604-CE604)*((CF604/2)^2+(CF604/2)*(CG604/2)+(CG604/2)^2-(CF604/2-CH604/1000)^2-(CF604/2-CH604/1000)*(CG604/2-CH604/1000)-(CG604/2-CH604/1000)^2)=0,"",7850/1000*(1/3)*PI()*ABS(CD604-CE604)*((CF604/2)^2+(CF604/2)*(CG604/2)+(CG604/2)^2-(CF604/2-CH604/1000)^2-(CF604/2-CH604/1000)*(CG604/2-CH604/1000)-(CG604/2-CH604/1000)^2))</f>
        <v/>
      </c>
      <c r="CL604" s="185" t="str">
        <f>IFERROR((TOWER_DATA[[#This Row],[D, bottom '[m']]]+TOWER_DATA[[#This Row],[D, top '[m']]])/(2*TOWER_DATA[[#This Row],[t '[mm']]]/1000),"")</f>
        <v/>
      </c>
      <c r="DQ604" s="166"/>
      <c r="DR604" s="166"/>
      <c r="DS604" s="150"/>
      <c r="DV604" s="94"/>
      <c r="DW604" s="94"/>
    </row>
    <row r="605" spans="11:127" ht="18" customHeight="1">
      <c r="K605" s="51" t="str">
        <f>IFERROR(MP_DATA[[#This Row],[Top '[m']]]-MP_DATA[[#This Row],[Bottom '[m']]], "")</f>
        <v/>
      </c>
      <c r="L605" s="165"/>
      <c r="M605" s="122" t="str">
        <f t="shared" si="13"/>
        <v/>
      </c>
      <c r="N605" s="435" t="str">
        <f>IFERROR((MP_DATA[[#This Row],[D, bottom '[m']]]+MP_DATA[[#This Row],[D, top '[m']]])/(2*MP_DATA[[#This Row],[t '[mm']]]/1000),"")</f>
        <v/>
      </c>
      <c r="O605" s="412"/>
      <c r="P605" s="412"/>
      <c r="Q605" s="412"/>
      <c r="R605" s="412"/>
      <c r="S605" s="461"/>
      <c r="T605" s="461"/>
      <c r="U605" s="457"/>
      <c r="V605" s="412"/>
      <c r="W605" s="412"/>
      <c r="X605" s="412"/>
      <c r="Y605" s="412"/>
      <c r="AW605" s="184" t="str">
        <f>IFERROR(TP_DATA[[#This Row],[Top '[m']]]-TP_DATA[[#This Row],[Bottom '[m']]], "")</f>
        <v/>
      </c>
      <c r="AX605" s="165"/>
      <c r="AY605" s="166"/>
      <c r="AZ605" s="189"/>
      <c r="BC605" s="94"/>
      <c r="BD605" s="94"/>
      <c r="BE605" s="150"/>
      <c r="BJ605"/>
      <c r="CI605" s="184" t="str">
        <f>IFERROR(TOWER_DATA[[#This Row],[Top '[m']]]-TOWER_DATA[[#This Row],[Bottom '[m']]], "")</f>
        <v/>
      </c>
      <c r="CJ605" s="446" t="str">
        <f>IFERROR(-(TOWER_DATA[[#This Row],[D, bottom '[m']]]-TOWER_DATA[[#This Row],[D, top '[m']]])/(TOWER_DATA[[#This Row],[Bottom '[m']]]-TOWER_DATA[[#This Row],[Top '[m']]]),"")</f>
        <v/>
      </c>
      <c r="CK605" s="447" t="str">
        <f>IF(7850/1000*(1/3)*PI()*ABS(CD605-CE605)*((CF605/2)^2+(CF605/2)*(CG605/2)+(CG605/2)^2-(CF605/2-CH605/1000)^2-(CF605/2-CH605/1000)*(CG605/2-CH605/1000)-(CG605/2-CH605/1000)^2)=0,"",7850/1000*(1/3)*PI()*ABS(CD605-CE605)*((CF605/2)^2+(CF605/2)*(CG605/2)+(CG605/2)^2-(CF605/2-CH605/1000)^2-(CF605/2-CH605/1000)*(CG605/2-CH605/1000)-(CG605/2-CH605/1000)^2))</f>
        <v/>
      </c>
      <c r="CL605" s="185" t="str">
        <f>IFERROR((TOWER_DATA[[#This Row],[D, bottom '[m']]]+TOWER_DATA[[#This Row],[D, top '[m']]])/(2*TOWER_DATA[[#This Row],[t '[mm']]]/1000),"")</f>
        <v/>
      </c>
      <c r="DQ605" s="166"/>
      <c r="DR605" s="166"/>
      <c r="DS605" s="150"/>
      <c r="DV605" s="94"/>
      <c r="DW605" s="94"/>
    </row>
    <row r="606" spans="11:127" ht="18" customHeight="1">
      <c r="K606" s="51" t="str">
        <f>IFERROR(MP_DATA[[#This Row],[Top '[m']]]-MP_DATA[[#This Row],[Bottom '[m']]], "")</f>
        <v/>
      </c>
      <c r="L606" s="165"/>
      <c r="M606" s="122" t="str">
        <f t="shared" si="13"/>
        <v/>
      </c>
      <c r="N606" s="435" t="str">
        <f>IFERROR((MP_DATA[[#This Row],[D, bottom '[m']]]+MP_DATA[[#This Row],[D, top '[m']]])/(2*MP_DATA[[#This Row],[t '[mm']]]/1000),"")</f>
        <v/>
      </c>
      <c r="O606" s="412"/>
      <c r="P606" s="412"/>
      <c r="Q606" s="412"/>
      <c r="R606" s="412"/>
      <c r="S606" s="461"/>
      <c r="T606" s="461"/>
      <c r="U606" s="457"/>
      <c r="V606" s="412"/>
      <c r="W606" s="412"/>
      <c r="X606" s="412"/>
      <c r="Y606" s="412"/>
      <c r="AW606" s="184" t="str">
        <f>IFERROR(TP_DATA[[#This Row],[Top '[m']]]-TP_DATA[[#This Row],[Bottom '[m']]], "")</f>
        <v/>
      </c>
      <c r="AX606" s="165"/>
      <c r="AY606" s="166"/>
      <c r="AZ606" s="189"/>
      <c r="BC606" s="94"/>
      <c r="BD606" s="94"/>
      <c r="BE606" s="150"/>
      <c r="BJ606"/>
      <c r="CI606" s="184" t="str">
        <f>IFERROR(TOWER_DATA[[#This Row],[Top '[m']]]-TOWER_DATA[[#This Row],[Bottom '[m']]], "")</f>
        <v/>
      </c>
      <c r="CJ606" s="446" t="str">
        <f>IFERROR(-(TOWER_DATA[[#This Row],[D, bottom '[m']]]-TOWER_DATA[[#This Row],[D, top '[m']]])/(TOWER_DATA[[#This Row],[Bottom '[m']]]-TOWER_DATA[[#This Row],[Top '[m']]]),"")</f>
        <v/>
      </c>
      <c r="CK606" s="447" t="str">
        <f>IF(7850/1000*(1/3)*PI()*ABS(CD606-CE606)*((CF606/2)^2+(CF606/2)*(CG606/2)+(CG606/2)^2-(CF606/2-CH606/1000)^2-(CF606/2-CH606/1000)*(CG606/2-CH606/1000)-(CG606/2-CH606/1000)^2)=0,"",7850/1000*(1/3)*PI()*ABS(CD606-CE606)*((CF606/2)^2+(CF606/2)*(CG606/2)+(CG606/2)^2-(CF606/2-CH606/1000)^2-(CF606/2-CH606/1000)*(CG606/2-CH606/1000)-(CG606/2-CH606/1000)^2))</f>
        <v/>
      </c>
      <c r="CL606" s="185" t="str">
        <f>IFERROR((TOWER_DATA[[#This Row],[D, bottom '[m']]]+TOWER_DATA[[#This Row],[D, top '[m']]])/(2*TOWER_DATA[[#This Row],[t '[mm']]]/1000),"")</f>
        <v/>
      </c>
      <c r="DQ606" s="166"/>
      <c r="DR606" s="166"/>
      <c r="DS606" s="150"/>
      <c r="DV606" s="94"/>
      <c r="DW606" s="94"/>
    </row>
    <row r="607" spans="11:127" ht="18" customHeight="1">
      <c r="K607" s="51" t="str">
        <f>IFERROR(MP_DATA[[#This Row],[Top '[m']]]-MP_DATA[[#This Row],[Bottom '[m']]], "")</f>
        <v/>
      </c>
      <c r="L607" s="165"/>
      <c r="M607" s="122" t="str">
        <f t="shared" si="13"/>
        <v/>
      </c>
      <c r="N607" s="435" t="str">
        <f>IFERROR((MP_DATA[[#This Row],[D, bottom '[m']]]+MP_DATA[[#This Row],[D, top '[m']]])/(2*MP_DATA[[#This Row],[t '[mm']]]/1000),"")</f>
        <v/>
      </c>
      <c r="O607" s="412"/>
      <c r="P607" s="412"/>
      <c r="Q607" s="412"/>
      <c r="R607" s="412"/>
      <c r="S607" s="461"/>
      <c r="T607" s="461"/>
      <c r="U607" s="457"/>
      <c r="V607" s="412"/>
      <c r="W607" s="412"/>
      <c r="X607" s="412"/>
      <c r="Y607" s="412"/>
      <c r="AW607" s="184" t="str">
        <f>IFERROR(TP_DATA[[#This Row],[Top '[m']]]-TP_DATA[[#This Row],[Bottom '[m']]], "")</f>
        <v/>
      </c>
      <c r="AX607" s="165"/>
      <c r="AY607" s="166"/>
      <c r="AZ607" s="189"/>
      <c r="BC607" s="94"/>
      <c r="BD607" s="94"/>
      <c r="BE607" s="150"/>
      <c r="BJ607"/>
      <c r="CI607" s="184" t="str">
        <f>IFERROR(TOWER_DATA[[#This Row],[Top '[m']]]-TOWER_DATA[[#This Row],[Bottom '[m']]], "")</f>
        <v/>
      </c>
      <c r="CJ607" s="446" t="str">
        <f>IFERROR(-(TOWER_DATA[[#This Row],[D, bottom '[m']]]-TOWER_DATA[[#This Row],[D, top '[m']]])/(TOWER_DATA[[#This Row],[Bottom '[m']]]-TOWER_DATA[[#This Row],[Top '[m']]]),"")</f>
        <v/>
      </c>
      <c r="CK607" s="447" t="str">
        <f>IF(7850/1000*(1/3)*PI()*ABS(CD607-CE607)*((CF607/2)^2+(CF607/2)*(CG607/2)+(CG607/2)^2-(CF607/2-CH607/1000)^2-(CF607/2-CH607/1000)*(CG607/2-CH607/1000)-(CG607/2-CH607/1000)^2)=0,"",7850/1000*(1/3)*PI()*ABS(CD607-CE607)*((CF607/2)^2+(CF607/2)*(CG607/2)+(CG607/2)^2-(CF607/2-CH607/1000)^2-(CF607/2-CH607/1000)*(CG607/2-CH607/1000)-(CG607/2-CH607/1000)^2))</f>
        <v/>
      </c>
      <c r="CL607" s="185" t="str">
        <f>IFERROR((TOWER_DATA[[#This Row],[D, bottom '[m']]]+TOWER_DATA[[#This Row],[D, top '[m']]])/(2*TOWER_DATA[[#This Row],[t '[mm']]]/1000),"")</f>
        <v/>
      </c>
      <c r="DQ607" s="166"/>
      <c r="DR607" s="166"/>
      <c r="DS607" s="150"/>
      <c r="DV607" s="94"/>
      <c r="DW607" s="94"/>
    </row>
    <row r="608" spans="11:127" ht="18" customHeight="1">
      <c r="K608" s="51" t="str">
        <f>IFERROR(MP_DATA[[#This Row],[Top '[m']]]-MP_DATA[[#This Row],[Bottom '[m']]], "")</f>
        <v/>
      </c>
      <c r="L608" s="165"/>
      <c r="M608" s="122" t="str">
        <f t="shared" si="13"/>
        <v/>
      </c>
      <c r="N608" s="435" t="str">
        <f>IFERROR((MP_DATA[[#This Row],[D, bottom '[m']]]+MP_DATA[[#This Row],[D, top '[m']]])/(2*MP_DATA[[#This Row],[t '[mm']]]/1000),"")</f>
        <v/>
      </c>
      <c r="O608" s="412"/>
      <c r="P608" s="412"/>
      <c r="Q608" s="412"/>
      <c r="R608" s="412"/>
      <c r="S608" s="461"/>
      <c r="T608" s="461"/>
      <c r="U608" s="457"/>
      <c r="V608" s="412"/>
      <c r="W608" s="412"/>
      <c r="X608" s="412"/>
      <c r="Y608" s="412"/>
      <c r="AW608" s="184" t="str">
        <f>IFERROR(TP_DATA[[#This Row],[Top '[m']]]-TP_DATA[[#This Row],[Bottom '[m']]], "")</f>
        <v/>
      </c>
      <c r="AX608" s="165"/>
      <c r="AY608" s="166"/>
      <c r="AZ608" s="189"/>
      <c r="BC608" s="94"/>
      <c r="BD608" s="94"/>
      <c r="BE608" s="150"/>
      <c r="BJ608"/>
      <c r="CI608" s="184" t="str">
        <f>IFERROR(TOWER_DATA[[#This Row],[Top '[m']]]-TOWER_DATA[[#This Row],[Bottom '[m']]], "")</f>
        <v/>
      </c>
      <c r="CJ608" s="446" t="str">
        <f>IFERROR(-(TOWER_DATA[[#This Row],[D, bottom '[m']]]-TOWER_DATA[[#This Row],[D, top '[m']]])/(TOWER_DATA[[#This Row],[Bottom '[m']]]-TOWER_DATA[[#This Row],[Top '[m']]]),"")</f>
        <v/>
      </c>
      <c r="CK608" s="447" t="str">
        <f>IF(7850/1000*(1/3)*PI()*ABS(CD608-CE608)*((CF608/2)^2+(CF608/2)*(CG608/2)+(CG608/2)^2-(CF608/2-CH608/1000)^2-(CF608/2-CH608/1000)*(CG608/2-CH608/1000)-(CG608/2-CH608/1000)^2)=0,"",7850/1000*(1/3)*PI()*ABS(CD608-CE608)*((CF608/2)^2+(CF608/2)*(CG608/2)+(CG608/2)^2-(CF608/2-CH608/1000)^2-(CF608/2-CH608/1000)*(CG608/2-CH608/1000)-(CG608/2-CH608/1000)^2))</f>
        <v/>
      </c>
      <c r="CL608" s="185" t="str">
        <f>IFERROR((TOWER_DATA[[#This Row],[D, bottom '[m']]]+TOWER_DATA[[#This Row],[D, top '[m']]])/(2*TOWER_DATA[[#This Row],[t '[mm']]]/1000),"")</f>
        <v/>
      </c>
      <c r="DQ608" s="166"/>
      <c r="DR608" s="166"/>
      <c r="DS608" s="150"/>
      <c r="DV608" s="94"/>
      <c r="DW608" s="94"/>
    </row>
    <row r="609" spans="11:127" ht="18" customHeight="1">
      <c r="K609" s="51" t="str">
        <f>IFERROR(MP_DATA[[#This Row],[Top '[m']]]-MP_DATA[[#This Row],[Bottom '[m']]], "")</f>
        <v/>
      </c>
      <c r="L609" s="165"/>
      <c r="M609" s="122" t="str">
        <f t="shared" si="13"/>
        <v/>
      </c>
      <c r="N609" s="435" t="str">
        <f>IFERROR((MP_DATA[[#This Row],[D, bottom '[m']]]+MP_DATA[[#This Row],[D, top '[m']]])/(2*MP_DATA[[#This Row],[t '[mm']]]/1000),"")</f>
        <v/>
      </c>
      <c r="O609" s="412"/>
      <c r="P609" s="412"/>
      <c r="Q609" s="412"/>
      <c r="R609" s="412"/>
      <c r="S609" s="461"/>
      <c r="T609" s="461"/>
      <c r="U609" s="457"/>
      <c r="V609" s="412"/>
      <c r="W609" s="412"/>
      <c r="X609" s="412"/>
      <c r="Y609" s="412"/>
      <c r="AW609" s="184" t="str">
        <f>IFERROR(TP_DATA[[#This Row],[Top '[m']]]-TP_DATA[[#This Row],[Bottom '[m']]], "")</f>
        <v/>
      </c>
      <c r="AX609" s="165"/>
      <c r="AY609" s="166"/>
      <c r="AZ609" s="189"/>
      <c r="BC609" s="94"/>
      <c r="BD609" s="94"/>
      <c r="BE609" s="150"/>
      <c r="BJ609"/>
      <c r="CI609" s="184" t="str">
        <f>IFERROR(TOWER_DATA[[#This Row],[Top '[m']]]-TOWER_DATA[[#This Row],[Bottom '[m']]], "")</f>
        <v/>
      </c>
      <c r="CJ609" s="446" t="str">
        <f>IFERROR(-(TOWER_DATA[[#This Row],[D, bottom '[m']]]-TOWER_DATA[[#This Row],[D, top '[m']]])/(TOWER_DATA[[#This Row],[Bottom '[m']]]-TOWER_DATA[[#This Row],[Top '[m']]]),"")</f>
        <v/>
      </c>
      <c r="CK609" s="447" t="str">
        <f>IF(7850/1000*(1/3)*PI()*ABS(CD609-CE609)*((CF609/2)^2+(CF609/2)*(CG609/2)+(CG609/2)^2-(CF609/2-CH609/1000)^2-(CF609/2-CH609/1000)*(CG609/2-CH609/1000)-(CG609/2-CH609/1000)^2)=0,"",7850/1000*(1/3)*PI()*ABS(CD609-CE609)*((CF609/2)^2+(CF609/2)*(CG609/2)+(CG609/2)^2-(CF609/2-CH609/1000)^2-(CF609/2-CH609/1000)*(CG609/2-CH609/1000)-(CG609/2-CH609/1000)^2))</f>
        <v/>
      </c>
      <c r="CL609" s="185" t="str">
        <f>IFERROR((TOWER_DATA[[#This Row],[D, bottom '[m']]]+TOWER_DATA[[#This Row],[D, top '[m']]])/(2*TOWER_DATA[[#This Row],[t '[mm']]]/1000),"")</f>
        <v/>
      </c>
      <c r="DQ609" s="166"/>
      <c r="DR609" s="166"/>
      <c r="DS609" s="150"/>
      <c r="DV609" s="94"/>
      <c r="DW609" s="94"/>
    </row>
    <row r="610" spans="11:127" ht="18" customHeight="1">
      <c r="K610" s="51" t="str">
        <f>IFERROR(MP_DATA[[#This Row],[Top '[m']]]-MP_DATA[[#This Row],[Bottom '[m']]], "")</f>
        <v/>
      </c>
      <c r="L610" s="165"/>
      <c r="M610" s="122" t="str">
        <f t="shared" si="13"/>
        <v/>
      </c>
      <c r="N610" s="435" t="str">
        <f>IFERROR((MP_DATA[[#This Row],[D, bottom '[m']]]+MP_DATA[[#This Row],[D, top '[m']]])/(2*MP_DATA[[#This Row],[t '[mm']]]/1000),"")</f>
        <v/>
      </c>
      <c r="O610" s="412"/>
      <c r="P610" s="412"/>
      <c r="Q610" s="412"/>
      <c r="R610" s="412"/>
      <c r="S610" s="461"/>
      <c r="T610" s="461"/>
      <c r="U610" s="457"/>
      <c r="V610" s="412"/>
      <c r="W610" s="412"/>
      <c r="X610" s="412"/>
      <c r="Y610" s="412"/>
      <c r="AW610" s="184" t="str">
        <f>IFERROR(TP_DATA[[#This Row],[Top '[m']]]-TP_DATA[[#This Row],[Bottom '[m']]], "")</f>
        <v/>
      </c>
      <c r="AX610" s="165"/>
      <c r="AY610" s="166"/>
      <c r="AZ610" s="189"/>
      <c r="BC610" s="94"/>
      <c r="BD610" s="94"/>
      <c r="BE610" s="150"/>
      <c r="BJ610"/>
      <c r="CI610" s="184" t="str">
        <f>IFERROR(TOWER_DATA[[#This Row],[Top '[m']]]-TOWER_DATA[[#This Row],[Bottom '[m']]], "")</f>
        <v/>
      </c>
      <c r="CJ610" s="446" t="str">
        <f>IFERROR(-(TOWER_DATA[[#This Row],[D, bottom '[m']]]-TOWER_DATA[[#This Row],[D, top '[m']]])/(TOWER_DATA[[#This Row],[Bottom '[m']]]-TOWER_DATA[[#This Row],[Top '[m']]]),"")</f>
        <v/>
      </c>
      <c r="CK610" s="447" t="str">
        <f>IF(7850/1000*(1/3)*PI()*ABS(CD610-CE610)*((CF610/2)^2+(CF610/2)*(CG610/2)+(CG610/2)^2-(CF610/2-CH610/1000)^2-(CF610/2-CH610/1000)*(CG610/2-CH610/1000)-(CG610/2-CH610/1000)^2)=0,"",7850/1000*(1/3)*PI()*ABS(CD610-CE610)*((CF610/2)^2+(CF610/2)*(CG610/2)+(CG610/2)^2-(CF610/2-CH610/1000)^2-(CF610/2-CH610/1000)*(CG610/2-CH610/1000)-(CG610/2-CH610/1000)^2))</f>
        <v/>
      </c>
      <c r="CL610" s="185" t="str">
        <f>IFERROR((TOWER_DATA[[#This Row],[D, bottom '[m']]]+TOWER_DATA[[#This Row],[D, top '[m']]])/(2*TOWER_DATA[[#This Row],[t '[mm']]]/1000),"")</f>
        <v/>
      </c>
      <c r="DQ610" s="166"/>
      <c r="DR610" s="166"/>
      <c r="DS610" s="150"/>
      <c r="DV610" s="94"/>
      <c r="DW610" s="94"/>
    </row>
    <row r="611" spans="11:127" ht="18" customHeight="1">
      <c r="K611" s="51" t="str">
        <f>IFERROR(MP_DATA[[#This Row],[Top '[m']]]-MP_DATA[[#This Row],[Bottom '[m']]], "")</f>
        <v/>
      </c>
      <c r="L611" s="165"/>
      <c r="M611" s="122" t="str">
        <f t="shared" si="13"/>
        <v/>
      </c>
      <c r="N611" s="435" t="str">
        <f>IFERROR((MP_DATA[[#This Row],[D, bottom '[m']]]+MP_DATA[[#This Row],[D, top '[m']]])/(2*MP_DATA[[#This Row],[t '[mm']]]/1000),"")</f>
        <v/>
      </c>
      <c r="O611" s="412"/>
      <c r="P611" s="412"/>
      <c r="Q611" s="412"/>
      <c r="R611" s="412"/>
      <c r="S611" s="461"/>
      <c r="T611" s="461"/>
      <c r="U611" s="457"/>
      <c r="V611" s="412"/>
      <c r="W611" s="412"/>
      <c r="X611" s="412"/>
      <c r="Y611" s="412"/>
      <c r="AW611" s="184" t="str">
        <f>IFERROR(TP_DATA[[#This Row],[Top '[m']]]-TP_DATA[[#This Row],[Bottom '[m']]], "")</f>
        <v/>
      </c>
      <c r="AX611" s="165"/>
      <c r="AY611" s="166"/>
      <c r="AZ611" s="189"/>
      <c r="BC611" s="94"/>
      <c r="BD611" s="94"/>
      <c r="BE611" s="150"/>
      <c r="BJ611"/>
      <c r="CI611" s="184" t="str">
        <f>IFERROR(TOWER_DATA[[#This Row],[Top '[m']]]-TOWER_DATA[[#This Row],[Bottom '[m']]], "")</f>
        <v/>
      </c>
      <c r="CJ611" s="446" t="str">
        <f>IFERROR(-(TOWER_DATA[[#This Row],[D, bottom '[m']]]-TOWER_DATA[[#This Row],[D, top '[m']]])/(TOWER_DATA[[#This Row],[Bottom '[m']]]-TOWER_DATA[[#This Row],[Top '[m']]]),"")</f>
        <v/>
      </c>
      <c r="CK611" s="447" t="str">
        <f>IF(7850/1000*(1/3)*PI()*ABS(CD611-CE611)*((CF611/2)^2+(CF611/2)*(CG611/2)+(CG611/2)^2-(CF611/2-CH611/1000)^2-(CF611/2-CH611/1000)*(CG611/2-CH611/1000)-(CG611/2-CH611/1000)^2)=0,"",7850/1000*(1/3)*PI()*ABS(CD611-CE611)*((CF611/2)^2+(CF611/2)*(CG611/2)+(CG611/2)^2-(CF611/2-CH611/1000)^2-(CF611/2-CH611/1000)*(CG611/2-CH611/1000)-(CG611/2-CH611/1000)^2))</f>
        <v/>
      </c>
      <c r="CL611" s="185" t="str">
        <f>IFERROR((TOWER_DATA[[#This Row],[D, bottom '[m']]]+TOWER_DATA[[#This Row],[D, top '[m']]])/(2*TOWER_DATA[[#This Row],[t '[mm']]]/1000),"")</f>
        <v/>
      </c>
      <c r="DQ611" s="166"/>
      <c r="DR611" s="166"/>
      <c r="DS611" s="150"/>
      <c r="DV611" s="94"/>
      <c r="DW611" s="94"/>
    </row>
    <row r="612" spans="11:127" ht="18" customHeight="1">
      <c r="K612" s="51" t="str">
        <f>IFERROR(MP_DATA[[#This Row],[Top '[m']]]-MP_DATA[[#This Row],[Bottom '[m']]], "")</f>
        <v/>
      </c>
      <c r="L612" s="165"/>
      <c r="M612" s="122" t="str">
        <f t="shared" si="13"/>
        <v/>
      </c>
      <c r="N612" s="435" t="str">
        <f>IFERROR((MP_DATA[[#This Row],[D, bottom '[m']]]+MP_DATA[[#This Row],[D, top '[m']]])/(2*MP_DATA[[#This Row],[t '[mm']]]/1000),"")</f>
        <v/>
      </c>
      <c r="O612" s="412"/>
      <c r="P612" s="412"/>
      <c r="Q612" s="412"/>
      <c r="R612" s="412"/>
      <c r="S612" s="461"/>
      <c r="T612" s="461"/>
      <c r="U612" s="457"/>
      <c r="V612" s="412"/>
      <c r="W612" s="412"/>
      <c r="X612" s="412"/>
      <c r="Y612" s="412"/>
      <c r="AW612" s="184" t="str">
        <f>IFERROR(TP_DATA[[#This Row],[Top '[m']]]-TP_DATA[[#This Row],[Bottom '[m']]], "")</f>
        <v/>
      </c>
      <c r="AX612" s="165"/>
      <c r="AY612" s="166"/>
      <c r="AZ612" s="189"/>
      <c r="BC612" s="94"/>
      <c r="BD612" s="94"/>
      <c r="BE612" s="150"/>
      <c r="BJ612"/>
      <c r="CI612" s="184" t="str">
        <f>IFERROR(TOWER_DATA[[#This Row],[Top '[m']]]-TOWER_DATA[[#This Row],[Bottom '[m']]], "")</f>
        <v/>
      </c>
      <c r="CJ612" s="446" t="str">
        <f>IFERROR(-(TOWER_DATA[[#This Row],[D, bottom '[m']]]-TOWER_DATA[[#This Row],[D, top '[m']]])/(TOWER_DATA[[#This Row],[Bottom '[m']]]-TOWER_DATA[[#This Row],[Top '[m']]]),"")</f>
        <v/>
      </c>
      <c r="CK612" s="447" t="str">
        <f>IF(7850/1000*(1/3)*PI()*ABS(CD612-CE612)*((CF612/2)^2+(CF612/2)*(CG612/2)+(CG612/2)^2-(CF612/2-CH612/1000)^2-(CF612/2-CH612/1000)*(CG612/2-CH612/1000)-(CG612/2-CH612/1000)^2)=0,"",7850/1000*(1/3)*PI()*ABS(CD612-CE612)*((CF612/2)^2+(CF612/2)*(CG612/2)+(CG612/2)^2-(CF612/2-CH612/1000)^2-(CF612/2-CH612/1000)*(CG612/2-CH612/1000)-(CG612/2-CH612/1000)^2))</f>
        <v/>
      </c>
      <c r="CL612" s="185" t="str">
        <f>IFERROR((TOWER_DATA[[#This Row],[D, bottom '[m']]]+TOWER_DATA[[#This Row],[D, top '[m']]])/(2*TOWER_DATA[[#This Row],[t '[mm']]]/1000),"")</f>
        <v/>
      </c>
      <c r="DQ612" s="166"/>
      <c r="DR612" s="166"/>
      <c r="DS612" s="150"/>
      <c r="DV612" s="94"/>
      <c r="DW612" s="94"/>
    </row>
    <row r="613" spans="11:127" ht="18" customHeight="1">
      <c r="K613" s="51" t="str">
        <f>IFERROR(MP_DATA[[#This Row],[Top '[m']]]-MP_DATA[[#This Row],[Bottom '[m']]], "")</f>
        <v/>
      </c>
      <c r="L613" s="165"/>
      <c r="M613" s="122" t="str">
        <f t="shared" si="13"/>
        <v/>
      </c>
      <c r="N613" s="435" t="str">
        <f>IFERROR((MP_DATA[[#This Row],[D, bottom '[m']]]+MP_DATA[[#This Row],[D, top '[m']]])/(2*MP_DATA[[#This Row],[t '[mm']]]/1000),"")</f>
        <v/>
      </c>
      <c r="O613" s="412"/>
      <c r="P613" s="412"/>
      <c r="Q613" s="412"/>
      <c r="R613" s="412"/>
      <c r="S613" s="461"/>
      <c r="T613" s="461"/>
      <c r="U613" s="457"/>
      <c r="V613" s="412"/>
      <c r="W613" s="412"/>
      <c r="X613" s="412"/>
      <c r="Y613" s="412"/>
      <c r="AW613" s="184" t="str">
        <f>IFERROR(TP_DATA[[#This Row],[Top '[m']]]-TP_DATA[[#This Row],[Bottom '[m']]], "")</f>
        <v/>
      </c>
      <c r="AX613" s="165"/>
      <c r="AY613" s="166"/>
      <c r="AZ613" s="189"/>
      <c r="BC613" s="94"/>
      <c r="BD613" s="94"/>
      <c r="BE613" s="150"/>
      <c r="BJ613"/>
      <c r="CI613" s="184" t="str">
        <f>IFERROR(TOWER_DATA[[#This Row],[Top '[m']]]-TOWER_DATA[[#This Row],[Bottom '[m']]], "")</f>
        <v/>
      </c>
      <c r="CJ613" s="446" t="str">
        <f>IFERROR(-(TOWER_DATA[[#This Row],[D, bottom '[m']]]-TOWER_DATA[[#This Row],[D, top '[m']]])/(TOWER_DATA[[#This Row],[Bottom '[m']]]-TOWER_DATA[[#This Row],[Top '[m']]]),"")</f>
        <v/>
      </c>
      <c r="CK613" s="447" t="str">
        <f>IF(7850/1000*(1/3)*PI()*ABS(CD613-CE613)*((CF613/2)^2+(CF613/2)*(CG613/2)+(CG613/2)^2-(CF613/2-CH613/1000)^2-(CF613/2-CH613/1000)*(CG613/2-CH613/1000)-(CG613/2-CH613/1000)^2)=0,"",7850/1000*(1/3)*PI()*ABS(CD613-CE613)*((CF613/2)^2+(CF613/2)*(CG613/2)+(CG613/2)^2-(CF613/2-CH613/1000)^2-(CF613/2-CH613/1000)*(CG613/2-CH613/1000)-(CG613/2-CH613/1000)^2))</f>
        <v/>
      </c>
      <c r="CL613" s="185" t="str">
        <f>IFERROR((TOWER_DATA[[#This Row],[D, bottom '[m']]]+TOWER_DATA[[#This Row],[D, top '[m']]])/(2*TOWER_DATA[[#This Row],[t '[mm']]]/1000),"")</f>
        <v/>
      </c>
      <c r="DQ613" s="166"/>
      <c r="DR613" s="166"/>
      <c r="DS613" s="150"/>
      <c r="DV613" s="94"/>
      <c r="DW613" s="94"/>
    </row>
    <row r="614" spans="11:127" ht="18" customHeight="1">
      <c r="K614" s="51" t="str">
        <f>IFERROR(MP_DATA[[#This Row],[Top '[m']]]-MP_DATA[[#This Row],[Bottom '[m']]], "")</f>
        <v/>
      </c>
      <c r="L614" s="165"/>
      <c r="M614" s="122" t="str">
        <f t="shared" si="13"/>
        <v/>
      </c>
      <c r="N614" s="435" t="str">
        <f>IFERROR((MP_DATA[[#This Row],[D, bottom '[m']]]+MP_DATA[[#This Row],[D, top '[m']]])/(2*MP_DATA[[#This Row],[t '[mm']]]/1000),"")</f>
        <v/>
      </c>
      <c r="O614" s="412"/>
      <c r="P614" s="412"/>
      <c r="Q614" s="412"/>
      <c r="R614" s="412"/>
      <c r="S614" s="461"/>
      <c r="T614" s="461"/>
      <c r="U614" s="457"/>
      <c r="V614" s="412"/>
      <c r="W614" s="412"/>
      <c r="X614" s="412"/>
      <c r="Y614" s="412"/>
      <c r="AW614" s="184" t="str">
        <f>IFERROR(TP_DATA[[#This Row],[Top '[m']]]-TP_DATA[[#This Row],[Bottom '[m']]], "")</f>
        <v/>
      </c>
      <c r="AX614" s="165"/>
      <c r="AY614" s="166"/>
      <c r="AZ614" s="189"/>
      <c r="BC614" s="94"/>
      <c r="BD614" s="94"/>
      <c r="BE614" s="150"/>
      <c r="BJ614"/>
      <c r="CI614" s="184" t="str">
        <f>IFERROR(TOWER_DATA[[#This Row],[Top '[m']]]-TOWER_DATA[[#This Row],[Bottom '[m']]], "")</f>
        <v/>
      </c>
      <c r="CJ614" s="446" t="str">
        <f>IFERROR(-(TOWER_DATA[[#This Row],[D, bottom '[m']]]-TOWER_DATA[[#This Row],[D, top '[m']]])/(TOWER_DATA[[#This Row],[Bottom '[m']]]-TOWER_DATA[[#This Row],[Top '[m']]]),"")</f>
        <v/>
      </c>
      <c r="CK614" s="447" t="str">
        <f>IF(7850/1000*(1/3)*PI()*ABS(CD614-CE614)*((CF614/2)^2+(CF614/2)*(CG614/2)+(CG614/2)^2-(CF614/2-CH614/1000)^2-(CF614/2-CH614/1000)*(CG614/2-CH614/1000)-(CG614/2-CH614/1000)^2)=0,"",7850/1000*(1/3)*PI()*ABS(CD614-CE614)*((CF614/2)^2+(CF614/2)*(CG614/2)+(CG614/2)^2-(CF614/2-CH614/1000)^2-(CF614/2-CH614/1000)*(CG614/2-CH614/1000)-(CG614/2-CH614/1000)^2))</f>
        <v/>
      </c>
      <c r="CL614" s="185" t="str">
        <f>IFERROR((TOWER_DATA[[#This Row],[D, bottom '[m']]]+TOWER_DATA[[#This Row],[D, top '[m']]])/(2*TOWER_DATA[[#This Row],[t '[mm']]]/1000),"")</f>
        <v/>
      </c>
      <c r="DQ614" s="166"/>
      <c r="DR614" s="166"/>
      <c r="DS614" s="150"/>
      <c r="DV614" s="94"/>
      <c r="DW614" s="94"/>
    </row>
    <row r="615" spans="11:127" ht="18" customHeight="1">
      <c r="K615" s="51" t="str">
        <f>IFERROR(MP_DATA[[#This Row],[Top '[m']]]-MP_DATA[[#This Row],[Bottom '[m']]], "")</f>
        <v/>
      </c>
      <c r="L615" s="165"/>
      <c r="M615" s="122" t="str">
        <f t="shared" si="13"/>
        <v/>
      </c>
      <c r="N615" s="435" t="str">
        <f>IFERROR((MP_DATA[[#This Row],[D, bottom '[m']]]+MP_DATA[[#This Row],[D, top '[m']]])/(2*MP_DATA[[#This Row],[t '[mm']]]/1000),"")</f>
        <v/>
      </c>
      <c r="O615" s="412"/>
      <c r="P615" s="412"/>
      <c r="Q615" s="412"/>
      <c r="R615" s="412"/>
      <c r="S615" s="461"/>
      <c r="T615" s="461"/>
      <c r="U615" s="457"/>
      <c r="V615" s="412"/>
      <c r="W615" s="412"/>
      <c r="X615" s="412"/>
      <c r="Y615" s="412"/>
      <c r="AW615" s="184" t="str">
        <f>IFERROR(TP_DATA[[#This Row],[Top '[m']]]-TP_DATA[[#This Row],[Bottom '[m']]], "")</f>
        <v/>
      </c>
      <c r="AX615" s="165"/>
      <c r="AY615" s="166"/>
      <c r="AZ615" s="189"/>
      <c r="BC615" s="94"/>
      <c r="BD615" s="94"/>
      <c r="BE615" s="150"/>
      <c r="BJ615"/>
      <c r="CI615" s="184" t="str">
        <f>IFERROR(TOWER_DATA[[#This Row],[Top '[m']]]-TOWER_DATA[[#This Row],[Bottom '[m']]], "")</f>
        <v/>
      </c>
      <c r="CJ615" s="446" t="str">
        <f>IFERROR(-(TOWER_DATA[[#This Row],[D, bottom '[m']]]-TOWER_DATA[[#This Row],[D, top '[m']]])/(TOWER_DATA[[#This Row],[Bottom '[m']]]-TOWER_DATA[[#This Row],[Top '[m']]]),"")</f>
        <v/>
      </c>
      <c r="CK615" s="447" t="str">
        <f>IF(7850/1000*(1/3)*PI()*ABS(CD615-CE615)*((CF615/2)^2+(CF615/2)*(CG615/2)+(CG615/2)^2-(CF615/2-CH615/1000)^2-(CF615/2-CH615/1000)*(CG615/2-CH615/1000)-(CG615/2-CH615/1000)^2)=0,"",7850/1000*(1/3)*PI()*ABS(CD615-CE615)*((CF615/2)^2+(CF615/2)*(CG615/2)+(CG615/2)^2-(CF615/2-CH615/1000)^2-(CF615/2-CH615/1000)*(CG615/2-CH615/1000)-(CG615/2-CH615/1000)^2))</f>
        <v/>
      </c>
      <c r="CL615" s="185" t="str">
        <f>IFERROR((TOWER_DATA[[#This Row],[D, bottom '[m']]]+TOWER_DATA[[#This Row],[D, top '[m']]])/(2*TOWER_DATA[[#This Row],[t '[mm']]]/1000),"")</f>
        <v/>
      </c>
      <c r="DQ615" s="166"/>
      <c r="DR615" s="166"/>
      <c r="DS615" s="150"/>
      <c r="DV615" s="94"/>
      <c r="DW615" s="94"/>
    </row>
    <row r="616" spans="11:127" ht="18" customHeight="1">
      <c r="K616" s="51" t="str">
        <f>IFERROR(MP_DATA[[#This Row],[Top '[m']]]-MP_DATA[[#This Row],[Bottom '[m']]], "")</f>
        <v/>
      </c>
      <c r="L616" s="165"/>
      <c r="M616" s="166"/>
      <c r="N616" s="457"/>
      <c r="O616" s="412"/>
      <c r="P616" s="412"/>
      <c r="Q616" s="412"/>
      <c r="R616" s="412"/>
      <c r="S616" s="461"/>
      <c r="T616" s="461"/>
      <c r="U616" s="457"/>
      <c r="V616" s="412"/>
      <c r="W616" s="412"/>
      <c r="X616" s="412"/>
      <c r="Y616" s="412"/>
      <c r="AW616" s="184" t="str">
        <f>IFERROR(TP_DATA[[#This Row],[Top '[m']]]-TP_DATA[[#This Row],[Bottom '[m']]], "")</f>
        <v/>
      </c>
      <c r="AX616" s="165"/>
      <c r="AY616" s="166"/>
      <c r="AZ616" s="189"/>
      <c r="BC616" s="94"/>
      <c r="BD616" s="94"/>
      <c r="BE616" s="150"/>
      <c r="BJ616"/>
      <c r="CI616" s="184" t="str">
        <f>IFERROR(TOWER_DATA[[#This Row],[Top '[m']]]-TOWER_DATA[[#This Row],[Bottom '[m']]], "")</f>
        <v/>
      </c>
      <c r="CJ616" s="446" t="str">
        <f>IFERROR(-(TOWER_DATA[[#This Row],[D, bottom '[m']]]-TOWER_DATA[[#This Row],[D, top '[m']]])/(TOWER_DATA[[#This Row],[Bottom '[m']]]-TOWER_DATA[[#This Row],[Top '[m']]]),"")</f>
        <v/>
      </c>
      <c r="CK616" s="447" t="str">
        <f>IF(7850/1000*(1/3)*PI()*ABS(CD616-CE616)*((CF616/2)^2+(CF616/2)*(CG616/2)+(CG616/2)^2-(CF616/2-CH616/1000)^2-(CF616/2-CH616/1000)*(CG616/2-CH616/1000)-(CG616/2-CH616/1000)^2)=0,"",7850/1000*(1/3)*PI()*ABS(CD616-CE616)*((CF616/2)^2+(CF616/2)*(CG616/2)+(CG616/2)^2-(CF616/2-CH616/1000)^2-(CF616/2-CH616/1000)*(CG616/2-CH616/1000)-(CG616/2-CH616/1000)^2))</f>
        <v/>
      </c>
      <c r="CL616" s="185" t="str">
        <f>IFERROR((TOWER_DATA[[#This Row],[D, bottom '[m']]]+TOWER_DATA[[#This Row],[D, top '[m']]])/(2*TOWER_DATA[[#This Row],[t '[mm']]]/1000),"")</f>
        <v/>
      </c>
      <c r="DQ616" s="166"/>
      <c r="DR616" s="166"/>
      <c r="DS616" s="150"/>
      <c r="DV616" s="94"/>
      <c r="DW616" s="94"/>
    </row>
    <row r="617" spans="11:127" ht="18" customHeight="1">
      <c r="K617" s="51" t="str">
        <f>IFERROR(MP_DATA[[#This Row],[Top '[m']]]-MP_DATA[[#This Row],[Bottom '[m']]], "")</f>
        <v/>
      </c>
      <c r="L617" s="165"/>
      <c r="M617" s="166"/>
      <c r="N617" s="457"/>
      <c r="O617" s="412"/>
      <c r="P617" s="412"/>
      <c r="Q617" s="412"/>
      <c r="R617" s="412"/>
      <c r="S617" s="461"/>
      <c r="T617" s="461"/>
      <c r="U617" s="457"/>
      <c r="V617" s="412"/>
      <c r="W617" s="412"/>
      <c r="X617" s="412"/>
      <c r="Y617" s="412"/>
      <c r="AW617" s="184" t="str">
        <f>IFERROR(TP_DATA[[#This Row],[Top '[m']]]-TP_DATA[[#This Row],[Bottom '[m']]], "")</f>
        <v/>
      </c>
      <c r="AX617" s="165"/>
      <c r="AY617" s="166"/>
      <c r="AZ617" s="189"/>
      <c r="BC617" s="94"/>
      <c r="BD617" s="94"/>
      <c r="BE617" s="150"/>
      <c r="BJ617"/>
      <c r="CI617" s="184" t="str">
        <f>IFERROR(TOWER_DATA[[#This Row],[Top '[m']]]-TOWER_DATA[[#This Row],[Bottom '[m']]], "")</f>
        <v/>
      </c>
      <c r="CJ617" s="446" t="str">
        <f>IFERROR(-(TOWER_DATA[[#This Row],[D, bottom '[m']]]-TOWER_DATA[[#This Row],[D, top '[m']]])/(TOWER_DATA[[#This Row],[Bottom '[m']]]-TOWER_DATA[[#This Row],[Top '[m']]]),"")</f>
        <v/>
      </c>
      <c r="CK617" s="447" t="str">
        <f>IF(7850/1000*(1/3)*PI()*ABS(CD617-CE617)*((CF617/2)^2+(CF617/2)*(CG617/2)+(CG617/2)^2-(CF617/2-CH617/1000)^2-(CF617/2-CH617/1000)*(CG617/2-CH617/1000)-(CG617/2-CH617/1000)^2)=0,"",7850/1000*(1/3)*PI()*ABS(CD617-CE617)*((CF617/2)^2+(CF617/2)*(CG617/2)+(CG617/2)^2-(CF617/2-CH617/1000)^2-(CF617/2-CH617/1000)*(CG617/2-CH617/1000)-(CG617/2-CH617/1000)^2))</f>
        <v/>
      </c>
      <c r="CL617" s="185" t="str">
        <f>IFERROR((TOWER_DATA[[#This Row],[D, bottom '[m']]]+TOWER_DATA[[#This Row],[D, top '[m']]])/(2*TOWER_DATA[[#This Row],[t '[mm']]]/1000),"")</f>
        <v/>
      </c>
      <c r="DQ617" s="166"/>
      <c r="DR617" s="166"/>
      <c r="DS617" s="150"/>
      <c r="DV617" s="94"/>
      <c r="DW617" s="94"/>
    </row>
    <row r="618" spans="11:127" ht="18" customHeight="1">
      <c r="K618" s="51" t="str">
        <f>IFERROR(MP_DATA[[#This Row],[Top '[m']]]-MP_DATA[[#This Row],[Bottom '[m']]], "")</f>
        <v/>
      </c>
      <c r="L618" s="165"/>
      <c r="M618" s="166"/>
      <c r="N618" s="457"/>
      <c r="O618" s="412"/>
      <c r="P618" s="412"/>
      <c r="Q618" s="412"/>
      <c r="R618" s="412"/>
      <c r="S618" s="461"/>
      <c r="T618" s="461"/>
      <c r="U618" s="457"/>
      <c r="V618" s="412"/>
      <c r="W618" s="412"/>
      <c r="X618" s="412"/>
      <c r="Y618" s="412"/>
      <c r="AW618" s="184" t="str">
        <f>IFERROR(TP_DATA[[#This Row],[Top '[m']]]-TP_DATA[[#This Row],[Bottom '[m']]], "")</f>
        <v/>
      </c>
      <c r="AX618" s="165"/>
      <c r="AY618" s="166"/>
      <c r="AZ618" s="189"/>
      <c r="BC618" s="94"/>
      <c r="BD618" s="94"/>
      <c r="BE618" s="150"/>
      <c r="BJ618"/>
      <c r="CI618" s="184" t="str">
        <f>IFERROR(TOWER_DATA[[#This Row],[Top '[m']]]-TOWER_DATA[[#This Row],[Bottom '[m']]], "")</f>
        <v/>
      </c>
      <c r="CJ618" s="446" t="str">
        <f>IFERROR(-(TOWER_DATA[[#This Row],[D, bottom '[m']]]-TOWER_DATA[[#This Row],[D, top '[m']]])/(TOWER_DATA[[#This Row],[Bottom '[m']]]-TOWER_DATA[[#This Row],[Top '[m']]]),"")</f>
        <v/>
      </c>
      <c r="CK618" s="447" t="str">
        <f>IF(7850/1000*(1/3)*PI()*ABS(CD618-CE618)*((CF618/2)^2+(CF618/2)*(CG618/2)+(CG618/2)^2-(CF618/2-CH618/1000)^2-(CF618/2-CH618/1000)*(CG618/2-CH618/1000)-(CG618/2-CH618/1000)^2)=0,"",7850/1000*(1/3)*PI()*ABS(CD618-CE618)*((CF618/2)^2+(CF618/2)*(CG618/2)+(CG618/2)^2-(CF618/2-CH618/1000)^2-(CF618/2-CH618/1000)*(CG618/2-CH618/1000)-(CG618/2-CH618/1000)^2))</f>
        <v/>
      </c>
      <c r="CL618" s="185" t="str">
        <f>IFERROR((TOWER_DATA[[#This Row],[D, bottom '[m']]]+TOWER_DATA[[#This Row],[D, top '[m']]])/(2*TOWER_DATA[[#This Row],[t '[mm']]]/1000),"")</f>
        <v/>
      </c>
      <c r="DQ618" s="166"/>
      <c r="DR618" s="166"/>
      <c r="DS618" s="150"/>
      <c r="DV618" s="94"/>
      <c r="DW618" s="94"/>
    </row>
    <row r="619" spans="11:127" ht="18" customHeight="1">
      <c r="K619" s="51" t="str">
        <f>IFERROR(MP_DATA[[#This Row],[Top '[m']]]-MP_DATA[[#This Row],[Bottom '[m']]], "")</f>
        <v/>
      </c>
      <c r="L619" s="165"/>
      <c r="M619" s="166"/>
      <c r="N619" s="457"/>
      <c r="O619" s="412"/>
      <c r="P619" s="412"/>
      <c r="Q619" s="412"/>
      <c r="R619" s="412"/>
      <c r="S619" s="461"/>
      <c r="T619" s="461"/>
      <c r="U619" s="457"/>
      <c r="V619" s="412"/>
      <c r="W619" s="412"/>
      <c r="X619" s="412"/>
      <c r="Y619" s="412"/>
      <c r="AW619" s="184" t="str">
        <f>IFERROR(TP_DATA[[#This Row],[Top '[m']]]-TP_DATA[[#This Row],[Bottom '[m']]], "")</f>
        <v/>
      </c>
      <c r="AX619" s="165"/>
      <c r="AY619" s="166"/>
      <c r="AZ619" s="189"/>
      <c r="BC619" s="94"/>
      <c r="BD619" s="94"/>
      <c r="BE619" s="150"/>
      <c r="BJ619"/>
      <c r="CI619" s="184" t="str">
        <f>IFERROR(TOWER_DATA[[#This Row],[Top '[m']]]-TOWER_DATA[[#This Row],[Bottom '[m']]], "")</f>
        <v/>
      </c>
      <c r="CJ619" s="446" t="str">
        <f>IFERROR(-(TOWER_DATA[[#This Row],[D, bottom '[m']]]-TOWER_DATA[[#This Row],[D, top '[m']]])/(TOWER_DATA[[#This Row],[Bottom '[m']]]-TOWER_DATA[[#This Row],[Top '[m']]]),"")</f>
        <v/>
      </c>
      <c r="CK619" s="447" t="str">
        <f>IF(7850/1000*(1/3)*PI()*ABS(CD619-CE619)*((CF619/2)^2+(CF619/2)*(CG619/2)+(CG619/2)^2-(CF619/2-CH619/1000)^2-(CF619/2-CH619/1000)*(CG619/2-CH619/1000)-(CG619/2-CH619/1000)^2)=0,"",7850/1000*(1/3)*PI()*ABS(CD619-CE619)*((CF619/2)^2+(CF619/2)*(CG619/2)+(CG619/2)^2-(CF619/2-CH619/1000)^2-(CF619/2-CH619/1000)*(CG619/2-CH619/1000)-(CG619/2-CH619/1000)^2))</f>
        <v/>
      </c>
      <c r="CL619" s="185" t="str">
        <f>IFERROR((TOWER_DATA[[#This Row],[D, bottom '[m']]]+TOWER_DATA[[#This Row],[D, top '[m']]])/(2*TOWER_DATA[[#This Row],[t '[mm']]]/1000),"")</f>
        <v/>
      </c>
      <c r="DQ619" s="166"/>
      <c r="DR619" s="166"/>
      <c r="DS619" s="150"/>
      <c r="DV619" s="94"/>
      <c r="DW619" s="94"/>
    </row>
    <row r="620" spans="11:127" ht="18" customHeight="1">
      <c r="K620" s="51" t="str">
        <f>IFERROR(MP_DATA[[#This Row],[Top '[m']]]-MP_DATA[[#This Row],[Bottom '[m']]], "")</f>
        <v/>
      </c>
      <c r="L620" s="165"/>
      <c r="M620" s="166"/>
      <c r="N620" s="457"/>
      <c r="O620" s="412"/>
      <c r="P620" s="412"/>
      <c r="Q620" s="412"/>
      <c r="R620" s="412"/>
      <c r="S620" s="461"/>
      <c r="T620" s="461"/>
      <c r="U620" s="457"/>
      <c r="V620" s="412"/>
      <c r="W620" s="412"/>
      <c r="X620" s="412"/>
      <c r="Y620" s="412"/>
      <c r="AW620" s="184" t="str">
        <f>IFERROR(TP_DATA[[#This Row],[Top '[m']]]-TP_DATA[[#This Row],[Bottom '[m']]], "")</f>
        <v/>
      </c>
      <c r="AX620" s="165"/>
      <c r="AY620" s="166"/>
      <c r="AZ620" s="189"/>
      <c r="BC620" s="94"/>
      <c r="BD620" s="94"/>
      <c r="BE620" s="150"/>
      <c r="BJ620"/>
      <c r="CI620" s="184" t="str">
        <f>IFERROR(TOWER_DATA[[#This Row],[Top '[m']]]-TOWER_DATA[[#This Row],[Bottom '[m']]], "")</f>
        <v/>
      </c>
      <c r="CJ620" s="446" t="str">
        <f>IFERROR(-(TOWER_DATA[[#This Row],[D, bottom '[m']]]-TOWER_DATA[[#This Row],[D, top '[m']]])/(TOWER_DATA[[#This Row],[Bottom '[m']]]-TOWER_DATA[[#This Row],[Top '[m']]]),"")</f>
        <v/>
      </c>
      <c r="CK620" s="447" t="str">
        <f>IF(7850/1000*(1/3)*PI()*ABS(CD620-CE620)*((CF620/2)^2+(CF620/2)*(CG620/2)+(CG620/2)^2-(CF620/2-CH620/1000)^2-(CF620/2-CH620/1000)*(CG620/2-CH620/1000)-(CG620/2-CH620/1000)^2)=0,"",7850/1000*(1/3)*PI()*ABS(CD620-CE620)*((CF620/2)^2+(CF620/2)*(CG620/2)+(CG620/2)^2-(CF620/2-CH620/1000)^2-(CF620/2-CH620/1000)*(CG620/2-CH620/1000)-(CG620/2-CH620/1000)^2))</f>
        <v/>
      </c>
      <c r="CL620" s="185" t="str">
        <f>IFERROR((TOWER_DATA[[#This Row],[D, bottom '[m']]]+TOWER_DATA[[#This Row],[D, top '[m']]])/(2*TOWER_DATA[[#This Row],[t '[mm']]]/1000),"")</f>
        <v/>
      </c>
      <c r="DQ620" s="166"/>
      <c r="DR620" s="166"/>
      <c r="DS620" s="150"/>
      <c r="DV620" s="94"/>
      <c r="DW620" s="94"/>
    </row>
    <row r="621" spans="11:127" ht="18" customHeight="1">
      <c r="K621" s="51" t="str">
        <f>IFERROR(MP_DATA[[#This Row],[Top '[m']]]-MP_DATA[[#This Row],[Bottom '[m']]], "")</f>
        <v/>
      </c>
      <c r="L621" s="165"/>
      <c r="M621" s="166"/>
      <c r="N621" s="457"/>
      <c r="O621" s="412"/>
      <c r="P621" s="412"/>
      <c r="Q621" s="412"/>
      <c r="R621" s="412"/>
      <c r="S621" s="461"/>
      <c r="T621" s="461"/>
      <c r="U621" s="457"/>
      <c r="V621" s="412"/>
      <c r="W621" s="412"/>
      <c r="X621" s="412"/>
      <c r="Y621" s="412"/>
      <c r="AW621" s="184" t="str">
        <f>IFERROR(TP_DATA[[#This Row],[Top '[m']]]-TP_DATA[[#This Row],[Bottom '[m']]], "")</f>
        <v/>
      </c>
      <c r="AX621" s="165"/>
      <c r="AY621" s="166"/>
      <c r="AZ621" s="189"/>
      <c r="BC621" s="94"/>
      <c r="BD621" s="94"/>
      <c r="BE621" s="150"/>
      <c r="BJ621"/>
      <c r="CI621" s="184" t="str">
        <f>IFERROR(TOWER_DATA[[#This Row],[Top '[m']]]-TOWER_DATA[[#This Row],[Bottom '[m']]], "")</f>
        <v/>
      </c>
      <c r="CJ621" s="446" t="str">
        <f>IFERROR(-(TOWER_DATA[[#This Row],[D, bottom '[m']]]-TOWER_DATA[[#This Row],[D, top '[m']]])/(TOWER_DATA[[#This Row],[Bottom '[m']]]-TOWER_DATA[[#This Row],[Top '[m']]]),"")</f>
        <v/>
      </c>
      <c r="CK621" s="447" t="str">
        <f>IF(7850/1000*(1/3)*PI()*ABS(CD621-CE621)*((CF621/2)^2+(CF621/2)*(CG621/2)+(CG621/2)^2-(CF621/2-CH621/1000)^2-(CF621/2-CH621/1000)*(CG621/2-CH621/1000)-(CG621/2-CH621/1000)^2)=0,"",7850/1000*(1/3)*PI()*ABS(CD621-CE621)*((CF621/2)^2+(CF621/2)*(CG621/2)+(CG621/2)^2-(CF621/2-CH621/1000)^2-(CF621/2-CH621/1000)*(CG621/2-CH621/1000)-(CG621/2-CH621/1000)^2))</f>
        <v/>
      </c>
      <c r="CL621" s="185" t="str">
        <f>IFERROR((TOWER_DATA[[#This Row],[D, bottom '[m']]]+TOWER_DATA[[#This Row],[D, top '[m']]])/(2*TOWER_DATA[[#This Row],[t '[mm']]]/1000),"")</f>
        <v/>
      </c>
      <c r="DQ621" s="166"/>
      <c r="DR621" s="166"/>
      <c r="DS621" s="150"/>
      <c r="DV621" s="94"/>
      <c r="DW621" s="94"/>
    </row>
    <row r="622" spans="11:127" ht="18" customHeight="1">
      <c r="K622" s="51" t="str">
        <f>IFERROR(MP_DATA[[#This Row],[Top '[m']]]-MP_DATA[[#This Row],[Bottom '[m']]], "")</f>
        <v/>
      </c>
      <c r="L622" s="165"/>
      <c r="M622" s="166"/>
      <c r="N622" s="457"/>
      <c r="O622" s="412"/>
      <c r="P622" s="412"/>
      <c r="Q622" s="412"/>
      <c r="R622" s="412"/>
      <c r="S622" s="461"/>
      <c r="T622" s="461"/>
      <c r="U622" s="457"/>
      <c r="V622" s="412"/>
      <c r="W622" s="412"/>
      <c r="X622" s="412"/>
      <c r="Y622" s="412"/>
      <c r="AW622" s="184" t="str">
        <f>IFERROR(TP_DATA[[#This Row],[Top '[m']]]-TP_DATA[[#This Row],[Bottom '[m']]], "")</f>
        <v/>
      </c>
      <c r="AX622" s="165"/>
      <c r="AY622" s="166"/>
      <c r="AZ622" s="189"/>
      <c r="BC622" s="94"/>
      <c r="BD622" s="94"/>
      <c r="BE622" s="150"/>
      <c r="BJ622"/>
      <c r="CI622" s="184" t="str">
        <f>IFERROR(TOWER_DATA[[#This Row],[Top '[m']]]-TOWER_DATA[[#This Row],[Bottom '[m']]], "")</f>
        <v/>
      </c>
      <c r="CJ622" s="446" t="str">
        <f>IFERROR(-(TOWER_DATA[[#This Row],[D, bottom '[m']]]-TOWER_DATA[[#This Row],[D, top '[m']]])/(TOWER_DATA[[#This Row],[Bottom '[m']]]-TOWER_DATA[[#This Row],[Top '[m']]]),"")</f>
        <v/>
      </c>
      <c r="CK622" s="447" t="str">
        <f>IF(7850/1000*(1/3)*PI()*ABS(CD622-CE622)*((CF622/2)^2+(CF622/2)*(CG622/2)+(CG622/2)^2-(CF622/2-CH622/1000)^2-(CF622/2-CH622/1000)*(CG622/2-CH622/1000)-(CG622/2-CH622/1000)^2)=0,"",7850/1000*(1/3)*PI()*ABS(CD622-CE622)*((CF622/2)^2+(CF622/2)*(CG622/2)+(CG622/2)^2-(CF622/2-CH622/1000)^2-(CF622/2-CH622/1000)*(CG622/2-CH622/1000)-(CG622/2-CH622/1000)^2))</f>
        <v/>
      </c>
      <c r="CL622" s="185" t="str">
        <f>IFERROR((TOWER_DATA[[#This Row],[D, bottom '[m']]]+TOWER_DATA[[#This Row],[D, top '[m']]])/(2*TOWER_DATA[[#This Row],[t '[mm']]]/1000),"")</f>
        <v/>
      </c>
      <c r="DQ622" s="166"/>
      <c r="DR622" s="166"/>
      <c r="DS622" s="150"/>
      <c r="DV622" s="94"/>
      <c r="DW622" s="94"/>
    </row>
    <row r="623" spans="11:127" ht="18" customHeight="1">
      <c r="K623" s="51" t="str">
        <f>IFERROR(MP_DATA[[#This Row],[Top '[m']]]-MP_DATA[[#This Row],[Bottom '[m']]], "")</f>
        <v/>
      </c>
      <c r="L623" s="165"/>
      <c r="M623" s="166"/>
      <c r="N623" s="457"/>
      <c r="O623" s="412"/>
      <c r="P623" s="412"/>
      <c r="Q623" s="412"/>
      <c r="R623" s="412"/>
      <c r="S623" s="461"/>
      <c r="T623" s="461"/>
      <c r="U623" s="457"/>
      <c r="V623" s="412"/>
      <c r="W623" s="412"/>
      <c r="X623" s="412"/>
      <c r="Y623" s="412"/>
      <c r="AW623" s="184" t="str">
        <f>IFERROR(TP_DATA[[#This Row],[Top '[m']]]-TP_DATA[[#This Row],[Bottom '[m']]], "")</f>
        <v/>
      </c>
      <c r="AX623" s="165"/>
      <c r="AY623" s="166"/>
      <c r="AZ623" s="189"/>
      <c r="BC623" s="94"/>
      <c r="BD623" s="94"/>
      <c r="BE623" s="150"/>
      <c r="BJ623"/>
      <c r="CI623" s="184" t="str">
        <f>IFERROR(TOWER_DATA[[#This Row],[Top '[m']]]-TOWER_DATA[[#This Row],[Bottom '[m']]], "")</f>
        <v/>
      </c>
      <c r="CJ623" s="446" t="str">
        <f>IFERROR(-(TOWER_DATA[[#This Row],[D, bottom '[m']]]-TOWER_DATA[[#This Row],[D, top '[m']]])/(TOWER_DATA[[#This Row],[Bottom '[m']]]-TOWER_DATA[[#This Row],[Top '[m']]]),"")</f>
        <v/>
      </c>
      <c r="CK623" s="447" t="str">
        <f>IF(7850/1000*(1/3)*PI()*ABS(CD623-CE623)*((CF623/2)^2+(CF623/2)*(CG623/2)+(CG623/2)^2-(CF623/2-CH623/1000)^2-(CF623/2-CH623/1000)*(CG623/2-CH623/1000)-(CG623/2-CH623/1000)^2)=0,"",7850/1000*(1/3)*PI()*ABS(CD623-CE623)*((CF623/2)^2+(CF623/2)*(CG623/2)+(CG623/2)^2-(CF623/2-CH623/1000)^2-(CF623/2-CH623/1000)*(CG623/2-CH623/1000)-(CG623/2-CH623/1000)^2))</f>
        <v/>
      </c>
      <c r="CL623" s="185" t="str">
        <f>IFERROR((TOWER_DATA[[#This Row],[D, bottom '[m']]]+TOWER_DATA[[#This Row],[D, top '[m']]])/(2*TOWER_DATA[[#This Row],[t '[mm']]]/1000),"")</f>
        <v/>
      </c>
      <c r="DQ623" s="166"/>
      <c r="DR623" s="166"/>
      <c r="DS623" s="150"/>
      <c r="DV623" s="94"/>
      <c r="DW623" s="94"/>
    </row>
    <row r="624" spans="11:127" ht="18" customHeight="1">
      <c r="L624" s="165"/>
      <c r="M624" s="166"/>
      <c r="N624" s="457"/>
      <c r="O624" s="412"/>
      <c r="P624" s="412"/>
      <c r="Q624" s="412"/>
      <c r="R624" s="412"/>
      <c r="S624" s="461"/>
      <c r="T624" s="461"/>
      <c r="U624" s="457"/>
      <c r="V624" s="412"/>
      <c r="W624" s="412"/>
      <c r="X624" s="412"/>
      <c r="Y624" s="412"/>
      <c r="AW624" s="184" t="str">
        <f>IFERROR(TP_DATA[[#This Row],[Top '[m']]]-TP_DATA[[#This Row],[Bottom '[m']]], "")</f>
        <v/>
      </c>
      <c r="AX624" s="165"/>
      <c r="AY624" s="166"/>
      <c r="AZ624" s="189"/>
      <c r="BC624" s="94"/>
      <c r="BD624" s="94"/>
      <c r="BE624" s="150"/>
      <c r="BJ624"/>
      <c r="CI624" s="184" t="str">
        <f>IFERROR(TOWER_DATA[[#This Row],[Top '[m']]]-TOWER_DATA[[#This Row],[Bottom '[m']]], "")</f>
        <v/>
      </c>
      <c r="CJ624" s="446" t="str">
        <f>IFERROR(-(TOWER_DATA[[#This Row],[D, bottom '[m']]]-TOWER_DATA[[#This Row],[D, top '[m']]])/(TOWER_DATA[[#This Row],[Bottom '[m']]]-TOWER_DATA[[#This Row],[Top '[m']]]),"")</f>
        <v/>
      </c>
      <c r="CK624" s="447" t="str">
        <f>IF(7850/1000*(1/3)*PI()*ABS(CD624-CE624)*((CF624/2)^2+(CF624/2)*(CG624/2)+(CG624/2)^2-(CF624/2-CH624/1000)^2-(CF624/2-CH624/1000)*(CG624/2-CH624/1000)-(CG624/2-CH624/1000)^2)=0,"",7850/1000*(1/3)*PI()*ABS(CD624-CE624)*((CF624/2)^2+(CF624/2)*(CG624/2)+(CG624/2)^2-(CF624/2-CH624/1000)^2-(CF624/2-CH624/1000)*(CG624/2-CH624/1000)-(CG624/2-CH624/1000)^2))</f>
        <v/>
      </c>
      <c r="CL624" s="185" t="str">
        <f>IFERROR((TOWER_DATA[[#This Row],[D, bottom '[m']]]+TOWER_DATA[[#This Row],[D, top '[m']]])/(2*TOWER_DATA[[#This Row],[t '[mm']]]/1000),"")</f>
        <v/>
      </c>
      <c r="DQ624" s="166"/>
      <c r="DR624" s="166"/>
      <c r="DS624" s="150"/>
      <c r="DV624" s="94"/>
      <c r="DW624" s="94"/>
    </row>
    <row r="625" spans="12:127" ht="18" customHeight="1">
      <c r="L625" s="165"/>
      <c r="N625" s="457"/>
      <c r="O625" s="412"/>
      <c r="P625" s="412"/>
      <c r="Q625" s="412"/>
      <c r="R625" s="412"/>
      <c r="S625" s="461"/>
      <c r="T625" s="461"/>
      <c r="U625" s="457"/>
      <c r="V625" s="412"/>
      <c r="W625" s="412"/>
      <c r="X625" s="412"/>
      <c r="Y625" s="412"/>
      <c r="AW625" s="184" t="str">
        <f>IFERROR(TP_DATA[[#This Row],[Top '[m']]]-TP_DATA[[#This Row],[Bottom '[m']]], "")</f>
        <v/>
      </c>
      <c r="AX625" s="165"/>
      <c r="AY625" s="166"/>
      <c r="AZ625" s="189"/>
      <c r="BC625" s="94"/>
      <c r="BD625" s="94"/>
      <c r="BE625" s="150"/>
      <c r="BJ625"/>
      <c r="CI625" s="184" t="str">
        <f>IFERROR(TOWER_DATA[[#This Row],[Top '[m']]]-TOWER_DATA[[#This Row],[Bottom '[m']]], "")</f>
        <v/>
      </c>
      <c r="CJ625" s="446" t="str">
        <f>IFERROR(-(TOWER_DATA[[#This Row],[D, bottom '[m']]]-TOWER_DATA[[#This Row],[D, top '[m']]])/(TOWER_DATA[[#This Row],[Bottom '[m']]]-TOWER_DATA[[#This Row],[Top '[m']]]),"")</f>
        <v/>
      </c>
      <c r="CK625" s="447" t="str">
        <f>IF(7850/1000*(1/3)*PI()*ABS(CD625-CE625)*((CF625/2)^2+(CF625/2)*(CG625/2)+(CG625/2)^2-(CF625/2-CH625/1000)^2-(CF625/2-CH625/1000)*(CG625/2-CH625/1000)-(CG625/2-CH625/1000)^2)=0,"",7850/1000*(1/3)*PI()*ABS(CD625-CE625)*((CF625/2)^2+(CF625/2)*(CG625/2)+(CG625/2)^2-(CF625/2-CH625/1000)^2-(CF625/2-CH625/1000)*(CG625/2-CH625/1000)-(CG625/2-CH625/1000)^2))</f>
        <v/>
      </c>
      <c r="CL625" s="185" t="str">
        <f>IFERROR((TOWER_DATA[[#This Row],[D, bottom '[m']]]+TOWER_DATA[[#This Row],[D, top '[m']]])/(2*TOWER_DATA[[#This Row],[t '[mm']]]/1000),"")</f>
        <v/>
      </c>
      <c r="DQ625" s="166"/>
      <c r="DR625" s="166"/>
      <c r="DS625" s="150"/>
      <c r="DV625" s="94"/>
      <c r="DW625" s="94"/>
    </row>
    <row r="626" spans="12:127" ht="18" customHeight="1">
      <c r="L626" s="165"/>
      <c r="N626" s="457"/>
      <c r="O626" s="412"/>
      <c r="P626" s="412"/>
      <c r="Q626" s="412"/>
      <c r="R626" s="412"/>
      <c r="S626" s="461"/>
      <c r="T626" s="461"/>
      <c r="U626" s="457"/>
      <c r="V626" s="412"/>
      <c r="W626" s="412"/>
      <c r="X626" s="412"/>
      <c r="Y626" s="412"/>
      <c r="AW626" s="184" t="str">
        <f>IFERROR(TP_DATA[[#This Row],[Top '[m']]]-TP_DATA[[#This Row],[Bottom '[m']]], "")</f>
        <v/>
      </c>
      <c r="AX626" s="165"/>
      <c r="AY626" s="166"/>
      <c r="AZ626" s="189"/>
      <c r="BC626" s="94"/>
      <c r="BD626" s="94"/>
      <c r="BE626" s="150"/>
      <c r="BJ626"/>
      <c r="CI626" s="184" t="str">
        <f>IFERROR(TOWER_DATA[[#This Row],[Top '[m']]]-TOWER_DATA[[#This Row],[Bottom '[m']]], "")</f>
        <v/>
      </c>
      <c r="CJ626" s="446" t="str">
        <f>IFERROR(-(TOWER_DATA[[#This Row],[D, bottom '[m']]]-TOWER_DATA[[#This Row],[D, top '[m']]])/(TOWER_DATA[[#This Row],[Bottom '[m']]]-TOWER_DATA[[#This Row],[Top '[m']]]),"")</f>
        <v/>
      </c>
      <c r="CK626" s="447" t="str">
        <f>IF(7850/1000*(1/3)*PI()*ABS(CD626-CE626)*((CF626/2)^2+(CF626/2)*(CG626/2)+(CG626/2)^2-(CF626/2-CH626/1000)^2-(CF626/2-CH626/1000)*(CG626/2-CH626/1000)-(CG626/2-CH626/1000)^2)=0,"",7850/1000*(1/3)*PI()*ABS(CD626-CE626)*((CF626/2)^2+(CF626/2)*(CG626/2)+(CG626/2)^2-(CF626/2-CH626/1000)^2-(CF626/2-CH626/1000)*(CG626/2-CH626/1000)-(CG626/2-CH626/1000)^2))</f>
        <v/>
      </c>
      <c r="CL626" s="185" t="str">
        <f>IFERROR((TOWER_DATA[[#This Row],[D, bottom '[m']]]+TOWER_DATA[[#This Row],[D, top '[m']]])/(2*TOWER_DATA[[#This Row],[t '[mm']]]/1000),"")</f>
        <v/>
      </c>
      <c r="DQ626" s="166"/>
      <c r="DR626" s="166"/>
      <c r="DS626" s="150"/>
      <c r="DV626" s="94"/>
      <c r="DW626" s="94"/>
    </row>
    <row r="627" spans="12:127" ht="18" customHeight="1">
      <c r="L627" s="165"/>
      <c r="N627" s="457"/>
      <c r="O627" s="412"/>
      <c r="P627" s="412"/>
      <c r="Q627" s="412"/>
      <c r="R627" s="412"/>
      <c r="S627" s="461"/>
      <c r="T627" s="461"/>
      <c r="U627" s="457"/>
      <c r="V627" s="412"/>
      <c r="W627" s="412"/>
      <c r="X627" s="412"/>
      <c r="Y627" s="412"/>
      <c r="AW627" s="184" t="str">
        <f>IFERROR(TP_DATA[[#This Row],[Top '[m']]]-TP_DATA[[#This Row],[Bottom '[m']]], "")</f>
        <v/>
      </c>
      <c r="AX627" s="165"/>
      <c r="AY627" s="166"/>
      <c r="AZ627" s="189"/>
      <c r="BC627" s="94"/>
      <c r="BD627" s="94"/>
      <c r="BE627" s="150"/>
      <c r="BJ627"/>
      <c r="CI627" s="184" t="str">
        <f>IFERROR(TOWER_DATA[[#This Row],[Top '[m']]]-TOWER_DATA[[#This Row],[Bottom '[m']]], "")</f>
        <v/>
      </c>
      <c r="CJ627" s="446" t="str">
        <f>IFERROR(-(TOWER_DATA[[#This Row],[D, bottom '[m']]]-TOWER_DATA[[#This Row],[D, top '[m']]])/(TOWER_DATA[[#This Row],[Bottom '[m']]]-TOWER_DATA[[#This Row],[Top '[m']]]),"")</f>
        <v/>
      </c>
      <c r="CK627" s="447" t="str">
        <f>IF(7850/1000*(1/3)*PI()*ABS(CD627-CE627)*((CF627/2)^2+(CF627/2)*(CG627/2)+(CG627/2)^2-(CF627/2-CH627/1000)^2-(CF627/2-CH627/1000)*(CG627/2-CH627/1000)-(CG627/2-CH627/1000)^2)=0,"",7850/1000*(1/3)*PI()*ABS(CD627-CE627)*((CF627/2)^2+(CF627/2)*(CG627/2)+(CG627/2)^2-(CF627/2-CH627/1000)^2-(CF627/2-CH627/1000)*(CG627/2-CH627/1000)-(CG627/2-CH627/1000)^2))</f>
        <v/>
      </c>
      <c r="CL627" s="185" t="str">
        <f>IFERROR((TOWER_DATA[[#This Row],[D, bottom '[m']]]+TOWER_DATA[[#This Row],[D, top '[m']]])/(2*TOWER_DATA[[#This Row],[t '[mm']]]/1000),"")</f>
        <v/>
      </c>
      <c r="DQ627" s="166"/>
      <c r="DR627" s="166"/>
      <c r="DS627" s="150"/>
      <c r="DV627" s="94"/>
      <c r="DW627" s="94"/>
    </row>
    <row r="628" spans="12:127" ht="18" customHeight="1">
      <c r="L628" s="165"/>
      <c r="N628" s="457"/>
      <c r="O628" s="412"/>
      <c r="P628" s="412"/>
      <c r="Q628" s="412"/>
      <c r="R628" s="412"/>
      <c r="S628" s="461"/>
      <c r="T628" s="461"/>
      <c r="U628" s="457"/>
      <c r="V628" s="412"/>
      <c r="W628" s="412"/>
      <c r="X628" s="412"/>
      <c r="Y628" s="412"/>
      <c r="AW628" s="184" t="str">
        <f>IFERROR(TP_DATA[[#This Row],[Top '[m']]]-TP_DATA[[#This Row],[Bottom '[m']]], "")</f>
        <v/>
      </c>
      <c r="AX628" s="165"/>
      <c r="AY628" s="166"/>
      <c r="AZ628" s="189"/>
      <c r="BC628" s="94"/>
      <c r="BD628" s="94"/>
      <c r="BE628" s="150"/>
      <c r="BJ628"/>
      <c r="CI628" s="184" t="str">
        <f>IFERROR(TOWER_DATA[[#This Row],[Top '[m']]]-TOWER_DATA[[#This Row],[Bottom '[m']]], "")</f>
        <v/>
      </c>
      <c r="CJ628" s="446" t="str">
        <f>IFERROR(-(TOWER_DATA[[#This Row],[D, bottom '[m']]]-TOWER_DATA[[#This Row],[D, top '[m']]])/(TOWER_DATA[[#This Row],[Bottom '[m']]]-TOWER_DATA[[#This Row],[Top '[m']]]),"")</f>
        <v/>
      </c>
      <c r="CK628" s="447" t="str">
        <f>IF(7850/1000*(1/3)*PI()*ABS(CD628-CE628)*((CF628/2)^2+(CF628/2)*(CG628/2)+(CG628/2)^2-(CF628/2-CH628/1000)^2-(CF628/2-CH628/1000)*(CG628/2-CH628/1000)-(CG628/2-CH628/1000)^2)=0,"",7850/1000*(1/3)*PI()*ABS(CD628-CE628)*((CF628/2)^2+(CF628/2)*(CG628/2)+(CG628/2)^2-(CF628/2-CH628/1000)^2-(CF628/2-CH628/1000)*(CG628/2-CH628/1000)-(CG628/2-CH628/1000)^2))</f>
        <v/>
      </c>
      <c r="CL628" s="185" t="str">
        <f>IFERROR((TOWER_DATA[[#This Row],[D, bottom '[m']]]+TOWER_DATA[[#This Row],[D, top '[m']]])/(2*TOWER_DATA[[#This Row],[t '[mm']]]/1000),"")</f>
        <v/>
      </c>
      <c r="DQ628" s="166"/>
      <c r="DR628" s="166"/>
      <c r="DS628" s="150"/>
      <c r="DV628" s="94"/>
      <c r="DW628" s="94"/>
    </row>
    <row r="629" spans="12:127" ht="18" customHeight="1">
      <c r="L629" s="165"/>
      <c r="N629" s="457"/>
      <c r="O629" s="412"/>
      <c r="P629" s="412"/>
      <c r="Q629" s="412"/>
      <c r="R629" s="412"/>
      <c r="S629" s="461"/>
      <c r="T629" s="461"/>
      <c r="U629" s="457"/>
      <c r="V629" s="412"/>
      <c r="W629" s="412"/>
      <c r="X629" s="412"/>
      <c r="Y629" s="412"/>
      <c r="AW629" s="184" t="str">
        <f>IFERROR(TP_DATA[[#This Row],[Top '[m']]]-TP_DATA[[#This Row],[Bottom '[m']]], "")</f>
        <v/>
      </c>
      <c r="AX629" s="165"/>
      <c r="AY629" s="166"/>
      <c r="AZ629" s="189"/>
      <c r="BC629" s="94"/>
      <c r="BD629" s="94"/>
      <c r="BE629" s="150"/>
      <c r="BJ629"/>
      <c r="CI629" s="184" t="str">
        <f>IFERROR(TOWER_DATA[[#This Row],[Top '[m']]]-TOWER_DATA[[#This Row],[Bottom '[m']]], "")</f>
        <v/>
      </c>
      <c r="CJ629" s="446" t="str">
        <f>IFERROR(-(TOWER_DATA[[#This Row],[D, bottom '[m']]]-TOWER_DATA[[#This Row],[D, top '[m']]])/(TOWER_DATA[[#This Row],[Bottom '[m']]]-TOWER_DATA[[#This Row],[Top '[m']]]),"")</f>
        <v/>
      </c>
      <c r="CK629" s="447" t="str">
        <f>IF(7850/1000*(1/3)*PI()*ABS(CD629-CE629)*((CF629/2)^2+(CF629/2)*(CG629/2)+(CG629/2)^2-(CF629/2-CH629/1000)^2-(CF629/2-CH629/1000)*(CG629/2-CH629/1000)-(CG629/2-CH629/1000)^2)=0,"",7850/1000*(1/3)*PI()*ABS(CD629-CE629)*((CF629/2)^2+(CF629/2)*(CG629/2)+(CG629/2)^2-(CF629/2-CH629/1000)^2-(CF629/2-CH629/1000)*(CG629/2-CH629/1000)-(CG629/2-CH629/1000)^2))</f>
        <v/>
      </c>
      <c r="CL629" s="185" t="str">
        <f>IFERROR((TOWER_DATA[[#This Row],[D, bottom '[m']]]+TOWER_DATA[[#This Row],[D, top '[m']]])/(2*TOWER_DATA[[#This Row],[t '[mm']]]/1000),"")</f>
        <v/>
      </c>
      <c r="DQ629" s="166"/>
      <c r="DR629" s="166"/>
      <c r="DS629" s="150"/>
      <c r="DV629" s="94"/>
      <c r="DW629" s="94"/>
    </row>
    <row r="630" spans="12:127" ht="18" customHeight="1">
      <c r="L630" s="165"/>
      <c r="N630" s="457"/>
      <c r="O630" s="412"/>
      <c r="P630" s="412"/>
      <c r="Q630" s="412"/>
      <c r="R630" s="412"/>
      <c r="S630" s="461"/>
      <c r="T630" s="461"/>
      <c r="U630" s="457"/>
      <c r="V630" s="412"/>
      <c r="W630" s="412"/>
      <c r="X630" s="412"/>
      <c r="Y630" s="412"/>
      <c r="AW630" s="184" t="str">
        <f>IFERROR(TP_DATA[[#This Row],[Top '[m']]]-TP_DATA[[#This Row],[Bottom '[m']]], "")</f>
        <v/>
      </c>
      <c r="AX630" s="165"/>
      <c r="AY630" s="166"/>
      <c r="AZ630" s="189"/>
      <c r="BC630" s="94"/>
      <c r="BD630" s="94"/>
      <c r="BE630" s="150"/>
      <c r="BJ630"/>
      <c r="CI630" s="184" t="str">
        <f>IFERROR(TOWER_DATA[[#This Row],[Top '[m']]]-TOWER_DATA[[#This Row],[Bottom '[m']]], "")</f>
        <v/>
      </c>
      <c r="CJ630" s="446" t="str">
        <f>IFERROR(-(TOWER_DATA[[#This Row],[D, bottom '[m']]]-TOWER_DATA[[#This Row],[D, top '[m']]])/(TOWER_DATA[[#This Row],[Bottom '[m']]]-TOWER_DATA[[#This Row],[Top '[m']]]),"")</f>
        <v/>
      </c>
      <c r="CK630" s="447" t="str">
        <f>IF(7850/1000*(1/3)*PI()*ABS(CD630-CE630)*((CF630/2)^2+(CF630/2)*(CG630/2)+(CG630/2)^2-(CF630/2-CH630/1000)^2-(CF630/2-CH630/1000)*(CG630/2-CH630/1000)-(CG630/2-CH630/1000)^2)=0,"",7850/1000*(1/3)*PI()*ABS(CD630-CE630)*((CF630/2)^2+(CF630/2)*(CG630/2)+(CG630/2)^2-(CF630/2-CH630/1000)^2-(CF630/2-CH630/1000)*(CG630/2-CH630/1000)-(CG630/2-CH630/1000)^2))</f>
        <v/>
      </c>
      <c r="CL630" s="185" t="str">
        <f>IFERROR((TOWER_DATA[[#This Row],[D, bottom '[m']]]+TOWER_DATA[[#This Row],[D, top '[m']]])/(2*TOWER_DATA[[#This Row],[t '[mm']]]/1000),"")</f>
        <v/>
      </c>
      <c r="DQ630" s="166"/>
      <c r="DR630" s="166"/>
      <c r="DS630" s="150"/>
      <c r="DV630" s="94"/>
      <c r="DW630" s="94"/>
    </row>
    <row r="631" spans="12:127" ht="18" customHeight="1">
      <c r="L631" s="165"/>
      <c r="N631" s="457"/>
      <c r="O631" s="412"/>
      <c r="P631" s="412"/>
      <c r="Q631" s="412"/>
      <c r="R631" s="412"/>
      <c r="S631" s="461"/>
      <c r="T631" s="461"/>
      <c r="U631" s="457"/>
      <c r="V631" s="412"/>
      <c r="W631" s="412"/>
      <c r="X631" s="412"/>
      <c r="Y631" s="412"/>
      <c r="AW631" s="184" t="str">
        <f>IFERROR(TP_DATA[[#This Row],[Top '[m']]]-TP_DATA[[#This Row],[Bottom '[m']]], "")</f>
        <v/>
      </c>
      <c r="AX631" s="165"/>
      <c r="AY631" s="166"/>
      <c r="AZ631" s="189"/>
      <c r="BC631" s="94"/>
      <c r="BD631" s="94"/>
      <c r="BE631" s="150"/>
      <c r="BJ631"/>
      <c r="CI631" s="184" t="str">
        <f>IFERROR(TOWER_DATA[[#This Row],[Top '[m']]]-TOWER_DATA[[#This Row],[Bottom '[m']]], "")</f>
        <v/>
      </c>
      <c r="CJ631" s="446" t="str">
        <f>IFERROR(-(TOWER_DATA[[#This Row],[D, bottom '[m']]]-TOWER_DATA[[#This Row],[D, top '[m']]])/(TOWER_DATA[[#This Row],[Bottom '[m']]]-TOWER_DATA[[#This Row],[Top '[m']]]),"")</f>
        <v/>
      </c>
      <c r="CK631" s="447" t="str">
        <f>IF(7850/1000*(1/3)*PI()*ABS(CD631-CE631)*((CF631/2)^2+(CF631/2)*(CG631/2)+(CG631/2)^2-(CF631/2-CH631/1000)^2-(CF631/2-CH631/1000)*(CG631/2-CH631/1000)-(CG631/2-CH631/1000)^2)=0,"",7850/1000*(1/3)*PI()*ABS(CD631-CE631)*((CF631/2)^2+(CF631/2)*(CG631/2)+(CG631/2)^2-(CF631/2-CH631/1000)^2-(CF631/2-CH631/1000)*(CG631/2-CH631/1000)-(CG631/2-CH631/1000)^2))</f>
        <v/>
      </c>
      <c r="CL631" s="185" t="str">
        <f>IFERROR((TOWER_DATA[[#This Row],[D, bottom '[m']]]+TOWER_DATA[[#This Row],[D, top '[m']]])/(2*TOWER_DATA[[#This Row],[t '[mm']]]/1000),"")</f>
        <v/>
      </c>
      <c r="DQ631" s="166"/>
      <c r="DR631" s="166"/>
      <c r="DS631" s="150"/>
      <c r="DV631" s="94"/>
      <c r="DW631" s="94"/>
    </row>
    <row r="632" spans="12:127" ht="18" customHeight="1">
      <c r="L632" s="165"/>
      <c r="N632" s="457"/>
      <c r="O632" s="412"/>
      <c r="P632" s="412"/>
      <c r="Q632" s="412"/>
      <c r="R632" s="412"/>
      <c r="S632" s="461"/>
      <c r="T632" s="461"/>
      <c r="U632" s="457"/>
      <c r="V632" s="412"/>
      <c r="W632" s="412"/>
      <c r="X632" s="412"/>
      <c r="Y632" s="412"/>
      <c r="AW632" s="184" t="str">
        <f>IFERROR(TP_DATA[[#This Row],[Top '[m']]]-TP_DATA[[#This Row],[Bottom '[m']]], "")</f>
        <v/>
      </c>
      <c r="AX632" s="165"/>
      <c r="AY632" s="166"/>
      <c r="AZ632" s="189"/>
      <c r="BC632" s="94"/>
      <c r="BD632" s="94"/>
      <c r="BE632" s="150"/>
      <c r="BJ632"/>
      <c r="CI632" s="184" t="str">
        <f>IFERROR(TOWER_DATA[[#This Row],[Top '[m']]]-TOWER_DATA[[#This Row],[Bottom '[m']]], "")</f>
        <v/>
      </c>
      <c r="CJ632" s="446" t="str">
        <f>IFERROR(-(TOWER_DATA[[#This Row],[D, bottom '[m']]]-TOWER_DATA[[#This Row],[D, top '[m']]])/(TOWER_DATA[[#This Row],[Bottom '[m']]]-TOWER_DATA[[#This Row],[Top '[m']]]),"")</f>
        <v/>
      </c>
      <c r="CK632" s="447" t="str">
        <f>IF(7850/1000*(1/3)*PI()*ABS(CD632-CE632)*((CF632/2)^2+(CF632/2)*(CG632/2)+(CG632/2)^2-(CF632/2-CH632/1000)^2-(CF632/2-CH632/1000)*(CG632/2-CH632/1000)-(CG632/2-CH632/1000)^2)=0,"",7850/1000*(1/3)*PI()*ABS(CD632-CE632)*((CF632/2)^2+(CF632/2)*(CG632/2)+(CG632/2)^2-(CF632/2-CH632/1000)^2-(CF632/2-CH632/1000)*(CG632/2-CH632/1000)-(CG632/2-CH632/1000)^2))</f>
        <v/>
      </c>
      <c r="CL632" s="185" t="str">
        <f>IFERROR((TOWER_DATA[[#This Row],[D, bottom '[m']]]+TOWER_DATA[[#This Row],[D, top '[m']]])/(2*TOWER_DATA[[#This Row],[t '[mm']]]/1000),"")</f>
        <v/>
      </c>
      <c r="DQ632" s="166"/>
      <c r="DR632" s="166"/>
      <c r="DS632" s="150"/>
      <c r="DV632" s="94"/>
      <c r="DW632" s="94"/>
    </row>
    <row r="633" spans="12:127" ht="18" customHeight="1">
      <c r="L633" s="165"/>
      <c r="N633" s="457"/>
      <c r="O633" s="412"/>
      <c r="P633" s="412"/>
      <c r="Q633" s="412"/>
      <c r="R633" s="412"/>
      <c r="S633" s="461"/>
      <c r="T633" s="461"/>
      <c r="U633" s="457"/>
      <c r="V633" s="412"/>
      <c r="W633" s="412"/>
      <c r="X633" s="412"/>
      <c r="Y633" s="412"/>
      <c r="AW633" s="184" t="str">
        <f>IFERROR(TP_DATA[[#This Row],[Top '[m']]]-TP_DATA[[#This Row],[Bottom '[m']]], "")</f>
        <v/>
      </c>
      <c r="AX633" s="165"/>
      <c r="AY633" s="166"/>
      <c r="AZ633" s="189"/>
      <c r="BC633" s="94"/>
      <c r="BD633" s="94"/>
      <c r="BE633" s="150"/>
      <c r="BJ633"/>
      <c r="CI633" s="184" t="str">
        <f>IFERROR(TOWER_DATA[[#This Row],[Top '[m']]]-TOWER_DATA[[#This Row],[Bottom '[m']]], "")</f>
        <v/>
      </c>
      <c r="CJ633" s="446" t="str">
        <f>IFERROR(-(TOWER_DATA[[#This Row],[D, bottom '[m']]]-TOWER_DATA[[#This Row],[D, top '[m']]])/(TOWER_DATA[[#This Row],[Bottom '[m']]]-TOWER_DATA[[#This Row],[Top '[m']]]),"")</f>
        <v/>
      </c>
      <c r="CK633" s="447" t="str">
        <f>IF(7850/1000*(1/3)*PI()*ABS(CD633-CE633)*((CF633/2)^2+(CF633/2)*(CG633/2)+(CG633/2)^2-(CF633/2-CH633/1000)^2-(CF633/2-CH633/1000)*(CG633/2-CH633/1000)-(CG633/2-CH633/1000)^2)=0,"",7850/1000*(1/3)*PI()*ABS(CD633-CE633)*((CF633/2)^2+(CF633/2)*(CG633/2)+(CG633/2)^2-(CF633/2-CH633/1000)^2-(CF633/2-CH633/1000)*(CG633/2-CH633/1000)-(CG633/2-CH633/1000)^2))</f>
        <v/>
      </c>
      <c r="CL633" s="185" t="str">
        <f>IFERROR((TOWER_DATA[[#This Row],[D, bottom '[m']]]+TOWER_DATA[[#This Row],[D, top '[m']]])/(2*TOWER_DATA[[#This Row],[t '[mm']]]/1000),"")</f>
        <v/>
      </c>
      <c r="DQ633" s="166"/>
      <c r="DR633" s="166"/>
      <c r="DS633" s="150"/>
      <c r="DV633" s="94"/>
      <c r="DW633" s="94"/>
    </row>
    <row r="634" spans="12:127" ht="18" customHeight="1">
      <c r="L634" s="165"/>
      <c r="N634" s="457"/>
      <c r="O634" s="412"/>
      <c r="P634" s="412"/>
      <c r="Q634" s="412"/>
      <c r="R634" s="412"/>
      <c r="S634" s="461"/>
      <c r="T634" s="461"/>
      <c r="U634" s="457"/>
      <c r="V634" s="412"/>
      <c r="W634" s="412"/>
      <c r="X634" s="412"/>
      <c r="Y634" s="412"/>
      <c r="AW634" s="184" t="str">
        <f>IFERROR(TP_DATA[[#This Row],[Top '[m']]]-TP_DATA[[#This Row],[Bottom '[m']]], "")</f>
        <v/>
      </c>
      <c r="AX634" s="165"/>
      <c r="AY634" s="166"/>
      <c r="AZ634" s="189"/>
      <c r="BC634" s="94"/>
      <c r="BD634" s="94"/>
      <c r="BE634" s="150"/>
      <c r="BJ634"/>
      <c r="CI634" s="184" t="str">
        <f>IFERROR(TOWER_DATA[[#This Row],[Top '[m']]]-TOWER_DATA[[#This Row],[Bottom '[m']]], "")</f>
        <v/>
      </c>
      <c r="CJ634" s="446" t="str">
        <f>IFERROR(-(TOWER_DATA[[#This Row],[D, bottom '[m']]]-TOWER_DATA[[#This Row],[D, top '[m']]])/(TOWER_DATA[[#This Row],[Bottom '[m']]]-TOWER_DATA[[#This Row],[Top '[m']]]),"")</f>
        <v/>
      </c>
      <c r="CK634" s="447" t="str">
        <f>IF(7850/1000*(1/3)*PI()*ABS(CD634-CE634)*((CF634/2)^2+(CF634/2)*(CG634/2)+(CG634/2)^2-(CF634/2-CH634/1000)^2-(CF634/2-CH634/1000)*(CG634/2-CH634/1000)-(CG634/2-CH634/1000)^2)=0,"",7850/1000*(1/3)*PI()*ABS(CD634-CE634)*((CF634/2)^2+(CF634/2)*(CG634/2)+(CG634/2)^2-(CF634/2-CH634/1000)^2-(CF634/2-CH634/1000)*(CG634/2-CH634/1000)-(CG634/2-CH634/1000)^2))</f>
        <v/>
      </c>
      <c r="CL634" s="185" t="str">
        <f>IFERROR((TOWER_DATA[[#This Row],[D, bottom '[m']]]+TOWER_DATA[[#This Row],[D, top '[m']]])/(2*TOWER_DATA[[#This Row],[t '[mm']]]/1000),"")</f>
        <v/>
      </c>
      <c r="DQ634" s="166"/>
      <c r="DR634" s="166"/>
      <c r="DS634" s="150"/>
      <c r="DV634" s="94"/>
      <c r="DW634" s="94"/>
    </row>
    <row r="635" spans="12:127" ht="18" customHeight="1">
      <c r="L635" s="165"/>
      <c r="N635" s="457"/>
      <c r="O635" s="412"/>
      <c r="P635" s="412"/>
      <c r="Q635" s="412"/>
      <c r="R635" s="412"/>
      <c r="S635" s="461"/>
      <c r="T635" s="461"/>
      <c r="U635" s="457"/>
      <c r="V635" s="412"/>
      <c r="W635" s="412"/>
      <c r="X635" s="412"/>
      <c r="Y635" s="412"/>
      <c r="AW635" s="184" t="str">
        <f>IFERROR(TP_DATA[[#This Row],[Top '[m']]]-TP_DATA[[#This Row],[Bottom '[m']]], "")</f>
        <v/>
      </c>
      <c r="AX635" s="165"/>
      <c r="AY635" s="166"/>
      <c r="AZ635" s="189"/>
      <c r="BC635" s="94"/>
      <c r="BD635" s="94"/>
      <c r="BE635" s="150"/>
      <c r="BJ635"/>
      <c r="CI635" s="184" t="str">
        <f>IFERROR(TOWER_DATA[[#This Row],[Top '[m']]]-TOWER_DATA[[#This Row],[Bottom '[m']]], "")</f>
        <v/>
      </c>
      <c r="CJ635" s="446" t="str">
        <f>IFERROR(-(TOWER_DATA[[#This Row],[D, bottom '[m']]]-TOWER_DATA[[#This Row],[D, top '[m']]])/(TOWER_DATA[[#This Row],[Bottom '[m']]]-TOWER_DATA[[#This Row],[Top '[m']]]),"")</f>
        <v/>
      </c>
      <c r="CK635" s="447" t="str">
        <f>IF(7850/1000*(1/3)*PI()*ABS(CD635-CE635)*((CF635/2)^2+(CF635/2)*(CG635/2)+(CG635/2)^2-(CF635/2-CH635/1000)^2-(CF635/2-CH635/1000)*(CG635/2-CH635/1000)-(CG635/2-CH635/1000)^2)=0,"",7850/1000*(1/3)*PI()*ABS(CD635-CE635)*((CF635/2)^2+(CF635/2)*(CG635/2)+(CG635/2)^2-(CF635/2-CH635/1000)^2-(CF635/2-CH635/1000)*(CG635/2-CH635/1000)-(CG635/2-CH635/1000)^2))</f>
        <v/>
      </c>
      <c r="CL635" s="185" t="str">
        <f>IFERROR((TOWER_DATA[[#This Row],[D, bottom '[m']]]+TOWER_DATA[[#This Row],[D, top '[m']]])/(2*TOWER_DATA[[#This Row],[t '[mm']]]/1000),"")</f>
        <v/>
      </c>
      <c r="DQ635" s="166"/>
      <c r="DR635" s="166"/>
      <c r="DS635" s="150"/>
      <c r="DV635" s="94"/>
      <c r="DW635" s="94"/>
    </row>
    <row r="636" spans="12:127" ht="18" customHeight="1">
      <c r="L636" s="165"/>
      <c r="N636" s="457"/>
      <c r="O636" s="412"/>
      <c r="P636" s="412"/>
      <c r="Q636" s="412"/>
      <c r="R636" s="412"/>
      <c r="S636" s="461"/>
      <c r="T636" s="461"/>
      <c r="U636" s="457"/>
      <c r="V636" s="412"/>
      <c r="W636" s="412"/>
      <c r="X636" s="412"/>
      <c r="Y636" s="412"/>
      <c r="AW636" s="184" t="str">
        <f>IFERROR(TP_DATA[[#This Row],[Top '[m']]]-TP_DATA[[#This Row],[Bottom '[m']]], "")</f>
        <v/>
      </c>
      <c r="AX636" s="165"/>
      <c r="AY636" s="166"/>
      <c r="AZ636" s="189"/>
      <c r="BC636" s="94"/>
      <c r="BD636" s="94"/>
      <c r="BE636" s="150"/>
      <c r="BJ636"/>
      <c r="CI636" s="184" t="str">
        <f>IFERROR(TOWER_DATA[[#This Row],[Top '[m']]]-TOWER_DATA[[#This Row],[Bottom '[m']]], "")</f>
        <v/>
      </c>
      <c r="CJ636" s="446" t="str">
        <f>IFERROR(-(TOWER_DATA[[#This Row],[D, bottom '[m']]]-TOWER_DATA[[#This Row],[D, top '[m']]])/(TOWER_DATA[[#This Row],[Bottom '[m']]]-TOWER_DATA[[#This Row],[Top '[m']]]),"")</f>
        <v/>
      </c>
      <c r="CK636" s="447" t="str">
        <f>IF(7850/1000*(1/3)*PI()*ABS(CD636-CE636)*((CF636/2)^2+(CF636/2)*(CG636/2)+(CG636/2)^2-(CF636/2-CH636/1000)^2-(CF636/2-CH636/1000)*(CG636/2-CH636/1000)-(CG636/2-CH636/1000)^2)=0,"",7850/1000*(1/3)*PI()*ABS(CD636-CE636)*((CF636/2)^2+(CF636/2)*(CG636/2)+(CG636/2)^2-(CF636/2-CH636/1000)^2-(CF636/2-CH636/1000)*(CG636/2-CH636/1000)-(CG636/2-CH636/1000)^2))</f>
        <v/>
      </c>
      <c r="CL636" s="185" t="str">
        <f>IFERROR((TOWER_DATA[[#This Row],[D, bottom '[m']]]+TOWER_DATA[[#This Row],[D, top '[m']]])/(2*TOWER_DATA[[#This Row],[t '[mm']]]/1000),"")</f>
        <v/>
      </c>
      <c r="DQ636" s="166"/>
      <c r="DR636" s="166"/>
      <c r="DS636" s="150"/>
      <c r="DV636" s="94"/>
      <c r="DW636" s="94"/>
    </row>
    <row r="637" spans="12:127" ht="18" customHeight="1">
      <c r="L637" s="165"/>
      <c r="N637" s="457"/>
      <c r="O637" s="412"/>
      <c r="P637" s="412"/>
      <c r="Q637" s="412"/>
      <c r="R637" s="412"/>
      <c r="S637" s="461"/>
      <c r="T637" s="461"/>
      <c r="U637" s="457"/>
      <c r="V637" s="412"/>
      <c r="W637" s="412"/>
      <c r="X637" s="412"/>
      <c r="Y637" s="412"/>
      <c r="AW637" s="184" t="str">
        <f>IFERROR(TP_DATA[[#This Row],[Top '[m']]]-TP_DATA[[#This Row],[Bottom '[m']]], "")</f>
        <v/>
      </c>
      <c r="AX637" s="165"/>
      <c r="AY637" s="166"/>
      <c r="AZ637" s="189"/>
      <c r="BC637" s="94"/>
      <c r="BD637" s="94"/>
      <c r="BE637" s="150"/>
      <c r="BJ637"/>
      <c r="CI637" s="184" t="str">
        <f>IFERROR(TOWER_DATA[[#This Row],[Top '[m']]]-TOWER_DATA[[#This Row],[Bottom '[m']]], "")</f>
        <v/>
      </c>
      <c r="CJ637" s="446" t="str">
        <f>IFERROR(-(TOWER_DATA[[#This Row],[D, bottom '[m']]]-TOWER_DATA[[#This Row],[D, top '[m']]])/(TOWER_DATA[[#This Row],[Bottom '[m']]]-TOWER_DATA[[#This Row],[Top '[m']]]),"")</f>
        <v/>
      </c>
      <c r="CK637" s="447" t="str">
        <f>IF(7850/1000*(1/3)*PI()*ABS(CD637-CE637)*((CF637/2)^2+(CF637/2)*(CG637/2)+(CG637/2)^2-(CF637/2-CH637/1000)^2-(CF637/2-CH637/1000)*(CG637/2-CH637/1000)-(CG637/2-CH637/1000)^2)=0,"",7850/1000*(1/3)*PI()*ABS(CD637-CE637)*((CF637/2)^2+(CF637/2)*(CG637/2)+(CG637/2)^2-(CF637/2-CH637/1000)^2-(CF637/2-CH637/1000)*(CG637/2-CH637/1000)-(CG637/2-CH637/1000)^2))</f>
        <v/>
      </c>
      <c r="CL637" s="185" t="str">
        <f>IFERROR((TOWER_DATA[[#This Row],[D, bottom '[m']]]+TOWER_DATA[[#This Row],[D, top '[m']]])/(2*TOWER_DATA[[#This Row],[t '[mm']]]/1000),"")</f>
        <v/>
      </c>
      <c r="DQ637" s="166"/>
      <c r="DR637" s="166"/>
      <c r="DS637" s="150"/>
      <c r="DV637" s="94"/>
      <c r="DW637" s="94"/>
    </row>
    <row r="638" spans="12:127" ht="18" customHeight="1">
      <c r="L638" s="165"/>
      <c r="N638" s="457"/>
      <c r="O638" s="412"/>
      <c r="P638" s="412"/>
      <c r="Q638" s="412"/>
      <c r="R638" s="412"/>
      <c r="S638" s="461"/>
      <c r="T638" s="461"/>
      <c r="U638" s="457"/>
      <c r="V638" s="412"/>
      <c r="W638" s="412"/>
      <c r="X638" s="412"/>
      <c r="Y638" s="412"/>
      <c r="AW638" s="184" t="str">
        <f>IFERROR(TP_DATA[[#This Row],[Top '[m']]]-TP_DATA[[#This Row],[Bottom '[m']]], "")</f>
        <v/>
      </c>
      <c r="AX638" s="165"/>
      <c r="AY638" s="166"/>
      <c r="AZ638" s="189"/>
      <c r="BC638" s="94"/>
      <c r="BD638" s="94"/>
      <c r="BE638" s="150"/>
      <c r="BJ638"/>
      <c r="CI638" s="184" t="str">
        <f>IFERROR(TOWER_DATA[[#This Row],[Top '[m']]]-TOWER_DATA[[#This Row],[Bottom '[m']]], "")</f>
        <v/>
      </c>
      <c r="CJ638" s="446" t="str">
        <f>IFERROR(-(TOWER_DATA[[#This Row],[D, bottom '[m']]]-TOWER_DATA[[#This Row],[D, top '[m']]])/(TOWER_DATA[[#This Row],[Bottom '[m']]]-TOWER_DATA[[#This Row],[Top '[m']]]),"")</f>
        <v/>
      </c>
      <c r="CK638" s="447" t="str">
        <f>IF(7850/1000*(1/3)*PI()*ABS(CD638-CE638)*((CF638/2)^2+(CF638/2)*(CG638/2)+(CG638/2)^2-(CF638/2-CH638/1000)^2-(CF638/2-CH638/1000)*(CG638/2-CH638/1000)-(CG638/2-CH638/1000)^2)=0,"",7850/1000*(1/3)*PI()*ABS(CD638-CE638)*((CF638/2)^2+(CF638/2)*(CG638/2)+(CG638/2)^2-(CF638/2-CH638/1000)^2-(CF638/2-CH638/1000)*(CG638/2-CH638/1000)-(CG638/2-CH638/1000)^2))</f>
        <v/>
      </c>
      <c r="CL638" s="185" t="str">
        <f>IFERROR((TOWER_DATA[[#This Row],[D, bottom '[m']]]+TOWER_DATA[[#This Row],[D, top '[m']]])/(2*TOWER_DATA[[#This Row],[t '[mm']]]/1000),"")</f>
        <v/>
      </c>
      <c r="DQ638" s="166"/>
      <c r="DR638" s="166"/>
      <c r="DS638" s="150"/>
      <c r="DV638" s="94"/>
      <c r="DW638" s="94"/>
    </row>
    <row r="639" spans="12:127" ht="18" customHeight="1">
      <c r="L639" s="165"/>
      <c r="N639" s="457"/>
      <c r="O639" s="412"/>
      <c r="P639" s="412"/>
      <c r="Q639" s="412"/>
      <c r="R639" s="412"/>
      <c r="S639" s="461"/>
      <c r="T639" s="461"/>
      <c r="U639" s="457"/>
      <c r="V639" s="412"/>
      <c r="W639" s="412"/>
      <c r="X639" s="412"/>
      <c r="Y639" s="412"/>
      <c r="AW639" s="184" t="str">
        <f>IFERROR(TP_DATA[[#This Row],[Top '[m']]]-TP_DATA[[#This Row],[Bottom '[m']]], "")</f>
        <v/>
      </c>
      <c r="AX639" s="165"/>
      <c r="AY639" s="166"/>
      <c r="AZ639" s="189"/>
      <c r="BC639" s="94"/>
      <c r="BD639" s="94"/>
      <c r="BE639" s="150"/>
      <c r="BJ639"/>
      <c r="CI639" s="184" t="str">
        <f>IFERROR(TOWER_DATA[[#This Row],[Top '[m']]]-TOWER_DATA[[#This Row],[Bottom '[m']]], "")</f>
        <v/>
      </c>
      <c r="CJ639" s="446" t="str">
        <f>IFERROR(-(TOWER_DATA[[#This Row],[D, bottom '[m']]]-TOWER_DATA[[#This Row],[D, top '[m']]])/(TOWER_DATA[[#This Row],[Bottom '[m']]]-TOWER_DATA[[#This Row],[Top '[m']]]),"")</f>
        <v/>
      </c>
      <c r="CK639" s="447" t="str">
        <f>IF(7850/1000*(1/3)*PI()*ABS(CD639-CE639)*((CF639/2)^2+(CF639/2)*(CG639/2)+(CG639/2)^2-(CF639/2-CH639/1000)^2-(CF639/2-CH639/1000)*(CG639/2-CH639/1000)-(CG639/2-CH639/1000)^2)=0,"",7850/1000*(1/3)*PI()*ABS(CD639-CE639)*((CF639/2)^2+(CF639/2)*(CG639/2)+(CG639/2)^2-(CF639/2-CH639/1000)^2-(CF639/2-CH639/1000)*(CG639/2-CH639/1000)-(CG639/2-CH639/1000)^2))</f>
        <v/>
      </c>
      <c r="CL639" s="185" t="str">
        <f>IFERROR((TOWER_DATA[[#This Row],[D, bottom '[m']]]+TOWER_DATA[[#This Row],[D, top '[m']]])/(2*TOWER_DATA[[#This Row],[t '[mm']]]/1000),"")</f>
        <v/>
      </c>
      <c r="DQ639" s="166"/>
      <c r="DR639" s="166"/>
      <c r="DS639" s="150"/>
      <c r="DV639" s="94"/>
      <c r="DW639" s="94"/>
    </row>
    <row r="640" spans="12:127" ht="18" customHeight="1">
      <c r="L640" s="165"/>
      <c r="N640" s="457"/>
      <c r="O640" s="412"/>
      <c r="P640" s="412"/>
      <c r="Q640" s="412"/>
      <c r="R640" s="412"/>
      <c r="S640" s="461"/>
      <c r="T640" s="461"/>
      <c r="U640" s="457"/>
      <c r="V640" s="412"/>
      <c r="W640" s="412"/>
      <c r="X640" s="412"/>
      <c r="Y640" s="412"/>
      <c r="AW640" s="184" t="str">
        <f>IFERROR(TP_DATA[[#This Row],[Top '[m']]]-TP_DATA[[#This Row],[Bottom '[m']]], "")</f>
        <v/>
      </c>
      <c r="AX640" s="165"/>
      <c r="AY640" s="166"/>
      <c r="AZ640" s="189"/>
      <c r="BC640" s="94"/>
      <c r="BD640" s="94"/>
      <c r="BE640" s="150"/>
      <c r="BJ640"/>
      <c r="CI640" s="184" t="str">
        <f>IFERROR(TOWER_DATA[[#This Row],[Top '[m']]]-TOWER_DATA[[#This Row],[Bottom '[m']]], "")</f>
        <v/>
      </c>
      <c r="CJ640" s="446" t="str">
        <f>IFERROR(-(TOWER_DATA[[#This Row],[D, bottom '[m']]]-TOWER_DATA[[#This Row],[D, top '[m']]])/(TOWER_DATA[[#This Row],[Bottom '[m']]]-TOWER_DATA[[#This Row],[Top '[m']]]),"")</f>
        <v/>
      </c>
      <c r="CK640" s="447" t="str">
        <f>IF(7850/1000*(1/3)*PI()*ABS(CD640-CE640)*((CF640/2)^2+(CF640/2)*(CG640/2)+(CG640/2)^2-(CF640/2-CH640/1000)^2-(CF640/2-CH640/1000)*(CG640/2-CH640/1000)-(CG640/2-CH640/1000)^2)=0,"",7850/1000*(1/3)*PI()*ABS(CD640-CE640)*((CF640/2)^2+(CF640/2)*(CG640/2)+(CG640/2)^2-(CF640/2-CH640/1000)^2-(CF640/2-CH640/1000)*(CG640/2-CH640/1000)-(CG640/2-CH640/1000)^2))</f>
        <v/>
      </c>
      <c r="CL640" s="185" t="str">
        <f>IFERROR((TOWER_DATA[[#This Row],[D, bottom '[m']]]+TOWER_DATA[[#This Row],[D, top '[m']]])/(2*TOWER_DATA[[#This Row],[t '[mm']]]/1000),"")</f>
        <v/>
      </c>
      <c r="DQ640" s="166"/>
      <c r="DR640" s="166"/>
      <c r="DS640" s="150"/>
      <c r="DV640" s="94"/>
      <c r="DW640" s="94"/>
    </row>
    <row r="641" spans="12:127" ht="18" customHeight="1">
      <c r="L641" s="165"/>
      <c r="N641" s="457"/>
      <c r="O641" s="412"/>
      <c r="P641" s="412"/>
      <c r="Q641" s="412"/>
      <c r="R641" s="412"/>
      <c r="S641" s="461"/>
      <c r="T641" s="461"/>
      <c r="U641" s="457"/>
      <c r="V641" s="412"/>
      <c r="W641" s="412"/>
      <c r="X641" s="412"/>
      <c r="Y641" s="412"/>
      <c r="AW641" s="184" t="str">
        <f>IFERROR(TP_DATA[[#This Row],[Top '[m']]]-TP_DATA[[#This Row],[Bottom '[m']]], "")</f>
        <v/>
      </c>
      <c r="AX641" s="165"/>
      <c r="AY641" s="166"/>
      <c r="AZ641" s="189"/>
      <c r="BC641" s="94"/>
      <c r="BD641" s="94"/>
      <c r="BE641" s="150"/>
      <c r="BJ641"/>
      <c r="CI641" s="184" t="str">
        <f>IFERROR(TOWER_DATA[[#This Row],[Top '[m']]]-TOWER_DATA[[#This Row],[Bottom '[m']]], "")</f>
        <v/>
      </c>
      <c r="CJ641" s="446" t="str">
        <f>IFERROR(-(TOWER_DATA[[#This Row],[D, bottom '[m']]]-TOWER_DATA[[#This Row],[D, top '[m']]])/(TOWER_DATA[[#This Row],[Bottom '[m']]]-TOWER_DATA[[#This Row],[Top '[m']]]),"")</f>
        <v/>
      </c>
      <c r="CK641" s="447" t="str">
        <f>IF(7850/1000*(1/3)*PI()*ABS(CD641-CE641)*((CF641/2)^2+(CF641/2)*(CG641/2)+(CG641/2)^2-(CF641/2-CH641/1000)^2-(CF641/2-CH641/1000)*(CG641/2-CH641/1000)-(CG641/2-CH641/1000)^2)=0,"",7850/1000*(1/3)*PI()*ABS(CD641-CE641)*((CF641/2)^2+(CF641/2)*(CG641/2)+(CG641/2)^2-(CF641/2-CH641/1000)^2-(CF641/2-CH641/1000)*(CG641/2-CH641/1000)-(CG641/2-CH641/1000)^2))</f>
        <v/>
      </c>
      <c r="CL641" s="185" t="str">
        <f>IFERROR((TOWER_DATA[[#This Row],[D, bottom '[m']]]+TOWER_DATA[[#This Row],[D, top '[m']]])/(2*TOWER_DATA[[#This Row],[t '[mm']]]/1000),"")</f>
        <v/>
      </c>
      <c r="DQ641" s="166"/>
      <c r="DR641" s="166"/>
      <c r="DS641" s="150"/>
      <c r="DV641" s="94"/>
      <c r="DW641" s="94"/>
    </row>
    <row r="642" spans="12:127" ht="18" customHeight="1">
      <c r="L642" s="165"/>
      <c r="N642" s="457"/>
      <c r="O642" s="412"/>
      <c r="P642" s="412"/>
      <c r="Q642" s="412"/>
      <c r="R642" s="412"/>
      <c r="S642" s="461"/>
      <c r="T642" s="461"/>
      <c r="U642" s="457"/>
      <c r="V642" s="412"/>
      <c r="W642" s="412"/>
      <c r="X642" s="412"/>
      <c r="Y642" s="412"/>
      <c r="AW642" s="184" t="str">
        <f>IFERROR(TP_DATA[[#This Row],[Top '[m']]]-TP_DATA[[#This Row],[Bottom '[m']]], "")</f>
        <v/>
      </c>
      <c r="AX642" s="165"/>
      <c r="AY642" s="166"/>
      <c r="AZ642" s="189"/>
      <c r="BC642" s="94"/>
      <c r="BD642" s="94"/>
      <c r="BE642" s="150"/>
      <c r="BJ642"/>
      <c r="CI642" s="184" t="str">
        <f>IFERROR(TOWER_DATA[[#This Row],[Top '[m']]]-TOWER_DATA[[#This Row],[Bottom '[m']]], "")</f>
        <v/>
      </c>
      <c r="CJ642" s="446" t="str">
        <f>IFERROR(-(TOWER_DATA[[#This Row],[D, bottom '[m']]]-TOWER_DATA[[#This Row],[D, top '[m']]])/(TOWER_DATA[[#This Row],[Bottom '[m']]]-TOWER_DATA[[#This Row],[Top '[m']]]),"")</f>
        <v/>
      </c>
      <c r="CK642" s="447" t="str">
        <f>IF(7850/1000*(1/3)*PI()*ABS(CD642-CE642)*((CF642/2)^2+(CF642/2)*(CG642/2)+(CG642/2)^2-(CF642/2-CH642/1000)^2-(CF642/2-CH642/1000)*(CG642/2-CH642/1000)-(CG642/2-CH642/1000)^2)=0,"",7850/1000*(1/3)*PI()*ABS(CD642-CE642)*((CF642/2)^2+(CF642/2)*(CG642/2)+(CG642/2)^2-(CF642/2-CH642/1000)^2-(CF642/2-CH642/1000)*(CG642/2-CH642/1000)-(CG642/2-CH642/1000)^2))</f>
        <v/>
      </c>
      <c r="CL642" s="185" t="str">
        <f>IFERROR((TOWER_DATA[[#This Row],[D, bottom '[m']]]+TOWER_DATA[[#This Row],[D, top '[m']]])/(2*TOWER_DATA[[#This Row],[t '[mm']]]/1000),"")</f>
        <v/>
      </c>
      <c r="DQ642" s="166"/>
      <c r="DR642" s="166"/>
      <c r="DS642" s="150"/>
      <c r="DV642" s="94"/>
      <c r="DW642" s="94"/>
    </row>
    <row r="643" spans="12:127" ht="18" customHeight="1">
      <c r="L643" s="165"/>
      <c r="N643" s="457"/>
      <c r="O643" s="412"/>
      <c r="P643" s="412"/>
      <c r="Q643" s="412"/>
      <c r="R643" s="412"/>
      <c r="S643" s="461"/>
      <c r="T643" s="461"/>
      <c r="U643" s="457"/>
      <c r="V643" s="412"/>
      <c r="W643" s="412"/>
      <c r="X643" s="412"/>
      <c r="Y643" s="412"/>
      <c r="AW643" s="184" t="str">
        <f>IFERROR(TP_DATA[[#This Row],[Top '[m']]]-TP_DATA[[#This Row],[Bottom '[m']]], "")</f>
        <v/>
      </c>
      <c r="AX643" s="165"/>
      <c r="AY643" s="166"/>
      <c r="AZ643" s="189"/>
      <c r="BC643" s="94"/>
      <c r="BD643" s="94"/>
      <c r="BE643" s="150"/>
      <c r="BJ643"/>
      <c r="CI643" s="184" t="str">
        <f>IFERROR(TOWER_DATA[[#This Row],[Top '[m']]]-TOWER_DATA[[#This Row],[Bottom '[m']]], "")</f>
        <v/>
      </c>
      <c r="CJ643" s="446" t="str">
        <f>IFERROR(-(TOWER_DATA[[#This Row],[D, bottom '[m']]]-TOWER_DATA[[#This Row],[D, top '[m']]])/(TOWER_DATA[[#This Row],[Bottom '[m']]]-TOWER_DATA[[#This Row],[Top '[m']]]),"")</f>
        <v/>
      </c>
      <c r="CK643" s="447" t="str">
        <f>IF(7850/1000*(1/3)*PI()*ABS(CD643-CE643)*((CF643/2)^2+(CF643/2)*(CG643/2)+(CG643/2)^2-(CF643/2-CH643/1000)^2-(CF643/2-CH643/1000)*(CG643/2-CH643/1000)-(CG643/2-CH643/1000)^2)=0,"",7850/1000*(1/3)*PI()*ABS(CD643-CE643)*((CF643/2)^2+(CF643/2)*(CG643/2)+(CG643/2)^2-(CF643/2-CH643/1000)^2-(CF643/2-CH643/1000)*(CG643/2-CH643/1000)-(CG643/2-CH643/1000)^2))</f>
        <v/>
      </c>
      <c r="CL643" s="185" t="str">
        <f>IFERROR((TOWER_DATA[[#This Row],[D, bottom '[m']]]+TOWER_DATA[[#This Row],[D, top '[m']]])/(2*TOWER_DATA[[#This Row],[t '[mm']]]/1000),"")</f>
        <v/>
      </c>
      <c r="DQ643" s="166"/>
      <c r="DR643" s="166"/>
      <c r="DS643" s="150"/>
      <c r="DV643" s="94"/>
      <c r="DW643" s="94"/>
    </row>
    <row r="644" spans="12:127" ht="18" customHeight="1">
      <c r="L644" s="165"/>
      <c r="N644" s="457"/>
      <c r="O644" s="412"/>
      <c r="P644" s="412"/>
      <c r="Q644" s="412"/>
      <c r="R644" s="412"/>
      <c r="S644" s="461"/>
      <c r="T644" s="461"/>
      <c r="U644" s="457"/>
      <c r="V644" s="412"/>
      <c r="W644" s="412"/>
      <c r="X644" s="412"/>
      <c r="Y644" s="412"/>
      <c r="AW644" s="184" t="str">
        <f>IFERROR(TP_DATA[[#This Row],[Top '[m']]]-TP_DATA[[#This Row],[Bottom '[m']]], "")</f>
        <v/>
      </c>
      <c r="AX644" s="165"/>
      <c r="AY644" s="166"/>
      <c r="AZ644" s="189"/>
      <c r="BC644" s="94"/>
      <c r="BD644" s="94"/>
      <c r="BE644" s="150"/>
      <c r="BJ644"/>
      <c r="CI644" s="184" t="str">
        <f>IFERROR(TOWER_DATA[[#This Row],[Top '[m']]]-TOWER_DATA[[#This Row],[Bottom '[m']]], "")</f>
        <v/>
      </c>
      <c r="CJ644" s="446" t="str">
        <f>IFERROR(-(TOWER_DATA[[#This Row],[D, bottom '[m']]]-TOWER_DATA[[#This Row],[D, top '[m']]])/(TOWER_DATA[[#This Row],[Bottom '[m']]]-TOWER_DATA[[#This Row],[Top '[m']]]),"")</f>
        <v/>
      </c>
      <c r="CK644" s="447" t="str">
        <f>IF(7850/1000*(1/3)*PI()*ABS(CD644-CE644)*((CF644/2)^2+(CF644/2)*(CG644/2)+(CG644/2)^2-(CF644/2-CH644/1000)^2-(CF644/2-CH644/1000)*(CG644/2-CH644/1000)-(CG644/2-CH644/1000)^2)=0,"",7850/1000*(1/3)*PI()*ABS(CD644-CE644)*((CF644/2)^2+(CF644/2)*(CG644/2)+(CG644/2)^2-(CF644/2-CH644/1000)^2-(CF644/2-CH644/1000)*(CG644/2-CH644/1000)-(CG644/2-CH644/1000)^2))</f>
        <v/>
      </c>
      <c r="CL644" s="185" t="str">
        <f>IFERROR((TOWER_DATA[[#This Row],[D, bottom '[m']]]+TOWER_DATA[[#This Row],[D, top '[m']]])/(2*TOWER_DATA[[#This Row],[t '[mm']]]/1000),"")</f>
        <v/>
      </c>
      <c r="DQ644" s="166"/>
      <c r="DR644" s="166"/>
      <c r="DS644" s="150"/>
      <c r="DV644" s="94"/>
      <c r="DW644" s="94"/>
    </row>
    <row r="645" spans="12:127" ht="18" customHeight="1">
      <c r="L645" s="165"/>
      <c r="N645" s="457"/>
      <c r="O645" s="412"/>
      <c r="P645" s="412"/>
      <c r="Q645" s="412"/>
      <c r="R645" s="412"/>
      <c r="S645" s="461"/>
      <c r="T645" s="461"/>
      <c r="U645" s="457"/>
      <c r="V645" s="412"/>
      <c r="W645" s="412"/>
      <c r="X645" s="412"/>
      <c r="Y645" s="412"/>
      <c r="AW645" s="184" t="str">
        <f>IFERROR(TP_DATA[[#This Row],[Top '[m']]]-TP_DATA[[#This Row],[Bottom '[m']]], "")</f>
        <v/>
      </c>
      <c r="AX645" s="165"/>
      <c r="AY645" s="166"/>
      <c r="AZ645" s="189"/>
      <c r="BC645" s="94"/>
      <c r="BD645" s="94"/>
      <c r="BE645" s="150"/>
      <c r="BJ645"/>
      <c r="CI645" s="184" t="str">
        <f>IFERROR(TOWER_DATA[[#This Row],[Top '[m']]]-TOWER_DATA[[#This Row],[Bottom '[m']]], "")</f>
        <v/>
      </c>
      <c r="CJ645" s="446" t="str">
        <f>IFERROR(-(TOWER_DATA[[#This Row],[D, bottom '[m']]]-TOWER_DATA[[#This Row],[D, top '[m']]])/(TOWER_DATA[[#This Row],[Bottom '[m']]]-TOWER_DATA[[#This Row],[Top '[m']]]),"")</f>
        <v/>
      </c>
      <c r="CK645" s="447" t="str">
        <f>IF(7850/1000*(1/3)*PI()*ABS(CD645-CE645)*((CF645/2)^2+(CF645/2)*(CG645/2)+(CG645/2)^2-(CF645/2-CH645/1000)^2-(CF645/2-CH645/1000)*(CG645/2-CH645/1000)-(CG645/2-CH645/1000)^2)=0,"",7850/1000*(1/3)*PI()*ABS(CD645-CE645)*((CF645/2)^2+(CF645/2)*(CG645/2)+(CG645/2)^2-(CF645/2-CH645/1000)^2-(CF645/2-CH645/1000)*(CG645/2-CH645/1000)-(CG645/2-CH645/1000)^2))</f>
        <v/>
      </c>
      <c r="CL645" s="185" t="str">
        <f>IFERROR((TOWER_DATA[[#This Row],[D, bottom '[m']]]+TOWER_DATA[[#This Row],[D, top '[m']]])/(2*TOWER_DATA[[#This Row],[t '[mm']]]/1000),"")</f>
        <v/>
      </c>
      <c r="DQ645" s="166"/>
      <c r="DR645" s="166"/>
      <c r="DS645" s="150"/>
      <c r="DV645" s="94"/>
      <c r="DW645" s="94"/>
    </row>
    <row r="646" spans="12:127" ht="18" customHeight="1">
      <c r="L646" s="165"/>
      <c r="N646" s="457"/>
      <c r="O646" s="412"/>
      <c r="P646" s="412"/>
      <c r="Q646" s="412"/>
      <c r="R646" s="412"/>
      <c r="S646" s="461"/>
      <c r="T646" s="461"/>
      <c r="U646" s="457"/>
      <c r="V646" s="412"/>
      <c r="W646" s="412"/>
      <c r="X646" s="412"/>
      <c r="Y646" s="412"/>
      <c r="AW646" s="184" t="str">
        <f>IFERROR(TP_DATA[[#This Row],[Top '[m']]]-TP_DATA[[#This Row],[Bottom '[m']]], "")</f>
        <v/>
      </c>
      <c r="AX646" s="165"/>
      <c r="AY646" s="166"/>
      <c r="AZ646" s="189"/>
      <c r="BC646" s="94"/>
      <c r="BD646" s="94"/>
      <c r="BE646" s="150"/>
      <c r="BJ646"/>
      <c r="CI646" s="184" t="str">
        <f>IFERROR(TOWER_DATA[[#This Row],[Top '[m']]]-TOWER_DATA[[#This Row],[Bottom '[m']]], "")</f>
        <v/>
      </c>
      <c r="CJ646" s="446" t="str">
        <f>IFERROR(-(TOWER_DATA[[#This Row],[D, bottom '[m']]]-TOWER_DATA[[#This Row],[D, top '[m']]])/(TOWER_DATA[[#This Row],[Bottom '[m']]]-TOWER_DATA[[#This Row],[Top '[m']]]),"")</f>
        <v/>
      </c>
      <c r="CK646" s="447" t="str">
        <f>IF(7850/1000*(1/3)*PI()*ABS(CD646-CE646)*((CF646/2)^2+(CF646/2)*(CG646/2)+(CG646/2)^2-(CF646/2-CH646/1000)^2-(CF646/2-CH646/1000)*(CG646/2-CH646/1000)-(CG646/2-CH646/1000)^2)=0,"",7850/1000*(1/3)*PI()*ABS(CD646-CE646)*((CF646/2)^2+(CF646/2)*(CG646/2)+(CG646/2)^2-(CF646/2-CH646/1000)^2-(CF646/2-CH646/1000)*(CG646/2-CH646/1000)-(CG646/2-CH646/1000)^2))</f>
        <v/>
      </c>
      <c r="CL646" s="185" t="str">
        <f>IFERROR((TOWER_DATA[[#This Row],[D, bottom '[m']]]+TOWER_DATA[[#This Row],[D, top '[m']]])/(2*TOWER_DATA[[#This Row],[t '[mm']]]/1000),"")</f>
        <v/>
      </c>
      <c r="DQ646" s="166"/>
      <c r="DR646" s="166"/>
      <c r="DS646" s="150"/>
      <c r="DV646" s="94"/>
      <c r="DW646" s="94"/>
    </row>
    <row r="647" spans="12:127" ht="18" customHeight="1">
      <c r="L647" s="165"/>
      <c r="N647" s="457"/>
      <c r="O647" s="412"/>
      <c r="P647" s="412"/>
      <c r="Q647" s="412"/>
      <c r="R647" s="412"/>
      <c r="S647" s="461"/>
      <c r="T647" s="461"/>
      <c r="U647" s="457"/>
      <c r="V647" s="412"/>
      <c r="W647" s="412"/>
      <c r="X647" s="412"/>
      <c r="Y647" s="412"/>
      <c r="AW647" s="184" t="str">
        <f>IFERROR(TP_DATA[[#This Row],[Top '[m']]]-TP_DATA[[#This Row],[Bottom '[m']]], "")</f>
        <v/>
      </c>
      <c r="AX647" s="165"/>
      <c r="AY647" s="166"/>
      <c r="AZ647" s="189"/>
      <c r="BC647" s="94"/>
      <c r="BD647" s="94"/>
      <c r="BE647" s="150"/>
      <c r="BJ647"/>
      <c r="CI647" s="184" t="str">
        <f>IFERROR(TOWER_DATA[[#This Row],[Top '[m']]]-TOWER_DATA[[#This Row],[Bottom '[m']]], "")</f>
        <v/>
      </c>
      <c r="CJ647" s="446" t="str">
        <f>IFERROR(-(TOWER_DATA[[#This Row],[D, bottom '[m']]]-TOWER_DATA[[#This Row],[D, top '[m']]])/(TOWER_DATA[[#This Row],[Bottom '[m']]]-TOWER_DATA[[#This Row],[Top '[m']]]),"")</f>
        <v/>
      </c>
      <c r="CK647" s="447" t="str">
        <f>IF(7850/1000*(1/3)*PI()*ABS(CD647-CE647)*((CF647/2)^2+(CF647/2)*(CG647/2)+(CG647/2)^2-(CF647/2-CH647/1000)^2-(CF647/2-CH647/1000)*(CG647/2-CH647/1000)-(CG647/2-CH647/1000)^2)=0,"",7850/1000*(1/3)*PI()*ABS(CD647-CE647)*((CF647/2)^2+(CF647/2)*(CG647/2)+(CG647/2)^2-(CF647/2-CH647/1000)^2-(CF647/2-CH647/1000)*(CG647/2-CH647/1000)-(CG647/2-CH647/1000)^2))</f>
        <v/>
      </c>
      <c r="CL647" s="185" t="str">
        <f>IFERROR((TOWER_DATA[[#This Row],[D, bottom '[m']]]+TOWER_DATA[[#This Row],[D, top '[m']]])/(2*TOWER_DATA[[#This Row],[t '[mm']]]/1000),"")</f>
        <v/>
      </c>
      <c r="DQ647" s="166"/>
      <c r="DR647" s="166"/>
      <c r="DS647" s="150"/>
      <c r="DV647" s="94"/>
      <c r="DW647" s="94"/>
    </row>
    <row r="648" spans="12:127" ht="18" customHeight="1">
      <c r="L648" s="165"/>
      <c r="N648" s="457"/>
      <c r="O648" s="412"/>
      <c r="P648" s="412"/>
      <c r="Q648" s="412"/>
      <c r="R648" s="412"/>
      <c r="S648" s="461"/>
      <c r="T648" s="461"/>
      <c r="U648" s="457"/>
      <c r="V648" s="412"/>
      <c r="W648" s="412"/>
      <c r="X648" s="412"/>
      <c r="Y648" s="412"/>
      <c r="AW648" s="184" t="str">
        <f>IFERROR(TP_DATA[[#This Row],[Top '[m']]]-TP_DATA[[#This Row],[Bottom '[m']]], "")</f>
        <v/>
      </c>
      <c r="AX648" s="165"/>
      <c r="AY648" s="166"/>
      <c r="AZ648" s="189"/>
      <c r="BC648" s="94"/>
      <c r="BD648" s="94"/>
      <c r="BE648" s="150"/>
      <c r="BJ648"/>
      <c r="CI648" s="184" t="str">
        <f>IFERROR(TOWER_DATA[[#This Row],[Top '[m']]]-TOWER_DATA[[#This Row],[Bottom '[m']]], "")</f>
        <v/>
      </c>
      <c r="CJ648" s="446" t="str">
        <f>IFERROR(-(TOWER_DATA[[#This Row],[D, bottom '[m']]]-TOWER_DATA[[#This Row],[D, top '[m']]])/(TOWER_DATA[[#This Row],[Bottom '[m']]]-TOWER_DATA[[#This Row],[Top '[m']]]),"")</f>
        <v/>
      </c>
      <c r="CK648" s="447" t="str">
        <f>IF(7850/1000*(1/3)*PI()*ABS(CD648-CE648)*((CF648/2)^2+(CF648/2)*(CG648/2)+(CG648/2)^2-(CF648/2-CH648/1000)^2-(CF648/2-CH648/1000)*(CG648/2-CH648/1000)-(CG648/2-CH648/1000)^2)=0,"",7850/1000*(1/3)*PI()*ABS(CD648-CE648)*((CF648/2)^2+(CF648/2)*(CG648/2)+(CG648/2)^2-(CF648/2-CH648/1000)^2-(CF648/2-CH648/1000)*(CG648/2-CH648/1000)-(CG648/2-CH648/1000)^2))</f>
        <v/>
      </c>
      <c r="CL648" s="185" t="str">
        <f>IFERROR((TOWER_DATA[[#This Row],[D, bottom '[m']]]+TOWER_DATA[[#This Row],[D, top '[m']]])/(2*TOWER_DATA[[#This Row],[t '[mm']]]/1000),"")</f>
        <v/>
      </c>
      <c r="DQ648" s="166"/>
      <c r="DR648" s="166"/>
      <c r="DS648" s="150"/>
      <c r="DV648" s="94"/>
      <c r="DW648" s="94"/>
    </row>
    <row r="649" spans="12:127" ht="18" customHeight="1">
      <c r="L649" s="165"/>
      <c r="N649" s="457"/>
      <c r="O649" s="412"/>
      <c r="P649" s="412"/>
      <c r="Q649" s="412"/>
      <c r="R649" s="412"/>
      <c r="S649" s="461"/>
      <c r="T649" s="461"/>
      <c r="U649" s="457"/>
      <c r="V649" s="412"/>
      <c r="W649" s="412"/>
      <c r="X649" s="412"/>
      <c r="Y649" s="412"/>
      <c r="AW649" s="184" t="str">
        <f>IFERROR(TP_DATA[[#This Row],[Top '[m']]]-TP_DATA[[#This Row],[Bottom '[m']]], "")</f>
        <v/>
      </c>
      <c r="AX649" s="165"/>
      <c r="AY649" s="166"/>
      <c r="AZ649" s="189"/>
      <c r="BC649" s="94"/>
      <c r="BD649" s="94"/>
      <c r="BE649" s="150"/>
      <c r="BJ649"/>
      <c r="CI649" s="184" t="str">
        <f>IFERROR(TOWER_DATA[[#This Row],[Top '[m']]]-TOWER_DATA[[#This Row],[Bottom '[m']]], "")</f>
        <v/>
      </c>
      <c r="CJ649" s="446" t="str">
        <f>IFERROR(-(TOWER_DATA[[#This Row],[D, bottom '[m']]]-TOWER_DATA[[#This Row],[D, top '[m']]])/(TOWER_DATA[[#This Row],[Bottom '[m']]]-TOWER_DATA[[#This Row],[Top '[m']]]),"")</f>
        <v/>
      </c>
      <c r="CK649" s="447" t="str">
        <f>IF(7850/1000*(1/3)*PI()*ABS(CD649-CE649)*((CF649/2)^2+(CF649/2)*(CG649/2)+(CG649/2)^2-(CF649/2-CH649/1000)^2-(CF649/2-CH649/1000)*(CG649/2-CH649/1000)-(CG649/2-CH649/1000)^2)=0,"",7850/1000*(1/3)*PI()*ABS(CD649-CE649)*((CF649/2)^2+(CF649/2)*(CG649/2)+(CG649/2)^2-(CF649/2-CH649/1000)^2-(CF649/2-CH649/1000)*(CG649/2-CH649/1000)-(CG649/2-CH649/1000)^2))</f>
        <v/>
      </c>
      <c r="CL649" s="185" t="str">
        <f>IFERROR((TOWER_DATA[[#This Row],[D, bottom '[m']]]+TOWER_DATA[[#This Row],[D, top '[m']]])/(2*TOWER_DATA[[#This Row],[t '[mm']]]/1000),"")</f>
        <v/>
      </c>
      <c r="DQ649" s="166"/>
      <c r="DR649" s="166"/>
      <c r="DS649" s="150"/>
      <c r="DV649" s="94"/>
      <c r="DW649" s="94"/>
    </row>
    <row r="650" spans="12:127" ht="18" customHeight="1">
      <c r="L650" s="165"/>
      <c r="N650" s="457"/>
      <c r="O650" s="412"/>
      <c r="P650" s="412"/>
      <c r="Q650" s="412"/>
      <c r="R650" s="412"/>
      <c r="S650" s="461"/>
      <c r="T650" s="461"/>
      <c r="U650" s="457"/>
      <c r="V650" s="412"/>
      <c r="W650" s="412"/>
      <c r="X650" s="412"/>
      <c r="Y650" s="412"/>
      <c r="AW650" s="184" t="str">
        <f>IFERROR(TP_DATA[[#This Row],[Top '[m']]]-TP_DATA[[#This Row],[Bottom '[m']]], "")</f>
        <v/>
      </c>
      <c r="AX650" s="165"/>
      <c r="AY650" s="166"/>
      <c r="AZ650" s="189"/>
      <c r="BC650" s="94"/>
      <c r="BD650" s="94"/>
      <c r="BE650" s="150"/>
      <c r="BJ650"/>
      <c r="CI650" s="184" t="str">
        <f>IFERROR(TOWER_DATA[[#This Row],[Top '[m']]]-TOWER_DATA[[#This Row],[Bottom '[m']]], "")</f>
        <v/>
      </c>
      <c r="CJ650" s="446" t="str">
        <f>IFERROR(-(TOWER_DATA[[#This Row],[D, bottom '[m']]]-TOWER_DATA[[#This Row],[D, top '[m']]])/(TOWER_DATA[[#This Row],[Bottom '[m']]]-TOWER_DATA[[#This Row],[Top '[m']]]),"")</f>
        <v/>
      </c>
      <c r="CK650" s="447" t="str">
        <f>IF(7850/1000*(1/3)*PI()*ABS(CD650-CE650)*((CF650/2)^2+(CF650/2)*(CG650/2)+(CG650/2)^2-(CF650/2-CH650/1000)^2-(CF650/2-CH650/1000)*(CG650/2-CH650/1000)-(CG650/2-CH650/1000)^2)=0,"",7850/1000*(1/3)*PI()*ABS(CD650-CE650)*((CF650/2)^2+(CF650/2)*(CG650/2)+(CG650/2)^2-(CF650/2-CH650/1000)^2-(CF650/2-CH650/1000)*(CG650/2-CH650/1000)-(CG650/2-CH650/1000)^2))</f>
        <v/>
      </c>
      <c r="CL650" s="185" t="str">
        <f>IFERROR((TOWER_DATA[[#This Row],[D, bottom '[m']]]+TOWER_DATA[[#This Row],[D, top '[m']]])/(2*TOWER_DATA[[#This Row],[t '[mm']]]/1000),"")</f>
        <v/>
      </c>
      <c r="DQ650" s="166"/>
      <c r="DR650" s="166"/>
      <c r="DS650" s="150"/>
      <c r="DV650" s="94"/>
      <c r="DW650" s="94"/>
    </row>
    <row r="651" spans="12:127" ht="18" customHeight="1">
      <c r="L651" s="165"/>
      <c r="N651" s="457"/>
      <c r="O651" s="412"/>
      <c r="P651" s="412"/>
      <c r="Q651" s="412"/>
      <c r="R651" s="412"/>
      <c r="S651" s="461"/>
      <c r="T651" s="461"/>
      <c r="U651" s="457"/>
      <c r="V651" s="412"/>
      <c r="W651" s="412"/>
      <c r="X651" s="412"/>
      <c r="Y651" s="412"/>
      <c r="AW651" s="184" t="str">
        <f>IFERROR(TP_DATA[[#This Row],[Top '[m']]]-TP_DATA[[#This Row],[Bottom '[m']]], "")</f>
        <v/>
      </c>
      <c r="AX651" s="165"/>
      <c r="AY651" s="166"/>
      <c r="AZ651" s="189"/>
      <c r="BC651" s="94"/>
      <c r="BD651" s="94"/>
      <c r="BE651" s="150"/>
      <c r="BJ651"/>
      <c r="CI651" s="184" t="str">
        <f>IFERROR(TOWER_DATA[[#This Row],[Top '[m']]]-TOWER_DATA[[#This Row],[Bottom '[m']]], "")</f>
        <v/>
      </c>
      <c r="CJ651" s="446" t="str">
        <f>IFERROR(-(TOWER_DATA[[#This Row],[D, bottom '[m']]]-TOWER_DATA[[#This Row],[D, top '[m']]])/(TOWER_DATA[[#This Row],[Bottom '[m']]]-TOWER_DATA[[#This Row],[Top '[m']]]),"")</f>
        <v/>
      </c>
      <c r="CK651" s="447" t="str">
        <f>IF(7850/1000*(1/3)*PI()*ABS(CD651-CE651)*((CF651/2)^2+(CF651/2)*(CG651/2)+(CG651/2)^2-(CF651/2-CH651/1000)^2-(CF651/2-CH651/1000)*(CG651/2-CH651/1000)-(CG651/2-CH651/1000)^2)=0,"",7850/1000*(1/3)*PI()*ABS(CD651-CE651)*((CF651/2)^2+(CF651/2)*(CG651/2)+(CG651/2)^2-(CF651/2-CH651/1000)^2-(CF651/2-CH651/1000)*(CG651/2-CH651/1000)-(CG651/2-CH651/1000)^2))</f>
        <v/>
      </c>
      <c r="CL651" s="185" t="str">
        <f>IFERROR((TOWER_DATA[[#This Row],[D, bottom '[m']]]+TOWER_DATA[[#This Row],[D, top '[m']]])/(2*TOWER_DATA[[#This Row],[t '[mm']]]/1000),"")</f>
        <v/>
      </c>
      <c r="DQ651" s="166"/>
      <c r="DR651" s="166"/>
      <c r="DS651" s="150"/>
      <c r="DV651" s="94"/>
      <c r="DW651" s="94"/>
    </row>
    <row r="652" spans="12:127" ht="18" customHeight="1">
      <c r="L652" s="165"/>
      <c r="N652" s="457"/>
      <c r="O652" s="412"/>
      <c r="P652" s="412"/>
      <c r="Q652" s="412"/>
      <c r="R652" s="412"/>
      <c r="S652" s="461"/>
      <c r="T652" s="461"/>
      <c r="U652" s="457"/>
      <c r="V652" s="412"/>
      <c r="W652" s="412"/>
      <c r="X652" s="412"/>
      <c r="Y652" s="412"/>
      <c r="AW652" s="184" t="str">
        <f>IFERROR(TP_DATA[[#This Row],[Top '[m']]]-TP_DATA[[#This Row],[Bottom '[m']]], "")</f>
        <v/>
      </c>
      <c r="AX652" s="165"/>
      <c r="AY652" s="166"/>
      <c r="AZ652" s="189"/>
      <c r="BC652" s="94"/>
      <c r="BD652" s="94"/>
      <c r="BE652" s="150"/>
      <c r="BJ652"/>
      <c r="CI652" s="184" t="str">
        <f>IFERROR(TOWER_DATA[[#This Row],[Top '[m']]]-TOWER_DATA[[#This Row],[Bottom '[m']]], "")</f>
        <v/>
      </c>
      <c r="CJ652" s="446" t="str">
        <f>IFERROR(-(TOWER_DATA[[#This Row],[D, bottom '[m']]]-TOWER_DATA[[#This Row],[D, top '[m']]])/(TOWER_DATA[[#This Row],[Bottom '[m']]]-TOWER_DATA[[#This Row],[Top '[m']]]),"")</f>
        <v/>
      </c>
      <c r="CK652" s="447" t="str">
        <f>IF(7850/1000*(1/3)*PI()*ABS(CD652-CE652)*((CF652/2)^2+(CF652/2)*(CG652/2)+(CG652/2)^2-(CF652/2-CH652/1000)^2-(CF652/2-CH652/1000)*(CG652/2-CH652/1000)-(CG652/2-CH652/1000)^2)=0,"",7850/1000*(1/3)*PI()*ABS(CD652-CE652)*((CF652/2)^2+(CF652/2)*(CG652/2)+(CG652/2)^2-(CF652/2-CH652/1000)^2-(CF652/2-CH652/1000)*(CG652/2-CH652/1000)-(CG652/2-CH652/1000)^2))</f>
        <v/>
      </c>
      <c r="CL652" s="185" t="str">
        <f>IFERROR((TOWER_DATA[[#This Row],[D, bottom '[m']]]+TOWER_DATA[[#This Row],[D, top '[m']]])/(2*TOWER_DATA[[#This Row],[t '[mm']]]/1000),"")</f>
        <v/>
      </c>
      <c r="DQ652" s="166"/>
      <c r="DR652" s="166"/>
      <c r="DS652" s="150"/>
      <c r="DV652" s="94"/>
      <c r="DW652" s="94"/>
    </row>
    <row r="653" spans="12:127" ht="18" customHeight="1">
      <c r="L653" s="165"/>
      <c r="N653" s="457"/>
      <c r="O653" s="412"/>
      <c r="P653" s="412"/>
      <c r="Q653" s="412"/>
      <c r="R653" s="412"/>
      <c r="S653" s="461"/>
      <c r="T653" s="461"/>
      <c r="U653" s="457"/>
      <c r="V653" s="412"/>
      <c r="W653" s="412"/>
      <c r="X653" s="412"/>
      <c r="Y653" s="412"/>
      <c r="AW653" s="184" t="str">
        <f>IFERROR(TP_DATA[[#This Row],[Top '[m']]]-TP_DATA[[#This Row],[Bottom '[m']]], "")</f>
        <v/>
      </c>
      <c r="AX653" s="165"/>
      <c r="AY653" s="166"/>
      <c r="AZ653" s="189"/>
      <c r="BC653" s="94"/>
      <c r="BD653" s="94"/>
      <c r="BE653" s="150"/>
      <c r="BJ653"/>
      <c r="CI653" s="184" t="str">
        <f>IFERROR(TOWER_DATA[[#This Row],[Top '[m']]]-TOWER_DATA[[#This Row],[Bottom '[m']]], "")</f>
        <v/>
      </c>
      <c r="CJ653" s="446" t="str">
        <f>IFERROR(-(TOWER_DATA[[#This Row],[D, bottom '[m']]]-TOWER_DATA[[#This Row],[D, top '[m']]])/(TOWER_DATA[[#This Row],[Bottom '[m']]]-TOWER_DATA[[#This Row],[Top '[m']]]),"")</f>
        <v/>
      </c>
      <c r="CK653" s="447" t="str">
        <f>IF(7850/1000*(1/3)*PI()*ABS(CD653-CE653)*((CF653/2)^2+(CF653/2)*(CG653/2)+(CG653/2)^2-(CF653/2-CH653/1000)^2-(CF653/2-CH653/1000)*(CG653/2-CH653/1000)-(CG653/2-CH653/1000)^2)=0,"",7850/1000*(1/3)*PI()*ABS(CD653-CE653)*((CF653/2)^2+(CF653/2)*(CG653/2)+(CG653/2)^2-(CF653/2-CH653/1000)^2-(CF653/2-CH653/1000)*(CG653/2-CH653/1000)-(CG653/2-CH653/1000)^2))</f>
        <v/>
      </c>
      <c r="CL653" s="185" t="str">
        <f>IFERROR((TOWER_DATA[[#This Row],[D, bottom '[m']]]+TOWER_DATA[[#This Row],[D, top '[m']]])/(2*TOWER_DATA[[#This Row],[t '[mm']]]/1000),"")</f>
        <v/>
      </c>
      <c r="DQ653" s="166"/>
      <c r="DR653" s="166"/>
      <c r="DS653" s="150"/>
      <c r="DV653" s="94"/>
      <c r="DW653" s="94"/>
    </row>
    <row r="654" spans="12:127" ht="18" customHeight="1">
      <c r="L654" s="165"/>
      <c r="N654" s="457"/>
      <c r="O654" s="412"/>
      <c r="P654" s="412"/>
      <c r="Q654" s="412"/>
      <c r="R654" s="412"/>
      <c r="S654" s="461"/>
      <c r="T654" s="461"/>
      <c r="U654" s="457"/>
      <c r="V654" s="412"/>
      <c r="W654" s="412"/>
      <c r="X654" s="412"/>
      <c r="Y654" s="412"/>
      <c r="AW654" s="184" t="str">
        <f>IFERROR(TP_DATA[[#This Row],[Top '[m']]]-TP_DATA[[#This Row],[Bottom '[m']]], "")</f>
        <v/>
      </c>
      <c r="AX654" s="165"/>
      <c r="AY654" s="166"/>
      <c r="AZ654" s="189"/>
      <c r="BC654" s="94"/>
      <c r="BD654" s="94"/>
      <c r="BE654" s="150"/>
      <c r="BJ654"/>
      <c r="CI654" s="184" t="str">
        <f>IFERROR(TOWER_DATA[[#This Row],[Top '[m']]]-TOWER_DATA[[#This Row],[Bottom '[m']]], "")</f>
        <v/>
      </c>
      <c r="CJ654" s="446" t="str">
        <f>IFERROR(-(TOWER_DATA[[#This Row],[D, bottom '[m']]]-TOWER_DATA[[#This Row],[D, top '[m']]])/(TOWER_DATA[[#This Row],[Bottom '[m']]]-TOWER_DATA[[#This Row],[Top '[m']]]),"")</f>
        <v/>
      </c>
      <c r="CK654" s="447" t="str">
        <f>IF(7850/1000*(1/3)*PI()*ABS(CD654-CE654)*((CF654/2)^2+(CF654/2)*(CG654/2)+(CG654/2)^2-(CF654/2-CH654/1000)^2-(CF654/2-CH654/1000)*(CG654/2-CH654/1000)-(CG654/2-CH654/1000)^2)=0,"",7850/1000*(1/3)*PI()*ABS(CD654-CE654)*((CF654/2)^2+(CF654/2)*(CG654/2)+(CG654/2)^2-(CF654/2-CH654/1000)^2-(CF654/2-CH654/1000)*(CG654/2-CH654/1000)-(CG654/2-CH654/1000)^2))</f>
        <v/>
      </c>
      <c r="CL654" s="185" t="str">
        <f>IFERROR((TOWER_DATA[[#This Row],[D, bottom '[m']]]+TOWER_DATA[[#This Row],[D, top '[m']]])/(2*TOWER_DATA[[#This Row],[t '[mm']]]/1000),"")</f>
        <v/>
      </c>
      <c r="DQ654" s="166"/>
      <c r="DR654" s="166"/>
      <c r="DS654" s="150"/>
      <c r="DV654" s="94"/>
      <c r="DW654" s="94"/>
    </row>
    <row r="655" spans="12:127" ht="18" customHeight="1">
      <c r="L655" s="165"/>
      <c r="N655" s="457"/>
      <c r="O655" s="412"/>
      <c r="P655" s="412"/>
      <c r="Q655" s="412"/>
      <c r="R655" s="412"/>
      <c r="S655" s="461"/>
      <c r="T655" s="461"/>
      <c r="U655" s="457"/>
      <c r="V655" s="412"/>
      <c r="W655" s="412"/>
      <c r="X655" s="412"/>
      <c r="Y655" s="412"/>
      <c r="AW655" s="184" t="str">
        <f>IFERROR(TP_DATA[[#This Row],[Top '[m']]]-TP_DATA[[#This Row],[Bottom '[m']]], "")</f>
        <v/>
      </c>
      <c r="AX655" s="165"/>
      <c r="AY655" s="166"/>
      <c r="AZ655" s="189"/>
      <c r="BC655" s="94"/>
      <c r="BD655" s="94"/>
      <c r="BE655" s="150"/>
      <c r="BJ655"/>
      <c r="CI655" s="184" t="str">
        <f>IFERROR(TOWER_DATA[[#This Row],[Top '[m']]]-TOWER_DATA[[#This Row],[Bottom '[m']]], "")</f>
        <v/>
      </c>
      <c r="CJ655" s="446" t="str">
        <f>IFERROR(-(TOWER_DATA[[#This Row],[D, bottom '[m']]]-TOWER_DATA[[#This Row],[D, top '[m']]])/(TOWER_DATA[[#This Row],[Bottom '[m']]]-TOWER_DATA[[#This Row],[Top '[m']]]),"")</f>
        <v/>
      </c>
      <c r="CK655" s="447" t="str">
        <f>IF(7850/1000*(1/3)*PI()*ABS(CD655-CE655)*((CF655/2)^2+(CF655/2)*(CG655/2)+(CG655/2)^2-(CF655/2-CH655/1000)^2-(CF655/2-CH655/1000)*(CG655/2-CH655/1000)-(CG655/2-CH655/1000)^2)=0,"",7850/1000*(1/3)*PI()*ABS(CD655-CE655)*((CF655/2)^2+(CF655/2)*(CG655/2)+(CG655/2)^2-(CF655/2-CH655/1000)^2-(CF655/2-CH655/1000)*(CG655/2-CH655/1000)-(CG655/2-CH655/1000)^2))</f>
        <v/>
      </c>
      <c r="CL655" s="185" t="str">
        <f>IFERROR((TOWER_DATA[[#This Row],[D, bottom '[m']]]+TOWER_DATA[[#This Row],[D, top '[m']]])/(2*TOWER_DATA[[#This Row],[t '[mm']]]/1000),"")</f>
        <v/>
      </c>
      <c r="DQ655" s="166"/>
      <c r="DR655" s="166"/>
      <c r="DS655" s="150"/>
      <c r="DV655" s="94"/>
      <c r="DW655" s="94"/>
    </row>
    <row r="656" spans="12:127" ht="18" customHeight="1">
      <c r="L656" s="165"/>
      <c r="N656" s="457"/>
      <c r="O656" s="412"/>
      <c r="P656" s="412"/>
      <c r="Q656" s="412"/>
      <c r="R656" s="412"/>
      <c r="S656" s="461"/>
      <c r="T656" s="461"/>
      <c r="U656" s="457"/>
      <c r="V656" s="412"/>
      <c r="W656" s="412"/>
      <c r="X656" s="412"/>
      <c r="Y656" s="412"/>
      <c r="AW656" s="184" t="str">
        <f>IFERROR(TP_DATA[[#This Row],[Top '[m']]]-TP_DATA[[#This Row],[Bottom '[m']]], "")</f>
        <v/>
      </c>
      <c r="AX656" s="165"/>
      <c r="AY656" s="166"/>
      <c r="AZ656" s="189"/>
      <c r="BC656" s="94"/>
      <c r="BD656" s="94"/>
      <c r="BE656" s="150"/>
      <c r="BJ656"/>
      <c r="CI656" s="184" t="str">
        <f>IFERROR(TOWER_DATA[[#This Row],[Top '[m']]]-TOWER_DATA[[#This Row],[Bottom '[m']]], "")</f>
        <v/>
      </c>
      <c r="CJ656" s="446" t="str">
        <f>IFERROR(-(TOWER_DATA[[#This Row],[D, bottom '[m']]]-TOWER_DATA[[#This Row],[D, top '[m']]])/(TOWER_DATA[[#This Row],[Bottom '[m']]]-TOWER_DATA[[#This Row],[Top '[m']]]),"")</f>
        <v/>
      </c>
      <c r="CK656" s="447" t="str">
        <f>IF(7850/1000*(1/3)*PI()*ABS(CD656-CE656)*((CF656/2)^2+(CF656/2)*(CG656/2)+(CG656/2)^2-(CF656/2-CH656/1000)^2-(CF656/2-CH656/1000)*(CG656/2-CH656/1000)-(CG656/2-CH656/1000)^2)=0,"",7850/1000*(1/3)*PI()*ABS(CD656-CE656)*((CF656/2)^2+(CF656/2)*(CG656/2)+(CG656/2)^2-(CF656/2-CH656/1000)^2-(CF656/2-CH656/1000)*(CG656/2-CH656/1000)-(CG656/2-CH656/1000)^2))</f>
        <v/>
      </c>
      <c r="CL656" s="185" t="str">
        <f>IFERROR((TOWER_DATA[[#This Row],[D, bottom '[m']]]+TOWER_DATA[[#This Row],[D, top '[m']]])/(2*TOWER_DATA[[#This Row],[t '[mm']]]/1000),"")</f>
        <v/>
      </c>
      <c r="DQ656" s="166"/>
      <c r="DR656" s="166"/>
      <c r="DS656" s="150"/>
      <c r="DV656" s="94"/>
      <c r="DW656" s="94"/>
    </row>
    <row r="657" spans="14:127" ht="18" customHeight="1">
      <c r="N657" s="457"/>
      <c r="O657" s="412"/>
      <c r="P657" s="412"/>
      <c r="Q657" s="412"/>
      <c r="R657" s="412"/>
      <c r="S657" s="461"/>
      <c r="T657" s="461"/>
      <c r="U657" s="457"/>
      <c r="V657" s="412"/>
      <c r="W657" s="412"/>
      <c r="X657" s="412"/>
      <c r="Y657" s="412"/>
      <c r="AW657" s="184" t="str">
        <f>IFERROR(TP_DATA[[#This Row],[Top '[m']]]-TP_DATA[[#This Row],[Bottom '[m']]], "")</f>
        <v/>
      </c>
      <c r="AX657" s="165"/>
      <c r="AY657" s="166"/>
      <c r="AZ657" s="189"/>
      <c r="BC657" s="94"/>
      <c r="BD657" s="94"/>
      <c r="BE657" s="150"/>
      <c r="BJ657"/>
      <c r="CI657" s="184" t="str">
        <f>IFERROR(TOWER_DATA[[#This Row],[Top '[m']]]-TOWER_DATA[[#This Row],[Bottom '[m']]], "")</f>
        <v/>
      </c>
      <c r="CJ657" s="446" t="str">
        <f>IFERROR(-(TOWER_DATA[[#This Row],[D, bottom '[m']]]-TOWER_DATA[[#This Row],[D, top '[m']]])/(TOWER_DATA[[#This Row],[Bottom '[m']]]-TOWER_DATA[[#This Row],[Top '[m']]]),"")</f>
        <v/>
      </c>
      <c r="CK657" s="447" t="str">
        <f>IF(7850/1000*(1/3)*PI()*ABS(CD657-CE657)*((CF657/2)^2+(CF657/2)*(CG657/2)+(CG657/2)^2-(CF657/2-CH657/1000)^2-(CF657/2-CH657/1000)*(CG657/2-CH657/1000)-(CG657/2-CH657/1000)^2)=0,"",7850/1000*(1/3)*PI()*ABS(CD657-CE657)*((CF657/2)^2+(CF657/2)*(CG657/2)+(CG657/2)^2-(CF657/2-CH657/1000)^2-(CF657/2-CH657/1000)*(CG657/2-CH657/1000)-(CG657/2-CH657/1000)^2))</f>
        <v/>
      </c>
      <c r="CL657" s="185" t="str">
        <f>IFERROR((TOWER_DATA[[#This Row],[D, bottom '[m']]]+TOWER_DATA[[#This Row],[D, top '[m']]])/(2*TOWER_DATA[[#This Row],[t '[mm']]]/1000),"")</f>
        <v/>
      </c>
      <c r="DQ657" s="166"/>
      <c r="DR657" s="166"/>
      <c r="DS657" s="150"/>
      <c r="DV657" s="94"/>
      <c r="DW657" s="94"/>
    </row>
    <row r="658" spans="14:127" ht="18" customHeight="1">
      <c r="N658" s="457"/>
      <c r="O658" s="412"/>
      <c r="P658" s="412"/>
      <c r="Q658" s="412"/>
      <c r="R658" s="412"/>
      <c r="S658" s="461"/>
      <c r="T658" s="461"/>
      <c r="U658" s="457"/>
      <c r="V658" s="412"/>
      <c r="W658" s="412"/>
      <c r="X658" s="412"/>
      <c r="Y658" s="412"/>
      <c r="AW658" s="184" t="str">
        <f>IFERROR(TP_DATA[[#This Row],[Top '[m']]]-TP_DATA[[#This Row],[Bottom '[m']]], "")</f>
        <v/>
      </c>
      <c r="AX658" s="165"/>
      <c r="AY658" s="166"/>
      <c r="AZ658" s="189"/>
      <c r="BC658" s="94"/>
      <c r="BD658" s="94"/>
      <c r="BE658" s="150"/>
      <c r="BJ658"/>
      <c r="CI658" s="184" t="str">
        <f>IFERROR(TOWER_DATA[[#This Row],[Top '[m']]]-TOWER_DATA[[#This Row],[Bottom '[m']]], "")</f>
        <v/>
      </c>
      <c r="CJ658" s="446" t="str">
        <f>IFERROR(-(TOWER_DATA[[#This Row],[D, bottom '[m']]]-TOWER_DATA[[#This Row],[D, top '[m']]])/(TOWER_DATA[[#This Row],[Bottom '[m']]]-TOWER_DATA[[#This Row],[Top '[m']]]),"")</f>
        <v/>
      </c>
      <c r="CK658" s="447" t="str">
        <f>IF(7850/1000*(1/3)*PI()*ABS(CD658-CE658)*((CF658/2)^2+(CF658/2)*(CG658/2)+(CG658/2)^2-(CF658/2-CH658/1000)^2-(CF658/2-CH658/1000)*(CG658/2-CH658/1000)-(CG658/2-CH658/1000)^2)=0,"",7850/1000*(1/3)*PI()*ABS(CD658-CE658)*((CF658/2)^2+(CF658/2)*(CG658/2)+(CG658/2)^2-(CF658/2-CH658/1000)^2-(CF658/2-CH658/1000)*(CG658/2-CH658/1000)-(CG658/2-CH658/1000)^2))</f>
        <v/>
      </c>
      <c r="CL658" s="185" t="str">
        <f>IFERROR((TOWER_DATA[[#This Row],[D, bottom '[m']]]+TOWER_DATA[[#This Row],[D, top '[m']]])/(2*TOWER_DATA[[#This Row],[t '[mm']]]/1000),"")</f>
        <v/>
      </c>
      <c r="DQ658" s="166"/>
      <c r="DR658" s="166"/>
      <c r="DS658" s="150"/>
      <c r="DV658" s="94"/>
      <c r="DW658" s="94"/>
    </row>
    <row r="659" spans="14:127" ht="18" customHeight="1">
      <c r="N659" s="457"/>
      <c r="O659" s="412"/>
      <c r="P659" s="412"/>
      <c r="Q659" s="412"/>
      <c r="R659" s="412"/>
      <c r="S659" s="461"/>
      <c r="T659" s="461"/>
      <c r="U659" s="457"/>
      <c r="V659" s="412"/>
      <c r="W659" s="412"/>
      <c r="X659" s="412"/>
      <c r="Y659" s="412"/>
      <c r="AW659" s="184" t="str">
        <f>IFERROR(TP_DATA[[#This Row],[Top '[m']]]-TP_DATA[[#This Row],[Bottom '[m']]], "")</f>
        <v/>
      </c>
      <c r="AX659" s="165"/>
      <c r="AY659" s="166"/>
      <c r="AZ659" s="189"/>
      <c r="BC659" s="94"/>
      <c r="BD659" s="94"/>
      <c r="BE659" s="150"/>
      <c r="BJ659"/>
      <c r="CI659" s="184" t="str">
        <f>IFERROR(TOWER_DATA[[#This Row],[Top '[m']]]-TOWER_DATA[[#This Row],[Bottom '[m']]], "")</f>
        <v/>
      </c>
      <c r="CJ659" s="446" t="str">
        <f>IFERROR(-(TOWER_DATA[[#This Row],[D, bottom '[m']]]-TOWER_DATA[[#This Row],[D, top '[m']]])/(TOWER_DATA[[#This Row],[Bottom '[m']]]-TOWER_DATA[[#This Row],[Top '[m']]]),"")</f>
        <v/>
      </c>
      <c r="CK659" s="447" t="str">
        <f>IF(7850/1000*(1/3)*PI()*ABS(CD659-CE659)*((CF659/2)^2+(CF659/2)*(CG659/2)+(CG659/2)^2-(CF659/2-CH659/1000)^2-(CF659/2-CH659/1000)*(CG659/2-CH659/1000)-(CG659/2-CH659/1000)^2)=0,"",7850/1000*(1/3)*PI()*ABS(CD659-CE659)*((CF659/2)^2+(CF659/2)*(CG659/2)+(CG659/2)^2-(CF659/2-CH659/1000)^2-(CF659/2-CH659/1000)*(CG659/2-CH659/1000)-(CG659/2-CH659/1000)^2))</f>
        <v/>
      </c>
      <c r="CL659" s="185" t="str">
        <f>IFERROR((TOWER_DATA[[#This Row],[D, bottom '[m']]]+TOWER_DATA[[#This Row],[D, top '[m']]])/(2*TOWER_DATA[[#This Row],[t '[mm']]]/1000),"")</f>
        <v/>
      </c>
      <c r="DQ659" s="166"/>
      <c r="DR659" s="166"/>
      <c r="DS659" s="150"/>
      <c r="DV659" s="94"/>
      <c r="DW659" s="94"/>
    </row>
    <row r="660" spans="14:127" ht="18" customHeight="1">
      <c r="N660" s="457"/>
      <c r="O660" s="412"/>
      <c r="P660" s="412"/>
      <c r="Q660" s="412"/>
      <c r="R660" s="412"/>
      <c r="S660" s="461"/>
      <c r="T660" s="461"/>
      <c r="U660" s="457"/>
      <c r="V660" s="412"/>
      <c r="W660" s="412"/>
      <c r="X660" s="412"/>
      <c r="Y660" s="412"/>
      <c r="AW660" s="184" t="str">
        <f>IFERROR(TP_DATA[[#This Row],[Top '[m']]]-TP_DATA[[#This Row],[Bottom '[m']]], "")</f>
        <v/>
      </c>
      <c r="AX660" s="165"/>
      <c r="AY660" s="166"/>
      <c r="AZ660" s="189"/>
      <c r="BC660" s="94"/>
      <c r="BD660" s="94"/>
      <c r="BE660" s="150"/>
      <c r="BJ660"/>
      <c r="CI660" s="184" t="str">
        <f>IFERROR(TOWER_DATA[[#This Row],[Top '[m']]]-TOWER_DATA[[#This Row],[Bottom '[m']]], "")</f>
        <v/>
      </c>
      <c r="CJ660" s="446" t="str">
        <f>IFERROR(-(TOWER_DATA[[#This Row],[D, bottom '[m']]]-TOWER_DATA[[#This Row],[D, top '[m']]])/(TOWER_DATA[[#This Row],[Bottom '[m']]]-TOWER_DATA[[#This Row],[Top '[m']]]),"")</f>
        <v/>
      </c>
      <c r="CK660" s="447" t="str">
        <f>IF(7850/1000*(1/3)*PI()*ABS(CD660-CE660)*((CF660/2)^2+(CF660/2)*(CG660/2)+(CG660/2)^2-(CF660/2-CH660/1000)^2-(CF660/2-CH660/1000)*(CG660/2-CH660/1000)-(CG660/2-CH660/1000)^2)=0,"",7850/1000*(1/3)*PI()*ABS(CD660-CE660)*((CF660/2)^2+(CF660/2)*(CG660/2)+(CG660/2)^2-(CF660/2-CH660/1000)^2-(CF660/2-CH660/1000)*(CG660/2-CH660/1000)-(CG660/2-CH660/1000)^2))</f>
        <v/>
      </c>
      <c r="CL660" s="185" t="str">
        <f>IFERROR((TOWER_DATA[[#This Row],[D, bottom '[m']]]+TOWER_DATA[[#This Row],[D, top '[m']]])/(2*TOWER_DATA[[#This Row],[t '[mm']]]/1000),"")</f>
        <v/>
      </c>
      <c r="DQ660" s="166"/>
      <c r="DR660" s="166"/>
      <c r="DS660" s="150"/>
      <c r="DV660" s="94"/>
      <c r="DW660" s="94"/>
    </row>
    <row r="661" spans="14:127" ht="18" customHeight="1">
      <c r="N661" s="457"/>
      <c r="O661" s="412"/>
      <c r="P661" s="412"/>
      <c r="Q661" s="412"/>
      <c r="R661" s="412"/>
      <c r="S661" s="461"/>
      <c r="T661" s="461"/>
      <c r="U661" s="457"/>
      <c r="V661" s="412"/>
      <c r="W661" s="412"/>
      <c r="X661" s="412"/>
      <c r="Y661" s="412"/>
      <c r="AW661" s="184" t="str">
        <f>IFERROR(TP_DATA[[#This Row],[Top '[m']]]-TP_DATA[[#This Row],[Bottom '[m']]], "")</f>
        <v/>
      </c>
      <c r="AX661" s="165"/>
      <c r="AY661" s="166"/>
      <c r="AZ661" s="189"/>
      <c r="BC661" s="94"/>
      <c r="BD661" s="94"/>
      <c r="BE661" s="150"/>
      <c r="BJ661"/>
      <c r="CI661" s="184" t="str">
        <f>IFERROR(TOWER_DATA[[#This Row],[Top '[m']]]-TOWER_DATA[[#This Row],[Bottom '[m']]], "")</f>
        <v/>
      </c>
      <c r="CJ661" s="446" t="str">
        <f>IFERROR(-(TOWER_DATA[[#This Row],[D, bottom '[m']]]-TOWER_DATA[[#This Row],[D, top '[m']]])/(TOWER_DATA[[#This Row],[Bottom '[m']]]-TOWER_DATA[[#This Row],[Top '[m']]]),"")</f>
        <v/>
      </c>
      <c r="CK661" s="447" t="str">
        <f>IF(7850/1000*(1/3)*PI()*ABS(CD661-CE661)*((CF661/2)^2+(CF661/2)*(CG661/2)+(CG661/2)^2-(CF661/2-CH661/1000)^2-(CF661/2-CH661/1000)*(CG661/2-CH661/1000)-(CG661/2-CH661/1000)^2)=0,"",7850/1000*(1/3)*PI()*ABS(CD661-CE661)*((CF661/2)^2+(CF661/2)*(CG661/2)+(CG661/2)^2-(CF661/2-CH661/1000)^2-(CF661/2-CH661/1000)*(CG661/2-CH661/1000)-(CG661/2-CH661/1000)^2))</f>
        <v/>
      </c>
      <c r="CL661" s="185" t="str">
        <f>IFERROR((TOWER_DATA[[#This Row],[D, bottom '[m']]]+TOWER_DATA[[#This Row],[D, top '[m']]])/(2*TOWER_DATA[[#This Row],[t '[mm']]]/1000),"")</f>
        <v/>
      </c>
      <c r="DQ661" s="166"/>
      <c r="DR661" s="166"/>
      <c r="DS661" s="150"/>
      <c r="DV661" s="94"/>
      <c r="DW661" s="94"/>
    </row>
    <row r="662" spans="14:127" ht="18" customHeight="1">
      <c r="N662" s="457"/>
      <c r="O662" s="412"/>
      <c r="P662" s="412"/>
      <c r="Q662" s="412"/>
      <c r="R662" s="412"/>
      <c r="S662" s="461"/>
      <c r="T662" s="461"/>
      <c r="U662" s="457"/>
      <c r="V662" s="412"/>
      <c r="W662" s="412"/>
      <c r="X662" s="412"/>
      <c r="Y662" s="412"/>
      <c r="AW662" s="184" t="str">
        <f>IFERROR(TP_DATA[[#This Row],[Top '[m']]]-TP_DATA[[#This Row],[Bottom '[m']]], "")</f>
        <v/>
      </c>
      <c r="AX662" s="165"/>
      <c r="AY662" s="166"/>
      <c r="AZ662" s="189"/>
      <c r="BC662" s="94"/>
      <c r="BD662" s="94"/>
      <c r="BE662" s="150"/>
      <c r="BJ662"/>
      <c r="CI662" s="184" t="str">
        <f>IFERROR(TOWER_DATA[[#This Row],[Top '[m']]]-TOWER_DATA[[#This Row],[Bottom '[m']]], "")</f>
        <v/>
      </c>
      <c r="CJ662" s="446" t="str">
        <f>IFERROR(-(TOWER_DATA[[#This Row],[D, bottom '[m']]]-TOWER_DATA[[#This Row],[D, top '[m']]])/(TOWER_DATA[[#This Row],[Bottom '[m']]]-TOWER_DATA[[#This Row],[Top '[m']]]),"")</f>
        <v/>
      </c>
      <c r="CK662" s="447" t="str">
        <f>IF(7850/1000*(1/3)*PI()*ABS(CD662-CE662)*((CF662/2)^2+(CF662/2)*(CG662/2)+(CG662/2)^2-(CF662/2-CH662/1000)^2-(CF662/2-CH662/1000)*(CG662/2-CH662/1000)-(CG662/2-CH662/1000)^2)=0,"",7850/1000*(1/3)*PI()*ABS(CD662-CE662)*((CF662/2)^2+(CF662/2)*(CG662/2)+(CG662/2)^2-(CF662/2-CH662/1000)^2-(CF662/2-CH662/1000)*(CG662/2-CH662/1000)-(CG662/2-CH662/1000)^2))</f>
        <v/>
      </c>
      <c r="CL662" s="185" t="str">
        <f>IFERROR((TOWER_DATA[[#This Row],[D, bottom '[m']]]+TOWER_DATA[[#This Row],[D, top '[m']]])/(2*TOWER_DATA[[#This Row],[t '[mm']]]/1000),"")</f>
        <v/>
      </c>
      <c r="DQ662" s="166"/>
      <c r="DR662" s="166"/>
      <c r="DS662" s="150"/>
      <c r="DV662" s="94"/>
      <c r="DW662" s="94"/>
    </row>
    <row r="663" spans="14:127" ht="18" customHeight="1">
      <c r="N663" s="457"/>
      <c r="O663" s="412"/>
      <c r="P663" s="412"/>
      <c r="Q663" s="412"/>
      <c r="R663" s="412"/>
      <c r="S663" s="461"/>
      <c r="T663" s="461"/>
      <c r="U663" s="457"/>
      <c r="V663" s="412"/>
      <c r="W663" s="412"/>
      <c r="X663" s="412"/>
      <c r="Y663" s="412"/>
      <c r="AW663" s="184" t="str">
        <f>IFERROR(TP_DATA[[#This Row],[Top '[m']]]-TP_DATA[[#This Row],[Bottom '[m']]], "")</f>
        <v/>
      </c>
      <c r="AX663" s="165"/>
      <c r="AY663" s="166"/>
      <c r="AZ663" s="189"/>
      <c r="BC663" s="94"/>
      <c r="BD663" s="94"/>
      <c r="BE663" s="150"/>
      <c r="BJ663"/>
      <c r="CI663" s="184" t="str">
        <f>IFERROR(TOWER_DATA[[#This Row],[Top '[m']]]-TOWER_DATA[[#This Row],[Bottom '[m']]], "")</f>
        <v/>
      </c>
      <c r="CJ663" s="446" t="str">
        <f>IFERROR(-(TOWER_DATA[[#This Row],[D, bottom '[m']]]-TOWER_DATA[[#This Row],[D, top '[m']]])/(TOWER_DATA[[#This Row],[Bottom '[m']]]-TOWER_DATA[[#This Row],[Top '[m']]]),"")</f>
        <v/>
      </c>
      <c r="CK663" s="447" t="str">
        <f>IF(7850/1000*(1/3)*PI()*ABS(CD663-CE663)*((CF663/2)^2+(CF663/2)*(CG663/2)+(CG663/2)^2-(CF663/2-CH663/1000)^2-(CF663/2-CH663/1000)*(CG663/2-CH663/1000)-(CG663/2-CH663/1000)^2)=0,"",7850/1000*(1/3)*PI()*ABS(CD663-CE663)*((CF663/2)^2+(CF663/2)*(CG663/2)+(CG663/2)^2-(CF663/2-CH663/1000)^2-(CF663/2-CH663/1000)*(CG663/2-CH663/1000)-(CG663/2-CH663/1000)^2))</f>
        <v/>
      </c>
      <c r="CL663" s="185" t="str">
        <f>IFERROR((TOWER_DATA[[#This Row],[D, bottom '[m']]]+TOWER_DATA[[#This Row],[D, top '[m']]])/(2*TOWER_DATA[[#This Row],[t '[mm']]]/1000),"")</f>
        <v/>
      </c>
      <c r="DQ663" s="166"/>
      <c r="DR663" s="166"/>
      <c r="DS663" s="150"/>
      <c r="DV663" s="94"/>
      <c r="DW663" s="94"/>
    </row>
    <row r="664" spans="14:127" ht="18" customHeight="1">
      <c r="N664" s="457"/>
      <c r="O664" s="412"/>
      <c r="P664" s="412"/>
      <c r="Q664" s="412"/>
      <c r="R664" s="412"/>
      <c r="S664" s="461"/>
      <c r="T664" s="461"/>
      <c r="U664" s="457"/>
      <c r="V664" s="412"/>
      <c r="W664" s="412"/>
      <c r="X664" s="412"/>
      <c r="Y664" s="412"/>
      <c r="AW664" s="184" t="str">
        <f>IFERROR(TP_DATA[[#This Row],[Top '[m']]]-TP_DATA[[#This Row],[Bottom '[m']]], "")</f>
        <v/>
      </c>
      <c r="AX664" s="165"/>
      <c r="AY664" s="166"/>
      <c r="AZ664" s="189"/>
      <c r="BC664" s="94"/>
      <c r="BD664" s="94"/>
      <c r="BE664" s="150"/>
      <c r="BJ664"/>
      <c r="CI664" s="184" t="str">
        <f>IFERROR(TOWER_DATA[[#This Row],[Top '[m']]]-TOWER_DATA[[#This Row],[Bottom '[m']]], "")</f>
        <v/>
      </c>
      <c r="CJ664" s="446" t="str">
        <f>IFERROR(-(TOWER_DATA[[#This Row],[D, bottom '[m']]]-TOWER_DATA[[#This Row],[D, top '[m']]])/(TOWER_DATA[[#This Row],[Bottom '[m']]]-TOWER_DATA[[#This Row],[Top '[m']]]),"")</f>
        <v/>
      </c>
      <c r="CK664" s="447" t="str">
        <f>IF(7850/1000*(1/3)*PI()*ABS(CD664-CE664)*((CF664/2)^2+(CF664/2)*(CG664/2)+(CG664/2)^2-(CF664/2-CH664/1000)^2-(CF664/2-CH664/1000)*(CG664/2-CH664/1000)-(CG664/2-CH664/1000)^2)=0,"",7850/1000*(1/3)*PI()*ABS(CD664-CE664)*((CF664/2)^2+(CF664/2)*(CG664/2)+(CG664/2)^2-(CF664/2-CH664/1000)^2-(CF664/2-CH664/1000)*(CG664/2-CH664/1000)-(CG664/2-CH664/1000)^2))</f>
        <v/>
      </c>
      <c r="CL664" s="185" t="str">
        <f>IFERROR((TOWER_DATA[[#This Row],[D, bottom '[m']]]+TOWER_DATA[[#This Row],[D, top '[m']]])/(2*TOWER_DATA[[#This Row],[t '[mm']]]/1000),"")</f>
        <v/>
      </c>
      <c r="DQ664" s="166"/>
      <c r="DR664" s="166"/>
      <c r="DS664" s="150"/>
      <c r="DV664" s="94"/>
      <c r="DW664" s="94"/>
    </row>
    <row r="665" spans="14:127" ht="18" customHeight="1">
      <c r="N665" s="457"/>
      <c r="O665" s="412"/>
      <c r="P665" s="412"/>
      <c r="Q665" s="412"/>
      <c r="R665" s="412"/>
      <c r="S665" s="461"/>
      <c r="T665" s="461"/>
      <c r="U665" s="457"/>
      <c r="V665" s="412"/>
      <c r="W665" s="412"/>
      <c r="X665" s="412"/>
      <c r="Y665" s="412"/>
      <c r="AW665" s="184" t="str">
        <f>IFERROR(TP_DATA[[#This Row],[Top '[m']]]-TP_DATA[[#This Row],[Bottom '[m']]], "")</f>
        <v/>
      </c>
      <c r="AX665" s="165"/>
      <c r="AY665" s="166"/>
      <c r="AZ665" s="189"/>
      <c r="BC665" s="94"/>
      <c r="BD665" s="94"/>
      <c r="BE665" s="150"/>
      <c r="BJ665"/>
      <c r="CI665" s="184" t="str">
        <f>IFERROR(TOWER_DATA[[#This Row],[Top '[m']]]-TOWER_DATA[[#This Row],[Bottom '[m']]], "")</f>
        <v/>
      </c>
      <c r="CJ665" s="446" t="str">
        <f>IFERROR(-(TOWER_DATA[[#This Row],[D, bottom '[m']]]-TOWER_DATA[[#This Row],[D, top '[m']]])/(TOWER_DATA[[#This Row],[Bottom '[m']]]-TOWER_DATA[[#This Row],[Top '[m']]]),"")</f>
        <v/>
      </c>
      <c r="CK665" s="447" t="str">
        <f>IF(7850/1000*(1/3)*PI()*ABS(CD665-CE665)*((CF665/2)^2+(CF665/2)*(CG665/2)+(CG665/2)^2-(CF665/2-CH665/1000)^2-(CF665/2-CH665/1000)*(CG665/2-CH665/1000)-(CG665/2-CH665/1000)^2)=0,"",7850/1000*(1/3)*PI()*ABS(CD665-CE665)*((CF665/2)^2+(CF665/2)*(CG665/2)+(CG665/2)^2-(CF665/2-CH665/1000)^2-(CF665/2-CH665/1000)*(CG665/2-CH665/1000)-(CG665/2-CH665/1000)^2))</f>
        <v/>
      </c>
      <c r="CL665" s="185" t="str">
        <f>IFERROR((TOWER_DATA[[#This Row],[D, bottom '[m']]]+TOWER_DATA[[#This Row],[D, top '[m']]])/(2*TOWER_DATA[[#This Row],[t '[mm']]]/1000),"")</f>
        <v/>
      </c>
      <c r="DQ665" s="166"/>
      <c r="DR665" s="166"/>
      <c r="DS665" s="150"/>
      <c r="DV665" s="94"/>
      <c r="DW665" s="94"/>
    </row>
    <row r="666" spans="14:127" ht="18" customHeight="1">
      <c r="N666" s="457"/>
      <c r="O666" s="412"/>
      <c r="P666" s="412"/>
      <c r="Q666" s="412"/>
      <c r="R666" s="412"/>
      <c r="S666" s="461"/>
      <c r="T666" s="461"/>
      <c r="U666" s="457"/>
      <c r="V666" s="412"/>
      <c r="W666" s="412"/>
      <c r="X666" s="412"/>
      <c r="Y666" s="412"/>
      <c r="AW666" s="184" t="str">
        <f>IFERROR(TP_DATA[[#This Row],[Top '[m']]]-TP_DATA[[#This Row],[Bottom '[m']]], "")</f>
        <v/>
      </c>
      <c r="AX666" s="165"/>
      <c r="AY666" s="166"/>
      <c r="AZ666" s="189"/>
      <c r="BC666" s="94"/>
      <c r="BD666" s="94"/>
      <c r="BE666" s="150"/>
      <c r="BJ666"/>
      <c r="CI666" s="184" t="str">
        <f>IFERROR(TOWER_DATA[[#This Row],[Top '[m']]]-TOWER_DATA[[#This Row],[Bottom '[m']]], "")</f>
        <v/>
      </c>
      <c r="CJ666" s="446" t="str">
        <f>IFERROR(-(TOWER_DATA[[#This Row],[D, bottom '[m']]]-TOWER_DATA[[#This Row],[D, top '[m']]])/(TOWER_DATA[[#This Row],[Bottom '[m']]]-TOWER_DATA[[#This Row],[Top '[m']]]),"")</f>
        <v/>
      </c>
      <c r="CK666" s="447" t="str">
        <f>IF(7850/1000*(1/3)*PI()*ABS(CD666-CE666)*((CF666/2)^2+(CF666/2)*(CG666/2)+(CG666/2)^2-(CF666/2-CH666/1000)^2-(CF666/2-CH666/1000)*(CG666/2-CH666/1000)-(CG666/2-CH666/1000)^2)=0,"",7850/1000*(1/3)*PI()*ABS(CD666-CE666)*((CF666/2)^2+(CF666/2)*(CG666/2)+(CG666/2)^2-(CF666/2-CH666/1000)^2-(CF666/2-CH666/1000)*(CG666/2-CH666/1000)-(CG666/2-CH666/1000)^2))</f>
        <v/>
      </c>
      <c r="CL666" s="185" t="str">
        <f>IFERROR((TOWER_DATA[[#This Row],[D, bottom '[m']]]+TOWER_DATA[[#This Row],[D, top '[m']]])/(2*TOWER_DATA[[#This Row],[t '[mm']]]/1000),"")</f>
        <v/>
      </c>
      <c r="DQ666" s="166"/>
      <c r="DR666" s="166"/>
      <c r="DS666" s="150"/>
      <c r="DV666" s="94"/>
      <c r="DW666" s="94"/>
    </row>
    <row r="667" spans="14:127" ht="18" customHeight="1">
      <c r="N667" s="457"/>
      <c r="O667" s="412"/>
      <c r="P667" s="412"/>
      <c r="Q667" s="412"/>
      <c r="R667" s="412"/>
      <c r="S667" s="461"/>
      <c r="T667" s="461"/>
      <c r="U667" s="457"/>
      <c r="V667" s="412"/>
      <c r="W667" s="412"/>
      <c r="X667" s="412"/>
      <c r="Y667" s="412"/>
      <c r="AW667" s="184" t="str">
        <f>IFERROR(TP_DATA[[#This Row],[Top '[m']]]-TP_DATA[[#This Row],[Bottom '[m']]], "")</f>
        <v/>
      </c>
      <c r="AX667" s="165"/>
      <c r="AY667" s="166"/>
      <c r="AZ667" s="189"/>
      <c r="BC667" s="94"/>
      <c r="BD667" s="94"/>
      <c r="BE667" s="150"/>
      <c r="BJ667"/>
      <c r="CI667" s="184" t="str">
        <f>IFERROR(TOWER_DATA[[#This Row],[Top '[m']]]-TOWER_DATA[[#This Row],[Bottom '[m']]], "")</f>
        <v/>
      </c>
      <c r="CJ667" s="446" t="str">
        <f>IFERROR(-(TOWER_DATA[[#This Row],[D, bottom '[m']]]-TOWER_DATA[[#This Row],[D, top '[m']]])/(TOWER_DATA[[#This Row],[Bottom '[m']]]-TOWER_DATA[[#This Row],[Top '[m']]]),"")</f>
        <v/>
      </c>
      <c r="CK667" s="447" t="str">
        <f>IF(7850/1000*(1/3)*PI()*ABS(CD667-CE667)*((CF667/2)^2+(CF667/2)*(CG667/2)+(CG667/2)^2-(CF667/2-CH667/1000)^2-(CF667/2-CH667/1000)*(CG667/2-CH667/1000)-(CG667/2-CH667/1000)^2)=0,"",7850/1000*(1/3)*PI()*ABS(CD667-CE667)*((CF667/2)^2+(CF667/2)*(CG667/2)+(CG667/2)^2-(CF667/2-CH667/1000)^2-(CF667/2-CH667/1000)*(CG667/2-CH667/1000)-(CG667/2-CH667/1000)^2))</f>
        <v/>
      </c>
      <c r="CL667" s="185" t="str">
        <f>IFERROR((TOWER_DATA[[#This Row],[D, bottom '[m']]]+TOWER_DATA[[#This Row],[D, top '[m']]])/(2*TOWER_DATA[[#This Row],[t '[mm']]]/1000),"")</f>
        <v/>
      </c>
      <c r="DQ667" s="166"/>
      <c r="DR667" s="166"/>
      <c r="DS667" s="150"/>
      <c r="DV667" s="94"/>
      <c r="DW667" s="94"/>
    </row>
    <row r="668" spans="14:127" ht="18" customHeight="1">
      <c r="N668" s="457"/>
      <c r="O668" s="412"/>
      <c r="P668" s="412"/>
      <c r="Q668" s="412"/>
      <c r="R668" s="412"/>
      <c r="S668" s="461"/>
      <c r="T668" s="461"/>
      <c r="U668" s="457"/>
      <c r="V668" s="412"/>
      <c r="W668" s="412"/>
      <c r="X668" s="412"/>
      <c r="Y668" s="412"/>
      <c r="AW668" s="184" t="str">
        <f>IFERROR(TP_DATA[[#This Row],[Top '[m']]]-TP_DATA[[#This Row],[Bottom '[m']]], "")</f>
        <v/>
      </c>
      <c r="AX668" s="165"/>
      <c r="AY668" s="166"/>
      <c r="AZ668" s="189"/>
      <c r="BC668" s="94"/>
      <c r="BD668" s="94"/>
      <c r="BE668" s="150"/>
      <c r="BJ668"/>
      <c r="CI668" s="184" t="str">
        <f>IFERROR(TOWER_DATA[[#This Row],[Top '[m']]]-TOWER_DATA[[#This Row],[Bottom '[m']]], "")</f>
        <v/>
      </c>
      <c r="CJ668" s="446" t="str">
        <f>IFERROR(-(TOWER_DATA[[#This Row],[D, bottom '[m']]]-TOWER_DATA[[#This Row],[D, top '[m']]])/(TOWER_DATA[[#This Row],[Bottom '[m']]]-TOWER_DATA[[#This Row],[Top '[m']]]),"")</f>
        <v/>
      </c>
      <c r="CK668" s="447" t="str">
        <f>IF(7850/1000*(1/3)*PI()*ABS(CD668-CE668)*((CF668/2)^2+(CF668/2)*(CG668/2)+(CG668/2)^2-(CF668/2-CH668/1000)^2-(CF668/2-CH668/1000)*(CG668/2-CH668/1000)-(CG668/2-CH668/1000)^2)=0,"",7850/1000*(1/3)*PI()*ABS(CD668-CE668)*((CF668/2)^2+(CF668/2)*(CG668/2)+(CG668/2)^2-(CF668/2-CH668/1000)^2-(CF668/2-CH668/1000)*(CG668/2-CH668/1000)-(CG668/2-CH668/1000)^2))</f>
        <v/>
      </c>
      <c r="CL668" s="185" t="str">
        <f>IFERROR((TOWER_DATA[[#This Row],[D, bottom '[m']]]+TOWER_DATA[[#This Row],[D, top '[m']]])/(2*TOWER_DATA[[#This Row],[t '[mm']]]/1000),"")</f>
        <v/>
      </c>
      <c r="DQ668" s="166"/>
      <c r="DR668" s="166"/>
      <c r="DS668" s="150"/>
      <c r="DV668" s="94"/>
      <c r="DW668" s="94"/>
    </row>
    <row r="669" spans="14:127" ht="18" customHeight="1">
      <c r="N669" s="457"/>
      <c r="O669" s="412"/>
      <c r="P669" s="412"/>
      <c r="Q669" s="412"/>
      <c r="R669" s="412"/>
      <c r="S669" s="461"/>
      <c r="T669" s="461"/>
      <c r="U669" s="457"/>
      <c r="V669" s="412"/>
      <c r="W669" s="412"/>
      <c r="X669" s="412"/>
      <c r="Y669" s="412"/>
      <c r="AW669" s="184" t="str">
        <f>IFERROR(TP_DATA[[#This Row],[Top '[m']]]-TP_DATA[[#This Row],[Bottom '[m']]], "")</f>
        <v/>
      </c>
      <c r="AX669" s="165"/>
      <c r="AY669" s="166"/>
      <c r="AZ669" s="189"/>
      <c r="BC669" s="94"/>
      <c r="BD669" s="94"/>
      <c r="BE669" s="150"/>
      <c r="BJ669"/>
      <c r="CI669" s="184" t="str">
        <f>IFERROR(TOWER_DATA[[#This Row],[Top '[m']]]-TOWER_DATA[[#This Row],[Bottom '[m']]], "")</f>
        <v/>
      </c>
      <c r="CJ669" s="446" t="str">
        <f>IFERROR(-(TOWER_DATA[[#This Row],[D, bottom '[m']]]-TOWER_DATA[[#This Row],[D, top '[m']]])/(TOWER_DATA[[#This Row],[Bottom '[m']]]-TOWER_DATA[[#This Row],[Top '[m']]]),"")</f>
        <v/>
      </c>
      <c r="CK669" s="447" t="str">
        <f>IF(7850/1000*(1/3)*PI()*ABS(CD669-CE669)*((CF669/2)^2+(CF669/2)*(CG669/2)+(CG669/2)^2-(CF669/2-CH669/1000)^2-(CF669/2-CH669/1000)*(CG669/2-CH669/1000)-(CG669/2-CH669/1000)^2)=0,"",7850/1000*(1/3)*PI()*ABS(CD669-CE669)*((CF669/2)^2+(CF669/2)*(CG669/2)+(CG669/2)^2-(CF669/2-CH669/1000)^2-(CF669/2-CH669/1000)*(CG669/2-CH669/1000)-(CG669/2-CH669/1000)^2))</f>
        <v/>
      </c>
      <c r="CL669" s="185" t="str">
        <f>IFERROR((TOWER_DATA[[#This Row],[D, bottom '[m']]]+TOWER_DATA[[#This Row],[D, top '[m']]])/(2*TOWER_DATA[[#This Row],[t '[mm']]]/1000),"")</f>
        <v/>
      </c>
      <c r="DQ669" s="166"/>
      <c r="DR669" s="166"/>
      <c r="DS669" s="150"/>
      <c r="DV669" s="94"/>
      <c r="DW669" s="94"/>
    </row>
    <row r="670" spans="14:127" ht="18" customHeight="1">
      <c r="N670" s="457"/>
      <c r="O670" s="412"/>
      <c r="P670" s="412"/>
      <c r="Q670" s="412"/>
      <c r="R670" s="412"/>
      <c r="S670" s="461"/>
      <c r="T670" s="461"/>
      <c r="U670" s="457"/>
      <c r="V670" s="412"/>
      <c r="W670" s="412"/>
      <c r="X670" s="412"/>
      <c r="Y670" s="412"/>
      <c r="AW670" s="184" t="str">
        <f>IFERROR(TP_DATA[[#This Row],[Top '[m']]]-TP_DATA[[#This Row],[Bottom '[m']]], "")</f>
        <v/>
      </c>
      <c r="AX670" s="165"/>
      <c r="AY670" s="166"/>
      <c r="AZ670" s="189"/>
      <c r="BC670" s="94"/>
      <c r="BD670" s="94"/>
      <c r="BE670" s="150"/>
      <c r="BJ670"/>
      <c r="CI670" s="184" t="str">
        <f>IFERROR(TOWER_DATA[[#This Row],[Top '[m']]]-TOWER_DATA[[#This Row],[Bottom '[m']]], "")</f>
        <v/>
      </c>
      <c r="CJ670" s="446" t="str">
        <f>IFERROR(-(TOWER_DATA[[#This Row],[D, bottom '[m']]]-TOWER_DATA[[#This Row],[D, top '[m']]])/(TOWER_DATA[[#This Row],[Bottom '[m']]]-TOWER_DATA[[#This Row],[Top '[m']]]),"")</f>
        <v/>
      </c>
      <c r="CK670" s="447" t="str">
        <f>IF(7850/1000*(1/3)*PI()*ABS(CD670-CE670)*((CF670/2)^2+(CF670/2)*(CG670/2)+(CG670/2)^2-(CF670/2-CH670/1000)^2-(CF670/2-CH670/1000)*(CG670/2-CH670/1000)-(CG670/2-CH670/1000)^2)=0,"",7850/1000*(1/3)*PI()*ABS(CD670-CE670)*((CF670/2)^2+(CF670/2)*(CG670/2)+(CG670/2)^2-(CF670/2-CH670/1000)^2-(CF670/2-CH670/1000)*(CG670/2-CH670/1000)-(CG670/2-CH670/1000)^2))</f>
        <v/>
      </c>
      <c r="CL670" s="185" t="str">
        <f>IFERROR((TOWER_DATA[[#This Row],[D, bottom '[m']]]+TOWER_DATA[[#This Row],[D, top '[m']]])/(2*TOWER_DATA[[#This Row],[t '[mm']]]/1000),"")</f>
        <v/>
      </c>
      <c r="DQ670" s="166"/>
      <c r="DR670" s="166"/>
      <c r="DS670" s="150"/>
      <c r="DV670" s="94"/>
      <c r="DW670" s="94"/>
    </row>
    <row r="671" spans="14:127" ht="18" customHeight="1">
      <c r="N671" s="457"/>
      <c r="O671" s="412"/>
      <c r="P671" s="412"/>
      <c r="Q671" s="412"/>
      <c r="R671" s="412"/>
      <c r="S671" s="461"/>
      <c r="T671" s="461"/>
      <c r="U671" s="457"/>
      <c r="V671" s="412"/>
      <c r="W671" s="412"/>
      <c r="X671" s="412"/>
      <c r="Y671" s="412"/>
      <c r="AW671" s="184" t="str">
        <f>IFERROR(TP_DATA[[#This Row],[Top '[m']]]-TP_DATA[[#This Row],[Bottom '[m']]], "")</f>
        <v/>
      </c>
      <c r="AX671" s="165"/>
      <c r="AY671" s="166"/>
      <c r="AZ671" s="189"/>
      <c r="BC671" s="94"/>
      <c r="BD671" s="94"/>
      <c r="BE671" s="150"/>
      <c r="BJ671"/>
      <c r="CI671" s="184" t="str">
        <f>IFERROR(TOWER_DATA[[#This Row],[Top '[m']]]-TOWER_DATA[[#This Row],[Bottom '[m']]], "")</f>
        <v/>
      </c>
      <c r="CJ671" s="446" t="str">
        <f>IFERROR(-(TOWER_DATA[[#This Row],[D, bottom '[m']]]-TOWER_DATA[[#This Row],[D, top '[m']]])/(TOWER_DATA[[#This Row],[Bottom '[m']]]-TOWER_DATA[[#This Row],[Top '[m']]]),"")</f>
        <v/>
      </c>
      <c r="CK671" s="447" t="str">
        <f>IF(7850/1000*(1/3)*PI()*ABS(CD671-CE671)*((CF671/2)^2+(CF671/2)*(CG671/2)+(CG671/2)^2-(CF671/2-CH671/1000)^2-(CF671/2-CH671/1000)*(CG671/2-CH671/1000)-(CG671/2-CH671/1000)^2)=0,"",7850/1000*(1/3)*PI()*ABS(CD671-CE671)*((CF671/2)^2+(CF671/2)*(CG671/2)+(CG671/2)^2-(CF671/2-CH671/1000)^2-(CF671/2-CH671/1000)*(CG671/2-CH671/1000)-(CG671/2-CH671/1000)^2))</f>
        <v/>
      </c>
      <c r="CL671" s="185" t="str">
        <f>IFERROR((TOWER_DATA[[#This Row],[D, bottom '[m']]]+TOWER_DATA[[#This Row],[D, top '[m']]])/(2*TOWER_DATA[[#This Row],[t '[mm']]]/1000),"")</f>
        <v/>
      </c>
      <c r="DQ671" s="166"/>
      <c r="DR671" s="166"/>
      <c r="DS671" s="150"/>
      <c r="DV671" s="94"/>
      <c r="DW671" s="94"/>
    </row>
    <row r="672" spans="14:127" ht="18" customHeight="1">
      <c r="N672" s="457"/>
      <c r="O672" s="412"/>
      <c r="P672" s="412"/>
      <c r="Q672" s="412"/>
      <c r="R672" s="412"/>
      <c r="S672" s="461"/>
      <c r="T672" s="461"/>
      <c r="U672" s="457"/>
      <c r="V672" s="412"/>
      <c r="W672" s="412"/>
      <c r="X672" s="412"/>
      <c r="Y672" s="412"/>
      <c r="AW672" s="184" t="str">
        <f>IFERROR(TP_DATA[[#This Row],[Top '[m']]]-TP_DATA[[#This Row],[Bottom '[m']]], "")</f>
        <v/>
      </c>
      <c r="AX672" s="165"/>
      <c r="AY672" s="166"/>
      <c r="AZ672" s="189"/>
      <c r="BC672" s="94"/>
      <c r="BD672" s="94"/>
      <c r="BE672" s="150"/>
      <c r="BJ672"/>
      <c r="CI672" s="184" t="str">
        <f>IFERROR(TOWER_DATA[[#This Row],[Top '[m']]]-TOWER_DATA[[#This Row],[Bottom '[m']]], "")</f>
        <v/>
      </c>
      <c r="CJ672" s="446" t="str">
        <f>IFERROR(-(TOWER_DATA[[#This Row],[D, bottom '[m']]]-TOWER_DATA[[#This Row],[D, top '[m']]])/(TOWER_DATA[[#This Row],[Bottom '[m']]]-TOWER_DATA[[#This Row],[Top '[m']]]),"")</f>
        <v/>
      </c>
      <c r="CK672" s="447" t="str">
        <f>IF(7850/1000*(1/3)*PI()*ABS(CD672-CE672)*((CF672/2)^2+(CF672/2)*(CG672/2)+(CG672/2)^2-(CF672/2-CH672/1000)^2-(CF672/2-CH672/1000)*(CG672/2-CH672/1000)-(CG672/2-CH672/1000)^2)=0,"",7850/1000*(1/3)*PI()*ABS(CD672-CE672)*((CF672/2)^2+(CF672/2)*(CG672/2)+(CG672/2)^2-(CF672/2-CH672/1000)^2-(CF672/2-CH672/1000)*(CG672/2-CH672/1000)-(CG672/2-CH672/1000)^2))</f>
        <v/>
      </c>
      <c r="CL672" s="185" t="str">
        <f>IFERROR((TOWER_DATA[[#This Row],[D, bottom '[m']]]+TOWER_DATA[[#This Row],[D, top '[m']]])/(2*TOWER_DATA[[#This Row],[t '[mm']]]/1000),"")</f>
        <v/>
      </c>
      <c r="DQ672" s="166"/>
      <c r="DR672" s="166"/>
      <c r="DS672" s="150"/>
      <c r="DV672" s="94"/>
      <c r="DW672" s="94"/>
    </row>
    <row r="673" spans="14:127" ht="18" customHeight="1">
      <c r="N673" s="457"/>
      <c r="O673" s="412"/>
      <c r="P673" s="412"/>
      <c r="Q673" s="412"/>
      <c r="R673" s="412"/>
      <c r="S673" s="461"/>
      <c r="T673" s="461"/>
      <c r="U673" s="457"/>
      <c r="V673" s="412"/>
      <c r="W673" s="412"/>
      <c r="X673" s="412"/>
      <c r="Y673" s="412"/>
      <c r="AW673" s="184" t="str">
        <f>IFERROR(TP_DATA[[#This Row],[Top '[m']]]-TP_DATA[[#This Row],[Bottom '[m']]], "")</f>
        <v/>
      </c>
      <c r="AX673" s="165"/>
      <c r="AY673" s="166"/>
      <c r="AZ673" s="189"/>
      <c r="BC673" s="94"/>
      <c r="BD673" s="94"/>
      <c r="BE673" s="150"/>
      <c r="BJ673"/>
      <c r="CI673" s="184" t="str">
        <f>IFERROR(TOWER_DATA[[#This Row],[Top '[m']]]-TOWER_DATA[[#This Row],[Bottom '[m']]], "")</f>
        <v/>
      </c>
      <c r="CJ673" s="446" t="str">
        <f>IFERROR(-(TOWER_DATA[[#This Row],[D, bottom '[m']]]-TOWER_DATA[[#This Row],[D, top '[m']]])/(TOWER_DATA[[#This Row],[Bottom '[m']]]-TOWER_DATA[[#This Row],[Top '[m']]]),"")</f>
        <v/>
      </c>
      <c r="CK673" s="447" t="str">
        <f>IF(7850/1000*(1/3)*PI()*ABS(CD673-CE673)*((CF673/2)^2+(CF673/2)*(CG673/2)+(CG673/2)^2-(CF673/2-CH673/1000)^2-(CF673/2-CH673/1000)*(CG673/2-CH673/1000)-(CG673/2-CH673/1000)^2)=0,"",7850/1000*(1/3)*PI()*ABS(CD673-CE673)*((CF673/2)^2+(CF673/2)*(CG673/2)+(CG673/2)^2-(CF673/2-CH673/1000)^2-(CF673/2-CH673/1000)*(CG673/2-CH673/1000)-(CG673/2-CH673/1000)^2))</f>
        <v/>
      </c>
      <c r="CL673" s="185" t="str">
        <f>IFERROR((TOWER_DATA[[#This Row],[D, bottom '[m']]]+TOWER_DATA[[#This Row],[D, top '[m']]])/(2*TOWER_DATA[[#This Row],[t '[mm']]]/1000),"")</f>
        <v/>
      </c>
      <c r="DR673" s="166"/>
      <c r="DS673" s="150"/>
      <c r="DV673" s="94"/>
      <c r="DW673" s="94"/>
    </row>
    <row r="674" spans="14:127" ht="18" customHeight="1">
      <c r="N674" s="457"/>
      <c r="O674" s="412"/>
      <c r="P674" s="412"/>
      <c r="Q674" s="412"/>
      <c r="R674" s="412"/>
      <c r="S674" s="461"/>
      <c r="T674" s="461"/>
      <c r="U674" s="457"/>
      <c r="V674" s="412"/>
      <c r="W674" s="412"/>
      <c r="X674" s="412"/>
      <c r="Y674" s="412"/>
      <c r="AW674" s="184" t="str">
        <f>IFERROR(TP_DATA[[#This Row],[Top '[m']]]-TP_DATA[[#This Row],[Bottom '[m']]], "")</f>
        <v/>
      </c>
      <c r="AX674" s="165"/>
      <c r="AY674" s="166"/>
      <c r="AZ674" s="189"/>
      <c r="BC674" s="94"/>
      <c r="BD674" s="94"/>
      <c r="BE674" s="150"/>
      <c r="BJ674"/>
      <c r="CI674" s="184" t="str">
        <f>IFERROR(TOWER_DATA[[#This Row],[Top '[m']]]-TOWER_DATA[[#This Row],[Bottom '[m']]], "")</f>
        <v/>
      </c>
      <c r="CJ674" s="446" t="str">
        <f>IFERROR(-(TOWER_DATA[[#This Row],[D, bottom '[m']]]-TOWER_DATA[[#This Row],[D, top '[m']]])/(TOWER_DATA[[#This Row],[Bottom '[m']]]-TOWER_DATA[[#This Row],[Top '[m']]]),"")</f>
        <v/>
      </c>
      <c r="CK674" s="447" t="str">
        <f>IF(7850/1000*(1/3)*PI()*ABS(CD674-CE674)*((CF674/2)^2+(CF674/2)*(CG674/2)+(CG674/2)^2-(CF674/2-CH674/1000)^2-(CF674/2-CH674/1000)*(CG674/2-CH674/1000)-(CG674/2-CH674/1000)^2)=0,"",7850/1000*(1/3)*PI()*ABS(CD674-CE674)*((CF674/2)^2+(CF674/2)*(CG674/2)+(CG674/2)^2-(CF674/2-CH674/1000)^2-(CF674/2-CH674/1000)*(CG674/2-CH674/1000)-(CG674/2-CH674/1000)^2))</f>
        <v/>
      </c>
      <c r="CL674" s="185" t="str">
        <f>IFERROR((TOWER_DATA[[#This Row],[D, bottom '[m']]]+TOWER_DATA[[#This Row],[D, top '[m']]])/(2*TOWER_DATA[[#This Row],[t '[mm']]]/1000),"")</f>
        <v/>
      </c>
      <c r="DR674" s="166"/>
      <c r="DS674" s="150"/>
      <c r="DV674" s="94"/>
      <c r="DW674" s="94"/>
    </row>
    <row r="675" spans="14:127" ht="18" customHeight="1">
      <c r="N675" s="457"/>
      <c r="O675" s="412"/>
      <c r="P675" s="412"/>
      <c r="Q675" s="412"/>
      <c r="R675" s="412"/>
      <c r="S675" s="461"/>
      <c r="T675" s="461"/>
      <c r="U675" s="457"/>
      <c r="V675" s="412"/>
      <c r="W675" s="412"/>
      <c r="X675" s="412"/>
      <c r="Y675" s="412"/>
      <c r="AW675" s="184" t="str">
        <f>IFERROR(TP_DATA[[#This Row],[Top '[m']]]-TP_DATA[[#This Row],[Bottom '[m']]], "")</f>
        <v/>
      </c>
      <c r="AX675" s="165"/>
      <c r="AY675" s="166"/>
      <c r="AZ675" s="189"/>
      <c r="BC675" s="94"/>
      <c r="BD675" s="94"/>
      <c r="BE675" s="150"/>
      <c r="BJ675"/>
      <c r="CI675" s="184" t="str">
        <f>IFERROR(TOWER_DATA[[#This Row],[Top '[m']]]-TOWER_DATA[[#This Row],[Bottom '[m']]], "")</f>
        <v/>
      </c>
      <c r="CJ675" s="446" t="str">
        <f>IFERROR(-(TOWER_DATA[[#This Row],[D, bottom '[m']]]-TOWER_DATA[[#This Row],[D, top '[m']]])/(TOWER_DATA[[#This Row],[Bottom '[m']]]-TOWER_DATA[[#This Row],[Top '[m']]]),"")</f>
        <v/>
      </c>
      <c r="CK675" s="447" t="str">
        <f>IF(7850/1000*(1/3)*PI()*ABS(CD675-CE675)*((CF675/2)^2+(CF675/2)*(CG675/2)+(CG675/2)^2-(CF675/2-CH675/1000)^2-(CF675/2-CH675/1000)*(CG675/2-CH675/1000)-(CG675/2-CH675/1000)^2)=0,"",7850/1000*(1/3)*PI()*ABS(CD675-CE675)*((CF675/2)^2+(CF675/2)*(CG675/2)+(CG675/2)^2-(CF675/2-CH675/1000)^2-(CF675/2-CH675/1000)*(CG675/2-CH675/1000)-(CG675/2-CH675/1000)^2))</f>
        <v/>
      </c>
      <c r="CL675" s="185" t="str">
        <f>IFERROR((TOWER_DATA[[#This Row],[D, bottom '[m']]]+TOWER_DATA[[#This Row],[D, top '[m']]])/(2*TOWER_DATA[[#This Row],[t '[mm']]]/1000),"")</f>
        <v/>
      </c>
      <c r="DR675" s="166"/>
      <c r="DS675" s="150"/>
      <c r="DV675" s="94"/>
      <c r="DW675" s="94"/>
    </row>
    <row r="676" spans="14:127" ht="18" customHeight="1">
      <c r="N676" s="457"/>
      <c r="O676" s="412"/>
      <c r="P676" s="412"/>
      <c r="Q676" s="412"/>
      <c r="R676" s="412"/>
      <c r="S676" s="461"/>
      <c r="T676" s="461"/>
      <c r="U676" s="457"/>
      <c r="V676" s="412"/>
      <c r="W676" s="412"/>
      <c r="X676" s="412"/>
      <c r="Y676" s="412"/>
      <c r="AW676" s="184" t="str">
        <f>IFERROR(TP_DATA[[#This Row],[Top '[m']]]-TP_DATA[[#This Row],[Bottom '[m']]], "")</f>
        <v/>
      </c>
      <c r="AX676" s="165"/>
      <c r="AY676" s="166"/>
      <c r="AZ676" s="189"/>
      <c r="BC676" s="94"/>
      <c r="BD676" s="94"/>
      <c r="BE676" s="150"/>
      <c r="BJ676"/>
      <c r="CI676" s="184" t="str">
        <f>IFERROR(TOWER_DATA[[#This Row],[Top '[m']]]-TOWER_DATA[[#This Row],[Bottom '[m']]], "")</f>
        <v/>
      </c>
      <c r="CJ676" s="446" t="str">
        <f>IFERROR(-(TOWER_DATA[[#This Row],[D, bottom '[m']]]-TOWER_DATA[[#This Row],[D, top '[m']]])/(TOWER_DATA[[#This Row],[Bottom '[m']]]-TOWER_DATA[[#This Row],[Top '[m']]]),"")</f>
        <v/>
      </c>
      <c r="CK676" s="447" t="str">
        <f>IF(7850/1000*(1/3)*PI()*ABS(CD676-CE676)*((CF676/2)^2+(CF676/2)*(CG676/2)+(CG676/2)^2-(CF676/2-CH676/1000)^2-(CF676/2-CH676/1000)*(CG676/2-CH676/1000)-(CG676/2-CH676/1000)^2)=0,"",7850/1000*(1/3)*PI()*ABS(CD676-CE676)*((CF676/2)^2+(CF676/2)*(CG676/2)+(CG676/2)^2-(CF676/2-CH676/1000)^2-(CF676/2-CH676/1000)*(CG676/2-CH676/1000)-(CG676/2-CH676/1000)^2))</f>
        <v/>
      </c>
      <c r="CL676" s="185" t="str">
        <f>IFERROR((TOWER_DATA[[#This Row],[D, bottom '[m']]]+TOWER_DATA[[#This Row],[D, top '[m']]])/(2*TOWER_DATA[[#This Row],[t '[mm']]]/1000),"")</f>
        <v/>
      </c>
      <c r="DR676" s="166"/>
      <c r="DS676" s="150"/>
      <c r="DV676" s="94"/>
      <c r="DW676" s="94"/>
    </row>
    <row r="677" spans="14:127" ht="18" customHeight="1">
      <c r="N677" s="457"/>
      <c r="O677" s="412"/>
      <c r="P677" s="412"/>
      <c r="Q677" s="412"/>
      <c r="R677" s="412"/>
      <c r="S677" s="461"/>
      <c r="T677" s="461"/>
      <c r="U677" s="457"/>
      <c r="V677" s="412"/>
      <c r="W677" s="412"/>
      <c r="X677" s="412"/>
      <c r="Y677" s="412"/>
      <c r="AW677" s="184" t="str">
        <f>IFERROR(TP_DATA[[#This Row],[Top '[m']]]-TP_DATA[[#This Row],[Bottom '[m']]], "")</f>
        <v/>
      </c>
      <c r="AX677" s="165"/>
      <c r="AY677" s="166"/>
      <c r="AZ677" s="189"/>
      <c r="BC677" s="94"/>
      <c r="BD677" s="94"/>
      <c r="BE677" s="150"/>
      <c r="BJ677"/>
      <c r="CI677" s="184" t="str">
        <f>IFERROR(TOWER_DATA[[#This Row],[Top '[m']]]-TOWER_DATA[[#This Row],[Bottom '[m']]], "")</f>
        <v/>
      </c>
      <c r="CJ677" s="446" t="str">
        <f>IFERROR(-(TOWER_DATA[[#This Row],[D, bottom '[m']]]-TOWER_DATA[[#This Row],[D, top '[m']]])/(TOWER_DATA[[#This Row],[Bottom '[m']]]-TOWER_DATA[[#This Row],[Top '[m']]]),"")</f>
        <v/>
      </c>
      <c r="CK677" s="447" t="str">
        <f>IF(7850/1000*(1/3)*PI()*ABS(CD677-CE677)*((CF677/2)^2+(CF677/2)*(CG677/2)+(CG677/2)^2-(CF677/2-CH677/1000)^2-(CF677/2-CH677/1000)*(CG677/2-CH677/1000)-(CG677/2-CH677/1000)^2)=0,"",7850/1000*(1/3)*PI()*ABS(CD677-CE677)*((CF677/2)^2+(CF677/2)*(CG677/2)+(CG677/2)^2-(CF677/2-CH677/1000)^2-(CF677/2-CH677/1000)*(CG677/2-CH677/1000)-(CG677/2-CH677/1000)^2))</f>
        <v/>
      </c>
      <c r="CL677" s="185" t="str">
        <f>IFERROR((TOWER_DATA[[#This Row],[D, bottom '[m']]]+TOWER_DATA[[#This Row],[D, top '[m']]])/(2*TOWER_DATA[[#This Row],[t '[mm']]]/1000),"")</f>
        <v/>
      </c>
      <c r="DR677" s="166"/>
      <c r="DS677" s="150"/>
      <c r="DV677" s="94"/>
      <c r="DW677" s="94"/>
    </row>
    <row r="678" spans="14:127" ht="18" customHeight="1">
      <c r="N678" s="457"/>
      <c r="O678" s="412"/>
      <c r="P678" s="412"/>
      <c r="Q678" s="412"/>
      <c r="R678" s="412"/>
      <c r="S678" s="461"/>
      <c r="T678" s="461"/>
      <c r="U678" s="457"/>
      <c r="V678" s="412"/>
      <c r="W678" s="412"/>
      <c r="X678" s="412"/>
      <c r="Y678" s="412"/>
      <c r="AW678" s="184" t="str">
        <f>IFERROR(TP_DATA[[#This Row],[Top '[m']]]-TP_DATA[[#This Row],[Bottom '[m']]], "")</f>
        <v/>
      </c>
      <c r="AX678" s="165"/>
      <c r="AY678" s="166"/>
      <c r="AZ678" s="189"/>
      <c r="BC678" s="94"/>
      <c r="BD678" s="94"/>
      <c r="BE678" s="150"/>
      <c r="BJ678"/>
      <c r="CI678" s="184" t="str">
        <f>IFERROR(TOWER_DATA[[#This Row],[Top '[m']]]-TOWER_DATA[[#This Row],[Bottom '[m']]], "")</f>
        <v/>
      </c>
      <c r="CJ678" s="446" t="str">
        <f>IFERROR(-(TOWER_DATA[[#This Row],[D, bottom '[m']]]-TOWER_DATA[[#This Row],[D, top '[m']]])/(TOWER_DATA[[#This Row],[Bottom '[m']]]-TOWER_DATA[[#This Row],[Top '[m']]]),"")</f>
        <v/>
      </c>
      <c r="CK678" s="447" t="str">
        <f>IF(7850/1000*(1/3)*PI()*ABS(CD678-CE678)*((CF678/2)^2+(CF678/2)*(CG678/2)+(CG678/2)^2-(CF678/2-CH678/1000)^2-(CF678/2-CH678/1000)*(CG678/2-CH678/1000)-(CG678/2-CH678/1000)^2)=0,"",7850/1000*(1/3)*PI()*ABS(CD678-CE678)*((CF678/2)^2+(CF678/2)*(CG678/2)+(CG678/2)^2-(CF678/2-CH678/1000)^2-(CF678/2-CH678/1000)*(CG678/2-CH678/1000)-(CG678/2-CH678/1000)^2))</f>
        <v/>
      </c>
      <c r="CL678" s="185" t="str">
        <f>IFERROR((TOWER_DATA[[#This Row],[D, bottom '[m']]]+TOWER_DATA[[#This Row],[D, top '[m']]])/(2*TOWER_DATA[[#This Row],[t '[mm']]]/1000),"")</f>
        <v/>
      </c>
      <c r="DR678" s="166"/>
      <c r="DS678" s="150"/>
      <c r="DV678" s="94"/>
      <c r="DW678" s="94"/>
    </row>
    <row r="679" spans="14:127" ht="18" customHeight="1">
      <c r="N679" s="457"/>
      <c r="O679" s="412"/>
      <c r="P679" s="412"/>
      <c r="Q679" s="412"/>
      <c r="R679" s="412"/>
      <c r="S679" s="461"/>
      <c r="T679" s="461"/>
      <c r="U679" s="457"/>
      <c r="V679" s="412"/>
      <c r="W679" s="412"/>
      <c r="X679" s="412"/>
      <c r="Y679" s="412"/>
      <c r="AW679" s="184" t="str">
        <f>IFERROR(TP_DATA[[#This Row],[Top '[m']]]-TP_DATA[[#This Row],[Bottom '[m']]], "")</f>
        <v/>
      </c>
      <c r="AX679" s="165"/>
      <c r="AY679" s="166"/>
      <c r="AZ679" s="189"/>
      <c r="BC679" s="94"/>
      <c r="BD679" s="94"/>
      <c r="BE679" s="150"/>
      <c r="BJ679"/>
      <c r="CI679" s="184" t="str">
        <f>IFERROR(TOWER_DATA[[#This Row],[Top '[m']]]-TOWER_DATA[[#This Row],[Bottom '[m']]], "")</f>
        <v/>
      </c>
      <c r="CJ679" s="446" t="str">
        <f>IFERROR(-(TOWER_DATA[[#This Row],[D, bottom '[m']]]-TOWER_DATA[[#This Row],[D, top '[m']]])/(TOWER_DATA[[#This Row],[Bottom '[m']]]-TOWER_DATA[[#This Row],[Top '[m']]]),"")</f>
        <v/>
      </c>
      <c r="CK679" s="447" t="str">
        <f>IF(7850/1000*(1/3)*PI()*ABS(CD679-CE679)*((CF679/2)^2+(CF679/2)*(CG679/2)+(CG679/2)^2-(CF679/2-CH679/1000)^2-(CF679/2-CH679/1000)*(CG679/2-CH679/1000)-(CG679/2-CH679/1000)^2)=0,"",7850/1000*(1/3)*PI()*ABS(CD679-CE679)*((CF679/2)^2+(CF679/2)*(CG679/2)+(CG679/2)^2-(CF679/2-CH679/1000)^2-(CF679/2-CH679/1000)*(CG679/2-CH679/1000)-(CG679/2-CH679/1000)^2))</f>
        <v/>
      </c>
      <c r="CL679" s="185" t="str">
        <f>IFERROR((TOWER_DATA[[#This Row],[D, bottom '[m']]]+TOWER_DATA[[#This Row],[D, top '[m']]])/(2*TOWER_DATA[[#This Row],[t '[mm']]]/1000),"")</f>
        <v/>
      </c>
      <c r="DR679" s="166"/>
      <c r="DS679" s="150"/>
      <c r="DV679" s="94"/>
      <c r="DW679" s="94"/>
    </row>
    <row r="680" spans="14:127" ht="18" customHeight="1">
      <c r="N680" s="457"/>
      <c r="O680" s="412"/>
      <c r="P680" s="412"/>
      <c r="Q680" s="412"/>
      <c r="R680" s="412"/>
      <c r="S680" s="461"/>
      <c r="T680" s="461"/>
      <c r="U680" s="457"/>
      <c r="V680" s="412"/>
      <c r="W680" s="412"/>
      <c r="X680" s="412"/>
      <c r="Y680" s="412"/>
      <c r="AW680" s="184" t="str">
        <f>IFERROR(TP_DATA[[#This Row],[Top '[m']]]-TP_DATA[[#This Row],[Bottom '[m']]], "")</f>
        <v/>
      </c>
      <c r="AX680" s="165"/>
      <c r="AY680" s="166"/>
      <c r="AZ680" s="189"/>
      <c r="BC680" s="94"/>
      <c r="BD680" s="94"/>
      <c r="BE680" s="150"/>
      <c r="BJ680"/>
      <c r="CI680" s="184" t="str">
        <f>IFERROR(TOWER_DATA[[#This Row],[Top '[m']]]-TOWER_DATA[[#This Row],[Bottom '[m']]], "")</f>
        <v/>
      </c>
      <c r="CJ680" s="446" t="str">
        <f>IFERROR(-(TOWER_DATA[[#This Row],[D, bottom '[m']]]-TOWER_DATA[[#This Row],[D, top '[m']]])/(TOWER_DATA[[#This Row],[Bottom '[m']]]-TOWER_DATA[[#This Row],[Top '[m']]]),"")</f>
        <v/>
      </c>
      <c r="CK680" s="447" t="str">
        <f>IF(7850/1000*(1/3)*PI()*ABS(CD680-CE680)*((CF680/2)^2+(CF680/2)*(CG680/2)+(CG680/2)^2-(CF680/2-CH680/1000)^2-(CF680/2-CH680/1000)*(CG680/2-CH680/1000)-(CG680/2-CH680/1000)^2)=0,"",7850/1000*(1/3)*PI()*ABS(CD680-CE680)*((CF680/2)^2+(CF680/2)*(CG680/2)+(CG680/2)^2-(CF680/2-CH680/1000)^2-(CF680/2-CH680/1000)*(CG680/2-CH680/1000)-(CG680/2-CH680/1000)^2))</f>
        <v/>
      </c>
      <c r="CL680" s="185" t="str">
        <f>IFERROR((TOWER_DATA[[#This Row],[D, bottom '[m']]]+TOWER_DATA[[#This Row],[D, top '[m']]])/(2*TOWER_DATA[[#This Row],[t '[mm']]]/1000),"")</f>
        <v/>
      </c>
      <c r="DR680" s="166"/>
      <c r="DS680" s="150"/>
      <c r="DV680" s="94"/>
      <c r="DW680" s="94"/>
    </row>
    <row r="681" spans="14:127" ht="18" customHeight="1">
      <c r="N681" s="457"/>
      <c r="O681" s="412"/>
      <c r="P681" s="412"/>
      <c r="Q681" s="412"/>
      <c r="R681" s="412"/>
      <c r="S681" s="461"/>
      <c r="T681" s="461"/>
      <c r="U681" s="457"/>
      <c r="V681" s="412"/>
      <c r="W681" s="412"/>
      <c r="X681" s="412"/>
      <c r="Y681" s="412"/>
      <c r="AW681" s="184" t="str">
        <f>IFERROR(TP_DATA[[#This Row],[Top '[m']]]-TP_DATA[[#This Row],[Bottom '[m']]], "")</f>
        <v/>
      </c>
      <c r="AX681" s="165"/>
      <c r="AY681" s="166"/>
      <c r="AZ681" s="189"/>
      <c r="BC681" s="94"/>
      <c r="BD681" s="94"/>
      <c r="BE681" s="150"/>
      <c r="BJ681"/>
      <c r="CI681" s="184" t="str">
        <f>IFERROR(TOWER_DATA[[#This Row],[Top '[m']]]-TOWER_DATA[[#This Row],[Bottom '[m']]], "")</f>
        <v/>
      </c>
      <c r="CJ681" s="446" t="str">
        <f>IFERROR(-(TOWER_DATA[[#This Row],[D, bottom '[m']]]-TOWER_DATA[[#This Row],[D, top '[m']]])/(TOWER_DATA[[#This Row],[Bottom '[m']]]-TOWER_DATA[[#This Row],[Top '[m']]]),"")</f>
        <v/>
      </c>
      <c r="CK681" s="447" t="str">
        <f>IF(7850/1000*(1/3)*PI()*ABS(CD681-CE681)*((CF681/2)^2+(CF681/2)*(CG681/2)+(CG681/2)^2-(CF681/2-CH681/1000)^2-(CF681/2-CH681/1000)*(CG681/2-CH681/1000)-(CG681/2-CH681/1000)^2)=0,"",7850/1000*(1/3)*PI()*ABS(CD681-CE681)*((CF681/2)^2+(CF681/2)*(CG681/2)+(CG681/2)^2-(CF681/2-CH681/1000)^2-(CF681/2-CH681/1000)*(CG681/2-CH681/1000)-(CG681/2-CH681/1000)^2))</f>
        <v/>
      </c>
      <c r="CL681" s="185" t="str">
        <f>IFERROR((TOWER_DATA[[#This Row],[D, bottom '[m']]]+TOWER_DATA[[#This Row],[D, top '[m']]])/(2*TOWER_DATA[[#This Row],[t '[mm']]]/1000),"")</f>
        <v/>
      </c>
      <c r="DR681" s="166"/>
      <c r="DS681" s="150"/>
      <c r="DV681" s="94"/>
      <c r="DW681" s="94"/>
    </row>
    <row r="682" spans="14:127" ht="18" customHeight="1">
      <c r="N682" s="457"/>
      <c r="O682" s="412"/>
      <c r="P682" s="412"/>
      <c r="Q682" s="412"/>
      <c r="R682" s="412"/>
      <c r="S682" s="461"/>
      <c r="T682" s="461"/>
      <c r="U682" s="457"/>
      <c r="V682" s="412"/>
      <c r="W682" s="412"/>
      <c r="X682" s="412"/>
      <c r="Y682" s="412"/>
      <c r="AW682" s="184" t="str">
        <f>IFERROR(TP_DATA[[#This Row],[Top '[m']]]-TP_DATA[[#This Row],[Bottom '[m']]], "")</f>
        <v/>
      </c>
      <c r="AX682" s="165"/>
      <c r="AY682" s="166"/>
      <c r="AZ682" s="189"/>
      <c r="BC682" s="94"/>
      <c r="BD682" s="94"/>
      <c r="BE682" s="150"/>
      <c r="BJ682"/>
      <c r="CI682" s="184" t="str">
        <f>IFERROR(TOWER_DATA[[#This Row],[Top '[m']]]-TOWER_DATA[[#This Row],[Bottom '[m']]], "")</f>
        <v/>
      </c>
      <c r="CJ682" s="446" t="str">
        <f>IFERROR(-(TOWER_DATA[[#This Row],[D, bottom '[m']]]-TOWER_DATA[[#This Row],[D, top '[m']]])/(TOWER_DATA[[#This Row],[Bottom '[m']]]-TOWER_DATA[[#This Row],[Top '[m']]]),"")</f>
        <v/>
      </c>
      <c r="CK682" s="447" t="str">
        <f>IF(7850/1000*(1/3)*PI()*ABS(CD682-CE682)*((CF682/2)^2+(CF682/2)*(CG682/2)+(CG682/2)^2-(CF682/2-CH682/1000)^2-(CF682/2-CH682/1000)*(CG682/2-CH682/1000)-(CG682/2-CH682/1000)^2)=0,"",7850/1000*(1/3)*PI()*ABS(CD682-CE682)*((CF682/2)^2+(CF682/2)*(CG682/2)+(CG682/2)^2-(CF682/2-CH682/1000)^2-(CF682/2-CH682/1000)*(CG682/2-CH682/1000)-(CG682/2-CH682/1000)^2))</f>
        <v/>
      </c>
      <c r="CL682" s="185" t="str">
        <f>IFERROR((TOWER_DATA[[#This Row],[D, bottom '[m']]]+TOWER_DATA[[#This Row],[D, top '[m']]])/(2*TOWER_DATA[[#This Row],[t '[mm']]]/1000),"")</f>
        <v/>
      </c>
      <c r="DR682" s="166"/>
      <c r="DS682" s="150"/>
      <c r="DV682" s="94"/>
      <c r="DW682" s="94"/>
    </row>
    <row r="683" spans="14:127" ht="18" customHeight="1">
      <c r="N683" s="457"/>
      <c r="O683" s="412"/>
      <c r="P683" s="412"/>
      <c r="Q683" s="412"/>
      <c r="R683" s="412"/>
      <c r="S683" s="461"/>
      <c r="T683" s="461"/>
      <c r="U683" s="457"/>
      <c r="V683" s="412"/>
      <c r="W683" s="412"/>
      <c r="X683" s="412"/>
      <c r="Y683" s="412"/>
      <c r="AW683" s="184" t="str">
        <f>IFERROR(TP_DATA[[#This Row],[Top '[m']]]-TP_DATA[[#This Row],[Bottom '[m']]], "")</f>
        <v/>
      </c>
      <c r="AX683" s="165"/>
      <c r="AY683" s="166"/>
      <c r="AZ683" s="189"/>
      <c r="BC683" s="94"/>
      <c r="BD683" s="94"/>
      <c r="BE683" s="150"/>
      <c r="BJ683"/>
      <c r="CI683" s="184" t="str">
        <f>IFERROR(TOWER_DATA[[#This Row],[Top '[m']]]-TOWER_DATA[[#This Row],[Bottom '[m']]], "")</f>
        <v/>
      </c>
      <c r="CJ683" s="446" t="str">
        <f>IFERROR(-(TOWER_DATA[[#This Row],[D, bottom '[m']]]-TOWER_DATA[[#This Row],[D, top '[m']]])/(TOWER_DATA[[#This Row],[Bottom '[m']]]-TOWER_DATA[[#This Row],[Top '[m']]]),"")</f>
        <v/>
      </c>
      <c r="CK683" s="447" t="str">
        <f>IF(7850/1000*(1/3)*PI()*ABS(CD683-CE683)*((CF683/2)^2+(CF683/2)*(CG683/2)+(CG683/2)^2-(CF683/2-CH683/1000)^2-(CF683/2-CH683/1000)*(CG683/2-CH683/1000)-(CG683/2-CH683/1000)^2)=0,"",7850/1000*(1/3)*PI()*ABS(CD683-CE683)*((CF683/2)^2+(CF683/2)*(CG683/2)+(CG683/2)^2-(CF683/2-CH683/1000)^2-(CF683/2-CH683/1000)*(CG683/2-CH683/1000)-(CG683/2-CH683/1000)^2))</f>
        <v/>
      </c>
      <c r="CL683" s="185" t="str">
        <f>IFERROR((TOWER_DATA[[#This Row],[D, bottom '[m']]]+TOWER_DATA[[#This Row],[D, top '[m']]])/(2*TOWER_DATA[[#This Row],[t '[mm']]]/1000),"")</f>
        <v/>
      </c>
      <c r="DR683" s="166"/>
      <c r="DS683" s="150"/>
      <c r="DV683" s="94"/>
      <c r="DW683" s="94"/>
    </row>
    <row r="684" spans="14:127" ht="18" customHeight="1">
      <c r="N684" s="457"/>
      <c r="O684" s="412"/>
      <c r="P684" s="412"/>
      <c r="Q684" s="412"/>
      <c r="R684" s="412"/>
      <c r="S684" s="461"/>
      <c r="T684" s="461"/>
      <c r="U684" s="457"/>
      <c r="V684" s="412"/>
      <c r="W684" s="412"/>
      <c r="X684" s="412"/>
      <c r="Y684" s="412"/>
      <c r="AW684" s="184" t="str">
        <f>IFERROR(TP_DATA[[#This Row],[Top '[m']]]-TP_DATA[[#This Row],[Bottom '[m']]], "")</f>
        <v/>
      </c>
      <c r="AX684" s="165"/>
      <c r="AY684" s="166"/>
      <c r="AZ684" s="189"/>
      <c r="BC684" s="94"/>
      <c r="BD684" s="94"/>
      <c r="BE684" s="150"/>
      <c r="BJ684"/>
      <c r="CI684" s="184" t="str">
        <f>IFERROR(TOWER_DATA[[#This Row],[Top '[m']]]-TOWER_DATA[[#This Row],[Bottom '[m']]], "")</f>
        <v/>
      </c>
      <c r="CJ684" s="446" t="str">
        <f>IFERROR(-(TOWER_DATA[[#This Row],[D, bottom '[m']]]-TOWER_DATA[[#This Row],[D, top '[m']]])/(TOWER_DATA[[#This Row],[Bottom '[m']]]-TOWER_DATA[[#This Row],[Top '[m']]]),"")</f>
        <v/>
      </c>
      <c r="CK684" s="447" t="str">
        <f>IF(7850/1000*(1/3)*PI()*ABS(CD684-CE684)*((CF684/2)^2+(CF684/2)*(CG684/2)+(CG684/2)^2-(CF684/2-CH684/1000)^2-(CF684/2-CH684/1000)*(CG684/2-CH684/1000)-(CG684/2-CH684/1000)^2)=0,"",7850/1000*(1/3)*PI()*ABS(CD684-CE684)*((CF684/2)^2+(CF684/2)*(CG684/2)+(CG684/2)^2-(CF684/2-CH684/1000)^2-(CF684/2-CH684/1000)*(CG684/2-CH684/1000)-(CG684/2-CH684/1000)^2))</f>
        <v/>
      </c>
      <c r="CL684" s="185" t="str">
        <f>IFERROR((TOWER_DATA[[#This Row],[D, bottom '[m']]]+TOWER_DATA[[#This Row],[D, top '[m']]])/(2*TOWER_DATA[[#This Row],[t '[mm']]]/1000),"")</f>
        <v/>
      </c>
      <c r="DR684" s="166"/>
      <c r="DS684" s="150"/>
      <c r="DV684" s="94"/>
      <c r="DW684" s="94"/>
    </row>
    <row r="685" spans="14:127" ht="18" customHeight="1">
      <c r="N685" s="457"/>
      <c r="O685" s="412"/>
      <c r="P685" s="412"/>
      <c r="Q685" s="412"/>
      <c r="R685" s="412"/>
      <c r="S685" s="461"/>
      <c r="T685" s="461"/>
      <c r="U685" s="457"/>
      <c r="V685" s="412"/>
      <c r="W685" s="412"/>
      <c r="X685" s="412"/>
      <c r="Y685" s="412"/>
      <c r="AW685" s="184" t="str">
        <f>IFERROR(TP_DATA[[#This Row],[Top '[m']]]-TP_DATA[[#This Row],[Bottom '[m']]], "")</f>
        <v/>
      </c>
      <c r="AX685" s="165"/>
      <c r="AY685" s="166"/>
      <c r="AZ685" s="189"/>
      <c r="BC685" s="94"/>
      <c r="BD685" s="94"/>
      <c r="BE685" s="150"/>
      <c r="BJ685"/>
      <c r="CI685" s="184" t="str">
        <f>IFERROR(TOWER_DATA[[#This Row],[Top '[m']]]-TOWER_DATA[[#This Row],[Bottom '[m']]], "")</f>
        <v/>
      </c>
      <c r="CJ685" s="446" t="str">
        <f>IFERROR(-(TOWER_DATA[[#This Row],[D, bottom '[m']]]-TOWER_DATA[[#This Row],[D, top '[m']]])/(TOWER_DATA[[#This Row],[Bottom '[m']]]-TOWER_DATA[[#This Row],[Top '[m']]]),"")</f>
        <v/>
      </c>
      <c r="CK685" s="447" t="str">
        <f>IF(7850/1000*(1/3)*PI()*ABS(CD685-CE685)*((CF685/2)^2+(CF685/2)*(CG685/2)+(CG685/2)^2-(CF685/2-CH685/1000)^2-(CF685/2-CH685/1000)*(CG685/2-CH685/1000)-(CG685/2-CH685/1000)^2)=0,"",7850/1000*(1/3)*PI()*ABS(CD685-CE685)*((CF685/2)^2+(CF685/2)*(CG685/2)+(CG685/2)^2-(CF685/2-CH685/1000)^2-(CF685/2-CH685/1000)*(CG685/2-CH685/1000)-(CG685/2-CH685/1000)^2))</f>
        <v/>
      </c>
      <c r="CL685" s="185" t="str">
        <f>IFERROR((TOWER_DATA[[#This Row],[D, bottom '[m']]]+TOWER_DATA[[#This Row],[D, top '[m']]])/(2*TOWER_DATA[[#This Row],[t '[mm']]]/1000),"")</f>
        <v/>
      </c>
      <c r="DR685" s="166"/>
      <c r="DS685" s="150"/>
      <c r="DV685" s="94"/>
      <c r="DW685" s="94"/>
    </row>
    <row r="686" spans="14:127" ht="18" customHeight="1">
      <c r="N686" s="457"/>
      <c r="O686" s="412"/>
      <c r="P686" s="412"/>
      <c r="Q686" s="412"/>
      <c r="R686" s="412"/>
      <c r="S686" s="461"/>
      <c r="T686" s="461"/>
      <c r="U686" s="457"/>
      <c r="V686" s="412"/>
      <c r="W686" s="412"/>
      <c r="X686" s="412"/>
      <c r="Y686" s="412"/>
      <c r="AW686" s="184" t="str">
        <f>IFERROR(TP_DATA[[#This Row],[Top '[m']]]-TP_DATA[[#This Row],[Bottom '[m']]], "")</f>
        <v/>
      </c>
      <c r="AX686" s="165"/>
      <c r="AY686" s="166"/>
      <c r="AZ686" s="189"/>
      <c r="BC686" s="94"/>
      <c r="BD686" s="94"/>
      <c r="BE686" s="150"/>
      <c r="BJ686"/>
      <c r="CI686" s="184" t="str">
        <f>IFERROR(TOWER_DATA[[#This Row],[Top '[m']]]-TOWER_DATA[[#This Row],[Bottom '[m']]], "")</f>
        <v/>
      </c>
      <c r="CJ686" s="446" t="str">
        <f>IFERROR(-(TOWER_DATA[[#This Row],[D, bottom '[m']]]-TOWER_DATA[[#This Row],[D, top '[m']]])/(TOWER_DATA[[#This Row],[Bottom '[m']]]-TOWER_DATA[[#This Row],[Top '[m']]]),"")</f>
        <v/>
      </c>
      <c r="CK686" s="447" t="str">
        <f>IF(7850/1000*(1/3)*PI()*ABS(CD686-CE686)*((CF686/2)^2+(CF686/2)*(CG686/2)+(CG686/2)^2-(CF686/2-CH686/1000)^2-(CF686/2-CH686/1000)*(CG686/2-CH686/1000)-(CG686/2-CH686/1000)^2)=0,"",7850/1000*(1/3)*PI()*ABS(CD686-CE686)*((CF686/2)^2+(CF686/2)*(CG686/2)+(CG686/2)^2-(CF686/2-CH686/1000)^2-(CF686/2-CH686/1000)*(CG686/2-CH686/1000)-(CG686/2-CH686/1000)^2))</f>
        <v/>
      </c>
      <c r="CL686" s="185" t="str">
        <f>IFERROR((TOWER_DATA[[#This Row],[D, bottom '[m']]]+TOWER_DATA[[#This Row],[D, top '[m']]])/(2*TOWER_DATA[[#This Row],[t '[mm']]]/1000),"")</f>
        <v/>
      </c>
      <c r="DR686" s="166"/>
      <c r="DS686" s="150"/>
      <c r="DV686" s="94"/>
      <c r="DW686" s="94"/>
    </row>
    <row r="687" spans="14:127" ht="18" customHeight="1">
      <c r="N687" s="457"/>
      <c r="O687" s="412"/>
      <c r="P687" s="412"/>
      <c r="Q687" s="412"/>
      <c r="R687" s="412"/>
      <c r="S687" s="461"/>
      <c r="T687" s="461"/>
      <c r="U687" s="457"/>
      <c r="V687" s="412"/>
      <c r="W687" s="412"/>
      <c r="X687" s="412"/>
      <c r="Y687" s="412"/>
      <c r="AW687" s="184" t="str">
        <f>IFERROR(TP_DATA[[#This Row],[Top '[m']]]-TP_DATA[[#This Row],[Bottom '[m']]], "")</f>
        <v/>
      </c>
      <c r="AX687" s="165"/>
      <c r="AY687" s="166"/>
      <c r="AZ687" s="189"/>
      <c r="BC687" s="94"/>
      <c r="BD687" s="94"/>
      <c r="BE687" s="150"/>
      <c r="BJ687"/>
      <c r="CI687" s="184" t="str">
        <f>IFERROR(TOWER_DATA[[#This Row],[Top '[m']]]-TOWER_DATA[[#This Row],[Bottom '[m']]], "")</f>
        <v/>
      </c>
      <c r="CJ687" s="446" t="str">
        <f>IFERROR(-(TOWER_DATA[[#This Row],[D, bottom '[m']]]-TOWER_DATA[[#This Row],[D, top '[m']]])/(TOWER_DATA[[#This Row],[Bottom '[m']]]-TOWER_DATA[[#This Row],[Top '[m']]]),"")</f>
        <v/>
      </c>
      <c r="CK687" s="447" t="str">
        <f>IF(7850/1000*(1/3)*PI()*ABS(CD687-CE687)*((CF687/2)^2+(CF687/2)*(CG687/2)+(CG687/2)^2-(CF687/2-CH687/1000)^2-(CF687/2-CH687/1000)*(CG687/2-CH687/1000)-(CG687/2-CH687/1000)^2)=0,"",7850/1000*(1/3)*PI()*ABS(CD687-CE687)*((CF687/2)^2+(CF687/2)*(CG687/2)+(CG687/2)^2-(CF687/2-CH687/1000)^2-(CF687/2-CH687/1000)*(CG687/2-CH687/1000)-(CG687/2-CH687/1000)^2))</f>
        <v/>
      </c>
      <c r="CL687" s="185" t="str">
        <f>IFERROR((TOWER_DATA[[#This Row],[D, bottom '[m']]]+TOWER_DATA[[#This Row],[D, top '[m']]])/(2*TOWER_DATA[[#This Row],[t '[mm']]]/1000),"")</f>
        <v/>
      </c>
      <c r="DR687" s="166"/>
      <c r="DS687" s="150"/>
      <c r="DV687" s="94"/>
      <c r="DW687" s="94"/>
    </row>
    <row r="688" spans="14:127" ht="18" customHeight="1">
      <c r="N688" s="457"/>
      <c r="O688" s="412"/>
      <c r="P688" s="412"/>
      <c r="Q688" s="412"/>
      <c r="R688" s="412"/>
      <c r="S688" s="461"/>
      <c r="T688" s="461"/>
      <c r="U688" s="457"/>
      <c r="V688" s="412"/>
      <c r="W688" s="412"/>
      <c r="X688" s="412"/>
      <c r="Y688" s="412"/>
      <c r="AW688" s="184" t="str">
        <f>IFERROR(TP_DATA[[#This Row],[Top '[m']]]-TP_DATA[[#This Row],[Bottom '[m']]], "")</f>
        <v/>
      </c>
      <c r="AX688" s="165"/>
      <c r="AY688" s="166"/>
      <c r="AZ688" s="189"/>
      <c r="BC688" s="94"/>
      <c r="BD688" s="94"/>
      <c r="BE688" s="150"/>
      <c r="BJ688"/>
      <c r="CI688" s="184" t="str">
        <f>IFERROR(TOWER_DATA[[#This Row],[Top '[m']]]-TOWER_DATA[[#This Row],[Bottom '[m']]], "")</f>
        <v/>
      </c>
      <c r="CJ688" s="446" t="str">
        <f>IFERROR(-(TOWER_DATA[[#This Row],[D, bottom '[m']]]-TOWER_DATA[[#This Row],[D, top '[m']]])/(TOWER_DATA[[#This Row],[Bottom '[m']]]-TOWER_DATA[[#This Row],[Top '[m']]]),"")</f>
        <v/>
      </c>
      <c r="CK688" s="447" t="str">
        <f>IF(7850/1000*(1/3)*PI()*ABS(CD688-CE688)*((CF688/2)^2+(CF688/2)*(CG688/2)+(CG688/2)^2-(CF688/2-CH688/1000)^2-(CF688/2-CH688/1000)*(CG688/2-CH688/1000)-(CG688/2-CH688/1000)^2)=0,"",7850/1000*(1/3)*PI()*ABS(CD688-CE688)*((CF688/2)^2+(CF688/2)*(CG688/2)+(CG688/2)^2-(CF688/2-CH688/1000)^2-(CF688/2-CH688/1000)*(CG688/2-CH688/1000)-(CG688/2-CH688/1000)^2))</f>
        <v/>
      </c>
      <c r="CL688" s="185" t="str">
        <f>IFERROR((TOWER_DATA[[#This Row],[D, bottom '[m']]]+TOWER_DATA[[#This Row],[D, top '[m']]])/(2*TOWER_DATA[[#This Row],[t '[mm']]]/1000),"")</f>
        <v/>
      </c>
      <c r="DR688" s="166"/>
      <c r="DS688" s="150"/>
      <c r="DV688" s="94"/>
      <c r="DW688" s="94"/>
    </row>
    <row r="689" spans="14:127" ht="18" customHeight="1">
      <c r="N689" s="457"/>
      <c r="O689" s="412"/>
      <c r="P689" s="412"/>
      <c r="Q689" s="412"/>
      <c r="R689" s="412"/>
      <c r="S689" s="461"/>
      <c r="T689" s="461"/>
      <c r="U689" s="457"/>
      <c r="V689" s="412"/>
      <c r="W689" s="412"/>
      <c r="X689" s="412"/>
      <c r="Y689" s="412"/>
      <c r="AW689" s="184" t="str">
        <f>IFERROR(TP_DATA[[#This Row],[Top '[m']]]-TP_DATA[[#This Row],[Bottom '[m']]], "")</f>
        <v/>
      </c>
      <c r="AX689" s="165"/>
      <c r="AY689" s="166"/>
      <c r="AZ689" s="189"/>
      <c r="BC689" s="94"/>
      <c r="BD689" s="94"/>
      <c r="BE689" s="150"/>
      <c r="BJ689"/>
      <c r="CI689" s="184" t="str">
        <f>IFERROR(TOWER_DATA[[#This Row],[Top '[m']]]-TOWER_DATA[[#This Row],[Bottom '[m']]], "")</f>
        <v/>
      </c>
      <c r="CJ689" s="446" t="str">
        <f>IFERROR(-(TOWER_DATA[[#This Row],[D, bottom '[m']]]-TOWER_DATA[[#This Row],[D, top '[m']]])/(TOWER_DATA[[#This Row],[Bottom '[m']]]-TOWER_DATA[[#This Row],[Top '[m']]]),"")</f>
        <v/>
      </c>
      <c r="CK689" s="447" t="str">
        <f>IF(7850/1000*(1/3)*PI()*ABS(CD689-CE689)*((CF689/2)^2+(CF689/2)*(CG689/2)+(CG689/2)^2-(CF689/2-CH689/1000)^2-(CF689/2-CH689/1000)*(CG689/2-CH689/1000)-(CG689/2-CH689/1000)^2)=0,"",7850/1000*(1/3)*PI()*ABS(CD689-CE689)*((CF689/2)^2+(CF689/2)*(CG689/2)+(CG689/2)^2-(CF689/2-CH689/1000)^2-(CF689/2-CH689/1000)*(CG689/2-CH689/1000)-(CG689/2-CH689/1000)^2))</f>
        <v/>
      </c>
      <c r="CL689" s="185" t="str">
        <f>IFERROR((TOWER_DATA[[#This Row],[D, bottom '[m']]]+TOWER_DATA[[#This Row],[D, top '[m']]])/(2*TOWER_DATA[[#This Row],[t '[mm']]]/1000),"")</f>
        <v/>
      </c>
      <c r="DR689" s="166"/>
      <c r="DS689" s="150"/>
      <c r="DV689" s="94"/>
      <c r="DW689" s="94"/>
    </row>
    <row r="690" spans="14:127" ht="18" customHeight="1">
      <c r="N690" s="457"/>
      <c r="O690" s="412"/>
      <c r="P690" s="412"/>
      <c r="Q690" s="412"/>
      <c r="R690" s="412"/>
      <c r="S690" s="461"/>
      <c r="T690" s="461"/>
      <c r="U690" s="457"/>
      <c r="V690" s="412"/>
      <c r="W690" s="412"/>
      <c r="X690" s="412"/>
      <c r="Y690" s="412"/>
      <c r="AW690" s="184" t="str">
        <f>IFERROR(TP_DATA[[#This Row],[Top '[m']]]-TP_DATA[[#This Row],[Bottom '[m']]], "")</f>
        <v/>
      </c>
      <c r="AX690" s="165"/>
      <c r="AY690" s="166"/>
      <c r="AZ690" s="189"/>
      <c r="BC690" s="94"/>
      <c r="BD690" s="94"/>
      <c r="BE690" s="150"/>
      <c r="BJ690"/>
      <c r="CI690" s="184" t="str">
        <f>IFERROR(TOWER_DATA[[#This Row],[Top '[m']]]-TOWER_DATA[[#This Row],[Bottom '[m']]], "")</f>
        <v/>
      </c>
      <c r="CJ690" s="446" t="str">
        <f>IFERROR(-(TOWER_DATA[[#This Row],[D, bottom '[m']]]-TOWER_DATA[[#This Row],[D, top '[m']]])/(TOWER_DATA[[#This Row],[Bottom '[m']]]-TOWER_DATA[[#This Row],[Top '[m']]]),"")</f>
        <v/>
      </c>
      <c r="CK690" s="447" t="str">
        <f>IF(7850/1000*(1/3)*PI()*ABS(CD690-CE690)*((CF690/2)^2+(CF690/2)*(CG690/2)+(CG690/2)^2-(CF690/2-CH690/1000)^2-(CF690/2-CH690/1000)*(CG690/2-CH690/1000)-(CG690/2-CH690/1000)^2)=0,"",7850/1000*(1/3)*PI()*ABS(CD690-CE690)*((CF690/2)^2+(CF690/2)*(CG690/2)+(CG690/2)^2-(CF690/2-CH690/1000)^2-(CF690/2-CH690/1000)*(CG690/2-CH690/1000)-(CG690/2-CH690/1000)^2))</f>
        <v/>
      </c>
      <c r="CL690" s="185" t="str">
        <f>IFERROR((TOWER_DATA[[#This Row],[D, bottom '[m']]]+TOWER_DATA[[#This Row],[D, top '[m']]])/(2*TOWER_DATA[[#This Row],[t '[mm']]]/1000),"")</f>
        <v/>
      </c>
      <c r="DR690" s="166"/>
      <c r="DS690" s="150"/>
      <c r="DV690" s="94"/>
      <c r="DW690" s="94"/>
    </row>
    <row r="691" spans="14:127" ht="18" customHeight="1">
      <c r="N691" s="457"/>
      <c r="O691" s="412"/>
      <c r="P691" s="412"/>
      <c r="Q691" s="412"/>
      <c r="R691" s="412"/>
      <c r="S691" s="461"/>
      <c r="T691" s="461"/>
      <c r="U691" s="457"/>
      <c r="V691" s="412"/>
      <c r="W691" s="412"/>
      <c r="X691" s="412"/>
      <c r="Y691" s="412"/>
      <c r="AW691" s="184" t="str">
        <f>IFERROR(TP_DATA[[#This Row],[Top '[m']]]-TP_DATA[[#This Row],[Bottom '[m']]], "")</f>
        <v/>
      </c>
      <c r="AX691" s="165"/>
      <c r="AY691" s="166"/>
      <c r="AZ691" s="189"/>
      <c r="BC691" s="94"/>
      <c r="BD691" s="94"/>
      <c r="BE691" s="150"/>
      <c r="BJ691"/>
      <c r="CI691" s="184" t="str">
        <f>IFERROR(TOWER_DATA[[#This Row],[Top '[m']]]-TOWER_DATA[[#This Row],[Bottom '[m']]], "")</f>
        <v/>
      </c>
      <c r="CJ691" s="446" t="str">
        <f>IFERROR(-(TOWER_DATA[[#This Row],[D, bottom '[m']]]-TOWER_DATA[[#This Row],[D, top '[m']]])/(TOWER_DATA[[#This Row],[Bottom '[m']]]-TOWER_DATA[[#This Row],[Top '[m']]]),"")</f>
        <v/>
      </c>
      <c r="CK691" s="447" t="str">
        <f>IF(7850/1000*(1/3)*PI()*ABS(CD691-CE691)*((CF691/2)^2+(CF691/2)*(CG691/2)+(CG691/2)^2-(CF691/2-CH691/1000)^2-(CF691/2-CH691/1000)*(CG691/2-CH691/1000)-(CG691/2-CH691/1000)^2)=0,"",7850/1000*(1/3)*PI()*ABS(CD691-CE691)*((CF691/2)^2+(CF691/2)*(CG691/2)+(CG691/2)^2-(CF691/2-CH691/1000)^2-(CF691/2-CH691/1000)*(CG691/2-CH691/1000)-(CG691/2-CH691/1000)^2))</f>
        <v/>
      </c>
      <c r="CL691" s="185" t="str">
        <f>IFERROR((TOWER_DATA[[#This Row],[D, bottom '[m']]]+TOWER_DATA[[#This Row],[D, top '[m']]])/(2*TOWER_DATA[[#This Row],[t '[mm']]]/1000),"")</f>
        <v/>
      </c>
      <c r="DR691" s="166"/>
      <c r="DS691" s="150"/>
      <c r="DV691" s="94"/>
      <c r="DW691" s="94"/>
    </row>
    <row r="692" spans="14:127" ht="18" customHeight="1">
      <c r="N692" s="457"/>
      <c r="O692" s="412"/>
      <c r="P692" s="412"/>
      <c r="Q692" s="412"/>
      <c r="R692" s="412"/>
      <c r="S692" s="461"/>
      <c r="T692" s="461"/>
      <c r="U692" s="457"/>
      <c r="V692" s="412"/>
      <c r="W692" s="412"/>
      <c r="X692" s="412"/>
      <c r="Y692" s="412"/>
      <c r="AW692" s="184" t="str">
        <f>IFERROR(TP_DATA[[#This Row],[Top '[m']]]-TP_DATA[[#This Row],[Bottom '[m']]], "")</f>
        <v/>
      </c>
      <c r="AX692" s="165"/>
      <c r="AY692" s="166"/>
      <c r="AZ692" s="189"/>
      <c r="BC692" s="94"/>
      <c r="BD692" s="94"/>
      <c r="BE692" s="150"/>
      <c r="BJ692"/>
      <c r="CI692" s="184" t="str">
        <f>IFERROR(TOWER_DATA[[#This Row],[Top '[m']]]-TOWER_DATA[[#This Row],[Bottom '[m']]], "")</f>
        <v/>
      </c>
      <c r="CJ692" s="446" t="str">
        <f>IFERROR(-(TOWER_DATA[[#This Row],[D, bottom '[m']]]-TOWER_DATA[[#This Row],[D, top '[m']]])/(TOWER_DATA[[#This Row],[Bottom '[m']]]-TOWER_DATA[[#This Row],[Top '[m']]]),"")</f>
        <v/>
      </c>
      <c r="CK692" s="447" t="str">
        <f>IF(7850/1000*(1/3)*PI()*ABS(CD692-CE692)*((CF692/2)^2+(CF692/2)*(CG692/2)+(CG692/2)^2-(CF692/2-CH692/1000)^2-(CF692/2-CH692/1000)*(CG692/2-CH692/1000)-(CG692/2-CH692/1000)^2)=0,"",7850/1000*(1/3)*PI()*ABS(CD692-CE692)*((CF692/2)^2+(CF692/2)*(CG692/2)+(CG692/2)^2-(CF692/2-CH692/1000)^2-(CF692/2-CH692/1000)*(CG692/2-CH692/1000)-(CG692/2-CH692/1000)^2))</f>
        <v/>
      </c>
      <c r="CL692" s="185" t="str">
        <f>IFERROR((TOWER_DATA[[#This Row],[D, bottom '[m']]]+TOWER_DATA[[#This Row],[D, top '[m']]])/(2*TOWER_DATA[[#This Row],[t '[mm']]]/1000),"")</f>
        <v/>
      </c>
      <c r="DR692" s="166"/>
      <c r="DS692" s="150"/>
      <c r="DV692" s="94"/>
      <c r="DW692" s="94"/>
    </row>
    <row r="693" spans="14:127" ht="18" customHeight="1">
      <c r="N693" s="457"/>
      <c r="O693" s="412"/>
      <c r="P693" s="412"/>
      <c r="Q693" s="412"/>
      <c r="R693" s="412"/>
      <c r="S693" s="461"/>
      <c r="T693" s="461"/>
      <c r="U693" s="457"/>
      <c r="V693" s="412"/>
      <c r="W693" s="412"/>
      <c r="X693" s="412"/>
      <c r="Y693" s="412"/>
      <c r="AW693" s="184" t="str">
        <f>IFERROR(TP_DATA[[#This Row],[Top '[m']]]-TP_DATA[[#This Row],[Bottom '[m']]], "")</f>
        <v/>
      </c>
      <c r="AX693" s="165"/>
      <c r="AY693" s="166"/>
      <c r="AZ693" s="189"/>
      <c r="BC693" s="94"/>
      <c r="BD693" s="94"/>
      <c r="BE693" s="150"/>
      <c r="BJ693"/>
      <c r="CI693" s="184" t="str">
        <f>IFERROR(TOWER_DATA[[#This Row],[Top '[m']]]-TOWER_DATA[[#This Row],[Bottom '[m']]], "")</f>
        <v/>
      </c>
      <c r="CJ693" s="446" t="str">
        <f>IFERROR(-(TOWER_DATA[[#This Row],[D, bottom '[m']]]-TOWER_DATA[[#This Row],[D, top '[m']]])/(TOWER_DATA[[#This Row],[Bottom '[m']]]-TOWER_DATA[[#This Row],[Top '[m']]]),"")</f>
        <v/>
      </c>
      <c r="CK693" s="447" t="str">
        <f>IF(7850/1000*(1/3)*PI()*ABS(CD693-CE693)*((CF693/2)^2+(CF693/2)*(CG693/2)+(CG693/2)^2-(CF693/2-CH693/1000)^2-(CF693/2-CH693/1000)*(CG693/2-CH693/1000)-(CG693/2-CH693/1000)^2)=0,"",7850/1000*(1/3)*PI()*ABS(CD693-CE693)*((CF693/2)^2+(CF693/2)*(CG693/2)+(CG693/2)^2-(CF693/2-CH693/1000)^2-(CF693/2-CH693/1000)*(CG693/2-CH693/1000)-(CG693/2-CH693/1000)^2))</f>
        <v/>
      </c>
      <c r="CL693" s="185" t="str">
        <f>IFERROR((TOWER_DATA[[#This Row],[D, bottom '[m']]]+TOWER_DATA[[#This Row],[D, top '[m']]])/(2*TOWER_DATA[[#This Row],[t '[mm']]]/1000),"")</f>
        <v/>
      </c>
      <c r="DR693" s="166"/>
      <c r="DS693" s="150"/>
      <c r="DV693" s="94"/>
      <c r="DW693" s="94"/>
    </row>
    <row r="694" spans="14:127" ht="18" customHeight="1">
      <c r="N694" s="457"/>
      <c r="O694" s="412"/>
      <c r="P694" s="412"/>
      <c r="Q694" s="412"/>
      <c r="R694" s="412"/>
      <c r="S694" s="461"/>
      <c r="T694" s="461"/>
      <c r="U694" s="457"/>
      <c r="V694" s="412"/>
      <c r="W694" s="412"/>
      <c r="X694" s="412"/>
      <c r="Y694" s="412"/>
      <c r="AW694" s="184" t="str">
        <f>IFERROR(TP_DATA[[#This Row],[Top '[m']]]-TP_DATA[[#This Row],[Bottom '[m']]], "")</f>
        <v/>
      </c>
      <c r="AX694" s="165"/>
      <c r="AY694" s="166"/>
      <c r="AZ694" s="189"/>
      <c r="BC694" s="94"/>
      <c r="BD694" s="94"/>
      <c r="BE694" s="150"/>
      <c r="BJ694"/>
      <c r="CI694" s="184" t="str">
        <f>IFERROR(TOWER_DATA[[#This Row],[Top '[m']]]-TOWER_DATA[[#This Row],[Bottom '[m']]], "")</f>
        <v/>
      </c>
      <c r="CJ694" s="446" t="str">
        <f>IFERROR(-(TOWER_DATA[[#This Row],[D, bottom '[m']]]-TOWER_DATA[[#This Row],[D, top '[m']]])/(TOWER_DATA[[#This Row],[Bottom '[m']]]-TOWER_DATA[[#This Row],[Top '[m']]]),"")</f>
        <v/>
      </c>
      <c r="CK694" s="447" t="str">
        <f>IF(7850/1000*(1/3)*PI()*ABS(CD694-CE694)*((CF694/2)^2+(CF694/2)*(CG694/2)+(CG694/2)^2-(CF694/2-CH694/1000)^2-(CF694/2-CH694/1000)*(CG694/2-CH694/1000)-(CG694/2-CH694/1000)^2)=0,"",7850/1000*(1/3)*PI()*ABS(CD694-CE694)*((CF694/2)^2+(CF694/2)*(CG694/2)+(CG694/2)^2-(CF694/2-CH694/1000)^2-(CF694/2-CH694/1000)*(CG694/2-CH694/1000)-(CG694/2-CH694/1000)^2))</f>
        <v/>
      </c>
      <c r="CL694" s="185" t="str">
        <f>IFERROR((TOWER_DATA[[#This Row],[D, bottom '[m']]]+TOWER_DATA[[#This Row],[D, top '[m']]])/(2*TOWER_DATA[[#This Row],[t '[mm']]]/1000),"")</f>
        <v/>
      </c>
      <c r="DR694" s="166"/>
      <c r="DS694" s="150"/>
      <c r="DV694" s="94"/>
      <c r="DW694" s="94"/>
    </row>
    <row r="695" spans="14:127" ht="18" customHeight="1">
      <c r="N695" s="457"/>
      <c r="O695" s="412"/>
      <c r="P695" s="412"/>
      <c r="Q695" s="412"/>
      <c r="R695" s="412"/>
      <c r="S695" s="461"/>
      <c r="T695" s="461"/>
      <c r="U695" s="457"/>
      <c r="V695" s="412"/>
      <c r="W695" s="412"/>
      <c r="X695" s="412"/>
      <c r="Y695" s="412"/>
      <c r="AW695" s="184" t="str">
        <f>IFERROR(TP_DATA[[#This Row],[Top '[m']]]-TP_DATA[[#This Row],[Bottom '[m']]], "")</f>
        <v/>
      </c>
      <c r="AX695" s="165"/>
      <c r="AY695" s="166"/>
      <c r="AZ695" s="189"/>
      <c r="BC695" s="94"/>
      <c r="BD695" s="94"/>
      <c r="BE695" s="150"/>
      <c r="BJ695"/>
      <c r="CI695" s="184" t="str">
        <f>IFERROR(TOWER_DATA[[#This Row],[Top '[m']]]-TOWER_DATA[[#This Row],[Bottom '[m']]], "")</f>
        <v/>
      </c>
      <c r="CJ695" s="446" t="str">
        <f>IFERROR(-(TOWER_DATA[[#This Row],[D, bottom '[m']]]-TOWER_DATA[[#This Row],[D, top '[m']]])/(TOWER_DATA[[#This Row],[Bottom '[m']]]-TOWER_DATA[[#This Row],[Top '[m']]]),"")</f>
        <v/>
      </c>
      <c r="CK695" s="447" t="str">
        <f>IF(7850/1000*(1/3)*PI()*ABS(CD695-CE695)*((CF695/2)^2+(CF695/2)*(CG695/2)+(CG695/2)^2-(CF695/2-CH695/1000)^2-(CF695/2-CH695/1000)*(CG695/2-CH695/1000)-(CG695/2-CH695/1000)^2)=0,"",7850/1000*(1/3)*PI()*ABS(CD695-CE695)*((CF695/2)^2+(CF695/2)*(CG695/2)+(CG695/2)^2-(CF695/2-CH695/1000)^2-(CF695/2-CH695/1000)*(CG695/2-CH695/1000)-(CG695/2-CH695/1000)^2))</f>
        <v/>
      </c>
      <c r="CL695" s="185" t="str">
        <f>IFERROR((TOWER_DATA[[#This Row],[D, bottom '[m']]]+TOWER_DATA[[#This Row],[D, top '[m']]])/(2*TOWER_DATA[[#This Row],[t '[mm']]]/1000),"")</f>
        <v/>
      </c>
      <c r="DR695" s="166"/>
      <c r="DS695" s="150"/>
      <c r="DV695" s="94"/>
      <c r="DW695" s="94"/>
    </row>
    <row r="696" spans="14:127" ht="18" customHeight="1">
      <c r="N696" s="457"/>
      <c r="O696" s="412"/>
      <c r="P696" s="412"/>
      <c r="Q696" s="412"/>
      <c r="R696" s="412"/>
      <c r="S696" s="461"/>
      <c r="T696" s="461"/>
      <c r="U696" s="457"/>
      <c r="V696" s="412"/>
      <c r="W696" s="412"/>
      <c r="X696" s="412"/>
      <c r="Y696" s="412"/>
      <c r="AW696" s="184" t="str">
        <f>IFERROR(TP_DATA[[#This Row],[Top '[m']]]-TP_DATA[[#This Row],[Bottom '[m']]], "")</f>
        <v/>
      </c>
      <c r="AX696" s="165"/>
      <c r="AY696" s="166"/>
      <c r="AZ696" s="189"/>
      <c r="BC696" s="94"/>
      <c r="BD696" s="94"/>
      <c r="BE696" s="150"/>
      <c r="BJ696"/>
      <c r="CI696" s="184" t="str">
        <f>IFERROR(TOWER_DATA[[#This Row],[Top '[m']]]-TOWER_DATA[[#This Row],[Bottom '[m']]], "")</f>
        <v/>
      </c>
      <c r="CJ696" s="446" t="str">
        <f>IFERROR(-(TOWER_DATA[[#This Row],[D, bottom '[m']]]-TOWER_DATA[[#This Row],[D, top '[m']]])/(TOWER_DATA[[#This Row],[Bottom '[m']]]-TOWER_DATA[[#This Row],[Top '[m']]]),"")</f>
        <v/>
      </c>
      <c r="CK696" s="447" t="str">
        <f>IF(7850/1000*(1/3)*PI()*ABS(CD696-CE696)*((CF696/2)^2+(CF696/2)*(CG696/2)+(CG696/2)^2-(CF696/2-CH696/1000)^2-(CF696/2-CH696/1000)*(CG696/2-CH696/1000)-(CG696/2-CH696/1000)^2)=0,"",7850/1000*(1/3)*PI()*ABS(CD696-CE696)*((CF696/2)^2+(CF696/2)*(CG696/2)+(CG696/2)^2-(CF696/2-CH696/1000)^2-(CF696/2-CH696/1000)*(CG696/2-CH696/1000)-(CG696/2-CH696/1000)^2))</f>
        <v/>
      </c>
      <c r="CL696" s="185" t="str">
        <f>IFERROR((TOWER_DATA[[#This Row],[D, bottom '[m']]]+TOWER_DATA[[#This Row],[D, top '[m']]])/(2*TOWER_DATA[[#This Row],[t '[mm']]]/1000),"")</f>
        <v/>
      </c>
      <c r="DR696" s="166"/>
      <c r="DS696" s="150"/>
      <c r="DV696" s="94"/>
      <c r="DW696" s="94"/>
    </row>
    <row r="697" spans="14:127" ht="18" customHeight="1">
      <c r="N697" s="457"/>
      <c r="O697" s="412"/>
      <c r="P697" s="412"/>
      <c r="Q697" s="412"/>
      <c r="R697" s="412"/>
      <c r="S697" s="461"/>
      <c r="T697" s="461"/>
      <c r="U697" s="457"/>
      <c r="V697" s="412"/>
      <c r="W697" s="412"/>
      <c r="X697" s="412"/>
      <c r="Y697" s="412"/>
      <c r="AW697" s="184" t="str">
        <f>IFERROR(TP_DATA[[#This Row],[Top '[m']]]-TP_DATA[[#This Row],[Bottom '[m']]], "")</f>
        <v/>
      </c>
      <c r="AX697" s="165"/>
      <c r="AY697" s="166"/>
      <c r="AZ697" s="189"/>
      <c r="BC697" s="94"/>
      <c r="BD697" s="94"/>
      <c r="BE697" s="150"/>
      <c r="BJ697"/>
      <c r="CI697" s="184" t="str">
        <f>IFERROR(TOWER_DATA[[#This Row],[Top '[m']]]-TOWER_DATA[[#This Row],[Bottom '[m']]], "")</f>
        <v/>
      </c>
      <c r="CJ697" s="446" t="str">
        <f>IFERROR(-(TOWER_DATA[[#This Row],[D, bottom '[m']]]-TOWER_DATA[[#This Row],[D, top '[m']]])/(TOWER_DATA[[#This Row],[Bottom '[m']]]-TOWER_DATA[[#This Row],[Top '[m']]]),"")</f>
        <v/>
      </c>
      <c r="CK697" s="447" t="str">
        <f>IF(7850/1000*(1/3)*PI()*ABS(CD697-CE697)*((CF697/2)^2+(CF697/2)*(CG697/2)+(CG697/2)^2-(CF697/2-CH697/1000)^2-(CF697/2-CH697/1000)*(CG697/2-CH697/1000)-(CG697/2-CH697/1000)^2)=0,"",7850/1000*(1/3)*PI()*ABS(CD697-CE697)*((CF697/2)^2+(CF697/2)*(CG697/2)+(CG697/2)^2-(CF697/2-CH697/1000)^2-(CF697/2-CH697/1000)*(CG697/2-CH697/1000)-(CG697/2-CH697/1000)^2))</f>
        <v/>
      </c>
      <c r="CL697" s="185" t="str">
        <f>IFERROR((TOWER_DATA[[#This Row],[D, bottom '[m']]]+TOWER_DATA[[#This Row],[D, top '[m']]])/(2*TOWER_DATA[[#This Row],[t '[mm']]]/1000),"")</f>
        <v/>
      </c>
      <c r="DR697" s="166"/>
      <c r="DS697" s="150"/>
      <c r="DV697" s="94"/>
      <c r="DW697" s="94"/>
    </row>
    <row r="698" spans="14:127" ht="18" customHeight="1">
      <c r="N698" s="457"/>
      <c r="O698" s="412"/>
      <c r="P698" s="412"/>
      <c r="Q698" s="412"/>
      <c r="R698" s="412"/>
      <c r="S698" s="461"/>
      <c r="T698" s="461"/>
      <c r="U698" s="457"/>
      <c r="V698" s="412"/>
      <c r="W698" s="412"/>
      <c r="X698" s="412"/>
      <c r="Y698" s="412"/>
      <c r="AW698" s="184" t="str">
        <f>IFERROR(TP_DATA[[#This Row],[Top '[m']]]-TP_DATA[[#This Row],[Bottom '[m']]], "")</f>
        <v/>
      </c>
      <c r="AX698" s="165"/>
      <c r="AY698" s="166"/>
      <c r="AZ698" s="189"/>
      <c r="BC698" s="94"/>
      <c r="BD698" s="94"/>
      <c r="BE698" s="150"/>
      <c r="BJ698"/>
      <c r="CI698" s="184" t="str">
        <f>IFERROR(TOWER_DATA[[#This Row],[Top '[m']]]-TOWER_DATA[[#This Row],[Bottom '[m']]], "")</f>
        <v/>
      </c>
      <c r="CJ698" s="446" t="str">
        <f>IFERROR(-(TOWER_DATA[[#This Row],[D, bottom '[m']]]-TOWER_DATA[[#This Row],[D, top '[m']]])/(TOWER_DATA[[#This Row],[Bottom '[m']]]-TOWER_DATA[[#This Row],[Top '[m']]]),"")</f>
        <v/>
      </c>
      <c r="CK698" s="447" t="str">
        <f>IF(7850/1000*(1/3)*PI()*ABS(CD698-CE698)*((CF698/2)^2+(CF698/2)*(CG698/2)+(CG698/2)^2-(CF698/2-CH698/1000)^2-(CF698/2-CH698/1000)*(CG698/2-CH698/1000)-(CG698/2-CH698/1000)^2)=0,"",7850/1000*(1/3)*PI()*ABS(CD698-CE698)*((CF698/2)^2+(CF698/2)*(CG698/2)+(CG698/2)^2-(CF698/2-CH698/1000)^2-(CF698/2-CH698/1000)*(CG698/2-CH698/1000)-(CG698/2-CH698/1000)^2))</f>
        <v/>
      </c>
      <c r="CL698" s="185" t="str">
        <f>IFERROR((TOWER_DATA[[#This Row],[D, bottom '[m']]]+TOWER_DATA[[#This Row],[D, top '[m']]])/(2*TOWER_DATA[[#This Row],[t '[mm']]]/1000),"")</f>
        <v/>
      </c>
      <c r="DR698" s="166"/>
      <c r="DS698" s="150"/>
      <c r="DV698" s="94"/>
      <c r="DW698" s="94"/>
    </row>
    <row r="699" spans="14:127" ht="18" customHeight="1">
      <c r="N699" s="457"/>
      <c r="O699" s="412"/>
      <c r="P699" s="412"/>
      <c r="Q699" s="412"/>
      <c r="R699" s="412"/>
      <c r="S699" s="461"/>
      <c r="T699" s="461"/>
      <c r="U699" s="457"/>
      <c r="V699" s="412"/>
      <c r="W699" s="412"/>
      <c r="X699" s="412"/>
      <c r="Y699" s="412"/>
      <c r="AW699" s="184" t="str">
        <f>IFERROR(TP_DATA[[#This Row],[Top '[m']]]-TP_DATA[[#This Row],[Bottom '[m']]], "")</f>
        <v/>
      </c>
      <c r="AX699" s="165"/>
      <c r="AY699" s="166"/>
      <c r="AZ699" s="189"/>
      <c r="BC699" s="94"/>
      <c r="BD699" s="94"/>
      <c r="BE699" s="150"/>
      <c r="BJ699"/>
      <c r="CI699" s="184" t="str">
        <f>IFERROR(TOWER_DATA[[#This Row],[Top '[m']]]-TOWER_DATA[[#This Row],[Bottom '[m']]], "")</f>
        <v/>
      </c>
      <c r="CJ699" s="446" t="str">
        <f>IFERROR(-(TOWER_DATA[[#This Row],[D, bottom '[m']]]-TOWER_DATA[[#This Row],[D, top '[m']]])/(TOWER_DATA[[#This Row],[Bottom '[m']]]-TOWER_DATA[[#This Row],[Top '[m']]]),"")</f>
        <v/>
      </c>
      <c r="CK699" s="447" t="str">
        <f>IF(7850/1000*(1/3)*PI()*ABS(CD699-CE699)*((CF699/2)^2+(CF699/2)*(CG699/2)+(CG699/2)^2-(CF699/2-CH699/1000)^2-(CF699/2-CH699/1000)*(CG699/2-CH699/1000)-(CG699/2-CH699/1000)^2)=0,"",7850/1000*(1/3)*PI()*ABS(CD699-CE699)*((CF699/2)^2+(CF699/2)*(CG699/2)+(CG699/2)^2-(CF699/2-CH699/1000)^2-(CF699/2-CH699/1000)*(CG699/2-CH699/1000)-(CG699/2-CH699/1000)^2))</f>
        <v/>
      </c>
      <c r="CL699" s="185" t="str">
        <f>IFERROR((TOWER_DATA[[#This Row],[D, bottom '[m']]]+TOWER_DATA[[#This Row],[D, top '[m']]])/(2*TOWER_DATA[[#This Row],[t '[mm']]]/1000),"")</f>
        <v/>
      </c>
      <c r="DR699" s="166"/>
      <c r="DS699" s="150"/>
      <c r="DV699" s="94"/>
      <c r="DW699" s="94"/>
    </row>
    <row r="700" spans="14:127" ht="18" customHeight="1">
      <c r="N700" s="457"/>
      <c r="O700" s="412"/>
      <c r="P700" s="412"/>
      <c r="Q700" s="412"/>
      <c r="R700" s="412"/>
      <c r="S700" s="461"/>
      <c r="T700" s="461"/>
      <c r="U700" s="457"/>
      <c r="V700" s="412"/>
      <c r="W700" s="412"/>
      <c r="X700" s="412"/>
      <c r="Y700" s="412"/>
      <c r="AW700" s="184" t="str">
        <f>IFERROR(TP_DATA[[#This Row],[Top '[m']]]-TP_DATA[[#This Row],[Bottom '[m']]], "")</f>
        <v/>
      </c>
      <c r="AX700" s="165"/>
      <c r="AY700" s="166"/>
      <c r="AZ700" s="189"/>
      <c r="BC700" s="94"/>
      <c r="BD700" s="94"/>
      <c r="BE700" s="150"/>
      <c r="BJ700"/>
      <c r="CI700" s="184" t="str">
        <f>IFERROR(TOWER_DATA[[#This Row],[Top '[m']]]-TOWER_DATA[[#This Row],[Bottom '[m']]], "")</f>
        <v/>
      </c>
      <c r="CJ700" s="446" t="str">
        <f>IFERROR(-(TOWER_DATA[[#This Row],[D, bottom '[m']]]-TOWER_DATA[[#This Row],[D, top '[m']]])/(TOWER_DATA[[#This Row],[Bottom '[m']]]-TOWER_DATA[[#This Row],[Top '[m']]]),"")</f>
        <v/>
      </c>
      <c r="CK700" s="447" t="str">
        <f>IF(7850/1000*(1/3)*PI()*ABS(CD700-CE700)*((CF700/2)^2+(CF700/2)*(CG700/2)+(CG700/2)^2-(CF700/2-CH700/1000)^2-(CF700/2-CH700/1000)*(CG700/2-CH700/1000)-(CG700/2-CH700/1000)^2)=0,"",7850/1000*(1/3)*PI()*ABS(CD700-CE700)*((CF700/2)^2+(CF700/2)*(CG700/2)+(CG700/2)^2-(CF700/2-CH700/1000)^2-(CF700/2-CH700/1000)*(CG700/2-CH700/1000)-(CG700/2-CH700/1000)^2))</f>
        <v/>
      </c>
      <c r="CL700" s="185" t="str">
        <f>IFERROR((TOWER_DATA[[#This Row],[D, bottom '[m']]]+TOWER_DATA[[#This Row],[D, top '[m']]])/(2*TOWER_DATA[[#This Row],[t '[mm']]]/1000),"")</f>
        <v/>
      </c>
      <c r="DR700" s="166"/>
      <c r="DS700" s="150"/>
      <c r="DV700" s="94"/>
      <c r="DW700" s="94"/>
    </row>
    <row r="701" spans="14:127" ht="18" customHeight="1">
      <c r="N701" s="457"/>
      <c r="O701" s="412"/>
      <c r="P701" s="412"/>
      <c r="Q701" s="412"/>
      <c r="R701" s="412"/>
      <c r="S701" s="461"/>
      <c r="T701" s="461"/>
      <c r="U701" s="457"/>
      <c r="V701" s="412"/>
      <c r="W701" s="412"/>
      <c r="X701" s="412"/>
      <c r="Y701" s="412"/>
      <c r="AW701" s="184" t="str">
        <f>IFERROR(TP_DATA[[#This Row],[Top '[m']]]-TP_DATA[[#This Row],[Bottom '[m']]], "")</f>
        <v/>
      </c>
      <c r="AX701" s="165"/>
      <c r="AY701" s="166"/>
      <c r="AZ701" s="189"/>
      <c r="BC701" s="94"/>
      <c r="BD701" s="94"/>
      <c r="BE701" s="150"/>
      <c r="BJ701"/>
      <c r="CI701" s="184" t="str">
        <f>IFERROR(TOWER_DATA[[#This Row],[Top '[m']]]-TOWER_DATA[[#This Row],[Bottom '[m']]], "")</f>
        <v/>
      </c>
      <c r="CJ701" s="446" t="str">
        <f>IFERROR(-(TOWER_DATA[[#This Row],[D, bottom '[m']]]-TOWER_DATA[[#This Row],[D, top '[m']]])/(TOWER_DATA[[#This Row],[Bottom '[m']]]-TOWER_DATA[[#This Row],[Top '[m']]]),"")</f>
        <v/>
      </c>
      <c r="CK701" s="447" t="str">
        <f>IF(7850/1000*(1/3)*PI()*ABS(CD701-CE701)*((CF701/2)^2+(CF701/2)*(CG701/2)+(CG701/2)^2-(CF701/2-CH701/1000)^2-(CF701/2-CH701/1000)*(CG701/2-CH701/1000)-(CG701/2-CH701/1000)^2)=0,"",7850/1000*(1/3)*PI()*ABS(CD701-CE701)*((CF701/2)^2+(CF701/2)*(CG701/2)+(CG701/2)^2-(CF701/2-CH701/1000)^2-(CF701/2-CH701/1000)*(CG701/2-CH701/1000)-(CG701/2-CH701/1000)^2))</f>
        <v/>
      </c>
      <c r="CL701" s="185" t="str">
        <f>IFERROR((TOWER_DATA[[#This Row],[D, bottom '[m']]]+TOWER_DATA[[#This Row],[D, top '[m']]])/(2*TOWER_DATA[[#This Row],[t '[mm']]]/1000),"")</f>
        <v/>
      </c>
      <c r="DR701" s="166"/>
      <c r="DS701" s="150"/>
      <c r="DV701" s="94"/>
      <c r="DW701" s="94"/>
    </row>
    <row r="702" spans="14:127" ht="18" customHeight="1">
      <c r="N702" s="457"/>
      <c r="O702" s="412"/>
      <c r="P702" s="412"/>
      <c r="Q702" s="412"/>
      <c r="R702" s="412"/>
      <c r="S702" s="461"/>
      <c r="T702" s="461"/>
      <c r="U702" s="457"/>
      <c r="V702" s="412"/>
      <c r="W702" s="412"/>
      <c r="X702" s="412"/>
      <c r="Y702" s="412"/>
      <c r="AW702" s="184" t="str">
        <f>IFERROR(TP_DATA[[#This Row],[Top '[m']]]-TP_DATA[[#This Row],[Bottom '[m']]], "")</f>
        <v/>
      </c>
      <c r="AX702" s="165"/>
      <c r="AY702" s="166"/>
      <c r="AZ702" s="189"/>
      <c r="BC702" s="94"/>
      <c r="BD702" s="94"/>
      <c r="BE702" s="150"/>
      <c r="BJ702"/>
      <c r="CI702" s="411" t="str">
        <f>IFERROR(TOWER_DATA[[#This Row],[Top '[m']]]-TOWER_DATA[[#This Row],[Bottom '[m']]], "")</f>
        <v/>
      </c>
      <c r="CJ702" s="446" t="str">
        <f>IFERROR(-(TOWER_DATA[[#This Row],[D, bottom '[m']]]-TOWER_DATA[[#This Row],[D, top '[m']]])/(TOWER_DATA[[#This Row],[Bottom '[m']]]-TOWER_DATA[[#This Row],[Top '[m']]]),"")</f>
        <v/>
      </c>
      <c r="CK702" s="447" t="str">
        <f>IF(7850/1000*(1/3)*PI()*ABS(CD702-CE702)*((CF702/2)^2+(CF702/2)*(CG702/2)+(CG702/2)^2-(CF702/2-CH702/1000)^2-(CF702/2-CH702/1000)*(CG702/2-CH702/1000)-(CG702/2-CH702/1000)^2)=0,"",7850/1000*(1/3)*PI()*ABS(CD702-CE702)*((CF702/2)^2+(CF702/2)*(CG702/2)+(CG702/2)^2-(CF702/2-CH702/1000)^2-(CF702/2-CH702/1000)*(CG702/2-CH702/1000)-(CG702/2-CH702/1000)^2))</f>
        <v/>
      </c>
      <c r="CL702" s="185" t="str">
        <f>IFERROR((TOWER_DATA[[#This Row],[D, bottom '[m']]]+TOWER_DATA[[#This Row],[D, top '[m']]])/(2*TOWER_DATA[[#This Row],[t '[mm']]]/1000),"")</f>
        <v/>
      </c>
      <c r="DR702" s="166"/>
      <c r="DS702" s="150"/>
      <c r="DV702" s="94"/>
      <c r="DW702" s="94"/>
    </row>
    <row r="703" spans="14:127" ht="18" customHeight="1">
      <c r="N703" s="457"/>
      <c r="O703" s="412"/>
      <c r="P703" s="412"/>
      <c r="Q703" s="412"/>
      <c r="R703" s="412"/>
      <c r="S703" s="461"/>
      <c r="T703" s="461"/>
      <c r="U703" s="457"/>
      <c r="V703" s="412"/>
      <c r="W703" s="412"/>
      <c r="X703" s="412"/>
      <c r="Y703" s="412"/>
      <c r="AW703" s="184" t="str">
        <f>IFERROR(TP_DATA[[#This Row],[Top '[m']]]-TP_DATA[[#This Row],[Bottom '[m']]], "")</f>
        <v/>
      </c>
      <c r="AX703" s="165"/>
      <c r="AY703" s="166"/>
      <c r="AZ703" s="189"/>
      <c r="BC703" s="94"/>
      <c r="BD703" s="94"/>
      <c r="BE703" s="150"/>
      <c r="BJ703"/>
      <c r="CI703" s="411" t="str">
        <f>IFERROR(TOWER_DATA[[#This Row],[Top '[m']]]-TOWER_DATA[[#This Row],[Bottom '[m']]], "")</f>
        <v/>
      </c>
      <c r="CJ703" s="446" t="str">
        <f>IFERROR(-(TOWER_DATA[[#This Row],[D, bottom '[m']]]-TOWER_DATA[[#This Row],[D, top '[m']]])/(TOWER_DATA[[#This Row],[Bottom '[m']]]-TOWER_DATA[[#This Row],[Top '[m']]]),"")</f>
        <v/>
      </c>
      <c r="CK703" s="447" t="str">
        <f>IF(7850/1000*(1/3)*PI()*ABS(CD703-CE703)*((CF703/2)^2+(CF703/2)*(CG703/2)+(CG703/2)^2-(CF703/2-CH703/1000)^2-(CF703/2-CH703/1000)*(CG703/2-CH703/1000)-(CG703/2-CH703/1000)^2)=0,"",7850/1000*(1/3)*PI()*ABS(CD703-CE703)*((CF703/2)^2+(CF703/2)*(CG703/2)+(CG703/2)^2-(CF703/2-CH703/1000)^2-(CF703/2-CH703/1000)*(CG703/2-CH703/1000)-(CG703/2-CH703/1000)^2))</f>
        <v/>
      </c>
      <c r="CL703" s="185" t="str">
        <f>IFERROR((TOWER_DATA[[#This Row],[D, bottom '[m']]]+TOWER_DATA[[#This Row],[D, top '[m']]])/(2*TOWER_DATA[[#This Row],[t '[mm']]]/1000),"")</f>
        <v/>
      </c>
      <c r="DR703" s="166"/>
      <c r="DS703" s="150"/>
      <c r="DV703" s="94"/>
      <c r="DW703" s="94"/>
    </row>
    <row r="704" spans="14:127" ht="18" customHeight="1">
      <c r="N704" s="457"/>
      <c r="O704" s="412"/>
      <c r="P704" s="412"/>
      <c r="Q704" s="412"/>
      <c r="R704" s="412"/>
      <c r="S704" s="461"/>
      <c r="T704" s="461"/>
      <c r="U704" s="457"/>
      <c r="V704" s="412"/>
      <c r="W704" s="412"/>
      <c r="X704" s="412"/>
      <c r="Y704" s="412"/>
      <c r="AW704" s="184" t="str">
        <f>IFERROR(TP_DATA[[#This Row],[Top '[m']]]-TP_DATA[[#This Row],[Bottom '[m']]], "")</f>
        <v/>
      </c>
      <c r="AX704" s="165"/>
      <c r="AY704" s="166"/>
      <c r="AZ704" s="189"/>
      <c r="BC704" s="94"/>
      <c r="BD704" s="94"/>
      <c r="BE704" s="150"/>
      <c r="BJ704"/>
      <c r="CI704" s="411" t="str">
        <f>IFERROR(TOWER_DATA[[#This Row],[Top '[m']]]-TOWER_DATA[[#This Row],[Bottom '[m']]], "")</f>
        <v/>
      </c>
      <c r="CJ704" s="446" t="str">
        <f>IFERROR(-(TOWER_DATA[[#This Row],[D, bottom '[m']]]-TOWER_DATA[[#This Row],[D, top '[m']]])/(TOWER_DATA[[#This Row],[Bottom '[m']]]-TOWER_DATA[[#This Row],[Top '[m']]]),"")</f>
        <v/>
      </c>
      <c r="CK704" s="447" t="str">
        <f>IF(7850/1000*(1/3)*PI()*ABS(CD704-CE704)*((CF704/2)^2+(CF704/2)*(CG704/2)+(CG704/2)^2-(CF704/2-CH704/1000)^2-(CF704/2-CH704/1000)*(CG704/2-CH704/1000)-(CG704/2-CH704/1000)^2)=0,"",7850/1000*(1/3)*PI()*ABS(CD704-CE704)*((CF704/2)^2+(CF704/2)*(CG704/2)+(CG704/2)^2-(CF704/2-CH704/1000)^2-(CF704/2-CH704/1000)*(CG704/2-CH704/1000)-(CG704/2-CH704/1000)^2))</f>
        <v/>
      </c>
      <c r="CL704" s="185" t="str">
        <f>IFERROR((TOWER_DATA[[#This Row],[D, bottom '[m']]]+TOWER_DATA[[#This Row],[D, top '[m']]])/(2*TOWER_DATA[[#This Row],[t '[mm']]]/1000),"")</f>
        <v/>
      </c>
      <c r="DR704" s="166"/>
      <c r="DS704" s="150"/>
      <c r="DV704" s="94"/>
      <c r="DW704" s="94"/>
    </row>
    <row r="705" spans="14:127" ht="18" customHeight="1">
      <c r="N705" s="457"/>
      <c r="O705" s="412"/>
      <c r="P705" s="412"/>
      <c r="Q705" s="412"/>
      <c r="R705" s="412"/>
      <c r="S705" s="461"/>
      <c r="T705" s="461"/>
      <c r="U705" s="457"/>
      <c r="V705" s="412"/>
      <c r="W705" s="412"/>
      <c r="X705" s="412"/>
      <c r="Y705" s="412"/>
      <c r="AW705" s="184" t="str">
        <f>IFERROR(TP_DATA[[#This Row],[Top '[m']]]-TP_DATA[[#This Row],[Bottom '[m']]], "")</f>
        <v/>
      </c>
      <c r="AX705" s="165"/>
      <c r="AY705" s="166"/>
      <c r="AZ705" s="189"/>
      <c r="BC705" s="94"/>
      <c r="BD705" s="94"/>
      <c r="BE705" s="150"/>
      <c r="BJ705"/>
      <c r="CI705" s="411" t="str">
        <f>IFERROR(TOWER_DATA[[#This Row],[Top '[m']]]-TOWER_DATA[[#This Row],[Bottom '[m']]], "")</f>
        <v/>
      </c>
      <c r="CJ705" s="446" t="str">
        <f>IFERROR(-(TOWER_DATA[[#This Row],[D, bottom '[m']]]-TOWER_DATA[[#This Row],[D, top '[m']]])/(TOWER_DATA[[#This Row],[Bottom '[m']]]-TOWER_DATA[[#This Row],[Top '[m']]]),"")</f>
        <v/>
      </c>
      <c r="CK705" s="447" t="str">
        <f>IF(7850/1000*(1/3)*PI()*ABS(CD705-CE705)*((CF705/2)^2+(CF705/2)*(CG705/2)+(CG705/2)^2-(CF705/2-CH705/1000)^2-(CF705/2-CH705/1000)*(CG705/2-CH705/1000)-(CG705/2-CH705/1000)^2)=0,"",7850/1000*(1/3)*PI()*ABS(CD705-CE705)*((CF705/2)^2+(CF705/2)*(CG705/2)+(CG705/2)^2-(CF705/2-CH705/1000)^2-(CF705/2-CH705/1000)*(CG705/2-CH705/1000)-(CG705/2-CH705/1000)^2))</f>
        <v/>
      </c>
      <c r="CL705" s="185" t="str">
        <f>IFERROR((TOWER_DATA[[#This Row],[D, bottom '[m']]]+TOWER_DATA[[#This Row],[D, top '[m']]])/(2*TOWER_DATA[[#This Row],[t '[mm']]]/1000),"")</f>
        <v/>
      </c>
      <c r="DR705" s="166"/>
      <c r="DS705" s="150"/>
      <c r="DV705" s="94"/>
      <c r="DW705" s="94"/>
    </row>
    <row r="706" spans="14:127" ht="18" customHeight="1">
      <c r="N706" s="457"/>
      <c r="O706" s="412"/>
      <c r="P706" s="412"/>
      <c r="Q706" s="412"/>
      <c r="R706" s="412"/>
      <c r="S706" s="461"/>
      <c r="T706" s="461"/>
      <c r="U706" s="457"/>
      <c r="V706" s="412"/>
      <c r="W706" s="412"/>
      <c r="X706" s="412"/>
      <c r="Y706" s="412"/>
      <c r="AW706" s="184" t="str">
        <f>IFERROR(TP_DATA[[#This Row],[Top '[m']]]-TP_DATA[[#This Row],[Bottom '[m']]], "")</f>
        <v/>
      </c>
      <c r="AX706" s="165"/>
      <c r="AY706" s="166"/>
      <c r="AZ706" s="189"/>
      <c r="BC706" s="94"/>
      <c r="BD706" s="94"/>
      <c r="BE706" s="150"/>
      <c r="BJ706"/>
      <c r="CI706" s="411" t="str">
        <f>IFERROR(TOWER_DATA[[#This Row],[Top '[m']]]-TOWER_DATA[[#This Row],[Bottom '[m']]], "")</f>
        <v/>
      </c>
      <c r="CJ706" s="446" t="str">
        <f>IFERROR(-(TOWER_DATA[[#This Row],[D, bottom '[m']]]-TOWER_DATA[[#This Row],[D, top '[m']]])/(TOWER_DATA[[#This Row],[Bottom '[m']]]-TOWER_DATA[[#This Row],[Top '[m']]]),"")</f>
        <v/>
      </c>
      <c r="CK706" s="447" t="str">
        <f>IF(7850/1000*(1/3)*PI()*ABS(CD706-CE706)*((CF706/2)^2+(CF706/2)*(CG706/2)+(CG706/2)^2-(CF706/2-CH706/1000)^2-(CF706/2-CH706/1000)*(CG706/2-CH706/1000)-(CG706/2-CH706/1000)^2)=0,"",7850/1000*(1/3)*PI()*ABS(CD706-CE706)*((CF706/2)^2+(CF706/2)*(CG706/2)+(CG706/2)^2-(CF706/2-CH706/1000)^2-(CF706/2-CH706/1000)*(CG706/2-CH706/1000)-(CG706/2-CH706/1000)^2))</f>
        <v/>
      </c>
      <c r="CL706" s="185" t="str">
        <f>IFERROR((TOWER_DATA[[#This Row],[D, bottom '[m']]]+TOWER_DATA[[#This Row],[D, top '[m']]])/(2*TOWER_DATA[[#This Row],[t '[mm']]]/1000),"")</f>
        <v/>
      </c>
      <c r="DR706" s="166"/>
      <c r="DS706" s="150"/>
      <c r="DV706" s="94"/>
      <c r="DW706" s="94"/>
    </row>
    <row r="707" spans="14:127" ht="18" customHeight="1">
      <c r="N707" s="457"/>
      <c r="O707" s="412"/>
      <c r="P707" s="412"/>
      <c r="Q707" s="412"/>
      <c r="R707" s="412"/>
      <c r="S707" s="461"/>
      <c r="T707" s="461"/>
      <c r="U707" s="457"/>
      <c r="V707" s="412"/>
      <c r="W707" s="412"/>
      <c r="X707" s="412"/>
      <c r="Y707" s="412"/>
      <c r="AW707" s="184" t="str">
        <f>IFERROR(TP_DATA[[#This Row],[Top '[m']]]-TP_DATA[[#This Row],[Bottom '[m']]], "")</f>
        <v/>
      </c>
      <c r="AX707" s="165"/>
      <c r="AY707" s="166"/>
      <c r="AZ707" s="189"/>
      <c r="BC707" s="94"/>
      <c r="BD707" s="94"/>
      <c r="BE707" s="150"/>
      <c r="BJ707"/>
      <c r="CI707" s="411" t="str">
        <f>IFERROR(TOWER_DATA[[#This Row],[Top '[m']]]-TOWER_DATA[[#This Row],[Bottom '[m']]], "")</f>
        <v/>
      </c>
      <c r="CJ707" s="446" t="str">
        <f>IFERROR(-(TOWER_DATA[[#This Row],[D, bottom '[m']]]-TOWER_DATA[[#This Row],[D, top '[m']]])/(TOWER_DATA[[#This Row],[Bottom '[m']]]-TOWER_DATA[[#This Row],[Top '[m']]]),"")</f>
        <v/>
      </c>
      <c r="CK707" s="447" t="str">
        <f>IF(7850/1000*(1/3)*PI()*ABS(CD707-CE707)*((CF707/2)^2+(CF707/2)*(CG707/2)+(CG707/2)^2-(CF707/2-CH707/1000)^2-(CF707/2-CH707/1000)*(CG707/2-CH707/1000)-(CG707/2-CH707/1000)^2)=0,"",7850/1000*(1/3)*PI()*ABS(CD707-CE707)*((CF707/2)^2+(CF707/2)*(CG707/2)+(CG707/2)^2-(CF707/2-CH707/1000)^2-(CF707/2-CH707/1000)*(CG707/2-CH707/1000)-(CG707/2-CH707/1000)^2))</f>
        <v/>
      </c>
      <c r="CL707" s="185" t="str">
        <f>IFERROR((TOWER_DATA[[#This Row],[D, bottom '[m']]]+TOWER_DATA[[#This Row],[D, top '[m']]])/(2*TOWER_DATA[[#This Row],[t '[mm']]]/1000),"")</f>
        <v/>
      </c>
      <c r="DR707" s="166"/>
      <c r="DS707" s="150"/>
      <c r="DV707" s="94"/>
      <c r="DW707" s="94"/>
    </row>
    <row r="708" spans="14:127" ht="18" customHeight="1">
      <c r="N708" s="457"/>
      <c r="O708" s="412"/>
      <c r="P708" s="412"/>
      <c r="Q708" s="412"/>
      <c r="R708" s="412"/>
      <c r="S708" s="461"/>
      <c r="T708" s="461"/>
      <c r="U708" s="457"/>
      <c r="V708" s="412"/>
      <c r="W708" s="412"/>
      <c r="X708" s="412"/>
      <c r="Y708" s="412"/>
      <c r="AW708" s="184" t="str">
        <f>IFERROR(TP_DATA[[#This Row],[Top '[m']]]-TP_DATA[[#This Row],[Bottom '[m']]], "")</f>
        <v/>
      </c>
      <c r="AX708" s="165"/>
      <c r="AY708" s="166"/>
      <c r="AZ708" s="189"/>
      <c r="BC708" s="94"/>
      <c r="BD708" s="94"/>
      <c r="BE708" s="150"/>
      <c r="BJ708"/>
      <c r="CI708" s="411" t="str">
        <f>IFERROR(TOWER_DATA[[#This Row],[Top '[m']]]-TOWER_DATA[[#This Row],[Bottom '[m']]], "")</f>
        <v/>
      </c>
      <c r="CJ708" s="446" t="str">
        <f>IFERROR(-(TOWER_DATA[[#This Row],[D, bottom '[m']]]-TOWER_DATA[[#This Row],[D, top '[m']]])/(TOWER_DATA[[#This Row],[Bottom '[m']]]-TOWER_DATA[[#This Row],[Top '[m']]]),"")</f>
        <v/>
      </c>
      <c r="CK708" s="447" t="str">
        <f>IF(7850/1000*(1/3)*PI()*ABS(CD708-CE708)*((CF708/2)^2+(CF708/2)*(CG708/2)+(CG708/2)^2-(CF708/2-CH708/1000)^2-(CF708/2-CH708/1000)*(CG708/2-CH708/1000)-(CG708/2-CH708/1000)^2)=0,"",7850/1000*(1/3)*PI()*ABS(CD708-CE708)*((CF708/2)^2+(CF708/2)*(CG708/2)+(CG708/2)^2-(CF708/2-CH708/1000)^2-(CF708/2-CH708/1000)*(CG708/2-CH708/1000)-(CG708/2-CH708/1000)^2))</f>
        <v/>
      </c>
      <c r="CL708" s="185" t="str">
        <f>IFERROR((TOWER_DATA[[#This Row],[D, bottom '[m']]]+TOWER_DATA[[#This Row],[D, top '[m']]])/(2*TOWER_DATA[[#This Row],[t '[mm']]]/1000),"")</f>
        <v/>
      </c>
      <c r="DR708" s="166"/>
      <c r="DS708" s="150"/>
      <c r="DV708" s="94"/>
      <c r="DW708" s="94"/>
    </row>
    <row r="709" spans="14:127" ht="18" customHeight="1">
      <c r="N709" s="457"/>
      <c r="O709" s="412"/>
      <c r="P709" s="412"/>
      <c r="Q709" s="412"/>
      <c r="R709" s="412"/>
      <c r="S709" s="461"/>
      <c r="T709" s="461"/>
      <c r="U709" s="457"/>
      <c r="V709" s="412"/>
      <c r="W709" s="412"/>
      <c r="X709" s="412"/>
      <c r="Y709" s="412"/>
      <c r="AW709" s="184" t="str">
        <f>IFERROR(TP_DATA[[#This Row],[Top '[m']]]-TP_DATA[[#This Row],[Bottom '[m']]], "")</f>
        <v/>
      </c>
      <c r="AX709" s="165"/>
      <c r="AY709" s="166"/>
      <c r="AZ709" s="189"/>
      <c r="BC709" s="94"/>
      <c r="BD709" s="94"/>
      <c r="BE709" s="150"/>
      <c r="BJ709"/>
      <c r="CI709" s="411" t="str">
        <f>IFERROR(TOWER_DATA[[#This Row],[Top '[m']]]-TOWER_DATA[[#This Row],[Bottom '[m']]], "")</f>
        <v/>
      </c>
      <c r="CJ709" s="446" t="str">
        <f>IFERROR(-(TOWER_DATA[[#This Row],[D, bottom '[m']]]-TOWER_DATA[[#This Row],[D, top '[m']]])/(TOWER_DATA[[#This Row],[Bottom '[m']]]-TOWER_DATA[[#This Row],[Top '[m']]]),"")</f>
        <v/>
      </c>
      <c r="CK709" s="447" t="str">
        <f>IF(7850/1000*(1/3)*PI()*ABS(CD709-CE709)*((CF709/2)^2+(CF709/2)*(CG709/2)+(CG709/2)^2-(CF709/2-CH709/1000)^2-(CF709/2-CH709/1000)*(CG709/2-CH709/1000)-(CG709/2-CH709/1000)^2)=0,"",7850/1000*(1/3)*PI()*ABS(CD709-CE709)*((CF709/2)^2+(CF709/2)*(CG709/2)+(CG709/2)^2-(CF709/2-CH709/1000)^2-(CF709/2-CH709/1000)*(CG709/2-CH709/1000)-(CG709/2-CH709/1000)^2))</f>
        <v/>
      </c>
      <c r="CL709" s="185" t="str">
        <f>IFERROR((TOWER_DATA[[#This Row],[D, bottom '[m']]]+TOWER_DATA[[#This Row],[D, top '[m']]])/(2*TOWER_DATA[[#This Row],[t '[mm']]]/1000),"")</f>
        <v/>
      </c>
      <c r="DR709" s="166"/>
      <c r="DS709" s="150"/>
      <c r="DV709" s="94"/>
      <c r="DW709" s="94"/>
    </row>
    <row r="710" spans="14:127" ht="18" customHeight="1">
      <c r="N710" s="457"/>
      <c r="O710" s="412"/>
      <c r="P710" s="412"/>
      <c r="Q710" s="412"/>
      <c r="R710" s="412"/>
      <c r="S710" s="461"/>
      <c r="T710" s="461"/>
      <c r="U710" s="457"/>
      <c r="V710" s="412"/>
      <c r="W710" s="412"/>
      <c r="X710" s="412"/>
      <c r="Y710" s="412"/>
      <c r="AW710" s="184" t="str">
        <f>IFERROR(TP_DATA[[#This Row],[Top '[m']]]-TP_DATA[[#This Row],[Bottom '[m']]], "")</f>
        <v/>
      </c>
      <c r="AX710" s="165"/>
      <c r="AY710" s="166"/>
      <c r="AZ710" s="189"/>
      <c r="BC710" s="94"/>
      <c r="BD710" s="94"/>
      <c r="BE710" s="150"/>
      <c r="BJ710"/>
      <c r="CI710" s="411" t="str">
        <f>IFERROR(TOWER_DATA[[#This Row],[Top '[m']]]-TOWER_DATA[[#This Row],[Bottom '[m']]], "")</f>
        <v/>
      </c>
      <c r="CJ710" s="446" t="str">
        <f>IFERROR(-(TOWER_DATA[[#This Row],[D, bottom '[m']]]-TOWER_DATA[[#This Row],[D, top '[m']]])/(TOWER_DATA[[#This Row],[Bottom '[m']]]-TOWER_DATA[[#This Row],[Top '[m']]]),"")</f>
        <v/>
      </c>
      <c r="CK710" s="447" t="str">
        <f>IF(7850/1000*(1/3)*PI()*ABS(CD710-CE710)*((CF710/2)^2+(CF710/2)*(CG710/2)+(CG710/2)^2-(CF710/2-CH710/1000)^2-(CF710/2-CH710/1000)*(CG710/2-CH710/1000)-(CG710/2-CH710/1000)^2)=0,"",7850/1000*(1/3)*PI()*ABS(CD710-CE710)*((CF710/2)^2+(CF710/2)*(CG710/2)+(CG710/2)^2-(CF710/2-CH710/1000)^2-(CF710/2-CH710/1000)*(CG710/2-CH710/1000)-(CG710/2-CH710/1000)^2))</f>
        <v/>
      </c>
      <c r="CL710" s="185" t="str">
        <f>IFERROR((TOWER_DATA[[#This Row],[D, bottom '[m']]]+TOWER_DATA[[#This Row],[D, top '[m']]])/(2*TOWER_DATA[[#This Row],[t '[mm']]]/1000),"")</f>
        <v/>
      </c>
      <c r="DR710" s="166"/>
      <c r="DS710" s="150"/>
      <c r="DV710" s="94"/>
      <c r="DW710" s="94"/>
    </row>
    <row r="711" spans="14:127" ht="18" customHeight="1">
      <c r="N711" s="457"/>
      <c r="O711" s="412"/>
      <c r="P711" s="412"/>
      <c r="Q711" s="412"/>
      <c r="R711" s="412"/>
      <c r="S711" s="461"/>
      <c r="T711" s="461"/>
      <c r="U711" s="457"/>
      <c r="V711" s="412"/>
      <c r="W711" s="412"/>
      <c r="X711" s="412"/>
      <c r="Y711" s="412"/>
      <c r="AW711" s="184" t="str">
        <f>IFERROR(TP_DATA[[#This Row],[Top '[m']]]-TP_DATA[[#This Row],[Bottom '[m']]], "")</f>
        <v/>
      </c>
      <c r="AX711" s="165"/>
      <c r="AY711" s="166"/>
      <c r="AZ711" s="189"/>
      <c r="BC711" s="94"/>
      <c r="BD711" s="94"/>
      <c r="BE711" s="150"/>
      <c r="BJ711"/>
      <c r="CI711" s="411" t="str">
        <f>IFERROR(TOWER_DATA[[#This Row],[Top '[m']]]-TOWER_DATA[[#This Row],[Bottom '[m']]], "")</f>
        <v/>
      </c>
      <c r="CJ711" s="446" t="str">
        <f>IFERROR(-(TOWER_DATA[[#This Row],[D, bottom '[m']]]-TOWER_DATA[[#This Row],[D, top '[m']]])/(TOWER_DATA[[#This Row],[Bottom '[m']]]-TOWER_DATA[[#This Row],[Top '[m']]]),"")</f>
        <v/>
      </c>
      <c r="CK711" s="447" t="str">
        <f>IF(7850/1000*(1/3)*PI()*ABS(CD711-CE711)*((CF711/2)^2+(CF711/2)*(CG711/2)+(CG711/2)^2-(CF711/2-CH711/1000)^2-(CF711/2-CH711/1000)*(CG711/2-CH711/1000)-(CG711/2-CH711/1000)^2)=0,"",7850/1000*(1/3)*PI()*ABS(CD711-CE711)*((CF711/2)^2+(CF711/2)*(CG711/2)+(CG711/2)^2-(CF711/2-CH711/1000)^2-(CF711/2-CH711/1000)*(CG711/2-CH711/1000)-(CG711/2-CH711/1000)^2))</f>
        <v/>
      </c>
      <c r="CL711" s="185" t="str">
        <f>IFERROR((TOWER_DATA[[#This Row],[D, bottom '[m']]]+TOWER_DATA[[#This Row],[D, top '[m']]])/(2*TOWER_DATA[[#This Row],[t '[mm']]]/1000),"")</f>
        <v/>
      </c>
      <c r="DR711" s="166"/>
      <c r="DS711" s="150"/>
      <c r="DV711" s="94"/>
      <c r="DW711" s="94"/>
    </row>
    <row r="712" spans="14:127" ht="18" customHeight="1">
      <c r="N712" s="457"/>
      <c r="O712" s="412"/>
      <c r="P712" s="412"/>
      <c r="Q712" s="412"/>
      <c r="R712" s="412"/>
      <c r="S712" s="461"/>
      <c r="T712" s="461"/>
      <c r="U712" s="457"/>
      <c r="V712" s="412"/>
      <c r="W712" s="412"/>
      <c r="X712" s="412"/>
      <c r="Y712" s="412"/>
      <c r="AW712" s="184" t="str">
        <f>IFERROR(TP_DATA[[#This Row],[Top '[m']]]-TP_DATA[[#This Row],[Bottom '[m']]], "")</f>
        <v/>
      </c>
      <c r="AX712" s="165"/>
      <c r="AY712" s="166"/>
      <c r="AZ712" s="189"/>
      <c r="BC712" s="94"/>
      <c r="BD712" s="94"/>
      <c r="BE712" s="150"/>
      <c r="BJ712"/>
      <c r="CI712" s="411" t="str">
        <f>IFERROR(TOWER_DATA[[#This Row],[Top '[m']]]-TOWER_DATA[[#This Row],[Bottom '[m']]], "")</f>
        <v/>
      </c>
      <c r="CJ712" s="446" t="str">
        <f>IFERROR(-(TOWER_DATA[[#This Row],[D, bottom '[m']]]-TOWER_DATA[[#This Row],[D, top '[m']]])/(TOWER_DATA[[#This Row],[Bottom '[m']]]-TOWER_DATA[[#This Row],[Top '[m']]]),"")</f>
        <v/>
      </c>
      <c r="CK712" s="447" t="str">
        <f>IF(7850/1000*(1/3)*PI()*ABS(CD712-CE712)*((CF712/2)^2+(CF712/2)*(CG712/2)+(CG712/2)^2-(CF712/2-CH712/1000)^2-(CF712/2-CH712/1000)*(CG712/2-CH712/1000)-(CG712/2-CH712/1000)^2)=0,"",7850/1000*(1/3)*PI()*ABS(CD712-CE712)*((CF712/2)^2+(CF712/2)*(CG712/2)+(CG712/2)^2-(CF712/2-CH712/1000)^2-(CF712/2-CH712/1000)*(CG712/2-CH712/1000)-(CG712/2-CH712/1000)^2))</f>
        <v/>
      </c>
      <c r="CL712" s="185" t="str">
        <f>IFERROR((TOWER_DATA[[#This Row],[D, bottom '[m']]]+TOWER_DATA[[#This Row],[D, top '[m']]])/(2*TOWER_DATA[[#This Row],[t '[mm']]]/1000),"")</f>
        <v/>
      </c>
      <c r="DR712" s="166"/>
      <c r="DS712" s="150"/>
      <c r="DV712" s="94"/>
      <c r="DW712" s="94"/>
    </row>
    <row r="713" spans="14:127" ht="18" customHeight="1">
      <c r="N713" s="457"/>
      <c r="O713" s="412"/>
      <c r="P713" s="412"/>
      <c r="Q713" s="412"/>
      <c r="R713" s="412"/>
      <c r="S713" s="461"/>
      <c r="T713" s="461"/>
      <c r="U713" s="457"/>
      <c r="V713" s="412"/>
      <c r="W713" s="412"/>
      <c r="X713" s="412"/>
      <c r="Y713" s="412"/>
      <c r="AW713" s="184" t="str">
        <f>IFERROR(TP_DATA[[#This Row],[Top '[m']]]-TP_DATA[[#This Row],[Bottom '[m']]], "")</f>
        <v/>
      </c>
      <c r="AX713" s="165"/>
      <c r="AY713" s="166"/>
      <c r="AZ713" s="189"/>
      <c r="BC713" s="94"/>
      <c r="BD713" s="94"/>
      <c r="BE713" s="150"/>
      <c r="BJ713"/>
      <c r="CI713" s="411" t="str">
        <f>IFERROR(TOWER_DATA[[#This Row],[Top '[m']]]-TOWER_DATA[[#This Row],[Bottom '[m']]], "")</f>
        <v/>
      </c>
      <c r="CJ713" s="446" t="str">
        <f>IFERROR(-(TOWER_DATA[[#This Row],[D, bottom '[m']]]-TOWER_DATA[[#This Row],[D, top '[m']]])/(TOWER_DATA[[#This Row],[Bottom '[m']]]-TOWER_DATA[[#This Row],[Top '[m']]]),"")</f>
        <v/>
      </c>
      <c r="CK713" s="447" t="str">
        <f>IF(7850/1000*(1/3)*PI()*ABS(CD713-CE713)*((CF713/2)^2+(CF713/2)*(CG713/2)+(CG713/2)^2-(CF713/2-CH713/1000)^2-(CF713/2-CH713/1000)*(CG713/2-CH713/1000)-(CG713/2-CH713/1000)^2)=0,"",7850/1000*(1/3)*PI()*ABS(CD713-CE713)*((CF713/2)^2+(CF713/2)*(CG713/2)+(CG713/2)^2-(CF713/2-CH713/1000)^2-(CF713/2-CH713/1000)*(CG713/2-CH713/1000)-(CG713/2-CH713/1000)^2))</f>
        <v/>
      </c>
      <c r="CL713" s="185" t="str">
        <f>IFERROR((TOWER_DATA[[#This Row],[D, bottom '[m']]]+TOWER_DATA[[#This Row],[D, top '[m']]])/(2*TOWER_DATA[[#This Row],[t '[mm']]]/1000),"")</f>
        <v/>
      </c>
      <c r="DR713" s="166"/>
      <c r="DS713" s="150"/>
      <c r="DV713" s="94"/>
      <c r="DW713" s="94"/>
    </row>
    <row r="714" spans="14:127" ht="18" customHeight="1">
      <c r="N714" s="457"/>
      <c r="O714" s="412"/>
      <c r="P714" s="412"/>
      <c r="Q714" s="412"/>
      <c r="R714" s="412"/>
      <c r="S714" s="461"/>
      <c r="T714" s="461"/>
      <c r="U714" s="457"/>
      <c r="V714" s="412"/>
      <c r="W714" s="412"/>
      <c r="X714" s="412"/>
      <c r="Y714" s="412"/>
      <c r="AW714" s="184" t="str">
        <f>IFERROR(TP_DATA[[#This Row],[Top '[m']]]-TP_DATA[[#This Row],[Bottom '[m']]], "")</f>
        <v/>
      </c>
      <c r="AX714" s="165"/>
      <c r="AY714" s="166"/>
      <c r="AZ714" s="189"/>
      <c r="BC714" s="94"/>
      <c r="BD714" s="94"/>
      <c r="BE714" s="150"/>
      <c r="BJ714"/>
      <c r="CI714" s="411" t="str">
        <f>IFERROR(TOWER_DATA[[#This Row],[Top '[m']]]-TOWER_DATA[[#This Row],[Bottom '[m']]], "")</f>
        <v/>
      </c>
      <c r="CJ714" s="446" t="str">
        <f>IFERROR(-(TOWER_DATA[[#This Row],[D, bottom '[m']]]-TOWER_DATA[[#This Row],[D, top '[m']]])/(TOWER_DATA[[#This Row],[Bottom '[m']]]-TOWER_DATA[[#This Row],[Top '[m']]]),"")</f>
        <v/>
      </c>
      <c r="CK714" s="447" t="str">
        <f>IF(7850/1000*(1/3)*PI()*ABS(CD714-CE714)*((CF714/2)^2+(CF714/2)*(CG714/2)+(CG714/2)^2-(CF714/2-CH714/1000)^2-(CF714/2-CH714/1000)*(CG714/2-CH714/1000)-(CG714/2-CH714/1000)^2)=0,"",7850/1000*(1/3)*PI()*ABS(CD714-CE714)*((CF714/2)^2+(CF714/2)*(CG714/2)+(CG714/2)^2-(CF714/2-CH714/1000)^2-(CF714/2-CH714/1000)*(CG714/2-CH714/1000)-(CG714/2-CH714/1000)^2))</f>
        <v/>
      </c>
      <c r="CL714" s="185" t="str">
        <f>IFERROR((TOWER_DATA[[#This Row],[D, bottom '[m']]]+TOWER_DATA[[#This Row],[D, top '[m']]])/(2*TOWER_DATA[[#This Row],[t '[mm']]]/1000),"")</f>
        <v/>
      </c>
      <c r="DR714" s="166"/>
      <c r="DS714" s="150"/>
      <c r="DV714" s="94"/>
      <c r="DW714" s="94"/>
    </row>
    <row r="715" spans="14:127" ht="18" customHeight="1">
      <c r="N715" s="457"/>
      <c r="O715" s="412"/>
      <c r="P715" s="412"/>
      <c r="Q715" s="412"/>
      <c r="R715" s="412"/>
      <c r="S715" s="461"/>
      <c r="T715" s="461"/>
      <c r="U715" s="457"/>
      <c r="V715" s="412"/>
      <c r="W715" s="412"/>
      <c r="X715" s="412"/>
      <c r="Y715" s="412"/>
      <c r="AW715" s="184" t="str">
        <f>IFERROR(TP_DATA[[#This Row],[Top '[m']]]-TP_DATA[[#This Row],[Bottom '[m']]], "")</f>
        <v/>
      </c>
      <c r="AX715" s="165"/>
      <c r="AY715" s="166"/>
      <c r="AZ715" s="189"/>
      <c r="BC715" s="94"/>
      <c r="BD715" s="94"/>
      <c r="BE715" s="150"/>
      <c r="BJ715"/>
      <c r="CI715" s="411" t="str">
        <f>IFERROR(TOWER_DATA[[#This Row],[Top '[m']]]-TOWER_DATA[[#This Row],[Bottom '[m']]], "")</f>
        <v/>
      </c>
      <c r="CJ715" s="446" t="str">
        <f>IFERROR(-(TOWER_DATA[[#This Row],[D, bottom '[m']]]-TOWER_DATA[[#This Row],[D, top '[m']]])/(TOWER_DATA[[#This Row],[Bottom '[m']]]-TOWER_DATA[[#This Row],[Top '[m']]]),"")</f>
        <v/>
      </c>
      <c r="CK715" s="447" t="str">
        <f>IF(7850/1000*(1/3)*PI()*ABS(CD715-CE715)*((CF715/2)^2+(CF715/2)*(CG715/2)+(CG715/2)^2-(CF715/2-CH715/1000)^2-(CF715/2-CH715/1000)*(CG715/2-CH715/1000)-(CG715/2-CH715/1000)^2)=0,"",7850/1000*(1/3)*PI()*ABS(CD715-CE715)*((CF715/2)^2+(CF715/2)*(CG715/2)+(CG715/2)^2-(CF715/2-CH715/1000)^2-(CF715/2-CH715/1000)*(CG715/2-CH715/1000)-(CG715/2-CH715/1000)^2))</f>
        <v/>
      </c>
      <c r="CL715" s="185" t="str">
        <f>IFERROR((TOWER_DATA[[#This Row],[D, bottom '[m']]]+TOWER_DATA[[#This Row],[D, top '[m']]])/(2*TOWER_DATA[[#This Row],[t '[mm']]]/1000),"")</f>
        <v/>
      </c>
      <c r="DR715" s="166"/>
      <c r="DS715" s="150"/>
      <c r="DV715" s="94"/>
      <c r="DW715" s="94"/>
    </row>
    <row r="716" spans="14:127" ht="18" customHeight="1">
      <c r="N716" s="457"/>
      <c r="O716" s="412"/>
      <c r="P716" s="412"/>
      <c r="Q716" s="412"/>
      <c r="R716" s="412"/>
      <c r="S716" s="461"/>
      <c r="T716" s="461"/>
      <c r="U716" s="457"/>
      <c r="V716" s="412"/>
      <c r="W716" s="412"/>
      <c r="X716" s="412"/>
      <c r="Y716" s="412"/>
      <c r="AW716" s="184" t="str">
        <f>IFERROR(TP_DATA[[#This Row],[Top '[m']]]-TP_DATA[[#This Row],[Bottom '[m']]], "")</f>
        <v/>
      </c>
      <c r="AX716" s="165"/>
      <c r="AY716" s="166"/>
      <c r="AZ716" s="189"/>
      <c r="BC716" s="94"/>
      <c r="BD716" s="94"/>
      <c r="BE716" s="150"/>
      <c r="BJ716"/>
      <c r="CI716" s="411" t="str">
        <f>IFERROR(TOWER_DATA[[#This Row],[Top '[m']]]-TOWER_DATA[[#This Row],[Bottom '[m']]], "")</f>
        <v/>
      </c>
      <c r="CJ716" s="446" t="str">
        <f>IFERROR(-(TOWER_DATA[[#This Row],[D, bottom '[m']]]-TOWER_DATA[[#This Row],[D, top '[m']]])/(TOWER_DATA[[#This Row],[Bottom '[m']]]-TOWER_DATA[[#This Row],[Top '[m']]]),"")</f>
        <v/>
      </c>
      <c r="CK716" s="447" t="str">
        <f>IF(7850/1000*(1/3)*PI()*ABS(CD716-CE716)*((CF716/2)^2+(CF716/2)*(CG716/2)+(CG716/2)^2-(CF716/2-CH716/1000)^2-(CF716/2-CH716/1000)*(CG716/2-CH716/1000)-(CG716/2-CH716/1000)^2)=0,"",7850/1000*(1/3)*PI()*ABS(CD716-CE716)*((CF716/2)^2+(CF716/2)*(CG716/2)+(CG716/2)^2-(CF716/2-CH716/1000)^2-(CF716/2-CH716/1000)*(CG716/2-CH716/1000)-(CG716/2-CH716/1000)^2))</f>
        <v/>
      </c>
      <c r="CL716" s="185" t="str">
        <f>IFERROR((TOWER_DATA[[#This Row],[D, bottom '[m']]]+TOWER_DATA[[#This Row],[D, top '[m']]])/(2*TOWER_DATA[[#This Row],[t '[mm']]]/1000),"")</f>
        <v/>
      </c>
      <c r="DR716" s="166"/>
      <c r="DS716" s="150"/>
      <c r="DV716" s="94"/>
      <c r="DW716" s="94"/>
    </row>
    <row r="717" spans="14:127" ht="18" customHeight="1">
      <c r="N717" s="457"/>
      <c r="O717" s="412"/>
      <c r="P717" s="412"/>
      <c r="Q717" s="412"/>
      <c r="R717" s="412"/>
      <c r="S717" s="461"/>
      <c r="T717" s="461"/>
      <c r="U717" s="457"/>
      <c r="V717" s="412"/>
      <c r="W717" s="412"/>
      <c r="X717" s="412"/>
      <c r="Y717" s="412"/>
      <c r="AW717" s="184" t="str">
        <f>IFERROR(TP_DATA[[#This Row],[Top '[m']]]-TP_DATA[[#This Row],[Bottom '[m']]], "")</f>
        <v/>
      </c>
      <c r="AX717" s="165"/>
      <c r="AY717" s="166"/>
      <c r="AZ717" s="189"/>
      <c r="BC717" s="94"/>
      <c r="BD717" s="94"/>
      <c r="BE717" s="150"/>
      <c r="CI717" s="411" t="str">
        <f>IFERROR(TOWER_DATA[[#This Row],[Top '[m']]]-TOWER_DATA[[#This Row],[Bottom '[m']]], "")</f>
        <v/>
      </c>
      <c r="CJ717" s="446" t="str">
        <f>IFERROR(-(TOWER_DATA[[#This Row],[D, bottom '[m']]]-TOWER_DATA[[#This Row],[D, top '[m']]])/(TOWER_DATA[[#This Row],[Bottom '[m']]]-TOWER_DATA[[#This Row],[Top '[m']]]),"")</f>
        <v/>
      </c>
      <c r="CK717" s="447" t="str">
        <f>IF(7850/1000*(1/3)*PI()*ABS(CD717-CE717)*((CF717/2)^2+(CF717/2)*(CG717/2)+(CG717/2)^2-(CF717/2-CH717/1000)^2-(CF717/2-CH717/1000)*(CG717/2-CH717/1000)-(CG717/2-CH717/1000)^2)=0,"",7850/1000*(1/3)*PI()*ABS(CD717-CE717)*((CF717/2)^2+(CF717/2)*(CG717/2)+(CG717/2)^2-(CF717/2-CH717/1000)^2-(CF717/2-CH717/1000)*(CG717/2-CH717/1000)-(CG717/2-CH717/1000)^2))</f>
        <v/>
      </c>
      <c r="CL717" s="185" t="str">
        <f>IFERROR((TOWER_DATA[[#This Row],[D, bottom '[m']]]+TOWER_DATA[[#This Row],[D, top '[m']]])/(2*TOWER_DATA[[#This Row],[t '[mm']]]/1000),"")</f>
        <v/>
      </c>
      <c r="DR717" s="166"/>
      <c r="DS717" s="150"/>
      <c r="DV717" s="94"/>
      <c r="DW717" s="94"/>
    </row>
    <row r="718" spans="14:127" ht="18" customHeight="1">
      <c r="N718" s="457"/>
      <c r="O718" s="412"/>
      <c r="P718" s="412"/>
      <c r="Q718" s="412"/>
      <c r="R718" s="412"/>
      <c r="S718" s="461"/>
      <c r="T718" s="461"/>
      <c r="U718" s="457"/>
      <c r="V718" s="412"/>
      <c r="W718" s="412"/>
      <c r="X718" s="412"/>
      <c r="Y718" s="412"/>
      <c r="AW718" s="184" t="str">
        <f>IFERROR(TP_DATA[[#This Row],[Top '[m']]]-TP_DATA[[#This Row],[Bottom '[m']]], "")</f>
        <v/>
      </c>
      <c r="AX718" s="165"/>
      <c r="AY718" s="166"/>
      <c r="AZ718" s="189"/>
      <c r="BC718" s="94"/>
      <c r="BD718" s="94"/>
      <c r="BE718" s="150"/>
      <c r="CI718" s="411" t="str">
        <f>IFERROR(TOWER_DATA[[#This Row],[Top '[m']]]-TOWER_DATA[[#This Row],[Bottom '[m']]], "")</f>
        <v/>
      </c>
      <c r="CJ718" s="446" t="str">
        <f>IFERROR(-(TOWER_DATA[[#This Row],[D, bottom '[m']]]-TOWER_DATA[[#This Row],[D, top '[m']]])/(TOWER_DATA[[#This Row],[Bottom '[m']]]-TOWER_DATA[[#This Row],[Top '[m']]]),"")</f>
        <v/>
      </c>
      <c r="CK718" s="447" t="str">
        <f>IF(7850/1000*(1/3)*PI()*ABS(CD718-CE718)*((CF718/2)^2+(CF718/2)*(CG718/2)+(CG718/2)^2-(CF718/2-CH718/1000)^2-(CF718/2-CH718/1000)*(CG718/2-CH718/1000)-(CG718/2-CH718/1000)^2)=0,"",7850/1000*(1/3)*PI()*ABS(CD718-CE718)*((CF718/2)^2+(CF718/2)*(CG718/2)+(CG718/2)^2-(CF718/2-CH718/1000)^2-(CF718/2-CH718/1000)*(CG718/2-CH718/1000)-(CG718/2-CH718/1000)^2))</f>
        <v/>
      </c>
      <c r="CL718" s="185" t="str">
        <f>IFERROR((TOWER_DATA[[#This Row],[D, bottom '[m']]]+TOWER_DATA[[#This Row],[D, top '[m']]])/(2*TOWER_DATA[[#This Row],[t '[mm']]]/1000),"")</f>
        <v/>
      </c>
      <c r="DR718" s="166"/>
      <c r="DS718" s="150"/>
      <c r="DV718" s="94"/>
      <c r="DW718" s="94"/>
    </row>
    <row r="719" spans="14:127" ht="18" customHeight="1">
      <c r="N719" s="457"/>
      <c r="O719" s="412"/>
      <c r="P719" s="412"/>
      <c r="Q719" s="412"/>
      <c r="R719" s="412"/>
      <c r="S719" s="461"/>
      <c r="T719" s="461"/>
      <c r="U719" s="457"/>
      <c r="V719" s="412"/>
      <c r="W719" s="412"/>
      <c r="X719" s="412"/>
      <c r="Y719" s="412"/>
      <c r="AW719" s="184" t="str">
        <f>IFERROR(TP_DATA[[#This Row],[Top '[m']]]-TP_DATA[[#This Row],[Bottom '[m']]], "")</f>
        <v/>
      </c>
      <c r="AX719" s="165"/>
      <c r="AY719" s="166"/>
      <c r="AZ719" s="189"/>
      <c r="BC719" s="94"/>
      <c r="BD719" s="94"/>
      <c r="BE719" s="150"/>
      <c r="CI719" s="411" t="str">
        <f>IFERROR(TOWER_DATA[[#This Row],[Top '[m']]]-TOWER_DATA[[#This Row],[Bottom '[m']]], "")</f>
        <v/>
      </c>
      <c r="CJ719" s="446" t="str">
        <f>IFERROR(-(TOWER_DATA[[#This Row],[D, bottom '[m']]]-TOWER_DATA[[#This Row],[D, top '[m']]])/(TOWER_DATA[[#This Row],[Bottom '[m']]]-TOWER_DATA[[#This Row],[Top '[m']]]),"")</f>
        <v/>
      </c>
      <c r="CK719" s="447" t="str">
        <f>IF(7850/1000*(1/3)*PI()*ABS(CD719-CE719)*((CF719/2)^2+(CF719/2)*(CG719/2)+(CG719/2)^2-(CF719/2-CH719/1000)^2-(CF719/2-CH719/1000)*(CG719/2-CH719/1000)-(CG719/2-CH719/1000)^2)=0,"",7850/1000*(1/3)*PI()*ABS(CD719-CE719)*((CF719/2)^2+(CF719/2)*(CG719/2)+(CG719/2)^2-(CF719/2-CH719/1000)^2-(CF719/2-CH719/1000)*(CG719/2-CH719/1000)-(CG719/2-CH719/1000)^2))</f>
        <v/>
      </c>
      <c r="CL719" s="185" t="str">
        <f>IFERROR((TOWER_DATA[[#This Row],[D, bottom '[m']]]+TOWER_DATA[[#This Row],[D, top '[m']]])/(2*TOWER_DATA[[#This Row],[t '[mm']]]/1000),"")</f>
        <v/>
      </c>
      <c r="DR719" s="166"/>
      <c r="DS719" s="150"/>
      <c r="DV719" s="94"/>
      <c r="DW719" s="94"/>
    </row>
    <row r="720" spans="14:127" ht="18" customHeight="1">
      <c r="N720" s="457"/>
      <c r="O720" s="412"/>
      <c r="P720" s="412"/>
      <c r="Q720" s="412"/>
      <c r="R720" s="412"/>
      <c r="S720" s="461"/>
      <c r="T720" s="461"/>
      <c r="U720" s="457"/>
      <c r="V720" s="412"/>
      <c r="W720" s="412"/>
      <c r="X720" s="412"/>
      <c r="Y720" s="412"/>
      <c r="AW720" s="184" t="str">
        <f>IFERROR(TP_DATA[[#This Row],[Top '[m']]]-TP_DATA[[#This Row],[Bottom '[m']]], "")</f>
        <v/>
      </c>
      <c r="AX720" s="165"/>
      <c r="AY720" s="166"/>
      <c r="AZ720" s="189"/>
      <c r="BC720" s="94"/>
      <c r="BD720" s="94"/>
      <c r="BE720" s="150"/>
      <c r="CI720" s="411" t="str">
        <f>IFERROR(TOWER_DATA[[#This Row],[Top '[m']]]-TOWER_DATA[[#This Row],[Bottom '[m']]], "")</f>
        <v/>
      </c>
      <c r="CJ720" s="446" t="str">
        <f>IFERROR(-(TOWER_DATA[[#This Row],[D, bottom '[m']]]-TOWER_DATA[[#This Row],[D, top '[m']]])/(TOWER_DATA[[#This Row],[Bottom '[m']]]-TOWER_DATA[[#This Row],[Top '[m']]]),"")</f>
        <v/>
      </c>
      <c r="CK720" s="447" t="str">
        <f>IF(7850/1000*(1/3)*PI()*ABS(CD720-CE720)*((CF720/2)^2+(CF720/2)*(CG720/2)+(CG720/2)^2-(CF720/2-CH720/1000)^2-(CF720/2-CH720/1000)*(CG720/2-CH720/1000)-(CG720/2-CH720/1000)^2)=0,"",7850/1000*(1/3)*PI()*ABS(CD720-CE720)*((CF720/2)^2+(CF720/2)*(CG720/2)+(CG720/2)^2-(CF720/2-CH720/1000)^2-(CF720/2-CH720/1000)*(CG720/2-CH720/1000)-(CG720/2-CH720/1000)^2))</f>
        <v/>
      </c>
      <c r="CL720" s="185" t="str">
        <f>IFERROR((TOWER_DATA[[#This Row],[D, bottom '[m']]]+TOWER_DATA[[#This Row],[D, top '[m']]])/(2*TOWER_DATA[[#This Row],[t '[mm']]]/1000),"")</f>
        <v/>
      </c>
      <c r="DR720" s="166"/>
      <c r="DS720" s="150"/>
      <c r="DV720" s="94"/>
      <c r="DW720" s="94"/>
    </row>
    <row r="721" spans="14:127" ht="18" customHeight="1">
      <c r="N721" s="457"/>
      <c r="O721" s="412"/>
      <c r="P721" s="412"/>
      <c r="Q721" s="412"/>
      <c r="R721" s="412"/>
      <c r="S721" s="461"/>
      <c r="T721" s="461"/>
      <c r="U721" s="457"/>
      <c r="V721" s="412"/>
      <c r="W721" s="412"/>
      <c r="X721" s="412"/>
      <c r="Y721" s="412"/>
      <c r="AW721" s="184" t="str">
        <f>IFERROR(TP_DATA[[#This Row],[Top '[m']]]-TP_DATA[[#This Row],[Bottom '[m']]], "")</f>
        <v/>
      </c>
      <c r="AX721" s="165"/>
      <c r="AY721" s="166"/>
      <c r="AZ721" s="189"/>
      <c r="BC721" s="94"/>
      <c r="BD721" s="94"/>
      <c r="BE721" s="150"/>
      <c r="CI721" s="411" t="str">
        <f>IFERROR(TOWER_DATA[[#This Row],[Top '[m']]]-TOWER_DATA[[#This Row],[Bottom '[m']]], "")</f>
        <v/>
      </c>
      <c r="CJ721" s="446" t="str">
        <f>IFERROR(-(TOWER_DATA[[#This Row],[D, bottom '[m']]]-TOWER_DATA[[#This Row],[D, top '[m']]])/(TOWER_DATA[[#This Row],[Bottom '[m']]]-TOWER_DATA[[#This Row],[Top '[m']]]),"")</f>
        <v/>
      </c>
      <c r="CK721" s="447" t="str">
        <f>IF(7850/1000*(1/3)*PI()*ABS(CD721-CE721)*((CF721/2)^2+(CF721/2)*(CG721/2)+(CG721/2)^2-(CF721/2-CH721/1000)^2-(CF721/2-CH721/1000)*(CG721/2-CH721/1000)-(CG721/2-CH721/1000)^2)=0,"",7850/1000*(1/3)*PI()*ABS(CD721-CE721)*((CF721/2)^2+(CF721/2)*(CG721/2)+(CG721/2)^2-(CF721/2-CH721/1000)^2-(CF721/2-CH721/1000)*(CG721/2-CH721/1000)-(CG721/2-CH721/1000)^2))</f>
        <v/>
      </c>
      <c r="CL721" s="185" t="str">
        <f>IFERROR((TOWER_DATA[[#This Row],[D, bottom '[m']]]+TOWER_DATA[[#This Row],[D, top '[m']]])/(2*TOWER_DATA[[#This Row],[t '[mm']]]/1000),"")</f>
        <v/>
      </c>
      <c r="DR721" s="166"/>
      <c r="DS721" s="150"/>
      <c r="DV721" s="94"/>
      <c r="DW721" s="94"/>
    </row>
    <row r="722" spans="14:127" ht="18" customHeight="1">
      <c r="N722" s="457"/>
      <c r="O722" s="412"/>
      <c r="P722" s="412"/>
      <c r="Q722" s="412"/>
      <c r="R722" s="412"/>
      <c r="S722" s="461"/>
      <c r="T722" s="461"/>
      <c r="U722" s="457"/>
      <c r="V722" s="412"/>
      <c r="W722" s="412"/>
      <c r="X722" s="412"/>
      <c r="Y722" s="412"/>
      <c r="AW722" s="184" t="str">
        <f>IFERROR(TP_DATA[[#This Row],[Top '[m']]]-TP_DATA[[#This Row],[Bottom '[m']]], "")</f>
        <v/>
      </c>
      <c r="AX722" s="165"/>
      <c r="AY722" s="166"/>
      <c r="AZ722" s="189"/>
      <c r="BC722" s="94"/>
      <c r="BD722" s="94"/>
      <c r="BE722" s="150"/>
      <c r="CI722" s="411" t="str">
        <f>IFERROR(TOWER_DATA[[#This Row],[Top '[m']]]-TOWER_DATA[[#This Row],[Bottom '[m']]], "")</f>
        <v/>
      </c>
      <c r="CJ722" s="446" t="str">
        <f>IFERROR(-(TOWER_DATA[[#This Row],[D, bottom '[m']]]-TOWER_DATA[[#This Row],[D, top '[m']]])/(TOWER_DATA[[#This Row],[Bottom '[m']]]-TOWER_DATA[[#This Row],[Top '[m']]]),"")</f>
        <v/>
      </c>
      <c r="CK722" s="447" t="str">
        <f>IF(7850/1000*(1/3)*PI()*ABS(CD722-CE722)*((CF722/2)^2+(CF722/2)*(CG722/2)+(CG722/2)^2-(CF722/2-CH722/1000)^2-(CF722/2-CH722/1000)*(CG722/2-CH722/1000)-(CG722/2-CH722/1000)^2)=0,"",7850/1000*(1/3)*PI()*ABS(CD722-CE722)*((CF722/2)^2+(CF722/2)*(CG722/2)+(CG722/2)^2-(CF722/2-CH722/1000)^2-(CF722/2-CH722/1000)*(CG722/2-CH722/1000)-(CG722/2-CH722/1000)^2))</f>
        <v/>
      </c>
      <c r="CL722" s="185" t="str">
        <f>IFERROR((TOWER_DATA[[#This Row],[D, bottom '[m']]]+TOWER_DATA[[#This Row],[D, top '[m']]])/(2*TOWER_DATA[[#This Row],[t '[mm']]]/1000),"")</f>
        <v/>
      </c>
      <c r="DR722" s="166"/>
      <c r="DS722" s="150"/>
      <c r="DV722" s="94"/>
      <c r="DW722" s="94"/>
    </row>
    <row r="723" spans="14:127" ht="18" customHeight="1">
      <c r="N723" s="457"/>
      <c r="O723" s="412"/>
      <c r="P723" s="412"/>
      <c r="Q723" s="412"/>
      <c r="R723" s="412"/>
      <c r="S723" s="461"/>
      <c r="T723" s="461"/>
      <c r="U723" s="457"/>
      <c r="V723" s="412"/>
      <c r="W723" s="412"/>
      <c r="X723" s="412"/>
      <c r="Y723" s="412"/>
      <c r="AW723" s="184" t="str">
        <f>IFERROR(TP_DATA[[#This Row],[Top '[m']]]-TP_DATA[[#This Row],[Bottom '[m']]], "")</f>
        <v/>
      </c>
      <c r="AX723" s="165"/>
      <c r="AY723" s="166"/>
      <c r="AZ723" s="189"/>
      <c r="BC723" s="94"/>
      <c r="BD723" s="94"/>
      <c r="BE723" s="150"/>
      <c r="CI723" s="411" t="str">
        <f>IFERROR(TOWER_DATA[[#This Row],[Top '[m']]]-TOWER_DATA[[#This Row],[Bottom '[m']]], "")</f>
        <v/>
      </c>
      <c r="CJ723" s="446" t="str">
        <f>IFERROR(-(TOWER_DATA[[#This Row],[D, bottom '[m']]]-TOWER_DATA[[#This Row],[D, top '[m']]])/(TOWER_DATA[[#This Row],[Bottom '[m']]]-TOWER_DATA[[#This Row],[Top '[m']]]),"")</f>
        <v/>
      </c>
      <c r="CK723" s="447" t="str">
        <f>IF(7850/1000*(1/3)*PI()*ABS(CD723-CE723)*((CF723/2)^2+(CF723/2)*(CG723/2)+(CG723/2)^2-(CF723/2-CH723/1000)^2-(CF723/2-CH723/1000)*(CG723/2-CH723/1000)-(CG723/2-CH723/1000)^2)=0,"",7850/1000*(1/3)*PI()*ABS(CD723-CE723)*((CF723/2)^2+(CF723/2)*(CG723/2)+(CG723/2)^2-(CF723/2-CH723/1000)^2-(CF723/2-CH723/1000)*(CG723/2-CH723/1000)-(CG723/2-CH723/1000)^2))</f>
        <v/>
      </c>
      <c r="CL723" s="185" t="str">
        <f>IFERROR((TOWER_DATA[[#This Row],[D, bottom '[m']]]+TOWER_DATA[[#This Row],[D, top '[m']]])/(2*TOWER_DATA[[#This Row],[t '[mm']]]/1000),"")</f>
        <v/>
      </c>
      <c r="DR723" s="166"/>
      <c r="DS723" s="150"/>
      <c r="DV723" s="94"/>
      <c r="DW723" s="94"/>
    </row>
    <row r="724" spans="14:127" ht="18" customHeight="1">
      <c r="N724" s="457"/>
      <c r="O724" s="412"/>
      <c r="P724" s="412"/>
      <c r="Q724" s="412"/>
      <c r="R724" s="412"/>
      <c r="S724" s="461"/>
      <c r="T724" s="461"/>
      <c r="U724" s="457"/>
      <c r="V724" s="412"/>
      <c r="W724" s="412"/>
      <c r="X724" s="412"/>
      <c r="Y724" s="412"/>
      <c r="AW724" s="184" t="str">
        <f>IFERROR(TP_DATA[[#This Row],[Top '[m']]]-TP_DATA[[#This Row],[Bottom '[m']]], "")</f>
        <v/>
      </c>
      <c r="AX724" s="165"/>
      <c r="AY724" s="166"/>
      <c r="AZ724" s="189"/>
      <c r="BC724" s="94"/>
      <c r="BD724" s="94"/>
      <c r="BE724" s="150"/>
      <c r="CI724" s="411" t="str">
        <f>IFERROR(TOWER_DATA[[#This Row],[Top '[m']]]-TOWER_DATA[[#This Row],[Bottom '[m']]], "")</f>
        <v/>
      </c>
      <c r="CJ724" s="446" t="str">
        <f>IFERROR(-(TOWER_DATA[[#This Row],[D, bottom '[m']]]-TOWER_DATA[[#This Row],[D, top '[m']]])/(TOWER_DATA[[#This Row],[Bottom '[m']]]-TOWER_DATA[[#This Row],[Top '[m']]]),"")</f>
        <v/>
      </c>
      <c r="CK724" s="447" t="str">
        <f>IF(7850/1000*(1/3)*PI()*ABS(CD724-CE724)*((CF724/2)^2+(CF724/2)*(CG724/2)+(CG724/2)^2-(CF724/2-CH724/1000)^2-(CF724/2-CH724/1000)*(CG724/2-CH724/1000)-(CG724/2-CH724/1000)^2)=0,"",7850/1000*(1/3)*PI()*ABS(CD724-CE724)*((CF724/2)^2+(CF724/2)*(CG724/2)+(CG724/2)^2-(CF724/2-CH724/1000)^2-(CF724/2-CH724/1000)*(CG724/2-CH724/1000)-(CG724/2-CH724/1000)^2))</f>
        <v/>
      </c>
      <c r="CL724" s="185" t="str">
        <f>IFERROR((TOWER_DATA[[#This Row],[D, bottom '[m']]]+TOWER_DATA[[#This Row],[D, top '[m']]])/(2*TOWER_DATA[[#This Row],[t '[mm']]]/1000),"")</f>
        <v/>
      </c>
      <c r="DR724" s="166"/>
      <c r="DS724" s="150"/>
      <c r="DV724" s="94"/>
      <c r="DW724" s="94"/>
    </row>
    <row r="725" spans="14:127" ht="18" customHeight="1">
      <c r="N725" s="457"/>
      <c r="O725" s="412"/>
      <c r="P725" s="412"/>
      <c r="Q725" s="412"/>
      <c r="R725" s="412"/>
      <c r="S725" s="461"/>
      <c r="T725" s="461"/>
      <c r="U725" s="457"/>
      <c r="V725" s="412"/>
      <c r="W725" s="412"/>
      <c r="X725" s="412"/>
      <c r="Y725" s="412"/>
      <c r="AW725" s="184" t="str">
        <f>IFERROR(TP_DATA[[#This Row],[Top '[m']]]-TP_DATA[[#This Row],[Bottom '[m']]], "")</f>
        <v/>
      </c>
      <c r="AX725" s="165"/>
      <c r="AY725" s="166"/>
      <c r="AZ725" s="189"/>
      <c r="BC725" s="94"/>
      <c r="BD725" s="94"/>
      <c r="BE725" s="150"/>
      <c r="CI725" s="411" t="str">
        <f>IFERROR(TOWER_DATA[[#This Row],[Top '[m']]]-TOWER_DATA[[#This Row],[Bottom '[m']]], "")</f>
        <v/>
      </c>
      <c r="CJ725" s="446" t="str">
        <f>IFERROR(-(TOWER_DATA[[#This Row],[D, bottom '[m']]]-TOWER_DATA[[#This Row],[D, top '[m']]])/(TOWER_DATA[[#This Row],[Bottom '[m']]]-TOWER_DATA[[#This Row],[Top '[m']]]),"")</f>
        <v/>
      </c>
      <c r="CK725" s="447" t="str">
        <f>IF(7850/1000*(1/3)*PI()*ABS(CD725-CE725)*((CF725/2)^2+(CF725/2)*(CG725/2)+(CG725/2)^2-(CF725/2-CH725/1000)^2-(CF725/2-CH725/1000)*(CG725/2-CH725/1000)-(CG725/2-CH725/1000)^2)=0,"",7850/1000*(1/3)*PI()*ABS(CD725-CE725)*((CF725/2)^2+(CF725/2)*(CG725/2)+(CG725/2)^2-(CF725/2-CH725/1000)^2-(CF725/2-CH725/1000)*(CG725/2-CH725/1000)-(CG725/2-CH725/1000)^2))</f>
        <v/>
      </c>
      <c r="CL725" s="185" t="str">
        <f>IFERROR((TOWER_DATA[[#This Row],[D, bottom '[m']]]+TOWER_DATA[[#This Row],[D, top '[m']]])/(2*TOWER_DATA[[#This Row],[t '[mm']]]/1000),"")</f>
        <v/>
      </c>
      <c r="DR725" s="166"/>
      <c r="DS725" s="150"/>
      <c r="DV725" s="94"/>
      <c r="DW725" s="94"/>
    </row>
    <row r="726" spans="14:127" ht="18" customHeight="1">
      <c r="N726" s="457"/>
      <c r="O726" s="412"/>
      <c r="P726" s="412"/>
      <c r="Q726" s="412"/>
      <c r="R726" s="412"/>
      <c r="S726" s="461"/>
      <c r="T726" s="461"/>
      <c r="U726" s="457"/>
      <c r="V726" s="412"/>
      <c r="W726" s="412"/>
      <c r="X726" s="412"/>
      <c r="Y726" s="412"/>
      <c r="AW726" s="184" t="str">
        <f>IFERROR(TP_DATA[[#This Row],[Top '[m']]]-TP_DATA[[#This Row],[Bottom '[m']]], "")</f>
        <v/>
      </c>
      <c r="AX726" s="165"/>
      <c r="AY726" s="166"/>
      <c r="AZ726" s="189"/>
      <c r="BC726" s="94"/>
      <c r="BD726" s="94"/>
      <c r="BE726" s="150"/>
      <c r="CI726" s="411" t="str">
        <f>IFERROR(TOWER_DATA[[#This Row],[Top '[m']]]-TOWER_DATA[[#This Row],[Bottom '[m']]], "")</f>
        <v/>
      </c>
      <c r="CJ726" s="446" t="str">
        <f>IFERROR(-(TOWER_DATA[[#This Row],[D, bottom '[m']]]-TOWER_DATA[[#This Row],[D, top '[m']]])/(TOWER_DATA[[#This Row],[Bottom '[m']]]-TOWER_DATA[[#This Row],[Top '[m']]]),"")</f>
        <v/>
      </c>
      <c r="CK726" s="447" t="str">
        <f>IF(7850/1000*(1/3)*PI()*ABS(CD726-CE726)*((CF726/2)^2+(CF726/2)*(CG726/2)+(CG726/2)^2-(CF726/2-CH726/1000)^2-(CF726/2-CH726/1000)*(CG726/2-CH726/1000)-(CG726/2-CH726/1000)^2)=0,"",7850/1000*(1/3)*PI()*ABS(CD726-CE726)*((CF726/2)^2+(CF726/2)*(CG726/2)+(CG726/2)^2-(CF726/2-CH726/1000)^2-(CF726/2-CH726/1000)*(CG726/2-CH726/1000)-(CG726/2-CH726/1000)^2))</f>
        <v/>
      </c>
      <c r="CL726" s="185" t="str">
        <f>IFERROR((TOWER_DATA[[#This Row],[D, bottom '[m']]]+TOWER_DATA[[#This Row],[D, top '[m']]])/(2*TOWER_DATA[[#This Row],[t '[mm']]]/1000),"")</f>
        <v/>
      </c>
      <c r="DR726" s="166"/>
      <c r="DS726" s="150"/>
      <c r="DV726" s="94"/>
      <c r="DW726" s="94"/>
    </row>
    <row r="727" spans="14:127" ht="18" customHeight="1">
      <c r="N727" s="457"/>
      <c r="O727" s="412"/>
      <c r="P727" s="412"/>
      <c r="Q727" s="412"/>
      <c r="R727" s="412"/>
      <c r="S727" s="461"/>
      <c r="T727" s="461"/>
      <c r="U727" s="457"/>
      <c r="V727" s="412"/>
      <c r="W727" s="412"/>
      <c r="X727" s="412"/>
      <c r="Y727" s="412"/>
      <c r="AW727" s="184" t="str">
        <f>IFERROR(TP_DATA[[#This Row],[Top '[m']]]-TP_DATA[[#This Row],[Bottom '[m']]], "")</f>
        <v/>
      </c>
      <c r="AX727" s="165"/>
      <c r="AY727" s="166"/>
      <c r="AZ727" s="189"/>
      <c r="BC727" s="94"/>
      <c r="BD727" s="94"/>
      <c r="BE727" s="150"/>
      <c r="CI727" s="411" t="str">
        <f>IFERROR(TOWER_DATA[[#This Row],[Top '[m']]]-TOWER_DATA[[#This Row],[Bottom '[m']]], "")</f>
        <v/>
      </c>
      <c r="CJ727" s="446" t="str">
        <f>IFERROR(-(TOWER_DATA[[#This Row],[D, bottom '[m']]]-TOWER_DATA[[#This Row],[D, top '[m']]])/(TOWER_DATA[[#This Row],[Bottom '[m']]]-TOWER_DATA[[#This Row],[Top '[m']]]),"")</f>
        <v/>
      </c>
      <c r="CK727" s="447" t="str">
        <f>IF(7850/1000*(1/3)*PI()*ABS(CD727-CE727)*((CF727/2)^2+(CF727/2)*(CG727/2)+(CG727/2)^2-(CF727/2-CH727/1000)^2-(CF727/2-CH727/1000)*(CG727/2-CH727/1000)-(CG727/2-CH727/1000)^2)=0,"",7850/1000*(1/3)*PI()*ABS(CD727-CE727)*((CF727/2)^2+(CF727/2)*(CG727/2)+(CG727/2)^2-(CF727/2-CH727/1000)^2-(CF727/2-CH727/1000)*(CG727/2-CH727/1000)-(CG727/2-CH727/1000)^2))</f>
        <v/>
      </c>
      <c r="CL727" s="185" t="str">
        <f>IFERROR((TOWER_DATA[[#This Row],[D, bottom '[m']]]+TOWER_DATA[[#This Row],[D, top '[m']]])/(2*TOWER_DATA[[#This Row],[t '[mm']]]/1000),"")</f>
        <v/>
      </c>
      <c r="DR727" s="166"/>
      <c r="DS727" s="150"/>
      <c r="DV727" s="94"/>
      <c r="DW727" s="94"/>
    </row>
    <row r="728" spans="14:127" ht="18" customHeight="1">
      <c r="N728" s="457"/>
      <c r="O728" s="412"/>
      <c r="P728" s="412"/>
      <c r="Q728" s="412"/>
      <c r="R728" s="412"/>
      <c r="S728" s="461"/>
      <c r="T728" s="461"/>
      <c r="U728" s="457"/>
      <c r="V728" s="412"/>
      <c r="W728" s="412"/>
      <c r="X728" s="412"/>
      <c r="Y728" s="412"/>
      <c r="AW728" s="184" t="str">
        <f>IFERROR(TP_DATA[[#This Row],[Top '[m']]]-TP_DATA[[#This Row],[Bottom '[m']]], "")</f>
        <v/>
      </c>
      <c r="AX728" s="165"/>
      <c r="AY728" s="166"/>
      <c r="AZ728" s="189"/>
      <c r="BC728" s="94"/>
      <c r="BD728" s="94"/>
      <c r="BE728" s="150"/>
      <c r="CI728" s="411" t="str">
        <f>IFERROR(TOWER_DATA[[#This Row],[Top '[m']]]-TOWER_DATA[[#This Row],[Bottom '[m']]], "")</f>
        <v/>
      </c>
      <c r="CJ728" s="446" t="str">
        <f>IFERROR(-(TOWER_DATA[[#This Row],[D, bottom '[m']]]-TOWER_DATA[[#This Row],[D, top '[m']]])/(TOWER_DATA[[#This Row],[Bottom '[m']]]-TOWER_DATA[[#This Row],[Top '[m']]]),"")</f>
        <v/>
      </c>
      <c r="CK728" s="447" t="str">
        <f>IF(7850/1000*(1/3)*PI()*ABS(CD728-CE728)*((CF728/2)^2+(CF728/2)*(CG728/2)+(CG728/2)^2-(CF728/2-CH728/1000)^2-(CF728/2-CH728/1000)*(CG728/2-CH728/1000)-(CG728/2-CH728/1000)^2)=0,"",7850/1000*(1/3)*PI()*ABS(CD728-CE728)*((CF728/2)^2+(CF728/2)*(CG728/2)+(CG728/2)^2-(CF728/2-CH728/1000)^2-(CF728/2-CH728/1000)*(CG728/2-CH728/1000)-(CG728/2-CH728/1000)^2))</f>
        <v/>
      </c>
      <c r="CL728" s="185" t="str">
        <f>IFERROR((TOWER_DATA[[#This Row],[D, bottom '[m']]]+TOWER_DATA[[#This Row],[D, top '[m']]])/(2*TOWER_DATA[[#This Row],[t '[mm']]]/1000),"")</f>
        <v/>
      </c>
      <c r="DR728" s="166"/>
      <c r="DS728" s="150"/>
      <c r="DV728" s="94"/>
      <c r="DW728" s="94"/>
    </row>
    <row r="729" spans="14:127" ht="18" customHeight="1">
      <c r="N729" s="457"/>
      <c r="O729" s="412"/>
      <c r="P729" s="412"/>
      <c r="Q729" s="412"/>
      <c r="R729" s="412"/>
      <c r="S729" s="461"/>
      <c r="T729" s="461"/>
      <c r="U729" s="457"/>
      <c r="V729" s="412"/>
      <c r="W729" s="412"/>
      <c r="X729" s="412"/>
      <c r="Y729" s="412"/>
      <c r="AW729" s="184" t="str">
        <f>IFERROR(TP_DATA[[#This Row],[Top '[m']]]-TP_DATA[[#This Row],[Bottom '[m']]], "")</f>
        <v/>
      </c>
      <c r="AX729" s="165"/>
      <c r="AY729" s="166"/>
      <c r="AZ729" s="189"/>
      <c r="BC729" s="94"/>
      <c r="BD729" s="94"/>
      <c r="BE729" s="150"/>
      <c r="CI729" s="411" t="str">
        <f>IFERROR(TOWER_DATA[[#This Row],[Top '[m']]]-TOWER_DATA[[#This Row],[Bottom '[m']]], "")</f>
        <v/>
      </c>
      <c r="CJ729" s="446" t="str">
        <f>IFERROR(-(TOWER_DATA[[#This Row],[D, bottom '[m']]]-TOWER_DATA[[#This Row],[D, top '[m']]])/(TOWER_DATA[[#This Row],[Bottom '[m']]]-TOWER_DATA[[#This Row],[Top '[m']]]),"")</f>
        <v/>
      </c>
      <c r="CK729" s="447" t="str">
        <f>IF(7850/1000*(1/3)*PI()*ABS(CD729-CE729)*((CF729/2)^2+(CF729/2)*(CG729/2)+(CG729/2)^2-(CF729/2-CH729/1000)^2-(CF729/2-CH729/1000)*(CG729/2-CH729/1000)-(CG729/2-CH729/1000)^2)=0,"",7850/1000*(1/3)*PI()*ABS(CD729-CE729)*((CF729/2)^2+(CF729/2)*(CG729/2)+(CG729/2)^2-(CF729/2-CH729/1000)^2-(CF729/2-CH729/1000)*(CG729/2-CH729/1000)-(CG729/2-CH729/1000)^2))</f>
        <v/>
      </c>
      <c r="CL729" s="185" t="str">
        <f>IFERROR((TOWER_DATA[[#This Row],[D, bottom '[m']]]+TOWER_DATA[[#This Row],[D, top '[m']]])/(2*TOWER_DATA[[#This Row],[t '[mm']]]/1000),"")</f>
        <v/>
      </c>
      <c r="DR729" s="166"/>
      <c r="DS729" s="150"/>
      <c r="DV729" s="94"/>
      <c r="DW729" s="94"/>
    </row>
    <row r="730" spans="14:127" ht="18" customHeight="1">
      <c r="N730" s="457"/>
      <c r="O730" s="412"/>
      <c r="P730" s="412"/>
      <c r="Q730" s="412"/>
      <c r="R730" s="412"/>
      <c r="S730" s="461"/>
      <c r="T730" s="461"/>
      <c r="U730" s="457"/>
      <c r="V730" s="412"/>
      <c r="W730" s="412"/>
      <c r="X730" s="412"/>
      <c r="Y730" s="412"/>
      <c r="AW730" s="184" t="str">
        <f>IFERROR(TP_DATA[[#This Row],[Top '[m']]]-TP_DATA[[#This Row],[Bottom '[m']]], "")</f>
        <v/>
      </c>
      <c r="AX730" s="165"/>
      <c r="AY730" s="166"/>
      <c r="AZ730" s="189"/>
      <c r="BC730" s="94"/>
      <c r="BD730" s="94"/>
      <c r="BE730" s="150"/>
      <c r="CI730" s="411" t="str">
        <f>IFERROR(TOWER_DATA[[#This Row],[Top '[m']]]-TOWER_DATA[[#This Row],[Bottom '[m']]], "")</f>
        <v/>
      </c>
      <c r="CJ730" s="446" t="str">
        <f>IFERROR(-(TOWER_DATA[[#This Row],[D, bottom '[m']]]-TOWER_DATA[[#This Row],[D, top '[m']]])/(TOWER_DATA[[#This Row],[Bottom '[m']]]-TOWER_DATA[[#This Row],[Top '[m']]]),"")</f>
        <v/>
      </c>
      <c r="CK730" s="447" t="str">
        <f>IF(7850/1000*(1/3)*PI()*ABS(CD730-CE730)*((CF730/2)^2+(CF730/2)*(CG730/2)+(CG730/2)^2-(CF730/2-CH730/1000)^2-(CF730/2-CH730/1000)*(CG730/2-CH730/1000)-(CG730/2-CH730/1000)^2)=0,"",7850/1000*(1/3)*PI()*ABS(CD730-CE730)*((CF730/2)^2+(CF730/2)*(CG730/2)+(CG730/2)^2-(CF730/2-CH730/1000)^2-(CF730/2-CH730/1000)*(CG730/2-CH730/1000)-(CG730/2-CH730/1000)^2))</f>
        <v/>
      </c>
      <c r="CL730" s="185" t="str">
        <f>IFERROR((TOWER_DATA[[#This Row],[D, bottom '[m']]]+TOWER_DATA[[#This Row],[D, top '[m']]])/(2*TOWER_DATA[[#This Row],[t '[mm']]]/1000),"")</f>
        <v/>
      </c>
      <c r="DR730" s="166"/>
      <c r="DS730" s="150"/>
      <c r="DV730" s="94"/>
      <c r="DW730" s="94"/>
    </row>
    <row r="731" spans="14:127" ht="18" customHeight="1">
      <c r="N731" s="457"/>
      <c r="O731" s="412"/>
      <c r="P731" s="412"/>
      <c r="Q731" s="412"/>
      <c r="R731" s="412"/>
      <c r="S731" s="461"/>
      <c r="T731" s="461"/>
      <c r="U731" s="457"/>
      <c r="V731" s="412"/>
      <c r="W731" s="412"/>
      <c r="X731" s="412"/>
      <c r="Y731" s="412"/>
      <c r="AW731" s="184" t="str">
        <f>IFERROR(TP_DATA[[#This Row],[Top '[m']]]-TP_DATA[[#This Row],[Bottom '[m']]], "")</f>
        <v/>
      </c>
      <c r="AX731" s="165"/>
      <c r="AY731" s="166"/>
      <c r="AZ731" s="189"/>
      <c r="BC731" s="94"/>
      <c r="BD731" s="94"/>
      <c r="BE731" s="150"/>
      <c r="CI731" s="411" t="str">
        <f>IFERROR(TOWER_DATA[[#This Row],[Top '[m']]]-TOWER_DATA[[#This Row],[Bottom '[m']]], "")</f>
        <v/>
      </c>
      <c r="CJ731" s="446" t="str">
        <f>IFERROR(-(TOWER_DATA[[#This Row],[D, bottom '[m']]]-TOWER_DATA[[#This Row],[D, top '[m']]])/(TOWER_DATA[[#This Row],[Bottom '[m']]]-TOWER_DATA[[#This Row],[Top '[m']]]),"")</f>
        <v/>
      </c>
      <c r="CK731" s="447" t="str">
        <f>IF(7850/1000*(1/3)*PI()*ABS(CD731-CE731)*((CF731/2)^2+(CF731/2)*(CG731/2)+(CG731/2)^2-(CF731/2-CH731/1000)^2-(CF731/2-CH731/1000)*(CG731/2-CH731/1000)-(CG731/2-CH731/1000)^2)=0,"",7850/1000*(1/3)*PI()*ABS(CD731-CE731)*((CF731/2)^2+(CF731/2)*(CG731/2)+(CG731/2)^2-(CF731/2-CH731/1000)^2-(CF731/2-CH731/1000)*(CG731/2-CH731/1000)-(CG731/2-CH731/1000)^2))</f>
        <v/>
      </c>
      <c r="CL731" s="185" t="str">
        <f>IFERROR((TOWER_DATA[[#This Row],[D, bottom '[m']]]+TOWER_DATA[[#This Row],[D, top '[m']]])/(2*TOWER_DATA[[#This Row],[t '[mm']]]/1000),"")</f>
        <v/>
      </c>
      <c r="DR731" s="166"/>
      <c r="DS731" s="150"/>
      <c r="DV731" s="94"/>
      <c r="DW731" s="94"/>
    </row>
    <row r="732" spans="14:127" ht="18" customHeight="1">
      <c r="N732" s="457"/>
      <c r="O732" s="412"/>
      <c r="P732" s="412"/>
      <c r="Q732" s="412"/>
      <c r="R732" s="412"/>
      <c r="S732" s="461"/>
      <c r="T732" s="461"/>
      <c r="U732" s="457"/>
      <c r="V732" s="412"/>
      <c r="W732" s="412"/>
      <c r="X732" s="412"/>
      <c r="Y732" s="412"/>
      <c r="AW732" s="184" t="str">
        <f>IFERROR(TP_DATA[[#This Row],[Top '[m']]]-TP_DATA[[#This Row],[Bottom '[m']]], "")</f>
        <v/>
      </c>
      <c r="AX732" s="165"/>
      <c r="AY732" s="166"/>
      <c r="AZ732" s="189"/>
      <c r="BC732" s="94"/>
      <c r="BD732" s="94"/>
      <c r="BE732" s="150"/>
      <c r="CI732" s="411" t="str">
        <f>IFERROR(TOWER_DATA[[#This Row],[Top '[m']]]-TOWER_DATA[[#This Row],[Bottom '[m']]], "")</f>
        <v/>
      </c>
      <c r="CJ732" s="446" t="str">
        <f>IFERROR(-(TOWER_DATA[[#This Row],[D, bottom '[m']]]-TOWER_DATA[[#This Row],[D, top '[m']]])/(TOWER_DATA[[#This Row],[Bottom '[m']]]-TOWER_DATA[[#This Row],[Top '[m']]]),"")</f>
        <v/>
      </c>
      <c r="CK732" s="447" t="str">
        <f>IF(7850/1000*(1/3)*PI()*ABS(CD732-CE732)*((CF732/2)^2+(CF732/2)*(CG732/2)+(CG732/2)^2-(CF732/2-CH732/1000)^2-(CF732/2-CH732/1000)*(CG732/2-CH732/1000)-(CG732/2-CH732/1000)^2)=0,"",7850/1000*(1/3)*PI()*ABS(CD732-CE732)*((CF732/2)^2+(CF732/2)*(CG732/2)+(CG732/2)^2-(CF732/2-CH732/1000)^2-(CF732/2-CH732/1000)*(CG732/2-CH732/1000)-(CG732/2-CH732/1000)^2))</f>
        <v/>
      </c>
      <c r="CL732" s="185" t="str">
        <f>IFERROR((TOWER_DATA[[#This Row],[D, bottom '[m']]]+TOWER_DATA[[#This Row],[D, top '[m']]])/(2*TOWER_DATA[[#This Row],[t '[mm']]]/1000),"")</f>
        <v/>
      </c>
      <c r="DR732" s="166"/>
      <c r="DS732" s="150"/>
      <c r="DV732" s="94"/>
      <c r="DW732" s="94"/>
    </row>
    <row r="733" spans="14:127" ht="18" customHeight="1">
      <c r="N733" s="457"/>
      <c r="O733" s="412"/>
      <c r="P733" s="412"/>
      <c r="Q733" s="412"/>
      <c r="R733" s="412"/>
      <c r="S733" s="461"/>
      <c r="T733" s="461"/>
      <c r="U733" s="457"/>
      <c r="V733" s="412"/>
      <c r="W733" s="412"/>
      <c r="X733" s="412"/>
      <c r="Y733" s="412"/>
      <c r="AW733" s="184" t="str">
        <f>IFERROR(TP_DATA[[#This Row],[Top '[m']]]-TP_DATA[[#This Row],[Bottom '[m']]], "")</f>
        <v/>
      </c>
      <c r="AX733" s="165"/>
      <c r="AY733" s="166"/>
      <c r="AZ733" s="189"/>
      <c r="BC733" s="94"/>
      <c r="BD733" s="94"/>
      <c r="BE733" s="150"/>
      <c r="CI733" s="411" t="str">
        <f>IFERROR(TOWER_DATA[[#This Row],[Top '[m']]]-TOWER_DATA[[#This Row],[Bottom '[m']]], "")</f>
        <v/>
      </c>
      <c r="CJ733" s="446" t="str">
        <f>IFERROR(-(TOWER_DATA[[#This Row],[D, bottom '[m']]]-TOWER_DATA[[#This Row],[D, top '[m']]])/(TOWER_DATA[[#This Row],[Bottom '[m']]]-TOWER_DATA[[#This Row],[Top '[m']]]),"")</f>
        <v/>
      </c>
      <c r="CK733" s="447" t="str">
        <f>IF(7850/1000*(1/3)*PI()*ABS(CD733-CE733)*((CF733/2)^2+(CF733/2)*(CG733/2)+(CG733/2)^2-(CF733/2-CH733/1000)^2-(CF733/2-CH733/1000)*(CG733/2-CH733/1000)-(CG733/2-CH733/1000)^2)=0,"",7850/1000*(1/3)*PI()*ABS(CD733-CE733)*((CF733/2)^2+(CF733/2)*(CG733/2)+(CG733/2)^2-(CF733/2-CH733/1000)^2-(CF733/2-CH733/1000)*(CG733/2-CH733/1000)-(CG733/2-CH733/1000)^2))</f>
        <v/>
      </c>
      <c r="CL733" s="185" t="str">
        <f>IFERROR((TOWER_DATA[[#This Row],[D, bottom '[m']]]+TOWER_DATA[[#This Row],[D, top '[m']]])/(2*TOWER_DATA[[#This Row],[t '[mm']]]/1000),"")</f>
        <v/>
      </c>
      <c r="DR733" s="166"/>
      <c r="DS733" s="150"/>
      <c r="DV733" s="94"/>
      <c r="DW733" s="94"/>
    </row>
    <row r="734" spans="14:127" ht="18" customHeight="1">
      <c r="N734" s="457"/>
      <c r="O734" s="412"/>
      <c r="P734" s="412"/>
      <c r="Q734" s="412"/>
      <c r="R734" s="412"/>
      <c r="S734" s="461"/>
      <c r="T734" s="461"/>
      <c r="U734" s="457"/>
      <c r="V734" s="412"/>
      <c r="W734" s="412"/>
      <c r="X734" s="412"/>
      <c r="Y734" s="412"/>
      <c r="AW734" s="184" t="str">
        <f>IFERROR(TP_DATA[[#This Row],[Top '[m']]]-TP_DATA[[#This Row],[Bottom '[m']]], "")</f>
        <v/>
      </c>
      <c r="AX734" s="165"/>
      <c r="AY734" s="166"/>
      <c r="AZ734" s="189"/>
      <c r="BC734" s="94"/>
      <c r="BD734" s="94"/>
      <c r="BE734" s="150"/>
      <c r="CI734" s="411" t="str">
        <f>IFERROR(TOWER_DATA[[#This Row],[Top '[m']]]-TOWER_DATA[[#This Row],[Bottom '[m']]], "")</f>
        <v/>
      </c>
      <c r="CJ734" s="446" t="str">
        <f>IFERROR(-(TOWER_DATA[[#This Row],[D, bottom '[m']]]-TOWER_DATA[[#This Row],[D, top '[m']]])/(TOWER_DATA[[#This Row],[Bottom '[m']]]-TOWER_DATA[[#This Row],[Top '[m']]]),"")</f>
        <v/>
      </c>
      <c r="CK734" s="447" t="str">
        <f>IF(7850/1000*(1/3)*PI()*ABS(CD734-CE734)*((CF734/2)^2+(CF734/2)*(CG734/2)+(CG734/2)^2-(CF734/2-CH734/1000)^2-(CF734/2-CH734/1000)*(CG734/2-CH734/1000)-(CG734/2-CH734/1000)^2)=0,"",7850/1000*(1/3)*PI()*ABS(CD734-CE734)*((CF734/2)^2+(CF734/2)*(CG734/2)+(CG734/2)^2-(CF734/2-CH734/1000)^2-(CF734/2-CH734/1000)*(CG734/2-CH734/1000)-(CG734/2-CH734/1000)^2))</f>
        <v/>
      </c>
      <c r="CL734" s="185" t="str">
        <f>IFERROR((TOWER_DATA[[#This Row],[D, bottom '[m']]]+TOWER_DATA[[#This Row],[D, top '[m']]])/(2*TOWER_DATA[[#This Row],[t '[mm']]]/1000),"")</f>
        <v/>
      </c>
      <c r="DR734" s="166"/>
      <c r="DS734" s="150"/>
      <c r="DV734" s="94"/>
      <c r="DW734" s="94"/>
    </row>
    <row r="735" spans="14:127" ht="18" customHeight="1">
      <c r="N735" s="457"/>
      <c r="O735" s="412"/>
      <c r="P735" s="412"/>
      <c r="Q735" s="412"/>
      <c r="R735" s="412"/>
      <c r="S735" s="461"/>
      <c r="T735" s="461"/>
      <c r="U735" s="457"/>
      <c r="V735" s="412"/>
      <c r="W735" s="412"/>
      <c r="X735" s="412"/>
      <c r="Y735" s="412"/>
      <c r="AW735" s="184" t="str">
        <f>IFERROR(TP_DATA[[#This Row],[Top '[m']]]-TP_DATA[[#This Row],[Bottom '[m']]], "")</f>
        <v/>
      </c>
      <c r="AX735" s="165"/>
      <c r="AY735" s="166"/>
      <c r="AZ735" s="189"/>
      <c r="BC735" s="94"/>
      <c r="BD735" s="94"/>
      <c r="BE735" s="150"/>
      <c r="CI735" s="411" t="str">
        <f>IFERROR(TOWER_DATA[[#This Row],[Top '[m']]]-TOWER_DATA[[#This Row],[Bottom '[m']]], "")</f>
        <v/>
      </c>
      <c r="CJ735" s="446" t="str">
        <f>IFERROR(-(TOWER_DATA[[#This Row],[D, bottom '[m']]]-TOWER_DATA[[#This Row],[D, top '[m']]])/(TOWER_DATA[[#This Row],[Bottom '[m']]]-TOWER_DATA[[#This Row],[Top '[m']]]),"")</f>
        <v/>
      </c>
      <c r="CK735" s="447" t="str">
        <f>IF(7850/1000*(1/3)*PI()*ABS(CD735-CE735)*((CF735/2)^2+(CF735/2)*(CG735/2)+(CG735/2)^2-(CF735/2-CH735/1000)^2-(CF735/2-CH735/1000)*(CG735/2-CH735/1000)-(CG735/2-CH735/1000)^2)=0,"",7850/1000*(1/3)*PI()*ABS(CD735-CE735)*((CF735/2)^2+(CF735/2)*(CG735/2)+(CG735/2)^2-(CF735/2-CH735/1000)^2-(CF735/2-CH735/1000)*(CG735/2-CH735/1000)-(CG735/2-CH735/1000)^2))</f>
        <v/>
      </c>
      <c r="CL735" s="185" t="str">
        <f>IFERROR((TOWER_DATA[[#This Row],[D, bottom '[m']]]+TOWER_DATA[[#This Row],[D, top '[m']]])/(2*TOWER_DATA[[#This Row],[t '[mm']]]/1000),"")</f>
        <v/>
      </c>
      <c r="DR735" s="166"/>
      <c r="DS735" s="150"/>
      <c r="DV735" s="94"/>
      <c r="DW735" s="94"/>
    </row>
    <row r="736" spans="14:127" ht="18" customHeight="1">
      <c r="N736" s="457"/>
      <c r="O736" s="412"/>
      <c r="P736" s="412"/>
      <c r="Q736" s="412"/>
      <c r="R736" s="412"/>
      <c r="S736" s="461"/>
      <c r="T736" s="461"/>
      <c r="U736" s="457"/>
      <c r="V736" s="412"/>
      <c r="W736" s="412"/>
      <c r="X736" s="412"/>
      <c r="Y736" s="412"/>
      <c r="AW736" s="184" t="str">
        <f>IFERROR(TP_DATA[[#This Row],[Top '[m']]]-TP_DATA[[#This Row],[Bottom '[m']]], "")</f>
        <v/>
      </c>
      <c r="AX736" s="165"/>
      <c r="AY736" s="166"/>
      <c r="AZ736" s="189"/>
      <c r="BC736" s="94"/>
      <c r="BD736" s="94"/>
      <c r="BE736" s="150"/>
      <c r="CI736" s="411" t="str">
        <f>IFERROR(TOWER_DATA[[#This Row],[Top '[m']]]-TOWER_DATA[[#This Row],[Bottom '[m']]], "")</f>
        <v/>
      </c>
      <c r="CJ736" s="446" t="str">
        <f>IFERROR(-(TOWER_DATA[[#This Row],[D, bottom '[m']]]-TOWER_DATA[[#This Row],[D, top '[m']]])/(TOWER_DATA[[#This Row],[Bottom '[m']]]-TOWER_DATA[[#This Row],[Top '[m']]]),"")</f>
        <v/>
      </c>
      <c r="CK736" s="447" t="str">
        <f>IF(7850/1000*(1/3)*PI()*ABS(CD736-CE736)*((CF736/2)^2+(CF736/2)*(CG736/2)+(CG736/2)^2-(CF736/2-CH736/1000)^2-(CF736/2-CH736/1000)*(CG736/2-CH736/1000)-(CG736/2-CH736/1000)^2)=0,"",7850/1000*(1/3)*PI()*ABS(CD736-CE736)*((CF736/2)^2+(CF736/2)*(CG736/2)+(CG736/2)^2-(CF736/2-CH736/1000)^2-(CF736/2-CH736/1000)*(CG736/2-CH736/1000)-(CG736/2-CH736/1000)^2))</f>
        <v/>
      </c>
      <c r="CL736" s="185" t="str">
        <f>IFERROR((TOWER_DATA[[#This Row],[D, bottom '[m']]]+TOWER_DATA[[#This Row],[D, top '[m']]])/(2*TOWER_DATA[[#This Row],[t '[mm']]]/1000),"")</f>
        <v/>
      </c>
      <c r="DR736" s="166"/>
      <c r="DS736" s="150"/>
      <c r="DV736" s="94"/>
      <c r="DW736" s="94"/>
    </row>
    <row r="737" spans="14:127" ht="18" customHeight="1">
      <c r="N737" s="457"/>
      <c r="O737" s="412"/>
      <c r="P737" s="412"/>
      <c r="Q737" s="412"/>
      <c r="R737" s="412"/>
      <c r="S737" s="461"/>
      <c r="T737" s="461"/>
      <c r="U737" s="457"/>
      <c r="V737" s="412"/>
      <c r="W737" s="412"/>
      <c r="X737" s="412"/>
      <c r="Y737" s="412"/>
      <c r="AW737" s="184" t="str">
        <f>IFERROR(TP_DATA[[#This Row],[Top '[m']]]-TP_DATA[[#This Row],[Bottom '[m']]], "")</f>
        <v/>
      </c>
      <c r="AX737" s="165"/>
      <c r="AY737" s="166"/>
      <c r="AZ737" s="189"/>
      <c r="BC737" s="94"/>
      <c r="BD737" s="94"/>
      <c r="BE737" s="150"/>
      <c r="CI737" s="411" t="str">
        <f>IFERROR(TOWER_DATA[[#This Row],[Top '[m']]]-TOWER_DATA[[#This Row],[Bottom '[m']]], "")</f>
        <v/>
      </c>
      <c r="CJ737" s="446" t="str">
        <f>IFERROR(-(TOWER_DATA[[#This Row],[D, bottom '[m']]]-TOWER_DATA[[#This Row],[D, top '[m']]])/(TOWER_DATA[[#This Row],[Bottom '[m']]]-TOWER_DATA[[#This Row],[Top '[m']]]),"")</f>
        <v/>
      </c>
      <c r="CK737" s="447" t="str">
        <f>IF(7850/1000*(1/3)*PI()*ABS(CD737-CE737)*((CF737/2)^2+(CF737/2)*(CG737/2)+(CG737/2)^2-(CF737/2-CH737/1000)^2-(CF737/2-CH737/1000)*(CG737/2-CH737/1000)-(CG737/2-CH737/1000)^2)=0,"",7850/1000*(1/3)*PI()*ABS(CD737-CE737)*((CF737/2)^2+(CF737/2)*(CG737/2)+(CG737/2)^2-(CF737/2-CH737/1000)^2-(CF737/2-CH737/1000)*(CG737/2-CH737/1000)-(CG737/2-CH737/1000)^2))</f>
        <v/>
      </c>
      <c r="CL737" s="185" t="str">
        <f>IFERROR((TOWER_DATA[[#This Row],[D, bottom '[m']]]+TOWER_DATA[[#This Row],[D, top '[m']]])/(2*TOWER_DATA[[#This Row],[t '[mm']]]/1000),"")</f>
        <v/>
      </c>
      <c r="DR737" s="166"/>
      <c r="DS737" s="150"/>
      <c r="DV737" s="94"/>
      <c r="DW737" s="94"/>
    </row>
    <row r="738" spans="14:127" ht="18" customHeight="1">
      <c r="N738" s="457"/>
      <c r="O738" s="412"/>
      <c r="P738" s="412"/>
      <c r="Q738" s="412"/>
      <c r="R738" s="412"/>
      <c r="S738" s="461"/>
      <c r="T738" s="461"/>
      <c r="U738" s="457"/>
      <c r="V738" s="412"/>
      <c r="W738" s="412"/>
      <c r="X738" s="412"/>
      <c r="Y738" s="412"/>
      <c r="AW738" s="184" t="str">
        <f>IFERROR(TP_DATA[[#This Row],[Top '[m']]]-TP_DATA[[#This Row],[Bottom '[m']]], "")</f>
        <v/>
      </c>
      <c r="AX738" s="165"/>
      <c r="AY738" s="166"/>
      <c r="AZ738" s="189"/>
      <c r="BC738" s="94"/>
      <c r="BD738" s="94"/>
      <c r="BE738" s="150"/>
      <c r="CI738" s="411" t="str">
        <f>IFERROR(TOWER_DATA[[#This Row],[Top '[m']]]-TOWER_DATA[[#This Row],[Bottom '[m']]], "")</f>
        <v/>
      </c>
      <c r="CJ738" s="446" t="str">
        <f>IFERROR(-(TOWER_DATA[[#This Row],[D, bottom '[m']]]-TOWER_DATA[[#This Row],[D, top '[m']]])/(TOWER_DATA[[#This Row],[Bottom '[m']]]-TOWER_DATA[[#This Row],[Top '[m']]]),"")</f>
        <v/>
      </c>
      <c r="CK738" s="447" t="str">
        <f>IF(7850/1000*(1/3)*PI()*ABS(CD738-CE738)*((CF738/2)^2+(CF738/2)*(CG738/2)+(CG738/2)^2-(CF738/2-CH738/1000)^2-(CF738/2-CH738/1000)*(CG738/2-CH738/1000)-(CG738/2-CH738/1000)^2)=0,"",7850/1000*(1/3)*PI()*ABS(CD738-CE738)*((CF738/2)^2+(CF738/2)*(CG738/2)+(CG738/2)^2-(CF738/2-CH738/1000)^2-(CF738/2-CH738/1000)*(CG738/2-CH738/1000)-(CG738/2-CH738/1000)^2))</f>
        <v/>
      </c>
      <c r="CL738" s="185" t="str">
        <f>IFERROR((TOWER_DATA[[#This Row],[D, bottom '[m']]]+TOWER_DATA[[#This Row],[D, top '[m']]])/(2*TOWER_DATA[[#This Row],[t '[mm']]]/1000),"")</f>
        <v/>
      </c>
      <c r="DR738" s="166"/>
      <c r="DS738" s="150"/>
      <c r="DV738" s="94"/>
      <c r="DW738" s="94"/>
    </row>
    <row r="739" spans="14:127" ht="18" customHeight="1">
      <c r="N739" s="457"/>
      <c r="O739" s="412"/>
      <c r="P739" s="412"/>
      <c r="Q739" s="412"/>
      <c r="R739" s="412"/>
      <c r="S739" s="461"/>
      <c r="T739" s="461"/>
      <c r="U739" s="457"/>
      <c r="V739" s="412"/>
      <c r="W739" s="412"/>
      <c r="X739" s="412"/>
      <c r="Y739" s="412"/>
      <c r="AW739" s="184" t="str">
        <f>IFERROR(TP_DATA[[#This Row],[Top '[m']]]-TP_DATA[[#This Row],[Bottom '[m']]], "")</f>
        <v/>
      </c>
      <c r="AX739" s="165"/>
      <c r="AY739" s="166"/>
      <c r="AZ739" s="189"/>
      <c r="BC739" s="94"/>
      <c r="BD739" s="94"/>
      <c r="BE739" s="150"/>
      <c r="CI739" s="411" t="str">
        <f>IFERROR(TOWER_DATA[[#This Row],[Top '[m']]]-TOWER_DATA[[#This Row],[Bottom '[m']]], "")</f>
        <v/>
      </c>
      <c r="CJ739" s="446" t="str">
        <f>IFERROR(-(TOWER_DATA[[#This Row],[D, bottom '[m']]]-TOWER_DATA[[#This Row],[D, top '[m']]])/(TOWER_DATA[[#This Row],[Bottom '[m']]]-TOWER_DATA[[#This Row],[Top '[m']]]),"")</f>
        <v/>
      </c>
      <c r="CK739" s="447" t="str">
        <f>IF(7850/1000*(1/3)*PI()*ABS(CD739-CE739)*((CF739/2)^2+(CF739/2)*(CG739/2)+(CG739/2)^2-(CF739/2-CH739/1000)^2-(CF739/2-CH739/1000)*(CG739/2-CH739/1000)-(CG739/2-CH739/1000)^2)=0,"",7850/1000*(1/3)*PI()*ABS(CD739-CE739)*((CF739/2)^2+(CF739/2)*(CG739/2)+(CG739/2)^2-(CF739/2-CH739/1000)^2-(CF739/2-CH739/1000)*(CG739/2-CH739/1000)-(CG739/2-CH739/1000)^2))</f>
        <v/>
      </c>
      <c r="CL739" s="185" t="str">
        <f>IFERROR((TOWER_DATA[[#This Row],[D, bottom '[m']]]+TOWER_DATA[[#This Row],[D, top '[m']]])/(2*TOWER_DATA[[#This Row],[t '[mm']]]/1000),"")</f>
        <v/>
      </c>
      <c r="DR739" s="166"/>
      <c r="DS739" s="150"/>
      <c r="DV739" s="94"/>
      <c r="DW739" s="94"/>
    </row>
    <row r="740" spans="14:127" ht="18" customHeight="1">
      <c r="N740" s="457"/>
      <c r="O740" s="412"/>
      <c r="P740" s="412"/>
      <c r="Q740" s="412"/>
      <c r="R740" s="412"/>
      <c r="S740" s="461"/>
      <c r="T740" s="461"/>
      <c r="U740" s="457"/>
      <c r="V740" s="412"/>
      <c r="W740" s="412"/>
      <c r="X740" s="412"/>
      <c r="Y740" s="412"/>
      <c r="AW740" s="184" t="str">
        <f>IFERROR(TP_DATA[[#This Row],[Top '[m']]]-TP_DATA[[#This Row],[Bottom '[m']]], "")</f>
        <v/>
      </c>
      <c r="AX740" s="165"/>
      <c r="AY740" s="166"/>
      <c r="AZ740" s="189"/>
      <c r="BC740" s="94"/>
      <c r="BD740" s="94"/>
      <c r="BE740" s="150"/>
      <c r="CI740" s="411" t="str">
        <f>IFERROR(TOWER_DATA[[#This Row],[Top '[m']]]-TOWER_DATA[[#This Row],[Bottom '[m']]], "")</f>
        <v/>
      </c>
      <c r="CJ740" s="446" t="str">
        <f>IFERROR(-(TOWER_DATA[[#This Row],[D, bottom '[m']]]-TOWER_DATA[[#This Row],[D, top '[m']]])/(TOWER_DATA[[#This Row],[Bottom '[m']]]-TOWER_DATA[[#This Row],[Top '[m']]]),"")</f>
        <v/>
      </c>
      <c r="CK740" s="447" t="str">
        <f>IF(7850/1000*(1/3)*PI()*ABS(CD740-CE740)*((CF740/2)^2+(CF740/2)*(CG740/2)+(CG740/2)^2-(CF740/2-CH740/1000)^2-(CF740/2-CH740/1000)*(CG740/2-CH740/1000)-(CG740/2-CH740/1000)^2)=0,"",7850/1000*(1/3)*PI()*ABS(CD740-CE740)*((CF740/2)^2+(CF740/2)*(CG740/2)+(CG740/2)^2-(CF740/2-CH740/1000)^2-(CF740/2-CH740/1000)*(CG740/2-CH740/1000)-(CG740/2-CH740/1000)^2))</f>
        <v/>
      </c>
      <c r="CL740" s="185" t="str">
        <f>IFERROR((TOWER_DATA[[#This Row],[D, bottom '[m']]]+TOWER_DATA[[#This Row],[D, top '[m']]])/(2*TOWER_DATA[[#This Row],[t '[mm']]]/1000),"")</f>
        <v/>
      </c>
      <c r="DR740" s="166"/>
      <c r="DS740" s="150"/>
      <c r="DV740" s="94"/>
      <c r="DW740" s="94"/>
    </row>
    <row r="741" spans="14:127" ht="18" customHeight="1">
      <c r="N741" s="457"/>
      <c r="O741" s="412"/>
      <c r="P741" s="412"/>
      <c r="Q741" s="412"/>
      <c r="R741" s="412"/>
      <c r="S741" s="461"/>
      <c r="T741" s="461"/>
      <c r="U741" s="457"/>
      <c r="V741" s="412"/>
      <c r="W741" s="412"/>
      <c r="X741" s="412"/>
      <c r="Y741" s="412"/>
      <c r="AW741" s="184" t="str">
        <f>IFERROR(TP_DATA[[#This Row],[Top '[m']]]-TP_DATA[[#This Row],[Bottom '[m']]], "")</f>
        <v/>
      </c>
      <c r="AX741" s="165"/>
      <c r="AY741" s="166"/>
      <c r="AZ741" s="189"/>
      <c r="BC741" s="94"/>
      <c r="BD741" s="94"/>
      <c r="BE741" s="150"/>
      <c r="CI741" s="411" t="str">
        <f>IFERROR(TOWER_DATA[[#This Row],[Top '[m']]]-TOWER_DATA[[#This Row],[Bottom '[m']]], "")</f>
        <v/>
      </c>
      <c r="CJ741" s="446" t="str">
        <f>IFERROR(-(TOWER_DATA[[#This Row],[D, bottom '[m']]]-TOWER_DATA[[#This Row],[D, top '[m']]])/(TOWER_DATA[[#This Row],[Bottom '[m']]]-TOWER_DATA[[#This Row],[Top '[m']]]),"")</f>
        <v/>
      </c>
      <c r="CK741" s="447" t="str">
        <f>IF(7850/1000*(1/3)*PI()*ABS(CD741-CE741)*((CF741/2)^2+(CF741/2)*(CG741/2)+(CG741/2)^2-(CF741/2-CH741/1000)^2-(CF741/2-CH741/1000)*(CG741/2-CH741/1000)-(CG741/2-CH741/1000)^2)=0,"",7850/1000*(1/3)*PI()*ABS(CD741-CE741)*((CF741/2)^2+(CF741/2)*(CG741/2)+(CG741/2)^2-(CF741/2-CH741/1000)^2-(CF741/2-CH741/1000)*(CG741/2-CH741/1000)-(CG741/2-CH741/1000)^2))</f>
        <v/>
      </c>
      <c r="CL741" s="185" t="str">
        <f>IFERROR((TOWER_DATA[[#This Row],[D, bottom '[m']]]+TOWER_DATA[[#This Row],[D, top '[m']]])/(2*TOWER_DATA[[#This Row],[t '[mm']]]/1000),"")</f>
        <v/>
      </c>
      <c r="DR741" s="166"/>
      <c r="DS741" s="150"/>
      <c r="DV741" s="94"/>
      <c r="DW741" s="94"/>
    </row>
    <row r="742" spans="14:127" ht="18" customHeight="1">
      <c r="N742" s="457"/>
      <c r="O742" s="412"/>
      <c r="P742" s="412"/>
      <c r="Q742" s="412"/>
      <c r="R742" s="412"/>
      <c r="S742" s="461"/>
      <c r="T742" s="461"/>
      <c r="U742" s="457"/>
      <c r="V742" s="412"/>
      <c r="W742" s="412"/>
      <c r="X742" s="412"/>
      <c r="Y742" s="412"/>
      <c r="AW742" s="184" t="str">
        <f>IFERROR(TP_DATA[[#This Row],[Top '[m']]]-TP_DATA[[#This Row],[Bottom '[m']]], "")</f>
        <v/>
      </c>
      <c r="AX742" s="165"/>
      <c r="AY742" s="166"/>
      <c r="AZ742" s="189"/>
      <c r="BC742" s="94"/>
      <c r="BD742" s="94"/>
      <c r="BE742" s="150"/>
      <c r="CI742" s="411" t="str">
        <f>IFERROR(TOWER_DATA[[#This Row],[Top '[m']]]-TOWER_DATA[[#This Row],[Bottom '[m']]], "")</f>
        <v/>
      </c>
      <c r="CJ742" s="446" t="str">
        <f>IFERROR(-(TOWER_DATA[[#This Row],[D, bottom '[m']]]-TOWER_DATA[[#This Row],[D, top '[m']]])/(TOWER_DATA[[#This Row],[Bottom '[m']]]-TOWER_DATA[[#This Row],[Top '[m']]]),"")</f>
        <v/>
      </c>
      <c r="CK742" s="447" t="str">
        <f>IF(7850/1000*(1/3)*PI()*ABS(CD742-CE742)*((CF742/2)^2+(CF742/2)*(CG742/2)+(CG742/2)^2-(CF742/2-CH742/1000)^2-(CF742/2-CH742/1000)*(CG742/2-CH742/1000)-(CG742/2-CH742/1000)^2)=0,"",7850/1000*(1/3)*PI()*ABS(CD742-CE742)*((CF742/2)^2+(CF742/2)*(CG742/2)+(CG742/2)^2-(CF742/2-CH742/1000)^2-(CF742/2-CH742/1000)*(CG742/2-CH742/1000)-(CG742/2-CH742/1000)^2))</f>
        <v/>
      </c>
      <c r="CL742" s="185" t="str">
        <f>IFERROR((TOWER_DATA[[#This Row],[D, bottom '[m']]]+TOWER_DATA[[#This Row],[D, top '[m']]])/(2*TOWER_DATA[[#This Row],[t '[mm']]]/1000),"")</f>
        <v/>
      </c>
      <c r="DR742" s="166"/>
      <c r="DS742" s="150"/>
      <c r="DV742" s="94"/>
      <c r="DW742" s="94"/>
    </row>
    <row r="743" spans="14:127" ht="18" customHeight="1">
      <c r="N743" s="457"/>
      <c r="O743" s="412"/>
      <c r="P743" s="412"/>
      <c r="Q743" s="412"/>
      <c r="R743" s="412"/>
      <c r="S743" s="461"/>
      <c r="T743" s="461"/>
      <c r="U743" s="457"/>
      <c r="V743" s="412"/>
      <c r="W743" s="412"/>
      <c r="X743" s="412"/>
      <c r="Y743" s="412"/>
      <c r="AW743" s="184" t="str">
        <f>IFERROR(TP_DATA[[#This Row],[Top '[m']]]-TP_DATA[[#This Row],[Bottom '[m']]], "")</f>
        <v/>
      </c>
      <c r="AX743" s="165"/>
      <c r="AY743" s="166"/>
      <c r="AZ743" s="189"/>
      <c r="BC743" s="94"/>
      <c r="BD743" s="94"/>
      <c r="BE743" s="150"/>
      <c r="CI743" s="411" t="str">
        <f>IFERROR(TOWER_DATA[[#This Row],[Top '[m']]]-TOWER_DATA[[#This Row],[Bottom '[m']]], "")</f>
        <v/>
      </c>
      <c r="CJ743" s="446" t="str">
        <f>IFERROR(-(TOWER_DATA[[#This Row],[D, bottom '[m']]]-TOWER_DATA[[#This Row],[D, top '[m']]])/(TOWER_DATA[[#This Row],[Bottom '[m']]]-TOWER_DATA[[#This Row],[Top '[m']]]),"")</f>
        <v/>
      </c>
      <c r="CK743" s="447" t="str">
        <f>IF(7850/1000*(1/3)*PI()*ABS(CD743-CE743)*((CF743/2)^2+(CF743/2)*(CG743/2)+(CG743/2)^2-(CF743/2-CH743/1000)^2-(CF743/2-CH743/1000)*(CG743/2-CH743/1000)-(CG743/2-CH743/1000)^2)=0,"",7850/1000*(1/3)*PI()*ABS(CD743-CE743)*((CF743/2)^2+(CF743/2)*(CG743/2)+(CG743/2)^2-(CF743/2-CH743/1000)^2-(CF743/2-CH743/1000)*(CG743/2-CH743/1000)-(CG743/2-CH743/1000)^2))</f>
        <v/>
      </c>
      <c r="CL743" s="185" t="str">
        <f>IFERROR((TOWER_DATA[[#This Row],[D, bottom '[m']]]+TOWER_DATA[[#This Row],[D, top '[m']]])/(2*TOWER_DATA[[#This Row],[t '[mm']]]/1000),"")</f>
        <v/>
      </c>
      <c r="DR743" s="166"/>
      <c r="DS743" s="150"/>
      <c r="DV743" s="94"/>
      <c r="DW743" s="94"/>
    </row>
    <row r="744" spans="14:127" ht="18" customHeight="1">
      <c r="N744" s="457"/>
      <c r="O744" s="412"/>
      <c r="P744" s="412"/>
      <c r="Q744" s="412"/>
      <c r="R744" s="412"/>
      <c r="S744" s="461"/>
      <c r="T744" s="461"/>
      <c r="U744" s="457"/>
      <c r="V744" s="412"/>
      <c r="W744" s="412"/>
      <c r="X744" s="412"/>
      <c r="Y744" s="412"/>
      <c r="AW744" s="184" t="str">
        <f>IFERROR(TP_DATA[[#This Row],[Top '[m']]]-TP_DATA[[#This Row],[Bottom '[m']]], "")</f>
        <v/>
      </c>
      <c r="AX744" s="165"/>
      <c r="AY744" s="166"/>
      <c r="AZ744" s="189"/>
      <c r="BC744" s="94"/>
      <c r="BD744" s="94"/>
      <c r="BE744" s="150"/>
      <c r="CI744" s="411" t="str">
        <f>IFERROR(TOWER_DATA[[#This Row],[Top '[m']]]-TOWER_DATA[[#This Row],[Bottom '[m']]], "")</f>
        <v/>
      </c>
      <c r="CJ744" s="446" t="str">
        <f>IFERROR(-(TOWER_DATA[[#This Row],[D, bottom '[m']]]-TOWER_DATA[[#This Row],[D, top '[m']]])/(TOWER_DATA[[#This Row],[Bottom '[m']]]-TOWER_DATA[[#This Row],[Top '[m']]]),"")</f>
        <v/>
      </c>
      <c r="CK744" s="447" t="str">
        <f>IF(7850/1000*(1/3)*PI()*ABS(CD744-CE744)*((CF744/2)^2+(CF744/2)*(CG744/2)+(CG744/2)^2-(CF744/2-CH744/1000)^2-(CF744/2-CH744/1000)*(CG744/2-CH744/1000)-(CG744/2-CH744/1000)^2)=0,"",7850/1000*(1/3)*PI()*ABS(CD744-CE744)*((CF744/2)^2+(CF744/2)*(CG744/2)+(CG744/2)^2-(CF744/2-CH744/1000)^2-(CF744/2-CH744/1000)*(CG744/2-CH744/1000)-(CG744/2-CH744/1000)^2))</f>
        <v/>
      </c>
      <c r="CL744" s="185" t="str">
        <f>IFERROR((TOWER_DATA[[#This Row],[D, bottom '[m']]]+TOWER_DATA[[#This Row],[D, top '[m']]])/(2*TOWER_DATA[[#This Row],[t '[mm']]]/1000),"")</f>
        <v/>
      </c>
      <c r="DR744" s="166"/>
      <c r="DS744" s="150"/>
      <c r="DV744" s="94"/>
      <c r="DW744" s="94"/>
    </row>
    <row r="745" spans="14:127" ht="18" customHeight="1">
      <c r="N745" s="457"/>
      <c r="O745" s="412"/>
      <c r="P745" s="412"/>
      <c r="Q745" s="412"/>
      <c r="R745" s="412"/>
      <c r="S745" s="461"/>
      <c r="T745" s="461"/>
      <c r="U745" s="457"/>
      <c r="V745" s="412"/>
      <c r="W745" s="412"/>
      <c r="X745" s="412"/>
      <c r="Y745" s="412"/>
      <c r="AW745" s="184" t="str">
        <f>IFERROR(TP_DATA[[#This Row],[Top '[m']]]-TP_DATA[[#This Row],[Bottom '[m']]], "")</f>
        <v/>
      </c>
      <c r="AX745" s="165"/>
      <c r="AY745" s="166"/>
      <c r="AZ745" s="189"/>
      <c r="BC745" s="94"/>
      <c r="BD745" s="94"/>
      <c r="BE745" s="150"/>
      <c r="CI745" s="411" t="str">
        <f>IFERROR(TOWER_DATA[[#This Row],[Top '[m']]]-TOWER_DATA[[#This Row],[Bottom '[m']]], "")</f>
        <v/>
      </c>
      <c r="CJ745" s="446" t="str">
        <f>IFERROR(-(TOWER_DATA[[#This Row],[D, bottom '[m']]]-TOWER_DATA[[#This Row],[D, top '[m']]])/(TOWER_DATA[[#This Row],[Bottom '[m']]]-TOWER_DATA[[#This Row],[Top '[m']]]),"")</f>
        <v/>
      </c>
      <c r="CK745" s="447" t="str">
        <f>IF(7850/1000*(1/3)*PI()*ABS(CD745-CE745)*((CF745/2)^2+(CF745/2)*(CG745/2)+(CG745/2)^2-(CF745/2-CH745/1000)^2-(CF745/2-CH745/1000)*(CG745/2-CH745/1000)-(CG745/2-CH745/1000)^2)=0,"",7850/1000*(1/3)*PI()*ABS(CD745-CE745)*((CF745/2)^2+(CF745/2)*(CG745/2)+(CG745/2)^2-(CF745/2-CH745/1000)^2-(CF745/2-CH745/1000)*(CG745/2-CH745/1000)-(CG745/2-CH745/1000)^2))</f>
        <v/>
      </c>
      <c r="CL745" s="185" t="str">
        <f>IFERROR((TOWER_DATA[[#This Row],[D, bottom '[m']]]+TOWER_DATA[[#This Row],[D, top '[m']]])/(2*TOWER_DATA[[#This Row],[t '[mm']]]/1000),"")</f>
        <v/>
      </c>
      <c r="DR745" s="166"/>
      <c r="DS745" s="150"/>
      <c r="DV745" s="94"/>
      <c r="DW745" s="94"/>
    </row>
    <row r="746" spans="14:127" ht="18" customHeight="1">
      <c r="N746" s="457"/>
      <c r="O746" s="412"/>
      <c r="P746" s="412"/>
      <c r="Q746" s="412"/>
      <c r="R746" s="412"/>
      <c r="S746" s="461"/>
      <c r="T746" s="461"/>
      <c r="U746" s="457"/>
      <c r="V746" s="412"/>
      <c r="W746" s="412"/>
      <c r="X746" s="412"/>
      <c r="Y746" s="412"/>
      <c r="AW746" s="184" t="str">
        <f>IFERROR(TP_DATA[[#This Row],[Top '[m']]]-TP_DATA[[#This Row],[Bottom '[m']]], "")</f>
        <v/>
      </c>
      <c r="AX746" s="165"/>
      <c r="AY746" s="166"/>
      <c r="AZ746" s="189"/>
      <c r="BC746" s="94"/>
      <c r="BD746" s="94"/>
      <c r="BE746" s="150"/>
      <c r="CI746" s="411" t="str">
        <f>IFERROR(TOWER_DATA[[#This Row],[Top '[m']]]-TOWER_DATA[[#This Row],[Bottom '[m']]], "")</f>
        <v/>
      </c>
      <c r="CJ746" s="446" t="str">
        <f>IFERROR(-(TOWER_DATA[[#This Row],[D, bottom '[m']]]-TOWER_DATA[[#This Row],[D, top '[m']]])/(TOWER_DATA[[#This Row],[Bottom '[m']]]-TOWER_DATA[[#This Row],[Top '[m']]]),"")</f>
        <v/>
      </c>
      <c r="CK746" s="447" t="str">
        <f>IF(7850/1000*(1/3)*PI()*ABS(CD746-CE746)*((CF746/2)^2+(CF746/2)*(CG746/2)+(CG746/2)^2-(CF746/2-CH746/1000)^2-(CF746/2-CH746/1000)*(CG746/2-CH746/1000)-(CG746/2-CH746/1000)^2)=0,"",7850/1000*(1/3)*PI()*ABS(CD746-CE746)*((CF746/2)^2+(CF746/2)*(CG746/2)+(CG746/2)^2-(CF746/2-CH746/1000)^2-(CF746/2-CH746/1000)*(CG746/2-CH746/1000)-(CG746/2-CH746/1000)^2))</f>
        <v/>
      </c>
      <c r="CL746" s="185" t="str">
        <f>IFERROR((TOWER_DATA[[#This Row],[D, bottom '[m']]]+TOWER_DATA[[#This Row],[D, top '[m']]])/(2*TOWER_DATA[[#This Row],[t '[mm']]]/1000),"")</f>
        <v/>
      </c>
      <c r="DR746" s="166"/>
      <c r="DS746" s="150"/>
      <c r="DV746" s="94"/>
      <c r="DW746" s="94"/>
    </row>
    <row r="747" spans="14:127" ht="18" customHeight="1">
      <c r="N747" s="457"/>
      <c r="O747" s="412"/>
      <c r="P747" s="412"/>
      <c r="Q747" s="412"/>
      <c r="R747" s="412"/>
      <c r="S747" s="461"/>
      <c r="T747" s="461"/>
      <c r="U747" s="457"/>
      <c r="V747" s="412"/>
      <c r="W747" s="412"/>
      <c r="X747" s="412"/>
      <c r="Y747" s="412"/>
      <c r="AW747" s="184" t="str">
        <f>IFERROR(TP_DATA[[#This Row],[Top '[m']]]-TP_DATA[[#This Row],[Bottom '[m']]], "")</f>
        <v/>
      </c>
      <c r="AX747" s="165"/>
      <c r="AY747" s="166"/>
      <c r="AZ747" s="189"/>
      <c r="BC747" s="94"/>
      <c r="BD747" s="94"/>
      <c r="BE747" s="150"/>
      <c r="CI747" s="411" t="str">
        <f>IFERROR(TOWER_DATA[[#This Row],[Top '[m']]]-TOWER_DATA[[#This Row],[Bottom '[m']]], "")</f>
        <v/>
      </c>
      <c r="CJ747" s="446" t="str">
        <f>IFERROR(-(TOWER_DATA[[#This Row],[D, bottom '[m']]]-TOWER_DATA[[#This Row],[D, top '[m']]])/(TOWER_DATA[[#This Row],[Bottom '[m']]]-TOWER_DATA[[#This Row],[Top '[m']]]),"")</f>
        <v/>
      </c>
      <c r="CK747" s="447" t="str">
        <f>IF(7850/1000*(1/3)*PI()*ABS(CD747-CE747)*((CF747/2)^2+(CF747/2)*(CG747/2)+(CG747/2)^2-(CF747/2-CH747/1000)^2-(CF747/2-CH747/1000)*(CG747/2-CH747/1000)-(CG747/2-CH747/1000)^2)=0,"",7850/1000*(1/3)*PI()*ABS(CD747-CE747)*((CF747/2)^2+(CF747/2)*(CG747/2)+(CG747/2)^2-(CF747/2-CH747/1000)^2-(CF747/2-CH747/1000)*(CG747/2-CH747/1000)-(CG747/2-CH747/1000)^2))</f>
        <v/>
      </c>
      <c r="CL747" s="185" t="str">
        <f>IFERROR((TOWER_DATA[[#This Row],[D, bottom '[m']]]+TOWER_DATA[[#This Row],[D, top '[m']]])/(2*TOWER_DATA[[#This Row],[t '[mm']]]/1000),"")</f>
        <v/>
      </c>
      <c r="DR747" s="166"/>
      <c r="DS747" s="150"/>
      <c r="DV747" s="94"/>
      <c r="DW747" s="94"/>
    </row>
    <row r="748" spans="14:127" ht="18" customHeight="1">
      <c r="N748" s="457"/>
      <c r="O748" s="412"/>
      <c r="P748" s="412"/>
      <c r="Q748" s="412"/>
      <c r="R748" s="412"/>
      <c r="S748" s="461"/>
      <c r="T748" s="461"/>
      <c r="U748" s="457"/>
      <c r="V748" s="412"/>
      <c r="W748" s="412"/>
      <c r="X748" s="412"/>
      <c r="Y748" s="412"/>
      <c r="AW748" s="184" t="str">
        <f>IFERROR(TP_DATA[[#This Row],[Top '[m']]]-TP_DATA[[#This Row],[Bottom '[m']]], "")</f>
        <v/>
      </c>
      <c r="AX748" s="165"/>
      <c r="AY748" s="166"/>
      <c r="AZ748" s="189"/>
      <c r="BC748" s="94"/>
      <c r="BD748" s="94"/>
      <c r="BE748" s="150"/>
      <c r="CI748" s="411" t="str">
        <f>IFERROR(TOWER_DATA[[#This Row],[Top '[m']]]-TOWER_DATA[[#This Row],[Bottom '[m']]], "")</f>
        <v/>
      </c>
      <c r="CJ748" s="446" t="str">
        <f>IFERROR(-(TOWER_DATA[[#This Row],[D, bottom '[m']]]-TOWER_DATA[[#This Row],[D, top '[m']]])/(TOWER_DATA[[#This Row],[Bottom '[m']]]-TOWER_DATA[[#This Row],[Top '[m']]]),"")</f>
        <v/>
      </c>
      <c r="CK748" s="447" t="str">
        <f>IF(7850/1000*(1/3)*PI()*ABS(CD748-CE748)*((CF748/2)^2+(CF748/2)*(CG748/2)+(CG748/2)^2-(CF748/2-CH748/1000)^2-(CF748/2-CH748/1000)*(CG748/2-CH748/1000)-(CG748/2-CH748/1000)^2)=0,"",7850/1000*(1/3)*PI()*ABS(CD748-CE748)*((CF748/2)^2+(CF748/2)*(CG748/2)+(CG748/2)^2-(CF748/2-CH748/1000)^2-(CF748/2-CH748/1000)*(CG748/2-CH748/1000)-(CG748/2-CH748/1000)^2))</f>
        <v/>
      </c>
      <c r="CL748" s="185" t="str">
        <f>IFERROR((TOWER_DATA[[#This Row],[D, bottom '[m']]]+TOWER_DATA[[#This Row],[D, top '[m']]])/(2*TOWER_DATA[[#This Row],[t '[mm']]]/1000),"")</f>
        <v/>
      </c>
      <c r="DR748" s="166"/>
      <c r="DS748" s="150"/>
      <c r="DV748" s="94"/>
      <c r="DW748" s="94"/>
    </row>
    <row r="749" spans="14:127" ht="18" customHeight="1">
      <c r="N749" s="457"/>
      <c r="O749" s="412"/>
      <c r="P749" s="412"/>
      <c r="Q749" s="412"/>
      <c r="R749" s="412"/>
      <c r="S749" s="461"/>
      <c r="T749" s="461"/>
      <c r="U749" s="457"/>
      <c r="V749" s="412"/>
      <c r="W749" s="412"/>
      <c r="X749" s="412"/>
      <c r="Y749" s="412"/>
      <c r="AW749" s="190"/>
      <c r="AX749" s="165"/>
      <c r="AY749" s="166"/>
      <c r="AZ749" s="189"/>
      <c r="BC749" s="94"/>
      <c r="BD749" s="94"/>
      <c r="BE749" s="150"/>
      <c r="CI749" s="411" t="str">
        <f>IFERROR(TOWER_DATA[[#This Row],[Top '[m']]]-TOWER_DATA[[#This Row],[Bottom '[m']]], "")</f>
        <v/>
      </c>
      <c r="CJ749" s="446" t="str">
        <f>IFERROR(-(TOWER_DATA[[#This Row],[D, bottom '[m']]]-TOWER_DATA[[#This Row],[D, top '[m']]])/(TOWER_DATA[[#This Row],[Bottom '[m']]]-TOWER_DATA[[#This Row],[Top '[m']]]),"")</f>
        <v/>
      </c>
      <c r="CK749" s="447" t="str">
        <f>IF(7850/1000*(1/3)*PI()*ABS(CD749-CE749)*((CF749/2)^2+(CF749/2)*(CG749/2)+(CG749/2)^2-(CF749/2-CH749/1000)^2-(CF749/2-CH749/1000)*(CG749/2-CH749/1000)-(CG749/2-CH749/1000)^2)=0,"",7850/1000*(1/3)*PI()*ABS(CD749-CE749)*((CF749/2)^2+(CF749/2)*(CG749/2)+(CG749/2)^2-(CF749/2-CH749/1000)^2-(CF749/2-CH749/1000)*(CG749/2-CH749/1000)-(CG749/2-CH749/1000)^2))</f>
        <v/>
      </c>
      <c r="CL749" s="185" t="str">
        <f>IFERROR((TOWER_DATA[[#This Row],[D, bottom '[m']]]+TOWER_DATA[[#This Row],[D, top '[m']]])/(2*TOWER_DATA[[#This Row],[t '[mm']]]/1000),"")</f>
        <v/>
      </c>
      <c r="DR749" s="166"/>
      <c r="DS749" s="150"/>
      <c r="DV749" s="94"/>
      <c r="DW749" s="94"/>
    </row>
    <row r="750" spans="14:127" ht="18" customHeight="1">
      <c r="N750" s="457"/>
      <c r="O750" s="412"/>
      <c r="P750" s="412"/>
      <c r="Q750" s="412"/>
      <c r="R750" s="412"/>
      <c r="S750" s="461"/>
      <c r="T750" s="461"/>
      <c r="U750" s="457"/>
      <c r="V750" s="412"/>
      <c r="W750" s="412"/>
      <c r="X750" s="412"/>
      <c r="Y750" s="412"/>
      <c r="AW750" s="190"/>
      <c r="AX750" s="165"/>
      <c r="AY750" s="166"/>
      <c r="AZ750" s="189"/>
      <c r="BC750" s="94"/>
      <c r="BD750" s="94"/>
      <c r="BE750" s="150"/>
      <c r="CI750" s="411" t="str">
        <f>IFERROR(TOWER_DATA[[#This Row],[Top '[m']]]-TOWER_DATA[[#This Row],[Bottom '[m']]], "")</f>
        <v/>
      </c>
      <c r="CJ750" s="446" t="str">
        <f>IFERROR(-(TOWER_DATA[[#This Row],[D, bottom '[m']]]-TOWER_DATA[[#This Row],[D, top '[m']]])/(TOWER_DATA[[#This Row],[Bottom '[m']]]-TOWER_DATA[[#This Row],[Top '[m']]]),"")</f>
        <v/>
      </c>
      <c r="CK750" s="447" t="str">
        <f>IF(7850/1000*(1/3)*PI()*ABS(CD750-CE750)*((CF750/2)^2+(CF750/2)*(CG750/2)+(CG750/2)^2-(CF750/2-CH750/1000)^2-(CF750/2-CH750/1000)*(CG750/2-CH750/1000)-(CG750/2-CH750/1000)^2)=0,"",7850/1000*(1/3)*PI()*ABS(CD750-CE750)*((CF750/2)^2+(CF750/2)*(CG750/2)+(CG750/2)^2-(CF750/2-CH750/1000)^2-(CF750/2-CH750/1000)*(CG750/2-CH750/1000)-(CG750/2-CH750/1000)^2))</f>
        <v/>
      </c>
      <c r="CL750" s="185" t="str">
        <f>IFERROR((TOWER_DATA[[#This Row],[D, bottom '[m']]]+TOWER_DATA[[#This Row],[D, top '[m']]])/(2*TOWER_DATA[[#This Row],[t '[mm']]]/1000),"")</f>
        <v/>
      </c>
      <c r="DR750" s="166"/>
      <c r="DS750" s="150"/>
      <c r="DV750" s="94"/>
      <c r="DW750" s="94"/>
    </row>
    <row r="751" spans="14:127" ht="18" customHeight="1">
      <c r="N751" s="457"/>
      <c r="O751" s="412"/>
      <c r="P751" s="412"/>
      <c r="Q751" s="412"/>
      <c r="R751" s="412"/>
      <c r="S751" s="461"/>
      <c r="T751" s="461"/>
      <c r="U751" s="457"/>
      <c r="V751" s="412"/>
      <c r="W751" s="412"/>
      <c r="X751" s="412"/>
      <c r="Y751" s="412"/>
      <c r="AW751" s="190"/>
      <c r="AX751" s="165"/>
      <c r="AY751" s="166"/>
      <c r="AZ751" s="189"/>
      <c r="BC751" s="94"/>
      <c r="BD751" s="94"/>
      <c r="BE751" s="150"/>
      <c r="CI751" s="411" t="str">
        <f>IFERROR(TOWER_DATA[[#This Row],[Top '[m']]]-TOWER_DATA[[#This Row],[Bottom '[m']]], "")</f>
        <v/>
      </c>
      <c r="CJ751" s="446" t="str">
        <f>IFERROR(-(TOWER_DATA[[#This Row],[D, bottom '[m']]]-TOWER_DATA[[#This Row],[D, top '[m']]])/(TOWER_DATA[[#This Row],[Bottom '[m']]]-TOWER_DATA[[#This Row],[Top '[m']]]),"")</f>
        <v/>
      </c>
      <c r="CK751" s="447" t="str">
        <f>IF(7850/1000*(1/3)*PI()*ABS(CD751-CE751)*((CF751/2)^2+(CF751/2)*(CG751/2)+(CG751/2)^2-(CF751/2-CH751/1000)^2-(CF751/2-CH751/1000)*(CG751/2-CH751/1000)-(CG751/2-CH751/1000)^2)=0,"",7850/1000*(1/3)*PI()*ABS(CD751-CE751)*((CF751/2)^2+(CF751/2)*(CG751/2)+(CG751/2)^2-(CF751/2-CH751/1000)^2-(CF751/2-CH751/1000)*(CG751/2-CH751/1000)-(CG751/2-CH751/1000)^2))</f>
        <v/>
      </c>
      <c r="CL751" s="185" t="str">
        <f>IFERROR((TOWER_DATA[[#This Row],[D, bottom '[m']]]+TOWER_DATA[[#This Row],[D, top '[m']]])/(2*TOWER_DATA[[#This Row],[t '[mm']]]/1000),"")</f>
        <v/>
      </c>
      <c r="DR751" s="166"/>
      <c r="DS751" s="150"/>
      <c r="DV751" s="94"/>
      <c r="DW751" s="94"/>
    </row>
    <row r="752" spans="14:127" ht="18" customHeight="1">
      <c r="N752" s="457"/>
      <c r="O752" s="412"/>
      <c r="P752" s="412"/>
      <c r="Q752" s="412"/>
      <c r="R752" s="412"/>
      <c r="S752" s="461"/>
      <c r="T752" s="461"/>
      <c r="U752" s="457"/>
      <c r="V752" s="412"/>
      <c r="W752" s="412"/>
      <c r="X752" s="412"/>
      <c r="Y752" s="412"/>
      <c r="AW752" s="190"/>
      <c r="AX752" s="165"/>
      <c r="AY752" s="166"/>
      <c r="AZ752" s="189"/>
      <c r="BC752" s="94"/>
      <c r="BD752" s="94"/>
      <c r="BE752" s="150"/>
      <c r="CI752" s="411" t="str">
        <f>IFERROR(TOWER_DATA[[#This Row],[Top '[m']]]-TOWER_DATA[[#This Row],[Bottom '[m']]], "")</f>
        <v/>
      </c>
      <c r="CJ752" s="446" t="str">
        <f>IFERROR(-(TOWER_DATA[[#This Row],[D, bottom '[m']]]-TOWER_DATA[[#This Row],[D, top '[m']]])/(TOWER_DATA[[#This Row],[Bottom '[m']]]-TOWER_DATA[[#This Row],[Top '[m']]]),"")</f>
        <v/>
      </c>
      <c r="CK752" s="447" t="str">
        <f>IF(7850/1000*(1/3)*PI()*ABS(CD752-CE752)*((CF752/2)^2+(CF752/2)*(CG752/2)+(CG752/2)^2-(CF752/2-CH752/1000)^2-(CF752/2-CH752/1000)*(CG752/2-CH752/1000)-(CG752/2-CH752/1000)^2)=0,"",7850/1000*(1/3)*PI()*ABS(CD752-CE752)*((CF752/2)^2+(CF752/2)*(CG752/2)+(CG752/2)^2-(CF752/2-CH752/1000)^2-(CF752/2-CH752/1000)*(CG752/2-CH752/1000)-(CG752/2-CH752/1000)^2))</f>
        <v/>
      </c>
      <c r="CL752" s="185" t="str">
        <f>IFERROR((TOWER_DATA[[#This Row],[D, bottom '[m']]]+TOWER_DATA[[#This Row],[D, top '[m']]])/(2*TOWER_DATA[[#This Row],[t '[mm']]]/1000),"")</f>
        <v/>
      </c>
      <c r="DR752" s="166"/>
      <c r="DS752" s="150"/>
      <c r="DV752" s="94"/>
      <c r="DW752" s="94"/>
    </row>
    <row r="753" spans="14:127" ht="18" customHeight="1">
      <c r="N753" s="457"/>
      <c r="O753" s="412"/>
      <c r="P753" s="412"/>
      <c r="Q753" s="412"/>
      <c r="R753" s="412"/>
      <c r="S753" s="461"/>
      <c r="T753" s="461"/>
      <c r="U753" s="457"/>
      <c r="V753" s="412"/>
      <c r="W753" s="412"/>
      <c r="X753" s="412"/>
      <c r="Y753" s="412"/>
      <c r="AW753" s="190"/>
      <c r="AX753" s="165"/>
      <c r="AY753" s="166"/>
      <c r="AZ753" s="189"/>
      <c r="BC753" s="94"/>
      <c r="BD753" s="94"/>
      <c r="BE753" s="150"/>
      <c r="CI753" s="411" t="str">
        <f>IFERROR(TOWER_DATA[[#This Row],[Top '[m']]]-TOWER_DATA[[#This Row],[Bottom '[m']]], "")</f>
        <v/>
      </c>
      <c r="CJ753" s="446" t="str">
        <f>IFERROR(-(TOWER_DATA[[#This Row],[D, bottom '[m']]]-TOWER_DATA[[#This Row],[D, top '[m']]])/(TOWER_DATA[[#This Row],[Bottom '[m']]]-TOWER_DATA[[#This Row],[Top '[m']]]),"")</f>
        <v/>
      </c>
      <c r="CK753" s="447" t="str">
        <f>IF(7850/1000*(1/3)*PI()*ABS(CD753-CE753)*((CF753/2)^2+(CF753/2)*(CG753/2)+(CG753/2)^2-(CF753/2-CH753/1000)^2-(CF753/2-CH753/1000)*(CG753/2-CH753/1000)-(CG753/2-CH753/1000)^2)=0,"",7850/1000*(1/3)*PI()*ABS(CD753-CE753)*((CF753/2)^2+(CF753/2)*(CG753/2)+(CG753/2)^2-(CF753/2-CH753/1000)^2-(CF753/2-CH753/1000)*(CG753/2-CH753/1000)-(CG753/2-CH753/1000)^2))</f>
        <v/>
      </c>
      <c r="CL753" s="185" t="str">
        <f>IFERROR((TOWER_DATA[[#This Row],[D, bottom '[m']]]+TOWER_DATA[[#This Row],[D, top '[m']]])/(2*TOWER_DATA[[#This Row],[t '[mm']]]/1000),"")</f>
        <v/>
      </c>
      <c r="DR753" s="166"/>
      <c r="DS753" s="150"/>
      <c r="DV753" s="94"/>
      <c r="DW753" s="94"/>
    </row>
    <row r="754" spans="14:127" ht="18" customHeight="1">
      <c r="N754" s="457"/>
      <c r="O754" s="412"/>
      <c r="P754" s="412"/>
      <c r="Q754" s="412"/>
      <c r="R754" s="412"/>
      <c r="S754" s="461"/>
      <c r="T754" s="461"/>
      <c r="U754" s="457"/>
      <c r="V754" s="412"/>
      <c r="W754" s="412"/>
      <c r="X754" s="412"/>
      <c r="Y754" s="412"/>
      <c r="AW754" s="190"/>
      <c r="AX754" s="165"/>
      <c r="AY754" s="166"/>
      <c r="AZ754" s="189"/>
      <c r="BC754" s="94"/>
      <c r="BD754" s="94"/>
      <c r="BE754" s="150"/>
      <c r="CI754" s="411" t="str">
        <f>IFERROR(TOWER_DATA[[#This Row],[Top '[m']]]-TOWER_DATA[[#This Row],[Bottom '[m']]], "")</f>
        <v/>
      </c>
      <c r="CJ754" s="446" t="str">
        <f>IFERROR(-(TOWER_DATA[[#This Row],[D, bottom '[m']]]-TOWER_DATA[[#This Row],[D, top '[m']]])/(TOWER_DATA[[#This Row],[Bottom '[m']]]-TOWER_DATA[[#This Row],[Top '[m']]]),"")</f>
        <v/>
      </c>
      <c r="CK754" s="447" t="str">
        <f>IF(7850/1000*(1/3)*PI()*ABS(CD754-CE754)*((CF754/2)^2+(CF754/2)*(CG754/2)+(CG754/2)^2-(CF754/2-CH754/1000)^2-(CF754/2-CH754/1000)*(CG754/2-CH754/1000)-(CG754/2-CH754/1000)^2)=0,"",7850/1000*(1/3)*PI()*ABS(CD754-CE754)*((CF754/2)^2+(CF754/2)*(CG754/2)+(CG754/2)^2-(CF754/2-CH754/1000)^2-(CF754/2-CH754/1000)*(CG754/2-CH754/1000)-(CG754/2-CH754/1000)^2))</f>
        <v/>
      </c>
      <c r="CL754" s="185" t="str">
        <f>IFERROR((TOWER_DATA[[#This Row],[D, bottom '[m']]]+TOWER_DATA[[#This Row],[D, top '[m']]])/(2*TOWER_DATA[[#This Row],[t '[mm']]]/1000),"")</f>
        <v/>
      </c>
      <c r="DR754" s="166"/>
      <c r="DS754" s="150"/>
      <c r="DV754" s="94"/>
      <c r="DW754" s="94"/>
    </row>
    <row r="755" spans="14:127" ht="18" customHeight="1">
      <c r="N755" s="457"/>
      <c r="O755" s="412"/>
      <c r="P755" s="412"/>
      <c r="Q755" s="412"/>
      <c r="R755" s="412"/>
      <c r="S755" s="461"/>
      <c r="T755" s="461"/>
      <c r="U755" s="457"/>
      <c r="V755" s="412"/>
      <c r="W755" s="412"/>
      <c r="X755" s="412"/>
      <c r="Y755" s="412"/>
      <c r="AW755" s="190"/>
      <c r="AX755" s="165"/>
      <c r="AY755" s="166"/>
      <c r="AZ755" s="189"/>
      <c r="BC755" s="94"/>
      <c r="BD755" s="94"/>
      <c r="BE755" s="150"/>
      <c r="CI755" s="411" t="str">
        <f>IFERROR(TOWER_DATA[[#This Row],[Top '[m']]]-TOWER_DATA[[#This Row],[Bottom '[m']]], "")</f>
        <v/>
      </c>
      <c r="CJ755" s="446" t="str">
        <f>IFERROR(-(TOWER_DATA[[#This Row],[D, bottom '[m']]]-TOWER_DATA[[#This Row],[D, top '[m']]])/(TOWER_DATA[[#This Row],[Bottom '[m']]]-TOWER_DATA[[#This Row],[Top '[m']]]),"")</f>
        <v/>
      </c>
      <c r="CK755" s="447" t="str">
        <f>IF(7850/1000*(1/3)*PI()*ABS(CD755-CE755)*((CF755/2)^2+(CF755/2)*(CG755/2)+(CG755/2)^2-(CF755/2-CH755/1000)^2-(CF755/2-CH755/1000)*(CG755/2-CH755/1000)-(CG755/2-CH755/1000)^2)=0,"",7850/1000*(1/3)*PI()*ABS(CD755-CE755)*((CF755/2)^2+(CF755/2)*(CG755/2)+(CG755/2)^2-(CF755/2-CH755/1000)^2-(CF755/2-CH755/1000)*(CG755/2-CH755/1000)-(CG755/2-CH755/1000)^2))</f>
        <v/>
      </c>
      <c r="CL755" s="185" t="str">
        <f>IFERROR((TOWER_DATA[[#This Row],[D, bottom '[m']]]+TOWER_DATA[[#This Row],[D, top '[m']]])/(2*TOWER_DATA[[#This Row],[t '[mm']]]/1000),"")</f>
        <v/>
      </c>
      <c r="DR755" s="166"/>
      <c r="DS755" s="150"/>
      <c r="DV755" s="94"/>
      <c r="DW755" s="94"/>
    </row>
    <row r="756" spans="14:127" ht="18" customHeight="1">
      <c r="N756" s="457"/>
      <c r="O756" s="412"/>
      <c r="P756" s="412"/>
      <c r="Q756" s="412"/>
      <c r="R756" s="412"/>
      <c r="S756" s="461"/>
      <c r="T756" s="461"/>
      <c r="U756" s="457"/>
      <c r="V756" s="412"/>
      <c r="W756" s="412"/>
      <c r="X756" s="412"/>
      <c r="Y756" s="412"/>
      <c r="AW756" s="190"/>
      <c r="AX756" s="165"/>
      <c r="AY756" s="166"/>
      <c r="AZ756" s="189"/>
      <c r="BC756" s="94"/>
      <c r="BD756" s="94"/>
      <c r="BE756" s="150"/>
      <c r="CI756" s="411" t="str">
        <f>IFERROR(TOWER_DATA[[#This Row],[Top '[m']]]-TOWER_DATA[[#This Row],[Bottom '[m']]], "")</f>
        <v/>
      </c>
      <c r="CJ756" s="446" t="str">
        <f>IFERROR(-(TOWER_DATA[[#This Row],[D, bottom '[m']]]-TOWER_DATA[[#This Row],[D, top '[m']]])/(TOWER_DATA[[#This Row],[Bottom '[m']]]-TOWER_DATA[[#This Row],[Top '[m']]]),"")</f>
        <v/>
      </c>
      <c r="CK756" s="447" t="str">
        <f>IF(7850/1000*(1/3)*PI()*ABS(CD756-CE756)*((CF756/2)^2+(CF756/2)*(CG756/2)+(CG756/2)^2-(CF756/2-CH756/1000)^2-(CF756/2-CH756/1000)*(CG756/2-CH756/1000)-(CG756/2-CH756/1000)^2)=0,"",7850/1000*(1/3)*PI()*ABS(CD756-CE756)*((CF756/2)^2+(CF756/2)*(CG756/2)+(CG756/2)^2-(CF756/2-CH756/1000)^2-(CF756/2-CH756/1000)*(CG756/2-CH756/1000)-(CG756/2-CH756/1000)^2))</f>
        <v/>
      </c>
      <c r="CL756" s="185" t="str">
        <f>IFERROR((TOWER_DATA[[#This Row],[D, bottom '[m']]]+TOWER_DATA[[#This Row],[D, top '[m']]])/(2*TOWER_DATA[[#This Row],[t '[mm']]]/1000),"")</f>
        <v/>
      </c>
      <c r="DR756" s="166"/>
      <c r="DS756" s="150"/>
      <c r="DV756" s="94"/>
      <c r="DW756" s="94"/>
    </row>
    <row r="757" spans="14:127" ht="18" customHeight="1">
      <c r="N757" s="457"/>
      <c r="O757" s="412"/>
      <c r="P757" s="412"/>
      <c r="Q757" s="412"/>
      <c r="R757" s="412"/>
      <c r="S757" s="461"/>
      <c r="T757" s="461"/>
      <c r="U757" s="457"/>
      <c r="V757" s="412"/>
      <c r="W757" s="412"/>
      <c r="X757" s="412"/>
      <c r="Y757" s="412"/>
      <c r="AW757" s="190"/>
      <c r="AX757" s="165"/>
      <c r="AY757" s="166"/>
      <c r="AZ757" s="189"/>
      <c r="BC757" s="94"/>
      <c r="BD757" s="94"/>
      <c r="BE757" s="150"/>
      <c r="CI757" s="411" t="str">
        <f>IFERROR(TOWER_DATA[[#This Row],[Top '[m']]]-TOWER_DATA[[#This Row],[Bottom '[m']]], "")</f>
        <v/>
      </c>
      <c r="CJ757" s="446" t="str">
        <f>IFERROR(-(TOWER_DATA[[#This Row],[D, bottom '[m']]]-TOWER_DATA[[#This Row],[D, top '[m']]])/(TOWER_DATA[[#This Row],[Bottom '[m']]]-TOWER_DATA[[#This Row],[Top '[m']]]),"")</f>
        <v/>
      </c>
      <c r="CK757" s="447" t="str">
        <f>IF(7850/1000*(1/3)*PI()*ABS(CD757-CE757)*((CF757/2)^2+(CF757/2)*(CG757/2)+(CG757/2)^2-(CF757/2-CH757/1000)^2-(CF757/2-CH757/1000)*(CG757/2-CH757/1000)-(CG757/2-CH757/1000)^2)=0,"",7850/1000*(1/3)*PI()*ABS(CD757-CE757)*((CF757/2)^2+(CF757/2)*(CG757/2)+(CG757/2)^2-(CF757/2-CH757/1000)^2-(CF757/2-CH757/1000)*(CG757/2-CH757/1000)-(CG757/2-CH757/1000)^2))</f>
        <v/>
      </c>
      <c r="CL757" s="185" t="str">
        <f>IFERROR((TOWER_DATA[[#This Row],[D, bottom '[m']]]+TOWER_DATA[[#This Row],[D, top '[m']]])/(2*TOWER_DATA[[#This Row],[t '[mm']]]/1000),"")</f>
        <v/>
      </c>
      <c r="DR757" s="166"/>
      <c r="DS757" s="150"/>
      <c r="DV757" s="94"/>
      <c r="DW757" s="94"/>
    </row>
    <row r="758" spans="14:127" ht="18" customHeight="1">
      <c r="N758" s="457"/>
      <c r="O758" s="412"/>
      <c r="P758" s="412"/>
      <c r="Q758" s="412"/>
      <c r="R758" s="412"/>
      <c r="S758" s="461"/>
      <c r="T758" s="461"/>
      <c r="U758" s="457"/>
      <c r="V758" s="412"/>
      <c r="W758" s="412"/>
      <c r="X758" s="412"/>
      <c r="Y758" s="412"/>
      <c r="AW758" s="190"/>
      <c r="AX758" s="165"/>
      <c r="AY758" s="166"/>
      <c r="AZ758" s="189"/>
      <c r="BC758" s="94"/>
      <c r="BD758" s="94"/>
      <c r="BE758" s="150"/>
      <c r="CI758" s="411" t="str">
        <f>IFERROR(TOWER_DATA[[#This Row],[Top '[m']]]-TOWER_DATA[[#This Row],[Bottom '[m']]], "")</f>
        <v/>
      </c>
      <c r="CJ758" s="446" t="str">
        <f>IFERROR(-(TOWER_DATA[[#This Row],[D, bottom '[m']]]-TOWER_DATA[[#This Row],[D, top '[m']]])/(TOWER_DATA[[#This Row],[Bottom '[m']]]-TOWER_DATA[[#This Row],[Top '[m']]]),"")</f>
        <v/>
      </c>
      <c r="CK758" s="447" t="str">
        <f>IF(7850/1000*(1/3)*PI()*ABS(CD758-CE758)*((CF758/2)^2+(CF758/2)*(CG758/2)+(CG758/2)^2-(CF758/2-CH758/1000)^2-(CF758/2-CH758/1000)*(CG758/2-CH758/1000)-(CG758/2-CH758/1000)^2)=0,"",7850/1000*(1/3)*PI()*ABS(CD758-CE758)*((CF758/2)^2+(CF758/2)*(CG758/2)+(CG758/2)^2-(CF758/2-CH758/1000)^2-(CF758/2-CH758/1000)*(CG758/2-CH758/1000)-(CG758/2-CH758/1000)^2))</f>
        <v/>
      </c>
      <c r="CL758" s="185" t="str">
        <f>IFERROR((TOWER_DATA[[#This Row],[D, bottom '[m']]]+TOWER_DATA[[#This Row],[D, top '[m']]])/(2*TOWER_DATA[[#This Row],[t '[mm']]]/1000),"")</f>
        <v/>
      </c>
      <c r="DR758" s="166"/>
      <c r="DS758" s="150"/>
      <c r="DV758" s="94"/>
      <c r="DW758" s="94"/>
    </row>
    <row r="759" spans="14:127" ht="18" customHeight="1">
      <c r="N759" s="457"/>
      <c r="O759" s="412"/>
      <c r="P759" s="412"/>
      <c r="Q759" s="412"/>
      <c r="R759" s="412"/>
      <c r="S759" s="461"/>
      <c r="T759" s="461"/>
      <c r="U759" s="457"/>
      <c r="V759" s="412"/>
      <c r="W759" s="412"/>
      <c r="X759" s="412"/>
      <c r="Y759" s="412"/>
      <c r="AW759" s="190"/>
      <c r="AX759" s="165"/>
      <c r="AY759" s="166"/>
      <c r="AZ759" s="189"/>
      <c r="BC759" s="94"/>
      <c r="BD759" s="94"/>
      <c r="BE759" s="150"/>
      <c r="CI759" s="411" t="str">
        <f>IFERROR(TOWER_DATA[[#This Row],[Top '[m']]]-TOWER_DATA[[#This Row],[Bottom '[m']]], "")</f>
        <v/>
      </c>
      <c r="CJ759" s="446" t="str">
        <f>IFERROR(-(TOWER_DATA[[#This Row],[D, bottom '[m']]]-TOWER_DATA[[#This Row],[D, top '[m']]])/(TOWER_DATA[[#This Row],[Bottom '[m']]]-TOWER_DATA[[#This Row],[Top '[m']]]),"")</f>
        <v/>
      </c>
      <c r="CK759" s="447" t="str">
        <f>IF(7850/1000*(1/3)*PI()*ABS(CD759-CE759)*((CF759/2)^2+(CF759/2)*(CG759/2)+(CG759/2)^2-(CF759/2-CH759/1000)^2-(CF759/2-CH759/1000)*(CG759/2-CH759/1000)-(CG759/2-CH759/1000)^2)=0,"",7850/1000*(1/3)*PI()*ABS(CD759-CE759)*((CF759/2)^2+(CF759/2)*(CG759/2)+(CG759/2)^2-(CF759/2-CH759/1000)^2-(CF759/2-CH759/1000)*(CG759/2-CH759/1000)-(CG759/2-CH759/1000)^2))</f>
        <v/>
      </c>
      <c r="CL759" s="185" t="str">
        <f>IFERROR((TOWER_DATA[[#This Row],[D, bottom '[m']]]+TOWER_DATA[[#This Row],[D, top '[m']]])/(2*TOWER_DATA[[#This Row],[t '[mm']]]/1000),"")</f>
        <v/>
      </c>
      <c r="DR759" s="166"/>
      <c r="DS759" s="150"/>
      <c r="DV759" s="94"/>
      <c r="DW759" s="94"/>
    </row>
    <row r="760" spans="14:127" ht="18" customHeight="1">
      <c r="N760" s="457"/>
      <c r="O760" s="412"/>
      <c r="P760" s="412"/>
      <c r="Q760" s="412"/>
      <c r="R760" s="412"/>
      <c r="S760" s="461"/>
      <c r="T760" s="461"/>
      <c r="U760" s="457"/>
      <c r="V760" s="412"/>
      <c r="W760" s="412"/>
      <c r="X760" s="412"/>
      <c r="Y760" s="412"/>
      <c r="AW760" s="190"/>
      <c r="AX760" s="165"/>
      <c r="AY760" s="166"/>
      <c r="AZ760" s="189"/>
      <c r="BC760" s="94"/>
      <c r="BD760" s="94"/>
      <c r="BE760" s="150"/>
      <c r="CI760" s="411" t="str">
        <f>IFERROR(TOWER_DATA[[#This Row],[Top '[m']]]-TOWER_DATA[[#This Row],[Bottom '[m']]], "")</f>
        <v/>
      </c>
      <c r="CJ760" s="446" t="str">
        <f>IFERROR(-(TOWER_DATA[[#This Row],[D, bottom '[m']]]-TOWER_DATA[[#This Row],[D, top '[m']]])/(TOWER_DATA[[#This Row],[Bottom '[m']]]-TOWER_DATA[[#This Row],[Top '[m']]]),"")</f>
        <v/>
      </c>
      <c r="CK760" s="447" t="str">
        <f>IF(7850/1000*(1/3)*PI()*ABS(CD760-CE760)*((CF760/2)^2+(CF760/2)*(CG760/2)+(CG760/2)^2-(CF760/2-CH760/1000)^2-(CF760/2-CH760/1000)*(CG760/2-CH760/1000)-(CG760/2-CH760/1000)^2)=0,"",7850/1000*(1/3)*PI()*ABS(CD760-CE760)*((CF760/2)^2+(CF760/2)*(CG760/2)+(CG760/2)^2-(CF760/2-CH760/1000)^2-(CF760/2-CH760/1000)*(CG760/2-CH760/1000)-(CG760/2-CH760/1000)^2))</f>
        <v/>
      </c>
      <c r="CL760" s="185" t="str">
        <f>IFERROR((TOWER_DATA[[#This Row],[D, bottom '[m']]]+TOWER_DATA[[#This Row],[D, top '[m']]])/(2*TOWER_DATA[[#This Row],[t '[mm']]]/1000),"")</f>
        <v/>
      </c>
      <c r="DR760" s="166"/>
      <c r="DS760" s="150"/>
      <c r="DV760" s="94"/>
      <c r="DW760" s="94"/>
    </row>
    <row r="761" spans="14:127" ht="18" customHeight="1">
      <c r="N761" s="457"/>
      <c r="O761" s="412"/>
      <c r="P761" s="412"/>
      <c r="Q761" s="412"/>
      <c r="R761" s="412"/>
      <c r="S761" s="461"/>
      <c r="T761" s="461"/>
      <c r="U761" s="457"/>
      <c r="V761" s="412"/>
      <c r="W761" s="412"/>
      <c r="X761" s="412"/>
      <c r="Y761" s="412"/>
      <c r="AW761" s="190"/>
      <c r="AX761" s="165"/>
      <c r="AY761" s="166"/>
      <c r="AZ761" s="189"/>
      <c r="BC761" s="94"/>
      <c r="BD761" s="94"/>
      <c r="BE761" s="150"/>
      <c r="CI761" s="411" t="str">
        <f>IFERROR(TOWER_DATA[[#This Row],[Top '[m']]]-TOWER_DATA[[#This Row],[Bottom '[m']]], "")</f>
        <v/>
      </c>
      <c r="CJ761" s="446" t="str">
        <f>IFERROR(-(TOWER_DATA[[#This Row],[D, bottom '[m']]]-TOWER_DATA[[#This Row],[D, top '[m']]])/(TOWER_DATA[[#This Row],[Bottom '[m']]]-TOWER_DATA[[#This Row],[Top '[m']]]),"")</f>
        <v/>
      </c>
      <c r="CK761" s="447" t="str">
        <f>IF(7850/1000*(1/3)*PI()*ABS(CD761-CE761)*((CF761/2)^2+(CF761/2)*(CG761/2)+(CG761/2)^2-(CF761/2-CH761/1000)^2-(CF761/2-CH761/1000)*(CG761/2-CH761/1000)-(CG761/2-CH761/1000)^2)=0,"",7850/1000*(1/3)*PI()*ABS(CD761-CE761)*((CF761/2)^2+(CF761/2)*(CG761/2)+(CG761/2)^2-(CF761/2-CH761/1000)^2-(CF761/2-CH761/1000)*(CG761/2-CH761/1000)-(CG761/2-CH761/1000)^2))</f>
        <v/>
      </c>
      <c r="CL761" s="185" t="str">
        <f>IFERROR((TOWER_DATA[[#This Row],[D, bottom '[m']]]+TOWER_DATA[[#This Row],[D, top '[m']]])/(2*TOWER_DATA[[#This Row],[t '[mm']]]/1000),"")</f>
        <v/>
      </c>
      <c r="DR761" s="166"/>
      <c r="DS761" s="150"/>
      <c r="DV761" s="94"/>
      <c r="DW761" s="94"/>
    </row>
    <row r="762" spans="14:127" ht="18" customHeight="1">
      <c r="N762" s="457"/>
      <c r="O762" s="412"/>
      <c r="P762" s="412"/>
      <c r="Q762" s="412"/>
      <c r="R762" s="412"/>
      <c r="S762" s="461"/>
      <c r="T762" s="461"/>
      <c r="U762" s="457"/>
      <c r="V762" s="412"/>
      <c r="W762" s="412"/>
      <c r="X762" s="412"/>
      <c r="Y762" s="412"/>
      <c r="AW762" s="190"/>
      <c r="AX762" s="165"/>
      <c r="AY762" s="166"/>
      <c r="AZ762" s="189"/>
      <c r="BC762" s="94"/>
      <c r="BD762" s="94"/>
      <c r="BE762" s="150"/>
      <c r="CI762" s="411" t="str">
        <f>IFERROR(TOWER_DATA[[#This Row],[Top '[m']]]-TOWER_DATA[[#This Row],[Bottom '[m']]], "")</f>
        <v/>
      </c>
      <c r="CJ762" s="446" t="str">
        <f>IFERROR(-(TOWER_DATA[[#This Row],[D, bottom '[m']]]-TOWER_DATA[[#This Row],[D, top '[m']]])/(TOWER_DATA[[#This Row],[Bottom '[m']]]-TOWER_DATA[[#This Row],[Top '[m']]]),"")</f>
        <v/>
      </c>
      <c r="CK762" s="447" t="str">
        <f>IF(7850/1000*(1/3)*PI()*ABS(CD762-CE762)*((CF762/2)^2+(CF762/2)*(CG762/2)+(CG762/2)^2-(CF762/2-CH762/1000)^2-(CF762/2-CH762/1000)*(CG762/2-CH762/1000)-(CG762/2-CH762/1000)^2)=0,"",7850/1000*(1/3)*PI()*ABS(CD762-CE762)*((CF762/2)^2+(CF762/2)*(CG762/2)+(CG762/2)^2-(CF762/2-CH762/1000)^2-(CF762/2-CH762/1000)*(CG762/2-CH762/1000)-(CG762/2-CH762/1000)^2))</f>
        <v/>
      </c>
      <c r="CL762" s="185" t="str">
        <f>IFERROR((TOWER_DATA[[#This Row],[D, bottom '[m']]]+TOWER_DATA[[#This Row],[D, top '[m']]])/(2*TOWER_DATA[[#This Row],[t '[mm']]]/1000),"")</f>
        <v/>
      </c>
      <c r="DR762" s="166"/>
      <c r="DS762" s="150"/>
      <c r="DV762" s="94"/>
      <c r="DW762" s="94"/>
    </row>
    <row r="763" spans="14:127" ht="18" customHeight="1">
      <c r="N763" s="457"/>
      <c r="O763" s="412"/>
      <c r="P763" s="412"/>
      <c r="Q763" s="412"/>
      <c r="R763" s="412"/>
      <c r="S763" s="461"/>
      <c r="T763" s="461"/>
      <c r="U763" s="457"/>
      <c r="V763" s="412"/>
      <c r="W763" s="412"/>
      <c r="X763" s="412"/>
      <c r="Y763" s="412"/>
      <c r="AW763" s="190"/>
      <c r="AX763" s="165"/>
      <c r="AY763" s="166"/>
      <c r="AZ763" s="189"/>
      <c r="BC763" s="94"/>
      <c r="BD763" s="94"/>
      <c r="BE763" s="150"/>
      <c r="CI763" s="411" t="str">
        <f>IFERROR(TOWER_DATA[[#This Row],[Top '[m']]]-TOWER_DATA[[#This Row],[Bottom '[m']]], "")</f>
        <v/>
      </c>
      <c r="CJ763" s="446" t="str">
        <f>IFERROR(-(TOWER_DATA[[#This Row],[D, bottom '[m']]]-TOWER_DATA[[#This Row],[D, top '[m']]])/(TOWER_DATA[[#This Row],[Bottom '[m']]]-TOWER_DATA[[#This Row],[Top '[m']]]),"")</f>
        <v/>
      </c>
      <c r="CK763" s="447" t="str">
        <f>IF(7850/1000*(1/3)*PI()*ABS(CD763-CE763)*((CF763/2)^2+(CF763/2)*(CG763/2)+(CG763/2)^2-(CF763/2-CH763/1000)^2-(CF763/2-CH763/1000)*(CG763/2-CH763/1000)-(CG763/2-CH763/1000)^2)=0,"",7850/1000*(1/3)*PI()*ABS(CD763-CE763)*((CF763/2)^2+(CF763/2)*(CG763/2)+(CG763/2)^2-(CF763/2-CH763/1000)^2-(CF763/2-CH763/1000)*(CG763/2-CH763/1000)-(CG763/2-CH763/1000)^2))</f>
        <v/>
      </c>
      <c r="CL763" s="185" t="str">
        <f>IFERROR((TOWER_DATA[[#This Row],[D, bottom '[m']]]+TOWER_DATA[[#This Row],[D, top '[m']]])/(2*TOWER_DATA[[#This Row],[t '[mm']]]/1000),"")</f>
        <v/>
      </c>
      <c r="DR763" s="166"/>
      <c r="DS763" s="150"/>
      <c r="DV763" s="94"/>
      <c r="DW763" s="94"/>
    </row>
    <row r="764" spans="14:127" ht="18" customHeight="1">
      <c r="N764" s="457"/>
      <c r="O764" s="412"/>
      <c r="P764" s="412"/>
      <c r="Q764" s="412"/>
      <c r="R764" s="412"/>
      <c r="S764" s="461"/>
      <c r="T764" s="461"/>
      <c r="U764" s="457"/>
      <c r="V764" s="412"/>
      <c r="W764" s="412"/>
      <c r="X764" s="412"/>
      <c r="Y764" s="412"/>
      <c r="AW764" s="190"/>
      <c r="AX764" s="165"/>
      <c r="AY764" s="166"/>
      <c r="AZ764" s="189"/>
      <c r="BC764" s="94"/>
      <c r="BD764" s="94"/>
      <c r="BE764" s="150"/>
      <c r="CI764" s="411" t="str">
        <f>IFERROR(TOWER_DATA[[#This Row],[Top '[m']]]-TOWER_DATA[[#This Row],[Bottom '[m']]], "")</f>
        <v/>
      </c>
      <c r="CJ764" s="446" t="str">
        <f>IFERROR(-(TOWER_DATA[[#This Row],[D, bottom '[m']]]-TOWER_DATA[[#This Row],[D, top '[m']]])/(TOWER_DATA[[#This Row],[Bottom '[m']]]-TOWER_DATA[[#This Row],[Top '[m']]]),"")</f>
        <v/>
      </c>
      <c r="CK764" s="447" t="str">
        <f>IF(7850/1000*(1/3)*PI()*ABS(CD764-CE764)*((CF764/2)^2+(CF764/2)*(CG764/2)+(CG764/2)^2-(CF764/2-CH764/1000)^2-(CF764/2-CH764/1000)*(CG764/2-CH764/1000)-(CG764/2-CH764/1000)^2)=0,"",7850/1000*(1/3)*PI()*ABS(CD764-CE764)*((CF764/2)^2+(CF764/2)*(CG764/2)+(CG764/2)^2-(CF764/2-CH764/1000)^2-(CF764/2-CH764/1000)*(CG764/2-CH764/1000)-(CG764/2-CH764/1000)^2))</f>
        <v/>
      </c>
      <c r="CL764" s="185" t="str">
        <f>IFERROR((TOWER_DATA[[#This Row],[D, bottom '[m']]]+TOWER_DATA[[#This Row],[D, top '[m']]])/(2*TOWER_DATA[[#This Row],[t '[mm']]]/1000),"")</f>
        <v/>
      </c>
      <c r="DR764" s="166"/>
      <c r="DS764" s="150"/>
      <c r="DV764" s="94"/>
      <c r="DW764" s="94"/>
    </row>
    <row r="765" spans="14:127" ht="18" customHeight="1">
      <c r="N765" s="457"/>
      <c r="O765" s="412"/>
      <c r="P765" s="412"/>
      <c r="Q765" s="412"/>
      <c r="R765" s="412"/>
      <c r="S765" s="461"/>
      <c r="T765" s="461"/>
      <c r="U765" s="457"/>
      <c r="V765" s="412"/>
      <c r="W765" s="412"/>
      <c r="X765" s="412"/>
      <c r="Y765" s="412"/>
      <c r="AW765" s="190"/>
      <c r="AX765" s="165"/>
      <c r="AY765" s="166"/>
      <c r="AZ765" s="189"/>
      <c r="BC765" s="94"/>
      <c r="BD765" s="94"/>
      <c r="BE765" s="150"/>
      <c r="CI765" s="411" t="str">
        <f>IFERROR(TOWER_DATA[[#This Row],[Top '[m']]]-TOWER_DATA[[#This Row],[Bottom '[m']]], "")</f>
        <v/>
      </c>
      <c r="CJ765" s="446" t="str">
        <f>IFERROR(-(TOWER_DATA[[#This Row],[D, bottom '[m']]]-TOWER_DATA[[#This Row],[D, top '[m']]])/(TOWER_DATA[[#This Row],[Bottom '[m']]]-TOWER_DATA[[#This Row],[Top '[m']]]),"")</f>
        <v/>
      </c>
      <c r="CK765" s="447" t="str">
        <f>IF(7850/1000*(1/3)*PI()*ABS(CD765-CE765)*((CF765/2)^2+(CF765/2)*(CG765/2)+(CG765/2)^2-(CF765/2-CH765/1000)^2-(CF765/2-CH765/1000)*(CG765/2-CH765/1000)-(CG765/2-CH765/1000)^2)=0,"",7850/1000*(1/3)*PI()*ABS(CD765-CE765)*((CF765/2)^2+(CF765/2)*(CG765/2)+(CG765/2)^2-(CF765/2-CH765/1000)^2-(CF765/2-CH765/1000)*(CG765/2-CH765/1000)-(CG765/2-CH765/1000)^2))</f>
        <v/>
      </c>
      <c r="CL765" s="185" t="str">
        <f>IFERROR((TOWER_DATA[[#This Row],[D, bottom '[m']]]+TOWER_DATA[[#This Row],[D, top '[m']]])/(2*TOWER_DATA[[#This Row],[t '[mm']]]/1000),"")</f>
        <v/>
      </c>
      <c r="DR765" s="166"/>
      <c r="DS765" s="150"/>
      <c r="DV765" s="94"/>
      <c r="DW765" s="94"/>
    </row>
    <row r="766" spans="14:127" ht="18" customHeight="1">
      <c r="N766" s="457"/>
      <c r="O766" s="412"/>
      <c r="P766" s="412"/>
      <c r="Q766" s="412"/>
      <c r="R766" s="412"/>
      <c r="S766" s="461"/>
      <c r="T766" s="461"/>
      <c r="U766" s="457"/>
      <c r="V766" s="412"/>
      <c r="W766" s="412"/>
      <c r="X766" s="412"/>
      <c r="Y766" s="412"/>
      <c r="AW766" s="190"/>
      <c r="AX766" s="165"/>
      <c r="AY766" s="166"/>
      <c r="AZ766" s="189"/>
      <c r="BC766" s="94"/>
      <c r="BD766" s="94"/>
      <c r="BE766" s="150"/>
      <c r="CI766" s="411" t="str">
        <f>IFERROR(TOWER_DATA[[#This Row],[Top '[m']]]-TOWER_DATA[[#This Row],[Bottom '[m']]], "")</f>
        <v/>
      </c>
      <c r="CJ766" s="446" t="str">
        <f>IFERROR(-(TOWER_DATA[[#This Row],[D, bottom '[m']]]-TOWER_DATA[[#This Row],[D, top '[m']]])/(TOWER_DATA[[#This Row],[Bottom '[m']]]-TOWER_DATA[[#This Row],[Top '[m']]]),"")</f>
        <v/>
      </c>
      <c r="CK766" s="447" t="str">
        <f>IF(7850/1000*(1/3)*PI()*ABS(CD766-CE766)*((CF766/2)^2+(CF766/2)*(CG766/2)+(CG766/2)^2-(CF766/2-CH766/1000)^2-(CF766/2-CH766/1000)*(CG766/2-CH766/1000)-(CG766/2-CH766/1000)^2)=0,"",7850/1000*(1/3)*PI()*ABS(CD766-CE766)*((CF766/2)^2+(CF766/2)*(CG766/2)+(CG766/2)^2-(CF766/2-CH766/1000)^2-(CF766/2-CH766/1000)*(CG766/2-CH766/1000)-(CG766/2-CH766/1000)^2))</f>
        <v/>
      </c>
      <c r="CL766" s="185" t="str">
        <f>IFERROR((TOWER_DATA[[#This Row],[D, bottom '[m']]]+TOWER_DATA[[#This Row],[D, top '[m']]])/(2*TOWER_DATA[[#This Row],[t '[mm']]]/1000),"")</f>
        <v/>
      </c>
      <c r="DR766" s="166"/>
      <c r="DS766" s="150"/>
      <c r="DV766" s="94"/>
      <c r="DW766" s="94"/>
    </row>
    <row r="767" spans="14:127" ht="18" customHeight="1">
      <c r="N767" s="457"/>
      <c r="O767" s="412"/>
      <c r="P767" s="412"/>
      <c r="Q767" s="412"/>
      <c r="R767" s="412"/>
      <c r="S767" s="461"/>
      <c r="T767" s="461"/>
      <c r="U767" s="457"/>
      <c r="V767" s="412"/>
      <c r="W767" s="412"/>
      <c r="X767" s="412"/>
      <c r="Y767" s="412"/>
      <c r="AW767" s="190"/>
      <c r="AX767" s="165"/>
      <c r="AY767" s="166"/>
      <c r="AZ767" s="189"/>
      <c r="BC767" s="94"/>
      <c r="BD767" s="94"/>
      <c r="BE767" s="150"/>
      <c r="CI767" s="411" t="str">
        <f>IFERROR(TOWER_DATA[[#This Row],[Top '[m']]]-TOWER_DATA[[#This Row],[Bottom '[m']]], "")</f>
        <v/>
      </c>
      <c r="CJ767" s="446" t="str">
        <f>IFERROR(-(TOWER_DATA[[#This Row],[D, bottom '[m']]]-TOWER_DATA[[#This Row],[D, top '[m']]])/(TOWER_DATA[[#This Row],[Bottom '[m']]]-TOWER_DATA[[#This Row],[Top '[m']]]),"")</f>
        <v/>
      </c>
      <c r="CK767" s="447" t="str">
        <f>IF(7850/1000*(1/3)*PI()*ABS(CD767-CE767)*((CF767/2)^2+(CF767/2)*(CG767/2)+(CG767/2)^2-(CF767/2-CH767/1000)^2-(CF767/2-CH767/1000)*(CG767/2-CH767/1000)-(CG767/2-CH767/1000)^2)=0,"",7850/1000*(1/3)*PI()*ABS(CD767-CE767)*((CF767/2)^2+(CF767/2)*(CG767/2)+(CG767/2)^2-(CF767/2-CH767/1000)^2-(CF767/2-CH767/1000)*(CG767/2-CH767/1000)-(CG767/2-CH767/1000)^2))</f>
        <v/>
      </c>
      <c r="CL767" s="185" t="str">
        <f>IFERROR((TOWER_DATA[[#This Row],[D, bottom '[m']]]+TOWER_DATA[[#This Row],[D, top '[m']]])/(2*TOWER_DATA[[#This Row],[t '[mm']]]/1000),"")</f>
        <v/>
      </c>
      <c r="DR767" s="166"/>
      <c r="DS767" s="150"/>
      <c r="DV767" s="94"/>
      <c r="DW767" s="94"/>
    </row>
    <row r="768" spans="14:127" ht="18" customHeight="1">
      <c r="N768" s="457"/>
      <c r="O768" s="412"/>
      <c r="P768" s="412"/>
      <c r="Q768" s="412"/>
      <c r="R768" s="412"/>
      <c r="S768" s="461"/>
      <c r="T768" s="461"/>
      <c r="U768" s="457"/>
      <c r="V768" s="412"/>
      <c r="W768" s="412"/>
      <c r="X768" s="412"/>
      <c r="Y768" s="412"/>
      <c r="AW768" s="190"/>
      <c r="AX768" s="165"/>
      <c r="AY768" s="166"/>
      <c r="AZ768" s="189"/>
      <c r="BC768" s="94"/>
      <c r="BD768" s="94"/>
      <c r="BE768" s="150"/>
      <c r="CI768" s="411" t="str">
        <f>IFERROR(TOWER_DATA[[#This Row],[Top '[m']]]-TOWER_DATA[[#This Row],[Bottom '[m']]], "")</f>
        <v/>
      </c>
      <c r="CJ768" s="446" t="str">
        <f>IFERROR(-(TOWER_DATA[[#This Row],[D, bottom '[m']]]-TOWER_DATA[[#This Row],[D, top '[m']]])/(TOWER_DATA[[#This Row],[Bottom '[m']]]-TOWER_DATA[[#This Row],[Top '[m']]]),"")</f>
        <v/>
      </c>
      <c r="CK768" s="447" t="str">
        <f>IF(7850/1000*(1/3)*PI()*ABS(CD768-CE768)*((CF768/2)^2+(CF768/2)*(CG768/2)+(CG768/2)^2-(CF768/2-CH768/1000)^2-(CF768/2-CH768/1000)*(CG768/2-CH768/1000)-(CG768/2-CH768/1000)^2)=0,"",7850/1000*(1/3)*PI()*ABS(CD768-CE768)*((CF768/2)^2+(CF768/2)*(CG768/2)+(CG768/2)^2-(CF768/2-CH768/1000)^2-(CF768/2-CH768/1000)*(CG768/2-CH768/1000)-(CG768/2-CH768/1000)^2))</f>
        <v/>
      </c>
      <c r="CL768" s="185" t="str">
        <f>IFERROR((TOWER_DATA[[#This Row],[D, bottom '[m']]]+TOWER_DATA[[#This Row],[D, top '[m']]])/(2*TOWER_DATA[[#This Row],[t '[mm']]]/1000),"")</f>
        <v/>
      </c>
      <c r="DR768" s="166"/>
      <c r="DS768" s="150"/>
      <c r="DV768" s="94"/>
      <c r="DW768" s="94"/>
    </row>
    <row r="769" spans="14:127" ht="18" customHeight="1">
      <c r="N769" s="457"/>
      <c r="O769" s="412"/>
      <c r="P769" s="412"/>
      <c r="Q769" s="412"/>
      <c r="R769" s="412"/>
      <c r="S769" s="461"/>
      <c r="T769" s="461"/>
      <c r="U769" s="457"/>
      <c r="V769" s="412"/>
      <c r="W769" s="412"/>
      <c r="X769" s="412"/>
      <c r="Y769" s="412"/>
      <c r="AW769" s="190"/>
      <c r="AX769" s="165"/>
      <c r="AY769" s="166"/>
      <c r="AZ769" s="189"/>
      <c r="BC769" s="94"/>
      <c r="BD769" s="94"/>
      <c r="BE769" s="150"/>
      <c r="CI769" s="411" t="str">
        <f>IFERROR(TOWER_DATA[[#This Row],[Top '[m']]]-TOWER_DATA[[#This Row],[Bottom '[m']]], "")</f>
        <v/>
      </c>
      <c r="CJ769" s="446" t="str">
        <f>IFERROR(-(TOWER_DATA[[#This Row],[D, bottom '[m']]]-TOWER_DATA[[#This Row],[D, top '[m']]])/(TOWER_DATA[[#This Row],[Bottom '[m']]]-TOWER_DATA[[#This Row],[Top '[m']]]),"")</f>
        <v/>
      </c>
      <c r="CK769" s="447" t="str">
        <f>IF(7850/1000*(1/3)*PI()*ABS(CD769-CE769)*((CF769/2)^2+(CF769/2)*(CG769/2)+(CG769/2)^2-(CF769/2-CH769/1000)^2-(CF769/2-CH769/1000)*(CG769/2-CH769/1000)-(CG769/2-CH769/1000)^2)=0,"",7850/1000*(1/3)*PI()*ABS(CD769-CE769)*((CF769/2)^2+(CF769/2)*(CG769/2)+(CG769/2)^2-(CF769/2-CH769/1000)^2-(CF769/2-CH769/1000)*(CG769/2-CH769/1000)-(CG769/2-CH769/1000)^2))</f>
        <v/>
      </c>
      <c r="CL769" s="185" t="str">
        <f>IFERROR((TOWER_DATA[[#This Row],[D, bottom '[m']]]+TOWER_DATA[[#This Row],[D, top '[m']]])/(2*TOWER_DATA[[#This Row],[t '[mm']]]/1000),"")</f>
        <v/>
      </c>
      <c r="DR769" s="166"/>
      <c r="DS769" s="150"/>
      <c r="DV769" s="94"/>
      <c r="DW769" s="94"/>
    </row>
    <row r="770" spans="14:127" ht="18" customHeight="1">
      <c r="N770" s="457"/>
      <c r="O770" s="412"/>
      <c r="P770" s="412"/>
      <c r="Q770" s="412"/>
      <c r="R770" s="412"/>
      <c r="S770" s="461"/>
      <c r="T770" s="461"/>
      <c r="U770" s="457"/>
      <c r="V770" s="412"/>
      <c r="W770" s="412"/>
      <c r="X770" s="412"/>
      <c r="Y770" s="412"/>
      <c r="AW770" s="190"/>
      <c r="AX770" s="165"/>
      <c r="AY770" s="166"/>
      <c r="AZ770" s="189"/>
      <c r="BC770" s="94"/>
      <c r="BD770" s="94"/>
      <c r="BE770" s="150"/>
      <c r="CI770" s="411" t="str">
        <f>IFERROR(TOWER_DATA[[#This Row],[Top '[m']]]-TOWER_DATA[[#This Row],[Bottom '[m']]], "")</f>
        <v/>
      </c>
      <c r="CJ770" s="446" t="str">
        <f>IFERROR(-(TOWER_DATA[[#This Row],[D, bottom '[m']]]-TOWER_DATA[[#This Row],[D, top '[m']]])/(TOWER_DATA[[#This Row],[Bottom '[m']]]-TOWER_DATA[[#This Row],[Top '[m']]]),"")</f>
        <v/>
      </c>
      <c r="CK770" s="447" t="str">
        <f>IF(7850/1000*(1/3)*PI()*ABS(CD770-CE770)*((CF770/2)^2+(CF770/2)*(CG770/2)+(CG770/2)^2-(CF770/2-CH770/1000)^2-(CF770/2-CH770/1000)*(CG770/2-CH770/1000)-(CG770/2-CH770/1000)^2)=0,"",7850/1000*(1/3)*PI()*ABS(CD770-CE770)*((CF770/2)^2+(CF770/2)*(CG770/2)+(CG770/2)^2-(CF770/2-CH770/1000)^2-(CF770/2-CH770/1000)*(CG770/2-CH770/1000)-(CG770/2-CH770/1000)^2))</f>
        <v/>
      </c>
      <c r="CL770" s="185" t="str">
        <f>IFERROR((TOWER_DATA[[#This Row],[D, bottom '[m']]]+TOWER_DATA[[#This Row],[D, top '[m']]])/(2*TOWER_DATA[[#This Row],[t '[mm']]]/1000),"")</f>
        <v/>
      </c>
      <c r="DR770" s="166"/>
      <c r="DS770" s="150"/>
      <c r="DV770" s="94"/>
      <c r="DW770" s="94"/>
    </row>
    <row r="771" spans="14:127" ht="18" customHeight="1">
      <c r="N771" s="457"/>
      <c r="O771" s="412"/>
      <c r="P771" s="412"/>
      <c r="Q771" s="412"/>
      <c r="R771" s="412"/>
      <c r="S771" s="461"/>
      <c r="T771" s="461"/>
      <c r="U771" s="457"/>
      <c r="V771" s="412"/>
      <c r="W771" s="412"/>
      <c r="X771" s="412"/>
      <c r="Y771" s="412"/>
      <c r="AW771" s="190"/>
      <c r="AX771" s="165"/>
      <c r="AY771" s="166"/>
      <c r="AZ771" s="189"/>
      <c r="BC771" s="94"/>
      <c r="BD771" s="94"/>
      <c r="BE771" s="150"/>
      <c r="CI771" s="411" t="str">
        <f>IFERROR(TOWER_DATA[[#This Row],[Top '[m']]]-TOWER_DATA[[#This Row],[Bottom '[m']]], "")</f>
        <v/>
      </c>
      <c r="CJ771" s="446" t="str">
        <f>IFERROR(-(TOWER_DATA[[#This Row],[D, bottom '[m']]]-TOWER_DATA[[#This Row],[D, top '[m']]])/(TOWER_DATA[[#This Row],[Bottom '[m']]]-TOWER_DATA[[#This Row],[Top '[m']]]),"")</f>
        <v/>
      </c>
      <c r="CK771" s="447" t="str">
        <f>IF(7850/1000*(1/3)*PI()*ABS(CD771-CE771)*((CF771/2)^2+(CF771/2)*(CG771/2)+(CG771/2)^2-(CF771/2-CH771/1000)^2-(CF771/2-CH771/1000)*(CG771/2-CH771/1000)-(CG771/2-CH771/1000)^2)=0,"",7850/1000*(1/3)*PI()*ABS(CD771-CE771)*((CF771/2)^2+(CF771/2)*(CG771/2)+(CG771/2)^2-(CF771/2-CH771/1000)^2-(CF771/2-CH771/1000)*(CG771/2-CH771/1000)-(CG771/2-CH771/1000)^2))</f>
        <v/>
      </c>
      <c r="CL771" s="185" t="str">
        <f>IFERROR((TOWER_DATA[[#This Row],[D, bottom '[m']]]+TOWER_DATA[[#This Row],[D, top '[m']]])/(2*TOWER_DATA[[#This Row],[t '[mm']]]/1000),"")</f>
        <v/>
      </c>
      <c r="DR771" s="166"/>
      <c r="DS771" s="150"/>
      <c r="DV771" s="94"/>
      <c r="DW771" s="94"/>
    </row>
    <row r="772" spans="14:127" ht="18" customHeight="1">
      <c r="N772" s="457"/>
      <c r="O772" s="412"/>
      <c r="P772" s="412"/>
      <c r="Q772" s="412"/>
      <c r="R772" s="412"/>
      <c r="S772" s="461"/>
      <c r="T772" s="461"/>
      <c r="U772" s="457"/>
      <c r="V772" s="412"/>
      <c r="W772" s="412"/>
      <c r="X772" s="412"/>
      <c r="Y772" s="412"/>
      <c r="AW772" s="190"/>
      <c r="AX772" s="165"/>
      <c r="AY772" s="166"/>
      <c r="AZ772" s="189"/>
      <c r="BC772" s="94"/>
      <c r="BD772" s="94"/>
      <c r="BE772" s="150"/>
      <c r="CI772" s="411" t="str">
        <f>IFERROR(TOWER_DATA[[#This Row],[Top '[m']]]-TOWER_DATA[[#This Row],[Bottom '[m']]], "")</f>
        <v/>
      </c>
      <c r="CJ772" s="446" t="str">
        <f>IFERROR(-(TOWER_DATA[[#This Row],[D, bottom '[m']]]-TOWER_DATA[[#This Row],[D, top '[m']]])/(TOWER_DATA[[#This Row],[Bottom '[m']]]-TOWER_DATA[[#This Row],[Top '[m']]]),"")</f>
        <v/>
      </c>
      <c r="CK772" s="447" t="str">
        <f>IF(7850/1000*(1/3)*PI()*ABS(CD772-CE772)*((CF772/2)^2+(CF772/2)*(CG772/2)+(CG772/2)^2-(CF772/2-CH772/1000)^2-(CF772/2-CH772/1000)*(CG772/2-CH772/1000)-(CG772/2-CH772/1000)^2)=0,"",7850/1000*(1/3)*PI()*ABS(CD772-CE772)*((CF772/2)^2+(CF772/2)*(CG772/2)+(CG772/2)^2-(CF772/2-CH772/1000)^2-(CF772/2-CH772/1000)*(CG772/2-CH772/1000)-(CG772/2-CH772/1000)^2))</f>
        <v/>
      </c>
      <c r="CL772" s="185" t="str">
        <f>IFERROR((TOWER_DATA[[#This Row],[D, bottom '[m']]]+TOWER_DATA[[#This Row],[D, top '[m']]])/(2*TOWER_DATA[[#This Row],[t '[mm']]]/1000),"")</f>
        <v/>
      </c>
      <c r="DR772" s="166"/>
      <c r="DS772" s="150"/>
      <c r="DV772" s="94"/>
      <c r="DW772" s="94"/>
    </row>
    <row r="773" spans="14:127" ht="18" customHeight="1">
      <c r="N773" s="457"/>
      <c r="O773" s="412"/>
      <c r="P773" s="412"/>
      <c r="Q773" s="412"/>
      <c r="R773" s="412"/>
      <c r="S773" s="461"/>
      <c r="T773" s="461"/>
      <c r="U773" s="457"/>
      <c r="V773" s="412"/>
      <c r="W773" s="412"/>
      <c r="X773" s="412"/>
      <c r="Y773" s="412"/>
      <c r="AW773" s="190"/>
      <c r="AX773" s="165"/>
      <c r="AY773" s="166"/>
      <c r="AZ773" s="189"/>
      <c r="BC773" s="94"/>
      <c r="BD773" s="94"/>
      <c r="BE773" s="150"/>
      <c r="CI773" s="411" t="str">
        <f>IFERROR(TOWER_DATA[[#This Row],[Top '[m']]]-TOWER_DATA[[#This Row],[Bottom '[m']]], "")</f>
        <v/>
      </c>
      <c r="CJ773" s="446" t="str">
        <f>IFERROR(-(TOWER_DATA[[#This Row],[D, bottom '[m']]]-TOWER_DATA[[#This Row],[D, top '[m']]])/(TOWER_DATA[[#This Row],[Bottom '[m']]]-TOWER_DATA[[#This Row],[Top '[m']]]),"")</f>
        <v/>
      </c>
      <c r="CK773" s="447" t="str">
        <f>IF(7850/1000*(1/3)*PI()*ABS(CD773-CE773)*((CF773/2)^2+(CF773/2)*(CG773/2)+(CG773/2)^2-(CF773/2-CH773/1000)^2-(CF773/2-CH773/1000)*(CG773/2-CH773/1000)-(CG773/2-CH773/1000)^2)=0,"",7850/1000*(1/3)*PI()*ABS(CD773-CE773)*((CF773/2)^2+(CF773/2)*(CG773/2)+(CG773/2)^2-(CF773/2-CH773/1000)^2-(CF773/2-CH773/1000)*(CG773/2-CH773/1000)-(CG773/2-CH773/1000)^2))</f>
        <v/>
      </c>
      <c r="CL773" s="185" t="str">
        <f>IFERROR((TOWER_DATA[[#This Row],[D, bottom '[m']]]+TOWER_DATA[[#This Row],[D, top '[m']]])/(2*TOWER_DATA[[#This Row],[t '[mm']]]/1000),"")</f>
        <v/>
      </c>
      <c r="DR773" s="166"/>
      <c r="DS773" s="150"/>
      <c r="DV773" s="94"/>
      <c r="DW773" s="94"/>
    </row>
    <row r="774" spans="14:127" ht="18" customHeight="1">
      <c r="N774" s="457"/>
      <c r="O774" s="412"/>
      <c r="P774" s="412"/>
      <c r="Q774" s="412"/>
      <c r="R774" s="412"/>
      <c r="S774" s="461"/>
      <c r="T774" s="461"/>
      <c r="U774" s="457"/>
      <c r="V774" s="412"/>
      <c r="W774" s="412"/>
      <c r="X774" s="412"/>
      <c r="Y774" s="412"/>
      <c r="AW774" s="190"/>
      <c r="AX774" s="165"/>
      <c r="AY774" s="166"/>
      <c r="AZ774" s="189"/>
      <c r="BC774" s="94"/>
      <c r="BD774" s="94"/>
      <c r="BE774" s="150"/>
      <c r="CI774" s="411" t="str">
        <f>IFERROR(TOWER_DATA[[#This Row],[Top '[m']]]-TOWER_DATA[[#This Row],[Bottom '[m']]], "")</f>
        <v/>
      </c>
      <c r="CJ774" s="446" t="str">
        <f>IFERROR(-(TOWER_DATA[[#This Row],[D, bottom '[m']]]-TOWER_DATA[[#This Row],[D, top '[m']]])/(TOWER_DATA[[#This Row],[Bottom '[m']]]-TOWER_DATA[[#This Row],[Top '[m']]]),"")</f>
        <v/>
      </c>
      <c r="CK774" s="447" t="str">
        <f>IF(7850/1000*(1/3)*PI()*ABS(CD774-CE774)*((CF774/2)^2+(CF774/2)*(CG774/2)+(CG774/2)^2-(CF774/2-CH774/1000)^2-(CF774/2-CH774/1000)*(CG774/2-CH774/1000)-(CG774/2-CH774/1000)^2)=0,"",7850/1000*(1/3)*PI()*ABS(CD774-CE774)*((CF774/2)^2+(CF774/2)*(CG774/2)+(CG774/2)^2-(CF774/2-CH774/1000)^2-(CF774/2-CH774/1000)*(CG774/2-CH774/1000)-(CG774/2-CH774/1000)^2))</f>
        <v/>
      </c>
      <c r="CL774" s="185" t="str">
        <f>IFERROR((TOWER_DATA[[#This Row],[D, bottom '[m']]]+TOWER_DATA[[#This Row],[D, top '[m']]])/(2*TOWER_DATA[[#This Row],[t '[mm']]]/1000),"")</f>
        <v/>
      </c>
      <c r="DR774" s="166"/>
      <c r="DS774" s="150"/>
      <c r="DV774" s="94"/>
      <c r="DW774" s="94"/>
    </row>
    <row r="775" spans="14:127" ht="18" customHeight="1">
      <c r="N775" s="457"/>
      <c r="O775" s="412"/>
      <c r="P775" s="412"/>
      <c r="Q775" s="412"/>
      <c r="R775" s="412"/>
      <c r="S775" s="461"/>
      <c r="T775" s="461"/>
      <c r="U775" s="457"/>
      <c r="V775" s="412"/>
      <c r="W775" s="412"/>
      <c r="X775" s="412"/>
      <c r="Y775" s="412"/>
      <c r="AW775" s="190"/>
      <c r="AX775" s="165"/>
      <c r="AY775" s="166"/>
      <c r="AZ775" s="189"/>
      <c r="BC775" s="94"/>
      <c r="BD775" s="94"/>
      <c r="BE775" s="150"/>
      <c r="CI775" s="411" t="str">
        <f>IFERROR(TOWER_DATA[[#This Row],[Top '[m']]]-TOWER_DATA[[#This Row],[Bottom '[m']]], "")</f>
        <v/>
      </c>
      <c r="CJ775" s="446" t="str">
        <f>IFERROR(-(TOWER_DATA[[#This Row],[D, bottom '[m']]]-TOWER_DATA[[#This Row],[D, top '[m']]])/(TOWER_DATA[[#This Row],[Bottom '[m']]]-TOWER_DATA[[#This Row],[Top '[m']]]),"")</f>
        <v/>
      </c>
      <c r="CK775" s="447" t="str">
        <f>IF(7850/1000*(1/3)*PI()*ABS(CD775-CE775)*((CF775/2)^2+(CF775/2)*(CG775/2)+(CG775/2)^2-(CF775/2-CH775/1000)^2-(CF775/2-CH775/1000)*(CG775/2-CH775/1000)-(CG775/2-CH775/1000)^2)=0,"",7850/1000*(1/3)*PI()*ABS(CD775-CE775)*((CF775/2)^2+(CF775/2)*(CG775/2)+(CG775/2)^2-(CF775/2-CH775/1000)^2-(CF775/2-CH775/1000)*(CG775/2-CH775/1000)-(CG775/2-CH775/1000)^2))</f>
        <v/>
      </c>
      <c r="CL775" s="185" t="str">
        <f>IFERROR((TOWER_DATA[[#This Row],[D, bottom '[m']]]+TOWER_DATA[[#This Row],[D, top '[m']]])/(2*TOWER_DATA[[#This Row],[t '[mm']]]/1000),"")</f>
        <v/>
      </c>
      <c r="DR775" s="166"/>
      <c r="DS775" s="150"/>
      <c r="DV775" s="94"/>
      <c r="DW775" s="94"/>
    </row>
    <row r="776" spans="14:127" ht="18" customHeight="1">
      <c r="N776" s="457"/>
      <c r="O776" s="412"/>
      <c r="P776" s="412"/>
      <c r="Q776" s="412"/>
      <c r="R776" s="412"/>
      <c r="S776" s="461"/>
      <c r="T776" s="461"/>
      <c r="U776" s="457"/>
      <c r="V776" s="412"/>
      <c r="W776" s="412"/>
      <c r="X776" s="412"/>
      <c r="Y776" s="412"/>
      <c r="AW776" s="190"/>
      <c r="AX776" s="165"/>
      <c r="AY776" s="166"/>
      <c r="AZ776" s="189"/>
      <c r="BC776" s="94"/>
      <c r="BD776" s="94"/>
      <c r="BE776" s="150"/>
      <c r="CI776" s="411" t="str">
        <f>IFERROR(TOWER_DATA[[#This Row],[Top '[m']]]-TOWER_DATA[[#This Row],[Bottom '[m']]], "")</f>
        <v/>
      </c>
      <c r="CJ776" s="446" t="str">
        <f>IFERROR(-(TOWER_DATA[[#This Row],[D, bottom '[m']]]-TOWER_DATA[[#This Row],[D, top '[m']]])/(TOWER_DATA[[#This Row],[Bottom '[m']]]-TOWER_DATA[[#This Row],[Top '[m']]]),"")</f>
        <v/>
      </c>
      <c r="CK776" s="447" t="str">
        <f>IF(7850/1000*(1/3)*PI()*ABS(CD776-CE776)*((CF776/2)^2+(CF776/2)*(CG776/2)+(CG776/2)^2-(CF776/2-CH776/1000)^2-(CF776/2-CH776/1000)*(CG776/2-CH776/1000)-(CG776/2-CH776/1000)^2)=0,"",7850/1000*(1/3)*PI()*ABS(CD776-CE776)*((CF776/2)^2+(CF776/2)*(CG776/2)+(CG776/2)^2-(CF776/2-CH776/1000)^2-(CF776/2-CH776/1000)*(CG776/2-CH776/1000)-(CG776/2-CH776/1000)^2))</f>
        <v/>
      </c>
      <c r="CL776" s="185" t="str">
        <f>IFERROR((TOWER_DATA[[#This Row],[D, bottom '[m']]]+TOWER_DATA[[#This Row],[D, top '[m']]])/(2*TOWER_DATA[[#This Row],[t '[mm']]]/1000),"")</f>
        <v/>
      </c>
      <c r="DR776" s="166"/>
      <c r="DS776" s="150"/>
      <c r="DV776" s="94"/>
      <c r="DW776" s="94"/>
    </row>
    <row r="777" spans="14:127" ht="18" customHeight="1">
      <c r="N777" s="457"/>
      <c r="O777" s="412"/>
      <c r="P777" s="412"/>
      <c r="Q777" s="412"/>
      <c r="R777" s="412"/>
      <c r="S777" s="461"/>
      <c r="T777" s="461"/>
      <c r="U777" s="457"/>
      <c r="V777" s="412"/>
      <c r="W777" s="412"/>
      <c r="X777" s="412"/>
      <c r="Y777" s="412"/>
      <c r="AW777" s="190"/>
      <c r="AX777" s="165"/>
      <c r="AY777" s="166"/>
      <c r="AZ777" s="189"/>
      <c r="BC777" s="94"/>
      <c r="BD777" s="94"/>
      <c r="BE777" s="150"/>
      <c r="CI777" s="411" t="str">
        <f>IFERROR(TOWER_DATA[[#This Row],[Top '[m']]]-TOWER_DATA[[#This Row],[Bottom '[m']]], "")</f>
        <v/>
      </c>
      <c r="CJ777" s="446" t="str">
        <f>IFERROR(-(TOWER_DATA[[#This Row],[D, bottom '[m']]]-TOWER_DATA[[#This Row],[D, top '[m']]])/(TOWER_DATA[[#This Row],[Bottom '[m']]]-TOWER_DATA[[#This Row],[Top '[m']]]),"")</f>
        <v/>
      </c>
      <c r="CK777" s="447" t="str">
        <f>IF(7850/1000*(1/3)*PI()*ABS(CD777-CE777)*((CF777/2)^2+(CF777/2)*(CG777/2)+(CG777/2)^2-(CF777/2-CH777/1000)^2-(CF777/2-CH777/1000)*(CG777/2-CH777/1000)-(CG777/2-CH777/1000)^2)=0,"",7850/1000*(1/3)*PI()*ABS(CD777-CE777)*((CF777/2)^2+(CF777/2)*(CG777/2)+(CG777/2)^2-(CF777/2-CH777/1000)^2-(CF777/2-CH777/1000)*(CG777/2-CH777/1000)-(CG777/2-CH777/1000)^2))</f>
        <v/>
      </c>
      <c r="CL777" s="185" t="str">
        <f>IFERROR((TOWER_DATA[[#This Row],[D, bottom '[m']]]+TOWER_DATA[[#This Row],[D, top '[m']]])/(2*TOWER_DATA[[#This Row],[t '[mm']]]/1000),"")</f>
        <v/>
      </c>
      <c r="DR777" s="166"/>
      <c r="DS777" s="150"/>
      <c r="DV777" s="94"/>
      <c r="DW777" s="94"/>
    </row>
    <row r="778" spans="14:127" ht="18" customHeight="1">
      <c r="N778" s="457"/>
      <c r="O778" s="412"/>
      <c r="P778" s="412"/>
      <c r="Q778" s="412"/>
      <c r="R778" s="412"/>
      <c r="S778" s="461"/>
      <c r="T778" s="461"/>
      <c r="U778" s="457"/>
      <c r="V778" s="412"/>
      <c r="W778" s="412"/>
      <c r="X778" s="412"/>
      <c r="Y778" s="412"/>
      <c r="AW778" s="190"/>
      <c r="AX778" s="165"/>
      <c r="AY778" s="166"/>
      <c r="AZ778" s="189"/>
      <c r="BC778" s="94"/>
      <c r="BD778" s="94"/>
      <c r="BE778" s="150"/>
      <c r="CI778" s="411" t="str">
        <f>IFERROR(TOWER_DATA[[#This Row],[Top '[m']]]-TOWER_DATA[[#This Row],[Bottom '[m']]], "")</f>
        <v/>
      </c>
      <c r="CJ778" s="446" t="str">
        <f>IFERROR(-(TOWER_DATA[[#This Row],[D, bottom '[m']]]-TOWER_DATA[[#This Row],[D, top '[m']]])/(TOWER_DATA[[#This Row],[Bottom '[m']]]-TOWER_DATA[[#This Row],[Top '[m']]]),"")</f>
        <v/>
      </c>
      <c r="CK778" s="447" t="str">
        <f>IF(7850/1000*(1/3)*PI()*ABS(CD778-CE778)*((CF778/2)^2+(CF778/2)*(CG778/2)+(CG778/2)^2-(CF778/2-CH778/1000)^2-(CF778/2-CH778/1000)*(CG778/2-CH778/1000)-(CG778/2-CH778/1000)^2)=0,"",7850/1000*(1/3)*PI()*ABS(CD778-CE778)*((CF778/2)^2+(CF778/2)*(CG778/2)+(CG778/2)^2-(CF778/2-CH778/1000)^2-(CF778/2-CH778/1000)*(CG778/2-CH778/1000)-(CG778/2-CH778/1000)^2))</f>
        <v/>
      </c>
      <c r="CL778" s="185" t="str">
        <f>IFERROR((TOWER_DATA[[#This Row],[D, bottom '[m']]]+TOWER_DATA[[#This Row],[D, top '[m']]])/(2*TOWER_DATA[[#This Row],[t '[mm']]]/1000),"")</f>
        <v/>
      </c>
      <c r="DR778" s="166"/>
      <c r="DS778" s="150"/>
      <c r="DV778" s="94"/>
      <c r="DW778" s="94"/>
    </row>
    <row r="779" spans="14:127" ht="18" customHeight="1">
      <c r="N779" s="457"/>
      <c r="O779" s="412"/>
      <c r="P779" s="412"/>
      <c r="Q779" s="412"/>
      <c r="R779" s="412"/>
      <c r="S779" s="461"/>
      <c r="T779" s="461"/>
      <c r="U779" s="457"/>
      <c r="V779" s="412"/>
      <c r="W779" s="412"/>
      <c r="X779" s="412"/>
      <c r="Y779" s="412"/>
      <c r="AW779" s="190"/>
      <c r="AX779" s="165"/>
      <c r="AY779" s="166"/>
      <c r="AZ779" s="189"/>
      <c r="BC779" s="94"/>
      <c r="BD779" s="94"/>
      <c r="BE779" s="150"/>
      <c r="CI779" s="411" t="str">
        <f>IFERROR(TOWER_DATA[[#This Row],[Top '[m']]]-TOWER_DATA[[#This Row],[Bottom '[m']]], "")</f>
        <v/>
      </c>
      <c r="CJ779" s="446" t="str">
        <f>IFERROR(-(TOWER_DATA[[#This Row],[D, bottom '[m']]]-TOWER_DATA[[#This Row],[D, top '[m']]])/(TOWER_DATA[[#This Row],[Bottom '[m']]]-TOWER_DATA[[#This Row],[Top '[m']]]),"")</f>
        <v/>
      </c>
      <c r="CK779" s="447" t="str">
        <f>IF(7850/1000*(1/3)*PI()*ABS(CD779-CE779)*((CF779/2)^2+(CF779/2)*(CG779/2)+(CG779/2)^2-(CF779/2-CH779/1000)^2-(CF779/2-CH779/1000)*(CG779/2-CH779/1000)-(CG779/2-CH779/1000)^2)=0,"",7850/1000*(1/3)*PI()*ABS(CD779-CE779)*((CF779/2)^2+(CF779/2)*(CG779/2)+(CG779/2)^2-(CF779/2-CH779/1000)^2-(CF779/2-CH779/1000)*(CG779/2-CH779/1000)-(CG779/2-CH779/1000)^2))</f>
        <v/>
      </c>
      <c r="CL779" s="185" t="str">
        <f>IFERROR((TOWER_DATA[[#This Row],[D, bottom '[m']]]+TOWER_DATA[[#This Row],[D, top '[m']]])/(2*TOWER_DATA[[#This Row],[t '[mm']]]/1000),"")</f>
        <v/>
      </c>
      <c r="DR779" s="166"/>
      <c r="DS779" s="150"/>
      <c r="DV779" s="94"/>
      <c r="DW779" s="94"/>
    </row>
    <row r="780" spans="14:127" ht="18" customHeight="1">
      <c r="N780" s="457"/>
      <c r="O780" s="412"/>
      <c r="P780" s="412"/>
      <c r="Q780" s="412"/>
      <c r="R780" s="412"/>
      <c r="S780" s="461"/>
      <c r="T780" s="461"/>
      <c r="U780" s="457"/>
      <c r="V780" s="412"/>
      <c r="W780" s="412"/>
      <c r="X780" s="412"/>
      <c r="Y780" s="412"/>
      <c r="AW780" s="190"/>
      <c r="AX780" s="165"/>
      <c r="AY780" s="166"/>
      <c r="AZ780" s="189"/>
      <c r="BC780" s="94"/>
      <c r="BD780" s="94"/>
      <c r="BE780" s="150"/>
      <c r="CI780" s="411" t="str">
        <f>IFERROR(TOWER_DATA[[#This Row],[Top '[m']]]-TOWER_DATA[[#This Row],[Bottom '[m']]], "")</f>
        <v/>
      </c>
      <c r="CJ780" s="446" t="str">
        <f>IFERROR(-(TOWER_DATA[[#This Row],[D, bottom '[m']]]-TOWER_DATA[[#This Row],[D, top '[m']]])/(TOWER_DATA[[#This Row],[Bottom '[m']]]-TOWER_DATA[[#This Row],[Top '[m']]]),"")</f>
        <v/>
      </c>
      <c r="CK780" s="447" t="str">
        <f>IF(7850/1000*(1/3)*PI()*ABS(CD780-CE780)*((CF780/2)^2+(CF780/2)*(CG780/2)+(CG780/2)^2-(CF780/2-CH780/1000)^2-(CF780/2-CH780/1000)*(CG780/2-CH780/1000)-(CG780/2-CH780/1000)^2)=0,"",7850/1000*(1/3)*PI()*ABS(CD780-CE780)*((CF780/2)^2+(CF780/2)*(CG780/2)+(CG780/2)^2-(CF780/2-CH780/1000)^2-(CF780/2-CH780/1000)*(CG780/2-CH780/1000)-(CG780/2-CH780/1000)^2))</f>
        <v/>
      </c>
      <c r="CL780" s="185" t="str">
        <f>IFERROR((TOWER_DATA[[#This Row],[D, bottom '[m']]]+TOWER_DATA[[#This Row],[D, top '[m']]])/(2*TOWER_DATA[[#This Row],[t '[mm']]]/1000),"")</f>
        <v/>
      </c>
      <c r="DR780" s="166"/>
      <c r="DS780" s="150"/>
      <c r="DV780" s="94"/>
      <c r="DW780" s="94"/>
    </row>
    <row r="781" spans="14:127" ht="18" customHeight="1">
      <c r="N781" s="457"/>
      <c r="O781" s="412"/>
      <c r="P781" s="412"/>
      <c r="Q781" s="412"/>
      <c r="R781" s="412"/>
      <c r="S781" s="461"/>
      <c r="T781" s="461"/>
      <c r="U781" s="457"/>
      <c r="V781" s="412"/>
      <c r="W781" s="412"/>
      <c r="X781" s="412"/>
      <c r="Y781" s="412"/>
      <c r="AW781" s="190"/>
      <c r="AX781" s="165"/>
      <c r="AY781" s="166"/>
      <c r="AZ781" s="189"/>
      <c r="BC781" s="94"/>
      <c r="BD781" s="94"/>
      <c r="BE781" s="150"/>
      <c r="CI781" s="411" t="str">
        <f>IFERROR(TOWER_DATA[[#This Row],[Top '[m']]]-TOWER_DATA[[#This Row],[Bottom '[m']]], "")</f>
        <v/>
      </c>
      <c r="CJ781" s="446" t="str">
        <f>IFERROR(-(TOWER_DATA[[#This Row],[D, bottom '[m']]]-TOWER_DATA[[#This Row],[D, top '[m']]])/(TOWER_DATA[[#This Row],[Bottom '[m']]]-TOWER_DATA[[#This Row],[Top '[m']]]),"")</f>
        <v/>
      </c>
      <c r="CK781" s="447" t="str">
        <f>IF(7850/1000*(1/3)*PI()*ABS(CD781-CE781)*((CF781/2)^2+(CF781/2)*(CG781/2)+(CG781/2)^2-(CF781/2-CH781/1000)^2-(CF781/2-CH781/1000)*(CG781/2-CH781/1000)-(CG781/2-CH781/1000)^2)=0,"",7850/1000*(1/3)*PI()*ABS(CD781-CE781)*((CF781/2)^2+(CF781/2)*(CG781/2)+(CG781/2)^2-(CF781/2-CH781/1000)^2-(CF781/2-CH781/1000)*(CG781/2-CH781/1000)-(CG781/2-CH781/1000)^2))</f>
        <v/>
      </c>
      <c r="CL781" s="185" t="str">
        <f>IFERROR((TOWER_DATA[[#This Row],[D, bottom '[m']]]+TOWER_DATA[[#This Row],[D, top '[m']]])/(2*TOWER_DATA[[#This Row],[t '[mm']]]/1000),"")</f>
        <v/>
      </c>
      <c r="DR781" s="166"/>
      <c r="DS781" s="150"/>
      <c r="DV781" s="94"/>
      <c r="DW781" s="94"/>
    </row>
    <row r="782" spans="14:127" ht="18" customHeight="1">
      <c r="N782" s="457"/>
      <c r="O782" s="412"/>
      <c r="P782" s="412"/>
      <c r="Q782" s="412"/>
      <c r="R782" s="412"/>
      <c r="S782" s="461"/>
      <c r="T782" s="461"/>
      <c r="U782" s="457"/>
      <c r="V782" s="412"/>
      <c r="W782" s="412"/>
      <c r="X782" s="412"/>
      <c r="Y782" s="412"/>
      <c r="AW782" s="190"/>
      <c r="AX782" s="165"/>
      <c r="AY782" s="166"/>
      <c r="AZ782" s="189"/>
      <c r="BC782" s="94"/>
      <c r="BD782" s="94"/>
      <c r="BE782" s="150"/>
      <c r="CI782" s="411" t="str">
        <f>IFERROR(TOWER_DATA[[#This Row],[Top '[m']]]-TOWER_DATA[[#This Row],[Bottom '[m']]], "")</f>
        <v/>
      </c>
      <c r="CJ782" s="446" t="str">
        <f>IFERROR(-(TOWER_DATA[[#This Row],[D, bottom '[m']]]-TOWER_DATA[[#This Row],[D, top '[m']]])/(TOWER_DATA[[#This Row],[Bottom '[m']]]-TOWER_DATA[[#This Row],[Top '[m']]]),"")</f>
        <v/>
      </c>
      <c r="CK782" s="447" t="str">
        <f>IF(7850/1000*(1/3)*PI()*ABS(CD782-CE782)*((CF782/2)^2+(CF782/2)*(CG782/2)+(CG782/2)^2-(CF782/2-CH782/1000)^2-(CF782/2-CH782/1000)*(CG782/2-CH782/1000)-(CG782/2-CH782/1000)^2)=0,"",7850/1000*(1/3)*PI()*ABS(CD782-CE782)*((CF782/2)^2+(CF782/2)*(CG782/2)+(CG782/2)^2-(CF782/2-CH782/1000)^2-(CF782/2-CH782/1000)*(CG782/2-CH782/1000)-(CG782/2-CH782/1000)^2))</f>
        <v/>
      </c>
      <c r="CL782" s="185" t="str">
        <f>IFERROR((TOWER_DATA[[#This Row],[D, bottom '[m']]]+TOWER_DATA[[#This Row],[D, top '[m']]])/(2*TOWER_DATA[[#This Row],[t '[mm']]]/1000),"")</f>
        <v/>
      </c>
      <c r="DR782" s="166"/>
      <c r="DS782" s="150"/>
      <c r="DV782" s="94"/>
      <c r="DW782" s="94"/>
    </row>
    <row r="783" spans="14:127" ht="18" customHeight="1">
      <c r="N783" s="457"/>
      <c r="O783" s="412"/>
      <c r="P783" s="412"/>
      <c r="Q783" s="412"/>
      <c r="R783" s="412"/>
      <c r="S783" s="461"/>
      <c r="T783" s="461"/>
      <c r="U783" s="457"/>
      <c r="V783" s="412"/>
      <c r="W783" s="412"/>
      <c r="X783" s="412"/>
      <c r="Y783" s="412"/>
      <c r="AW783" s="190"/>
      <c r="AX783" s="165"/>
      <c r="AY783" s="166"/>
      <c r="AZ783" s="189"/>
      <c r="BC783" s="94"/>
      <c r="BD783" s="94"/>
      <c r="BE783" s="150"/>
      <c r="CI783" s="411" t="str">
        <f>IFERROR(TOWER_DATA[[#This Row],[Top '[m']]]-TOWER_DATA[[#This Row],[Bottom '[m']]], "")</f>
        <v/>
      </c>
      <c r="CJ783" s="446" t="str">
        <f>IFERROR(-(TOWER_DATA[[#This Row],[D, bottom '[m']]]-TOWER_DATA[[#This Row],[D, top '[m']]])/(TOWER_DATA[[#This Row],[Bottom '[m']]]-TOWER_DATA[[#This Row],[Top '[m']]]),"")</f>
        <v/>
      </c>
      <c r="CK783" s="447" t="str">
        <f>IF(7850/1000*(1/3)*PI()*ABS(CD783-CE783)*((CF783/2)^2+(CF783/2)*(CG783/2)+(CG783/2)^2-(CF783/2-CH783/1000)^2-(CF783/2-CH783/1000)*(CG783/2-CH783/1000)-(CG783/2-CH783/1000)^2)=0,"",7850/1000*(1/3)*PI()*ABS(CD783-CE783)*((CF783/2)^2+(CF783/2)*(CG783/2)+(CG783/2)^2-(CF783/2-CH783/1000)^2-(CF783/2-CH783/1000)*(CG783/2-CH783/1000)-(CG783/2-CH783/1000)^2))</f>
        <v/>
      </c>
      <c r="CL783" s="185" t="str">
        <f>IFERROR((TOWER_DATA[[#This Row],[D, bottom '[m']]]+TOWER_DATA[[#This Row],[D, top '[m']]])/(2*TOWER_DATA[[#This Row],[t '[mm']]]/1000),"")</f>
        <v/>
      </c>
      <c r="DR783" s="166"/>
      <c r="DS783" s="150"/>
      <c r="DV783" s="94"/>
      <c r="DW783" s="94"/>
    </row>
    <row r="784" spans="14:127" ht="18" customHeight="1">
      <c r="N784" s="457"/>
      <c r="O784" s="412"/>
      <c r="P784" s="412"/>
      <c r="Q784" s="412"/>
      <c r="R784" s="412"/>
      <c r="S784" s="461"/>
      <c r="T784" s="461"/>
      <c r="U784" s="457"/>
      <c r="V784" s="412"/>
      <c r="W784" s="412"/>
      <c r="X784" s="412"/>
      <c r="Y784" s="412"/>
      <c r="AW784" s="190"/>
      <c r="AX784" s="165"/>
      <c r="AY784" s="166"/>
      <c r="AZ784" s="189"/>
      <c r="BC784" s="94"/>
      <c r="BD784" s="94"/>
      <c r="BE784" s="150"/>
      <c r="CI784" s="411" t="str">
        <f>IFERROR(TOWER_DATA[[#This Row],[Top '[m']]]-TOWER_DATA[[#This Row],[Bottom '[m']]], "")</f>
        <v/>
      </c>
      <c r="CJ784" s="446" t="str">
        <f>IFERROR(-(TOWER_DATA[[#This Row],[D, bottom '[m']]]-TOWER_DATA[[#This Row],[D, top '[m']]])/(TOWER_DATA[[#This Row],[Bottom '[m']]]-TOWER_DATA[[#This Row],[Top '[m']]]),"")</f>
        <v/>
      </c>
      <c r="CK784" s="447" t="str">
        <f>IF(7850/1000*(1/3)*PI()*ABS(CD784-CE784)*((CF784/2)^2+(CF784/2)*(CG784/2)+(CG784/2)^2-(CF784/2-CH784/1000)^2-(CF784/2-CH784/1000)*(CG784/2-CH784/1000)-(CG784/2-CH784/1000)^2)=0,"",7850/1000*(1/3)*PI()*ABS(CD784-CE784)*((CF784/2)^2+(CF784/2)*(CG784/2)+(CG784/2)^2-(CF784/2-CH784/1000)^2-(CF784/2-CH784/1000)*(CG784/2-CH784/1000)-(CG784/2-CH784/1000)^2))</f>
        <v/>
      </c>
      <c r="CL784" s="185" t="str">
        <f>IFERROR((TOWER_DATA[[#This Row],[D, bottom '[m']]]+TOWER_DATA[[#This Row],[D, top '[m']]])/(2*TOWER_DATA[[#This Row],[t '[mm']]]/1000),"")</f>
        <v/>
      </c>
      <c r="DR784" s="166"/>
      <c r="DS784" s="150"/>
      <c r="DV784" s="94"/>
      <c r="DW784" s="94"/>
    </row>
    <row r="785" spans="14:127" ht="18" customHeight="1">
      <c r="N785" s="457"/>
      <c r="O785" s="412"/>
      <c r="P785" s="412"/>
      <c r="Q785" s="412"/>
      <c r="R785" s="412"/>
      <c r="S785" s="461"/>
      <c r="T785" s="461"/>
      <c r="U785" s="457"/>
      <c r="V785" s="412"/>
      <c r="W785" s="412"/>
      <c r="X785" s="412"/>
      <c r="Y785" s="412"/>
      <c r="AW785" s="190"/>
      <c r="AX785" s="165"/>
      <c r="AY785" s="166"/>
      <c r="AZ785" s="189"/>
      <c r="BC785" s="94"/>
      <c r="BD785" s="94"/>
      <c r="BE785" s="150"/>
      <c r="CI785" s="411" t="str">
        <f>IFERROR(TOWER_DATA[[#This Row],[Top '[m']]]-TOWER_DATA[[#This Row],[Bottom '[m']]], "")</f>
        <v/>
      </c>
      <c r="CJ785" s="446" t="str">
        <f>IFERROR(-(TOWER_DATA[[#This Row],[D, bottom '[m']]]-TOWER_DATA[[#This Row],[D, top '[m']]])/(TOWER_DATA[[#This Row],[Bottom '[m']]]-TOWER_DATA[[#This Row],[Top '[m']]]),"")</f>
        <v/>
      </c>
      <c r="CK785" s="447" t="str">
        <f>IF(7850/1000*(1/3)*PI()*ABS(CD785-CE785)*((CF785/2)^2+(CF785/2)*(CG785/2)+(CG785/2)^2-(CF785/2-CH785/1000)^2-(CF785/2-CH785/1000)*(CG785/2-CH785/1000)-(CG785/2-CH785/1000)^2)=0,"",7850/1000*(1/3)*PI()*ABS(CD785-CE785)*((CF785/2)^2+(CF785/2)*(CG785/2)+(CG785/2)^2-(CF785/2-CH785/1000)^2-(CF785/2-CH785/1000)*(CG785/2-CH785/1000)-(CG785/2-CH785/1000)^2))</f>
        <v/>
      </c>
      <c r="CL785" s="185" t="str">
        <f>IFERROR((TOWER_DATA[[#This Row],[D, bottom '[m']]]+TOWER_DATA[[#This Row],[D, top '[m']]])/(2*TOWER_DATA[[#This Row],[t '[mm']]]/1000),"")</f>
        <v/>
      </c>
      <c r="DR785" s="166"/>
      <c r="DS785" s="150"/>
      <c r="DV785" s="94"/>
      <c r="DW785" s="94"/>
    </row>
    <row r="786" spans="14:127" ht="18" customHeight="1">
      <c r="N786" s="457"/>
      <c r="O786" s="412"/>
      <c r="P786" s="412"/>
      <c r="Q786" s="412"/>
      <c r="R786" s="412"/>
      <c r="S786" s="461"/>
      <c r="T786" s="461"/>
      <c r="U786" s="457"/>
      <c r="V786" s="412"/>
      <c r="W786" s="412"/>
      <c r="X786" s="412"/>
      <c r="Y786" s="412"/>
      <c r="AW786" s="190"/>
      <c r="AX786" s="165"/>
      <c r="AY786" s="166"/>
      <c r="AZ786" s="189"/>
      <c r="BC786" s="94"/>
      <c r="BD786" s="94"/>
      <c r="BE786" s="150"/>
      <c r="CI786" s="411" t="str">
        <f>IFERROR(TOWER_DATA[[#This Row],[Top '[m']]]-TOWER_DATA[[#This Row],[Bottom '[m']]], "")</f>
        <v/>
      </c>
      <c r="CJ786" s="446" t="str">
        <f>IFERROR(-(TOWER_DATA[[#This Row],[D, bottom '[m']]]-TOWER_DATA[[#This Row],[D, top '[m']]])/(TOWER_DATA[[#This Row],[Bottom '[m']]]-TOWER_DATA[[#This Row],[Top '[m']]]),"")</f>
        <v/>
      </c>
      <c r="CK786" s="447" t="str">
        <f>IF(7850/1000*(1/3)*PI()*ABS(CD786-CE786)*((CF786/2)^2+(CF786/2)*(CG786/2)+(CG786/2)^2-(CF786/2-CH786/1000)^2-(CF786/2-CH786/1000)*(CG786/2-CH786/1000)-(CG786/2-CH786/1000)^2)=0,"",7850/1000*(1/3)*PI()*ABS(CD786-CE786)*((CF786/2)^2+(CF786/2)*(CG786/2)+(CG786/2)^2-(CF786/2-CH786/1000)^2-(CF786/2-CH786/1000)*(CG786/2-CH786/1000)-(CG786/2-CH786/1000)^2))</f>
        <v/>
      </c>
      <c r="CL786" s="185" t="str">
        <f>IFERROR((TOWER_DATA[[#This Row],[D, bottom '[m']]]+TOWER_DATA[[#This Row],[D, top '[m']]])/(2*TOWER_DATA[[#This Row],[t '[mm']]]/1000),"")</f>
        <v/>
      </c>
      <c r="DR786" s="166"/>
      <c r="DS786" s="150"/>
      <c r="DV786" s="94"/>
      <c r="DW786" s="94"/>
    </row>
    <row r="787" spans="14:127" ht="18" customHeight="1">
      <c r="N787" s="457"/>
      <c r="O787" s="412"/>
      <c r="P787" s="412"/>
      <c r="Q787" s="412"/>
      <c r="R787" s="412"/>
      <c r="S787" s="461"/>
      <c r="T787" s="461"/>
      <c r="U787" s="457"/>
      <c r="V787" s="412"/>
      <c r="W787" s="412"/>
      <c r="X787" s="412"/>
      <c r="Y787" s="412"/>
      <c r="AW787" s="190"/>
      <c r="AX787" s="165"/>
      <c r="AY787" s="166"/>
      <c r="AZ787" s="189"/>
      <c r="BC787" s="94"/>
      <c r="BD787" s="94"/>
      <c r="BE787" s="150"/>
      <c r="CI787" s="411" t="str">
        <f>IFERROR(TOWER_DATA[[#This Row],[Top '[m']]]-TOWER_DATA[[#This Row],[Bottom '[m']]], "")</f>
        <v/>
      </c>
      <c r="CJ787" s="446" t="str">
        <f>IFERROR(-(TOWER_DATA[[#This Row],[D, bottom '[m']]]-TOWER_DATA[[#This Row],[D, top '[m']]])/(TOWER_DATA[[#This Row],[Bottom '[m']]]-TOWER_DATA[[#This Row],[Top '[m']]]),"")</f>
        <v/>
      </c>
      <c r="CK787" s="447" t="str">
        <f>IF(7850/1000*(1/3)*PI()*ABS(CD787-CE787)*((CF787/2)^2+(CF787/2)*(CG787/2)+(CG787/2)^2-(CF787/2-CH787/1000)^2-(CF787/2-CH787/1000)*(CG787/2-CH787/1000)-(CG787/2-CH787/1000)^2)=0,"",7850/1000*(1/3)*PI()*ABS(CD787-CE787)*((CF787/2)^2+(CF787/2)*(CG787/2)+(CG787/2)^2-(CF787/2-CH787/1000)^2-(CF787/2-CH787/1000)*(CG787/2-CH787/1000)-(CG787/2-CH787/1000)^2))</f>
        <v/>
      </c>
      <c r="CL787" s="185" t="str">
        <f>IFERROR((TOWER_DATA[[#This Row],[D, bottom '[m']]]+TOWER_DATA[[#This Row],[D, top '[m']]])/(2*TOWER_DATA[[#This Row],[t '[mm']]]/1000),"")</f>
        <v/>
      </c>
      <c r="DR787" s="166"/>
      <c r="DS787" s="150"/>
      <c r="DV787" s="94"/>
      <c r="DW787" s="94"/>
    </row>
    <row r="788" spans="14:127" ht="18" customHeight="1">
      <c r="N788" s="457"/>
      <c r="O788" s="412"/>
      <c r="P788" s="412"/>
      <c r="Q788" s="412"/>
      <c r="R788" s="412"/>
      <c r="S788" s="461"/>
      <c r="T788" s="461"/>
      <c r="U788" s="457"/>
      <c r="V788" s="412"/>
      <c r="W788" s="412"/>
      <c r="X788" s="412"/>
      <c r="Y788" s="412"/>
      <c r="AW788" s="190"/>
      <c r="AX788" s="165"/>
      <c r="AY788" s="166"/>
      <c r="AZ788" s="189"/>
      <c r="BC788" s="94"/>
      <c r="BD788" s="94"/>
      <c r="BE788" s="150"/>
      <c r="CI788" s="411" t="str">
        <f>IFERROR(TOWER_DATA[[#This Row],[Top '[m']]]-TOWER_DATA[[#This Row],[Bottom '[m']]], "")</f>
        <v/>
      </c>
      <c r="CJ788" s="446" t="str">
        <f>IFERROR(-(TOWER_DATA[[#This Row],[D, bottom '[m']]]-TOWER_DATA[[#This Row],[D, top '[m']]])/(TOWER_DATA[[#This Row],[Bottom '[m']]]-TOWER_DATA[[#This Row],[Top '[m']]]),"")</f>
        <v/>
      </c>
      <c r="CK788" s="447" t="str">
        <f>IF(7850/1000*(1/3)*PI()*ABS(CD788-CE788)*((CF788/2)^2+(CF788/2)*(CG788/2)+(CG788/2)^2-(CF788/2-CH788/1000)^2-(CF788/2-CH788/1000)*(CG788/2-CH788/1000)-(CG788/2-CH788/1000)^2)=0,"",7850/1000*(1/3)*PI()*ABS(CD788-CE788)*((CF788/2)^2+(CF788/2)*(CG788/2)+(CG788/2)^2-(CF788/2-CH788/1000)^2-(CF788/2-CH788/1000)*(CG788/2-CH788/1000)-(CG788/2-CH788/1000)^2))</f>
        <v/>
      </c>
      <c r="CL788" s="185" t="str">
        <f>IFERROR((TOWER_DATA[[#This Row],[D, bottom '[m']]]+TOWER_DATA[[#This Row],[D, top '[m']]])/(2*TOWER_DATA[[#This Row],[t '[mm']]]/1000),"")</f>
        <v/>
      </c>
      <c r="DR788" s="166"/>
      <c r="DS788" s="150"/>
      <c r="DV788" s="94"/>
      <c r="DW788" s="94"/>
    </row>
    <row r="789" spans="14:127" ht="18" customHeight="1">
      <c r="N789" s="457"/>
      <c r="O789" s="412"/>
      <c r="P789" s="412"/>
      <c r="Q789" s="412"/>
      <c r="R789" s="412"/>
      <c r="S789" s="461"/>
      <c r="T789" s="461"/>
      <c r="U789" s="457"/>
      <c r="V789" s="412"/>
      <c r="W789" s="412"/>
      <c r="X789" s="412"/>
      <c r="Y789" s="412"/>
      <c r="AW789" s="190"/>
      <c r="AX789" s="165"/>
      <c r="AY789" s="166"/>
      <c r="AZ789" s="189"/>
      <c r="BC789" s="94"/>
      <c r="BD789" s="94"/>
      <c r="BE789" s="150"/>
      <c r="CI789" s="411" t="str">
        <f>IFERROR(TOWER_DATA[[#This Row],[Top '[m']]]-TOWER_DATA[[#This Row],[Bottom '[m']]], "")</f>
        <v/>
      </c>
      <c r="CJ789" s="446" t="str">
        <f>IFERROR(-(TOWER_DATA[[#This Row],[D, bottom '[m']]]-TOWER_DATA[[#This Row],[D, top '[m']]])/(TOWER_DATA[[#This Row],[Bottom '[m']]]-TOWER_DATA[[#This Row],[Top '[m']]]),"")</f>
        <v/>
      </c>
      <c r="CK789" s="447" t="str">
        <f>IF(7850/1000*(1/3)*PI()*ABS(CD789-CE789)*((CF789/2)^2+(CF789/2)*(CG789/2)+(CG789/2)^2-(CF789/2-CH789/1000)^2-(CF789/2-CH789/1000)*(CG789/2-CH789/1000)-(CG789/2-CH789/1000)^2)=0,"",7850/1000*(1/3)*PI()*ABS(CD789-CE789)*((CF789/2)^2+(CF789/2)*(CG789/2)+(CG789/2)^2-(CF789/2-CH789/1000)^2-(CF789/2-CH789/1000)*(CG789/2-CH789/1000)-(CG789/2-CH789/1000)^2))</f>
        <v/>
      </c>
      <c r="CL789" s="185" t="str">
        <f>IFERROR((TOWER_DATA[[#This Row],[D, bottom '[m']]]+TOWER_DATA[[#This Row],[D, top '[m']]])/(2*TOWER_DATA[[#This Row],[t '[mm']]]/1000),"")</f>
        <v/>
      </c>
      <c r="DR789" s="166"/>
      <c r="DS789" s="150"/>
      <c r="DV789" s="94"/>
      <c r="DW789" s="94"/>
    </row>
    <row r="790" spans="14:127" ht="18" customHeight="1">
      <c r="N790" s="457"/>
      <c r="O790" s="412"/>
      <c r="P790" s="412"/>
      <c r="Q790" s="412"/>
      <c r="R790" s="412"/>
      <c r="S790" s="461"/>
      <c r="T790" s="461"/>
      <c r="U790" s="457"/>
      <c r="V790" s="412"/>
      <c r="W790" s="412"/>
      <c r="X790" s="412"/>
      <c r="Y790" s="412"/>
      <c r="AW790" s="190"/>
      <c r="AX790" s="165"/>
      <c r="AY790" s="166"/>
      <c r="AZ790" s="189"/>
      <c r="BC790" s="94"/>
      <c r="BD790" s="94"/>
      <c r="BE790" s="150"/>
      <c r="CI790" s="411" t="str">
        <f>IFERROR(TOWER_DATA[[#This Row],[Top '[m']]]-TOWER_DATA[[#This Row],[Bottom '[m']]], "")</f>
        <v/>
      </c>
      <c r="CJ790" s="446" t="str">
        <f>IFERROR(-(TOWER_DATA[[#This Row],[D, bottom '[m']]]-TOWER_DATA[[#This Row],[D, top '[m']]])/(TOWER_DATA[[#This Row],[Bottom '[m']]]-TOWER_DATA[[#This Row],[Top '[m']]]),"")</f>
        <v/>
      </c>
      <c r="CK790" s="447" t="str">
        <f>IF(7850/1000*(1/3)*PI()*ABS(CD790-CE790)*((CF790/2)^2+(CF790/2)*(CG790/2)+(CG790/2)^2-(CF790/2-CH790/1000)^2-(CF790/2-CH790/1000)*(CG790/2-CH790/1000)-(CG790/2-CH790/1000)^2)=0,"",7850/1000*(1/3)*PI()*ABS(CD790-CE790)*((CF790/2)^2+(CF790/2)*(CG790/2)+(CG790/2)^2-(CF790/2-CH790/1000)^2-(CF790/2-CH790/1000)*(CG790/2-CH790/1000)-(CG790/2-CH790/1000)^2))</f>
        <v/>
      </c>
      <c r="CL790" s="185" t="str">
        <f>IFERROR((TOWER_DATA[[#This Row],[D, bottom '[m']]]+TOWER_DATA[[#This Row],[D, top '[m']]])/(2*TOWER_DATA[[#This Row],[t '[mm']]]/1000),"")</f>
        <v/>
      </c>
      <c r="DR790" s="166"/>
      <c r="DS790" s="150"/>
      <c r="DV790" s="94"/>
      <c r="DW790" s="94"/>
    </row>
    <row r="791" spans="14:127" ht="18" customHeight="1">
      <c r="N791" s="457"/>
      <c r="O791" s="412"/>
      <c r="P791" s="412"/>
      <c r="Q791" s="412"/>
      <c r="R791" s="412"/>
      <c r="S791" s="461"/>
      <c r="T791" s="461"/>
      <c r="U791" s="457"/>
      <c r="V791" s="412"/>
      <c r="W791" s="412"/>
      <c r="X791" s="412"/>
      <c r="Y791" s="412"/>
      <c r="AW791" s="190"/>
      <c r="AX791" s="165"/>
      <c r="AY791" s="166"/>
      <c r="AZ791" s="189"/>
      <c r="BC791" s="94"/>
      <c r="BD791" s="94"/>
      <c r="BE791" s="150"/>
      <c r="CI791" s="411" t="str">
        <f>IFERROR(TOWER_DATA[[#This Row],[Top '[m']]]-TOWER_DATA[[#This Row],[Bottom '[m']]], "")</f>
        <v/>
      </c>
      <c r="CJ791" s="446" t="str">
        <f>IFERROR(-(TOWER_DATA[[#This Row],[D, bottom '[m']]]-TOWER_DATA[[#This Row],[D, top '[m']]])/(TOWER_DATA[[#This Row],[Bottom '[m']]]-TOWER_DATA[[#This Row],[Top '[m']]]),"")</f>
        <v/>
      </c>
      <c r="CK791" s="447" t="str">
        <f>IF(7850/1000*(1/3)*PI()*ABS(CD791-CE791)*((CF791/2)^2+(CF791/2)*(CG791/2)+(CG791/2)^2-(CF791/2-CH791/1000)^2-(CF791/2-CH791/1000)*(CG791/2-CH791/1000)-(CG791/2-CH791/1000)^2)=0,"",7850/1000*(1/3)*PI()*ABS(CD791-CE791)*((CF791/2)^2+(CF791/2)*(CG791/2)+(CG791/2)^2-(CF791/2-CH791/1000)^2-(CF791/2-CH791/1000)*(CG791/2-CH791/1000)-(CG791/2-CH791/1000)^2))</f>
        <v/>
      </c>
      <c r="CL791" s="185" t="str">
        <f>IFERROR((TOWER_DATA[[#This Row],[D, bottom '[m']]]+TOWER_DATA[[#This Row],[D, top '[m']]])/(2*TOWER_DATA[[#This Row],[t '[mm']]]/1000),"")</f>
        <v/>
      </c>
      <c r="DR791" s="166"/>
      <c r="DS791" s="150"/>
      <c r="DV791" s="94"/>
      <c r="DW791" s="94"/>
    </row>
    <row r="792" spans="14:127" ht="18" customHeight="1">
      <c r="N792" s="457"/>
      <c r="O792" s="412"/>
      <c r="P792" s="412"/>
      <c r="Q792" s="412"/>
      <c r="R792" s="412"/>
      <c r="S792" s="461"/>
      <c r="T792" s="461"/>
      <c r="U792" s="457"/>
      <c r="V792" s="412"/>
      <c r="W792" s="412"/>
      <c r="X792" s="412"/>
      <c r="Y792" s="412"/>
      <c r="AW792" s="190"/>
      <c r="AX792" s="165"/>
      <c r="AY792" s="166"/>
      <c r="AZ792" s="189"/>
      <c r="BC792" s="94"/>
      <c r="BD792" s="94"/>
      <c r="BE792" s="150"/>
      <c r="CI792" s="411" t="str">
        <f>IFERROR(TOWER_DATA[[#This Row],[Top '[m']]]-TOWER_DATA[[#This Row],[Bottom '[m']]], "")</f>
        <v/>
      </c>
      <c r="CJ792" s="446" t="str">
        <f>IFERROR(-(TOWER_DATA[[#This Row],[D, bottom '[m']]]-TOWER_DATA[[#This Row],[D, top '[m']]])/(TOWER_DATA[[#This Row],[Bottom '[m']]]-TOWER_DATA[[#This Row],[Top '[m']]]),"")</f>
        <v/>
      </c>
      <c r="CK792" s="447" t="str">
        <f>IF(7850/1000*(1/3)*PI()*ABS(CD792-CE792)*((CF792/2)^2+(CF792/2)*(CG792/2)+(CG792/2)^2-(CF792/2-CH792/1000)^2-(CF792/2-CH792/1000)*(CG792/2-CH792/1000)-(CG792/2-CH792/1000)^2)=0,"",7850/1000*(1/3)*PI()*ABS(CD792-CE792)*((CF792/2)^2+(CF792/2)*(CG792/2)+(CG792/2)^2-(CF792/2-CH792/1000)^2-(CF792/2-CH792/1000)*(CG792/2-CH792/1000)-(CG792/2-CH792/1000)^2))</f>
        <v/>
      </c>
      <c r="CL792" s="185" t="str">
        <f>IFERROR((TOWER_DATA[[#This Row],[D, bottom '[m']]]+TOWER_DATA[[#This Row],[D, top '[m']]])/(2*TOWER_DATA[[#This Row],[t '[mm']]]/1000),"")</f>
        <v/>
      </c>
      <c r="DR792" s="166"/>
      <c r="DS792" s="150"/>
      <c r="DV792" s="94"/>
      <c r="DW792" s="94"/>
    </row>
    <row r="793" spans="14:127" ht="18" customHeight="1">
      <c r="N793" s="457"/>
      <c r="O793" s="412"/>
      <c r="P793" s="412"/>
      <c r="Q793" s="412"/>
      <c r="R793" s="412"/>
      <c r="S793" s="461"/>
      <c r="T793" s="461"/>
      <c r="U793" s="457"/>
      <c r="V793" s="412"/>
      <c r="W793" s="412"/>
      <c r="X793" s="412"/>
      <c r="Y793" s="412"/>
      <c r="AW793" s="190"/>
      <c r="AX793" s="165"/>
      <c r="AY793" s="166"/>
      <c r="AZ793" s="189"/>
      <c r="BC793" s="94"/>
      <c r="BD793" s="94"/>
      <c r="BE793" s="150"/>
      <c r="CI793" s="411" t="str">
        <f>IFERROR(TOWER_DATA[[#This Row],[Top '[m']]]-TOWER_DATA[[#This Row],[Bottom '[m']]], "")</f>
        <v/>
      </c>
      <c r="CJ793" s="446" t="str">
        <f>IFERROR(-(TOWER_DATA[[#This Row],[D, bottom '[m']]]-TOWER_DATA[[#This Row],[D, top '[m']]])/(TOWER_DATA[[#This Row],[Bottom '[m']]]-TOWER_DATA[[#This Row],[Top '[m']]]),"")</f>
        <v/>
      </c>
      <c r="CK793" s="447" t="str">
        <f>IF(7850/1000*(1/3)*PI()*ABS(CD793-CE793)*((CF793/2)^2+(CF793/2)*(CG793/2)+(CG793/2)^2-(CF793/2-CH793/1000)^2-(CF793/2-CH793/1000)*(CG793/2-CH793/1000)-(CG793/2-CH793/1000)^2)=0,"",7850/1000*(1/3)*PI()*ABS(CD793-CE793)*((CF793/2)^2+(CF793/2)*(CG793/2)+(CG793/2)^2-(CF793/2-CH793/1000)^2-(CF793/2-CH793/1000)*(CG793/2-CH793/1000)-(CG793/2-CH793/1000)^2))</f>
        <v/>
      </c>
      <c r="CL793" s="185" t="str">
        <f>IFERROR((TOWER_DATA[[#This Row],[D, bottom '[m']]]+TOWER_DATA[[#This Row],[D, top '[m']]])/(2*TOWER_DATA[[#This Row],[t '[mm']]]/1000),"")</f>
        <v/>
      </c>
      <c r="DR793" s="166"/>
      <c r="DS793" s="150"/>
      <c r="DV793" s="94"/>
      <c r="DW793" s="94"/>
    </row>
    <row r="794" spans="14:127" ht="18" customHeight="1">
      <c r="N794" s="457"/>
      <c r="O794" s="412"/>
      <c r="P794" s="412"/>
      <c r="Q794" s="412"/>
      <c r="R794" s="412"/>
      <c r="S794" s="461"/>
      <c r="T794" s="461"/>
      <c r="U794" s="457"/>
      <c r="V794" s="412"/>
      <c r="W794" s="412"/>
      <c r="X794" s="412"/>
      <c r="Y794" s="412"/>
      <c r="AW794" s="190"/>
      <c r="AX794" s="165"/>
      <c r="AY794" s="166"/>
      <c r="AZ794" s="189"/>
      <c r="BC794" s="94"/>
      <c r="BD794" s="94"/>
      <c r="BE794" s="150"/>
      <c r="CI794" s="411" t="str">
        <f>IFERROR(TOWER_DATA[[#This Row],[Top '[m']]]-TOWER_DATA[[#This Row],[Bottom '[m']]], "")</f>
        <v/>
      </c>
      <c r="CJ794" s="446" t="str">
        <f>IFERROR(-(TOWER_DATA[[#This Row],[D, bottom '[m']]]-TOWER_DATA[[#This Row],[D, top '[m']]])/(TOWER_DATA[[#This Row],[Bottom '[m']]]-TOWER_DATA[[#This Row],[Top '[m']]]),"")</f>
        <v/>
      </c>
      <c r="CK794" s="447" t="str">
        <f>IF(7850/1000*(1/3)*PI()*ABS(CD794-CE794)*((CF794/2)^2+(CF794/2)*(CG794/2)+(CG794/2)^2-(CF794/2-CH794/1000)^2-(CF794/2-CH794/1000)*(CG794/2-CH794/1000)-(CG794/2-CH794/1000)^2)=0,"",7850/1000*(1/3)*PI()*ABS(CD794-CE794)*((CF794/2)^2+(CF794/2)*(CG794/2)+(CG794/2)^2-(CF794/2-CH794/1000)^2-(CF794/2-CH794/1000)*(CG794/2-CH794/1000)-(CG794/2-CH794/1000)^2))</f>
        <v/>
      </c>
      <c r="CL794" s="185" t="str">
        <f>IFERROR((TOWER_DATA[[#This Row],[D, bottom '[m']]]+TOWER_DATA[[#This Row],[D, top '[m']]])/(2*TOWER_DATA[[#This Row],[t '[mm']]]/1000),"")</f>
        <v/>
      </c>
      <c r="DR794" s="166"/>
      <c r="DS794" s="150"/>
      <c r="DV794" s="94"/>
      <c r="DW794" s="94"/>
    </row>
    <row r="795" spans="14:127" ht="18" customHeight="1">
      <c r="N795" s="457"/>
      <c r="O795" s="412"/>
      <c r="P795" s="412"/>
      <c r="Q795" s="412"/>
      <c r="R795" s="412"/>
      <c r="S795" s="461"/>
      <c r="T795" s="461"/>
      <c r="U795" s="457"/>
      <c r="V795" s="412"/>
      <c r="W795" s="412"/>
      <c r="X795" s="412"/>
      <c r="Y795" s="412"/>
      <c r="AW795" s="190"/>
      <c r="AX795" s="165"/>
      <c r="AY795" s="166"/>
      <c r="AZ795" s="189"/>
      <c r="BC795" s="94"/>
      <c r="BD795" s="94"/>
      <c r="BE795" s="150"/>
      <c r="CI795" s="411" t="str">
        <f>IFERROR(TOWER_DATA[[#This Row],[Top '[m']]]-TOWER_DATA[[#This Row],[Bottom '[m']]], "")</f>
        <v/>
      </c>
      <c r="CJ795" s="446" t="str">
        <f>IFERROR(-(TOWER_DATA[[#This Row],[D, bottom '[m']]]-TOWER_DATA[[#This Row],[D, top '[m']]])/(TOWER_DATA[[#This Row],[Bottom '[m']]]-TOWER_DATA[[#This Row],[Top '[m']]]),"")</f>
        <v/>
      </c>
      <c r="CK795" s="447" t="str">
        <f>IF(7850/1000*(1/3)*PI()*ABS(CD795-CE795)*((CF795/2)^2+(CF795/2)*(CG795/2)+(CG795/2)^2-(CF795/2-CH795/1000)^2-(CF795/2-CH795/1000)*(CG795/2-CH795/1000)-(CG795/2-CH795/1000)^2)=0,"",7850/1000*(1/3)*PI()*ABS(CD795-CE795)*((CF795/2)^2+(CF795/2)*(CG795/2)+(CG795/2)^2-(CF795/2-CH795/1000)^2-(CF795/2-CH795/1000)*(CG795/2-CH795/1000)-(CG795/2-CH795/1000)^2))</f>
        <v/>
      </c>
      <c r="CL795" s="185" t="str">
        <f>IFERROR((TOWER_DATA[[#This Row],[D, bottom '[m']]]+TOWER_DATA[[#This Row],[D, top '[m']]])/(2*TOWER_DATA[[#This Row],[t '[mm']]]/1000),"")</f>
        <v/>
      </c>
      <c r="DR795" s="166"/>
      <c r="DS795" s="150"/>
      <c r="DV795" s="94"/>
      <c r="DW795" s="94"/>
    </row>
    <row r="796" spans="14:127" ht="18" customHeight="1">
      <c r="N796" s="457"/>
      <c r="O796" s="412"/>
      <c r="P796" s="412"/>
      <c r="Q796" s="412"/>
      <c r="R796" s="412"/>
      <c r="S796" s="461"/>
      <c r="T796" s="461"/>
      <c r="U796" s="457"/>
      <c r="V796" s="412"/>
      <c r="W796" s="412"/>
      <c r="X796" s="412"/>
      <c r="Y796" s="412"/>
      <c r="AW796" s="190"/>
      <c r="AX796" s="165"/>
      <c r="AY796" s="166"/>
      <c r="AZ796" s="189"/>
      <c r="BC796" s="94"/>
      <c r="BD796" s="94"/>
      <c r="BE796" s="150"/>
      <c r="CI796" s="411" t="str">
        <f>IFERROR(TOWER_DATA[[#This Row],[Top '[m']]]-TOWER_DATA[[#This Row],[Bottom '[m']]], "")</f>
        <v/>
      </c>
      <c r="CJ796" s="446" t="str">
        <f>IFERROR(-(TOWER_DATA[[#This Row],[D, bottom '[m']]]-TOWER_DATA[[#This Row],[D, top '[m']]])/(TOWER_DATA[[#This Row],[Bottom '[m']]]-TOWER_DATA[[#This Row],[Top '[m']]]),"")</f>
        <v/>
      </c>
      <c r="CK796" s="447" t="str">
        <f>IF(7850/1000*(1/3)*PI()*ABS(CD796-CE796)*((CF796/2)^2+(CF796/2)*(CG796/2)+(CG796/2)^2-(CF796/2-CH796/1000)^2-(CF796/2-CH796/1000)*(CG796/2-CH796/1000)-(CG796/2-CH796/1000)^2)=0,"",7850/1000*(1/3)*PI()*ABS(CD796-CE796)*((CF796/2)^2+(CF796/2)*(CG796/2)+(CG796/2)^2-(CF796/2-CH796/1000)^2-(CF796/2-CH796/1000)*(CG796/2-CH796/1000)-(CG796/2-CH796/1000)^2))</f>
        <v/>
      </c>
      <c r="CL796" s="185" t="str">
        <f>IFERROR((TOWER_DATA[[#This Row],[D, bottom '[m']]]+TOWER_DATA[[#This Row],[D, top '[m']]])/(2*TOWER_DATA[[#This Row],[t '[mm']]]/1000),"")</f>
        <v/>
      </c>
      <c r="DR796" s="166"/>
      <c r="DS796" s="150"/>
      <c r="DV796" s="94"/>
      <c r="DW796" s="94"/>
    </row>
    <row r="797" spans="14:127" ht="18" customHeight="1">
      <c r="N797" s="457"/>
      <c r="O797" s="412"/>
      <c r="P797" s="412"/>
      <c r="Q797" s="412"/>
      <c r="R797" s="412"/>
      <c r="S797" s="461"/>
      <c r="T797" s="461"/>
      <c r="U797" s="457"/>
      <c r="V797" s="412"/>
      <c r="W797" s="412"/>
      <c r="X797" s="412"/>
      <c r="Y797" s="412"/>
      <c r="AW797" s="190"/>
      <c r="AX797" s="165"/>
      <c r="AY797" s="166"/>
      <c r="AZ797" s="189"/>
      <c r="BC797" s="94"/>
      <c r="BD797" s="94"/>
      <c r="BE797" s="150"/>
      <c r="CI797" s="411" t="str">
        <f>IFERROR(TOWER_DATA[[#This Row],[Top '[m']]]-TOWER_DATA[[#This Row],[Bottom '[m']]], "")</f>
        <v/>
      </c>
      <c r="CJ797" s="446" t="str">
        <f>IFERROR(-(TOWER_DATA[[#This Row],[D, bottom '[m']]]-TOWER_DATA[[#This Row],[D, top '[m']]])/(TOWER_DATA[[#This Row],[Bottom '[m']]]-TOWER_DATA[[#This Row],[Top '[m']]]),"")</f>
        <v/>
      </c>
      <c r="CK797" s="447" t="str">
        <f>IF(7850/1000*(1/3)*PI()*ABS(CD797-CE797)*((CF797/2)^2+(CF797/2)*(CG797/2)+(CG797/2)^2-(CF797/2-CH797/1000)^2-(CF797/2-CH797/1000)*(CG797/2-CH797/1000)-(CG797/2-CH797/1000)^2)=0,"",7850/1000*(1/3)*PI()*ABS(CD797-CE797)*((CF797/2)^2+(CF797/2)*(CG797/2)+(CG797/2)^2-(CF797/2-CH797/1000)^2-(CF797/2-CH797/1000)*(CG797/2-CH797/1000)-(CG797/2-CH797/1000)^2))</f>
        <v/>
      </c>
      <c r="CL797" s="185" t="str">
        <f>IFERROR((TOWER_DATA[[#This Row],[D, bottom '[m']]]+TOWER_DATA[[#This Row],[D, top '[m']]])/(2*TOWER_DATA[[#This Row],[t '[mm']]]/1000),"")</f>
        <v/>
      </c>
      <c r="DR797" s="166"/>
      <c r="DS797" s="150"/>
      <c r="DV797" s="94"/>
      <c r="DW797" s="94"/>
    </row>
    <row r="798" spans="14:127" ht="18" customHeight="1">
      <c r="N798" s="457"/>
      <c r="O798" s="412"/>
      <c r="P798" s="412"/>
      <c r="Q798" s="412"/>
      <c r="R798" s="412"/>
      <c r="S798" s="461"/>
      <c r="T798" s="461"/>
      <c r="U798" s="457"/>
      <c r="V798" s="412"/>
      <c r="W798" s="412"/>
      <c r="X798" s="412"/>
      <c r="Y798" s="412"/>
      <c r="AW798" s="190"/>
      <c r="AX798" s="165"/>
      <c r="AY798" s="166"/>
      <c r="AZ798" s="189"/>
      <c r="BC798" s="94"/>
      <c r="BD798" s="94"/>
      <c r="BE798" s="150"/>
      <c r="CI798" s="411" t="str">
        <f>IFERROR(TOWER_DATA[[#This Row],[Top '[m']]]-TOWER_DATA[[#This Row],[Bottom '[m']]], "")</f>
        <v/>
      </c>
      <c r="CJ798" s="446" t="str">
        <f>IFERROR(-(TOWER_DATA[[#This Row],[D, bottom '[m']]]-TOWER_DATA[[#This Row],[D, top '[m']]])/(TOWER_DATA[[#This Row],[Bottom '[m']]]-TOWER_DATA[[#This Row],[Top '[m']]]),"")</f>
        <v/>
      </c>
      <c r="CK798" s="447" t="str">
        <f>IF(7850/1000*(1/3)*PI()*ABS(CD798-CE798)*((CF798/2)^2+(CF798/2)*(CG798/2)+(CG798/2)^2-(CF798/2-CH798/1000)^2-(CF798/2-CH798/1000)*(CG798/2-CH798/1000)-(CG798/2-CH798/1000)^2)=0,"",7850/1000*(1/3)*PI()*ABS(CD798-CE798)*((CF798/2)^2+(CF798/2)*(CG798/2)+(CG798/2)^2-(CF798/2-CH798/1000)^2-(CF798/2-CH798/1000)*(CG798/2-CH798/1000)-(CG798/2-CH798/1000)^2))</f>
        <v/>
      </c>
      <c r="CL798" s="185" t="str">
        <f>IFERROR((TOWER_DATA[[#This Row],[D, bottom '[m']]]+TOWER_DATA[[#This Row],[D, top '[m']]])/(2*TOWER_DATA[[#This Row],[t '[mm']]]/1000),"")</f>
        <v/>
      </c>
      <c r="DR798" s="166"/>
      <c r="DS798" s="150"/>
      <c r="DV798" s="94"/>
      <c r="DW798" s="94"/>
    </row>
    <row r="799" spans="14:127" ht="18" customHeight="1">
      <c r="N799" s="457"/>
      <c r="O799" s="412"/>
      <c r="P799" s="412"/>
      <c r="Q799" s="412"/>
      <c r="R799" s="412"/>
      <c r="S799" s="461"/>
      <c r="T799" s="461"/>
      <c r="U799" s="457"/>
      <c r="V799" s="412"/>
      <c r="W799" s="412"/>
      <c r="X799" s="412"/>
      <c r="Y799" s="412"/>
      <c r="AW799" s="190"/>
      <c r="AX799" s="165"/>
      <c r="AY799" s="166"/>
      <c r="AZ799" s="189"/>
      <c r="BC799" s="94"/>
      <c r="BD799" s="94"/>
      <c r="BE799" s="150"/>
      <c r="CI799" s="411" t="str">
        <f>IFERROR(TOWER_DATA[[#This Row],[Top '[m']]]-TOWER_DATA[[#This Row],[Bottom '[m']]], "")</f>
        <v/>
      </c>
      <c r="CJ799" s="446" t="str">
        <f>IFERROR(-(TOWER_DATA[[#This Row],[D, bottom '[m']]]-TOWER_DATA[[#This Row],[D, top '[m']]])/(TOWER_DATA[[#This Row],[Bottom '[m']]]-TOWER_DATA[[#This Row],[Top '[m']]]),"")</f>
        <v/>
      </c>
      <c r="CK799" s="447" t="str">
        <f>IF(7850/1000*(1/3)*PI()*ABS(CD799-CE799)*((CF799/2)^2+(CF799/2)*(CG799/2)+(CG799/2)^2-(CF799/2-CH799/1000)^2-(CF799/2-CH799/1000)*(CG799/2-CH799/1000)-(CG799/2-CH799/1000)^2)=0,"",7850/1000*(1/3)*PI()*ABS(CD799-CE799)*((CF799/2)^2+(CF799/2)*(CG799/2)+(CG799/2)^2-(CF799/2-CH799/1000)^2-(CF799/2-CH799/1000)*(CG799/2-CH799/1000)-(CG799/2-CH799/1000)^2))</f>
        <v/>
      </c>
      <c r="CL799" s="185" t="str">
        <f>IFERROR((TOWER_DATA[[#This Row],[D, bottom '[m']]]+TOWER_DATA[[#This Row],[D, top '[m']]])/(2*TOWER_DATA[[#This Row],[t '[mm']]]/1000),"")</f>
        <v/>
      </c>
      <c r="DR799" s="166"/>
      <c r="DS799" s="150"/>
      <c r="DV799" s="94"/>
      <c r="DW799" s="94"/>
    </row>
    <row r="800" spans="14:127" ht="18" customHeight="1">
      <c r="N800" s="457"/>
      <c r="O800" s="412"/>
      <c r="P800" s="412"/>
      <c r="Q800" s="412"/>
      <c r="R800" s="412"/>
      <c r="S800" s="461"/>
      <c r="T800" s="461"/>
      <c r="U800" s="457"/>
      <c r="V800" s="412"/>
      <c r="W800" s="412"/>
      <c r="X800" s="412"/>
      <c r="Y800" s="412"/>
      <c r="AW800" s="190"/>
      <c r="AX800" s="165"/>
      <c r="AY800" s="166"/>
      <c r="AZ800" s="189"/>
      <c r="BC800" s="94"/>
      <c r="BD800" s="94"/>
      <c r="BE800" s="150"/>
      <c r="CI800" s="411" t="str">
        <f>IFERROR(TOWER_DATA[[#This Row],[Top '[m']]]-TOWER_DATA[[#This Row],[Bottom '[m']]], "")</f>
        <v/>
      </c>
      <c r="CJ800" s="446" t="str">
        <f>IFERROR(-(TOWER_DATA[[#This Row],[D, bottom '[m']]]-TOWER_DATA[[#This Row],[D, top '[m']]])/(TOWER_DATA[[#This Row],[Bottom '[m']]]-TOWER_DATA[[#This Row],[Top '[m']]]),"")</f>
        <v/>
      </c>
      <c r="CK800" s="447" t="str">
        <f>IF(7850/1000*(1/3)*PI()*ABS(CD800-CE800)*((CF800/2)^2+(CF800/2)*(CG800/2)+(CG800/2)^2-(CF800/2-CH800/1000)^2-(CF800/2-CH800/1000)*(CG800/2-CH800/1000)-(CG800/2-CH800/1000)^2)=0,"",7850/1000*(1/3)*PI()*ABS(CD800-CE800)*((CF800/2)^2+(CF800/2)*(CG800/2)+(CG800/2)^2-(CF800/2-CH800/1000)^2-(CF800/2-CH800/1000)*(CG800/2-CH800/1000)-(CG800/2-CH800/1000)^2))</f>
        <v/>
      </c>
      <c r="CL800" s="185" t="str">
        <f>IFERROR((TOWER_DATA[[#This Row],[D, bottom '[m']]]+TOWER_DATA[[#This Row],[D, top '[m']]])/(2*TOWER_DATA[[#This Row],[t '[mm']]]/1000),"")</f>
        <v/>
      </c>
      <c r="DR800" s="166"/>
      <c r="DS800" s="150"/>
      <c r="DV800" s="94"/>
      <c r="DW800" s="94"/>
    </row>
    <row r="801" spans="14:127" ht="18" customHeight="1">
      <c r="N801" s="457"/>
      <c r="O801" s="412"/>
      <c r="P801" s="412"/>
      <c r="Q801" s="412"/>
      <c r="R801" s="412"/>
      <c r="S801" s="461"/>
      <c r="T801" s="461"/>
      <c r="U801" s="457"/>
      <c r="V801" s="412"/>
      <c r="W801" s="412"/>
      <c r="X801" s="412"/>
      <c r="Y801" s="412"/>
      <c r="AW801" s="190"/>
      <c r="AX801" s="165"/>
      <c r="AY801" s="166"/>
      <c r="AZ801" s="189"/>
      <c r="BC801" s="94"/>
      <c r="BD801" s="94"/>
      <c r="BE801" s="150"/>
      <c r="CI801" s="411" t="str">
        <f>IFERROR(TOWER_DATA[[#This Row],[Top '[m']]]-TOWER_DATA[[#This Row],[Bottom '[m']]], "")</f>
        <v/>
      </c>
      <c r="CJ801" s="446" t="str">
        <f>IFERROR(-(TOWER_DATA[[#This Row],[D, bottom '[m']]]-TOWER_DATA[[#This Row],[D, top '[m']]])/(TOWER_DATA[[#This Row],[Bottom '[m']]]-TOWER_DATA[[#This Row],[Top '[m']]]),"")</f>
        <v/>
      </c>
      <c r="CK801" s="447" t="str">
        <f>IF(7850/1000*(1/3)*PI()*ABS(CD801-CE801)*((CF801/2)^2+(CF801/2)*(CG801/2)+(CG801/2)^2-(CF801/2-CH801/1000)^2-(CF801/2-CH801/1000)*(CG801/2-CH801/1000)-(CG801/2-CH801/1000)^2)=0,"",7850/1000*(1/3)*PI()*ABS(CD801-CE801)*((CF801/2)^2+(CF801/2)*(CG801/2)+(CG801/2)^2-(CF801/2-CH801/1000)^2-(CF801/2-CH801/1000)*(CG801/2-CH801/1000)-(CG801/2-CH801/1000)^2))</f>
        <v/>
      </c>
      <c r="CL801" s="185" t="str">
        <f>IFERROR((TOWER_DATA[[#This Row],[D, bottom '[m']]]+TOWER_DATA[[#This Row],[D, top '[m']]])/(2*TOWER_DATA[[#This Row],[t '[mm']]]/1000),"")</f>
        <v/>
      </c>
      <c r="DR801" s="166"/>
      <c r="DS801" s="150"/>
      <c r="DV801" s="94"/>
      <c r="DW801" s="94"/>
    </row>
    <row r="802" spans="14:127" ht="18" customHeight="1">
      <c r="N802" s="457"/>
      <c r="O802" s="412"/>
      <c r="P802" s="412"/>
      <c r="Q802" s="412"/>
      <c r="R802" s="412"/>
      <c r="S802" s="461"/>
      <c r="T802" s="461"/>
      <c r="U802" s="457"/>
      <c r="V802" s="412"/>
      <c r="W802" s="412"/>
      <c r="X802" s="412"/>
      <c r="Y802" s="412"/>
      <c r="AW802" s="190"/>
      <c r="AX802" s="165"/>
      <c r="AY802" s="166"/>
      <c r="AZ802" s="189"/>
      <c r="BC802" s="94"/>
      <c r="BD802" s="94"/>
      <c r="BE802" s="150"/>
      <c r="CI802" s="411" t="str">
        <f>IFERROR(TOWER_DATA[[#This Row],[Top '[m']]]-TOWER_DATA[[#This Row],[Bottom '[m']]], "")</f>
        <v/>
      </c>
      <c r="CJ802" s="446" t="str">
        <f>IFERROR(-(TOWER_DATA[[#This Row],[D, bottom '[m']]]-TOWER_DATA[[#This Row],[D, top '[m']]])/(TOWER_DATA[[#This Row],[Bottom '[m']]]-TOWER_DATA[[#This Row],[Top '[m']]]),"")</f>
        <v/>
      </c>
      <c r="CK802" s="447" t="str">
        <f>IF(7850/1000*(1/3)*PI()*ABS(CD802-CE802)*((CF802/2)^2+(CF802/2)*(CG802/2)+(CG802/2)^2-(CF802/2-CH802/1000)^2-(CF802/2-CH802/1000)*(CG802/2-CH802/1000)-(CG802/2-CH802/1000)^2)=0,"",7850/1000*(1/3)*PI()*ABS(CD802-CE802)*((CF802/2)^2+(CF802/2)*(CG802/2)+(CG802/2)^2-(CF802/2-CH802/1000)^2-(CF802/2-CH802/1000)*(CG802/2-CH802/1000)-(CG802/2-CH802/1000)^2))</f>
        <v/>
      </c>
      <c r="CL802" s="185" t="str">
        <f>IFERROR((TOWER_DATA[[#This Row],[D, bottom '[m']]]+TOWER_DATA[[#This Row],[D, top '[m']]])/(2*TOWER_DATA[[#This Row],[t '[mm']]]/1000),"")</f>
        <v/>
      </c>
      <c r="DR802" s="166"/>
      <c r="DS802" s="150"/>
      <c r="DV802" s="94"/>
      <c r="DW802" s="94"/>
    </row>
    <row r="803" spans="14:127" ht="18" customHeight="1">
      <c r="N803" s="457"/>
      <c r="O803" s="412"/>
      <c r="P803" s="412"/>
      <c r="Q803" s="412"/>
      <c r="R803" s="412"/>
      <c r="S803" s="461"/>
      <c r="T803" s="461"/>
      <c r="U803" s="457"/>
      <c r="V803" s="412"/>
      <c r="W803" s="412"/>
      <c r="X803" s="412"/>
      <c r="Y803" s="412"/>
      <c r="AW803" s="190"/>
      <c r="AX803" s="165"/>
      <c r="AY803" s="166"/>
      <c r="AZ803" s="189"/>
      <c r="BC803" s="94"/>
      <c r="BD803" s="94"/>
      <c r="BE803" s="150"/>
      <c r="CI803" s="411" t="str">
        <f>IFERROR(TOWER_DATA[[#This Row],[Top '[m']]]-TOWER_DATA[[#This Row],[Bottom '[m']]], "")</f>
        <v/>
      </c>
      <c r="CJ803" s="446" t="str">
        <f>IFERROR(-(TOWER_DATA[[#This Row],[D, bottom '[m']]]-TOWER_DATA[[#This Row],[D, top '[m']]])/(TOWER_DATA[[#This Row],[Bottom '[m']]]-TOWER_DATA[[#This Row],[Top '[m']]]),"")</f>
        <v/>
      </c>
      <c r="CK803" s="447" t="str">
        <f>IF(7850/1000*(1/3)*PI()*ABS(CD803-CE803)*((CF803/2)^2+(CF803/2)*(CG803/2)+(CG803/2)^2-(CF803/2-CH803/1000)^2-(CF803/2-CH803/1000)*(CG803/2-CH803/1000)-(CG803/2-CH803/1000)^2)=0,"",7850/1000*(1/3)*PI()*ABS(CD803-CE803)*((CF803/2)^2+(CF803/2)*(CG803/2)+(CG803/2)^2-(CF803/2-CH803/1000)^2-(CF803/2-CH803/1000)*(CG803/2-CH803/1000)-(CG803/2-CH803/1000)^2))</f>
        <v/>
      </c>
      <c r="CL803" s="185" t="str">
        <f>IFERROR((TOWER_DATA[[#This Row],[D, bottom '[m']]]+TOWER_DATA[[#This Row],[D, top '[m']]])/(2*TOWER_DATA[[#This Row],[t '[mm']]]/1000),"")</f>
        <v/>
      </c>
      <c r="DR803" s="166"/>
      <c r="DS803" s="150"/>
      <c r="DV803" s="94"/>
      <c r="DW803" s="94"/>
    </row>
    <row r="804" spans="14:127" ht="18" customHeight="1">
      <c r="N804" s="457"/>
      <c r="O804" s="412"/>
      <c r="P804" s="412"/>
      <c r="Q804" s="412"/>
      <c r="R804" s="412"/>
      <c r="S804" s="461"/>
      <c r="T804" s="461"/>
      <c r="U804" s="457"/>
      <c r="V804" s="412"/>
      <c r="W804" s="412"/>
      <c r="X804" s="412"/>
      <c r="Y804" s="412"/>
      <c r="AW804" s="190"/>
      <c r="AX804" s="165"/>
      <c r="AY804" s="166"/>
      <c r="AZ804" s="189"/>
      <c r="BC804" s="94"/>
      <c r="BD804" s="94"/>
      <c r="BE804" s="150"/>
      <c r="CI804" s="411" t="str">
        <f>IFERROR(TOWER_DATA[[#This Row],[Top '[m']]]-TOWER_DATA[[#This Row],[Bottom '[m']]], "")</f>
        <v/>
      </c>
      <c r="CJ804" s="446" t="str">
        <f>IFERROR(-(TOWER_DATA[[#This Row],[D, bottom '[m']]]-TOWER_DATA[[#This Row],[D, top '[m']]])/(TOWER_DATA[[#This Row],[Bottom '[m']]]-TOWER_DATA[[#This Row],[Top '[m']]]),"")</f>
        <v/>
      </c>
      <c r="CK804" s="447" t="str">
        <f>IF(7850/1000*(1/3)*PI()*ABS(CD804-CE804)*((CF804/2)^2+(CF804/2)*(CG804/2)+(CG804/2)^2-(CF804/2-CH804/1000)^2-(CF804/2-CH804/1000)*(CG804/2-CH804/1000)-(CG804/2-CH804/1000)^2)=0,"",7850/1000*(1/3)*PI()*ABS(CD804-CE804)*((CF804/2)^2+(CF804/2)*(CG804/2)+(CG804/2)^2-(CF804/2-CH804/1000)^2-(CF804/2-CH804/1000)*(CG804/2-CH804/1000)-(CG804/2-CH804/1000)^2))</f>
        <v/>
      </c>
      <c r="CL804" s="185" t="str">
        <f>IFERROR((TOWER_DATA[[#This Row],[D, bottom '[m']]]+TOWER_DATA[[#This Row],[D, top '[m']]])/(2*TOWER_DATA[[#This Row],[t '[mm']]]/1000),"")</f>
        <v/>
      </c>
      <c r="DR804" s="166"/>
      <c r="DS804" s="150"/>
      <c r="DV804" s="94"/>
      <c r="DW804" s="94"/>
    </row>
    <row r="805" spans="14:127" ht="18" customHeight="1">
      <c r="N805" s="457"/>
      <c r="O805" s="412"/>
      <c r="P805" s="412"/>
      <c r="Q805" s="412"/>
      <c r="R805" s="412"/>
      <c r="S805" s="461"/>
      <c r="T805" s="461"/>
      <c r="U805" s="457"/>
      <c r="V805" s="412"/>
      <c r="W805" s="412"/>
      <c r="X805" s="412"/>
      <c r="Y805" s="412"/>
      <c r="AW805" s="190"/>
      <c r="AX805" s="165"/>
      <c r="AY805" s="166"/>
      <c r="AZ805" s="189"/>
      <c r="BC805" s="94"/>
      <c r="BD805" s="94"/>
      <c r="BE805" s="150"/>
      <c r="CI805" s="411" t="str">
        <f>IFERROR(TOWER_DATA[[#This Row],[Top '[m']]]-TOWER_DATA[[#This Row],[Bottom '[m']]], "")</f>
        <v/>
      </c>
      <c r="CJ805" s="446" t="str">
        <f>IFERROR(-(TOWER_DATA[[#This Row],[D, bottom '[m']]]-TOWER_DATA[[#This Row],[D, top '[m']]])/(TOWER_DATA[[#This Row],[Bottom '[m']]]-TOWER_DATA[[#This Row],[Top '[m']]]),"")</f>
        <v/>
      </c>
      <c r="CK805" s="447" t="str">
        <f>IF(7850/1000*(1/3)*PI()*ABS(CD805-CE805)*((CF805/2)^2+(CF805/2)*(CG805/2)+(CG805/2)^2-(CF805/2-CH805/1000)^2-(CF805/2-CH805/1000)*(CG805/2-CH805/1000)-(CG805/2-CH805/1000)^2)=0,"",7850/1000*(1/3)*PI()*ABS(CD805-CE805)*((CF805/2)^2+(CF805/2)*(CG805/2)+(CG805/2)^2-(CF805/2-CH805/1000)^2-(CF805/2-CH805/1000)*(CG805/2-CH805/1000)-(CG805/2-CH805/1000)^2))</f>
        <v/>
      </c>
      <c r="CL805" s="185" t="str">
        <f>IFERROR((TOWER_DATA[[#This Row],[D, bottom '[m']]]+TOWER_DATA[[#This Row],[D, top '[m']]])/(2*TOWER_DATA[[#This Row],[t '[mm']]]/1000),"")</f>
        <v/>
      </c>
      <c r="DR805" s="166"/>
      <c r="DS805" s="150"/>
      <c r="DV805" s="94"/>
      <c r="DW805" s="94"/>
    </row>
    <row r="806" spans="14:127" ht="18" customHeight="1">
      <c r="N806" s="457"/>
      <c r="O806" s="412"/>
      <c r="P806" s="412"/>
      <c r="Q806" s="412"/>
      <c r="R806" s="412"/>
      <c r="S806" s="461"/>
      <c r="T806" s="461"/>
      <c r="U806" s="457"/>
      <c r="V806" s="412"/>
      <c r="W806" s="412"/>
      <c r="X806" s="412"/>
      <c r="Y806" s="412"/>
      <c r="AW806" s="190"/>
      <c r="AX806" s="165"/>
      <c r="AY806" s="166"/>
      <c r="AZ806" s="189"/>
      <c r="BC806" s="94"/>
      <c r="BD806" s="94"/>
      <c r="BE806" s="150"/>
      <c r="CI806" s="411" t="str">
        <f>IFERROR(TOWER_DATA[[#This Row],[Top '[m']]]-TOWER_DATA[[#This Row],[Bottom '[m']]], "")</f>
        <v/>
      </c>
      <c r="CJ806" s="446" t="str">
        <f>IFERROR(-(TOWER_DATA[[#This Row],[D, bottom '[m']]]-TOWER_DATA[[#This Row],[D, top '[m']]])/(TOWER_DATA[[#This Row],[Bottom '[m']]]-TOWER_DATA[[#This Row],[Top '[m']]]),"")</f>
        <v/>
      </c>
      <c r="CK806" s="447" t="str">
        <f>IF(7850/1000*(1/3)*PI()*ABS(CD806-CE806)*((CF806/2)^2+(CF806/2)*(CG806/2)+(CG806/2)^2-(CF806/2-CH806/1000)^2-(CF806/2-CH806/1000)*(CG806/2-CH806/1000)-(CG806/2-CH806/1000)^2)=0,"",7850/1000*(1/3)*PI()*ABS(CD806-CE806)*((CF806/2)^2+(CF806/2)*(CG806/2)+(CG806/2)^2-(CF806/2-CH806/1000)^2-(CF806/2-CH806/1000)*(CG806/2-CH806/1000)-(CG806/2-CH806/1000)^2))</f>
        <v/>
      </c>
      <c r="CL806" s="185" t="str">
        <f>IFERROR((TOWER_DATA[[#This Row],[D, bottom '[m']]]+TOWER_DATA[[#This Row],[D, top '[m']]])/(2*TOWER_DATA[[#This Row],[t '[mm']]]/1000),"")</f>
        <v/>
      </c>
      <c r="DR806" s="166"/>
      <c r="DS806" s="150"/>
      <c r="DV806" s="94"/>
      <c r="DW806" s="94"/>
    </row>
    <row r="807" spans="14:127" ht="18" customHeight="1">
      <c r="N807" s="457"/>
      <c r="O807" s="412"/>
      <c r="P807" s="412"/>
      <c r="Q807" s="412"/>
      <c r="R807" s="412"/>
      <c r="S807" s="461"/>
      <c r="T807" s="461"/>
      <c r="U807" s="457"/>
      <c r="V807" s="412"/>
      <c r="W807" s="412"/>
      <c r="X807" s="412"/>
      <c r="Y807" s="412"/>
      <c r="AW807" s="190"/>
      <c r="AX807" s="165"/>
      <c r="AY807" s="166"/>
      <c r="AZ807" s="189"/>
      <c r="BC807" s="94"/>
      <c r="BD807" s="94"/>
      <c r="BE807" s="150"/>
      <c r="CI807" s="411" t="str">
        <f>IFERROR(TOWER_DATA[[#This Row],[Top '[m']]]-TOWER_DATA[[#This Row],[Bottom '[m']]], "")</f>
        <v/>
      </c>
      <c r="CJ807" s="446" t="str">
        <f>IFERROR(-(TOWER_DATA[[#This Row],[D, bottom '[m']]]-TOWER_DATA[[#This Row],[D, top '[m']]])/(TOWER_DATA[[#This Row],[Bottom '[m']]]-TOWER_DATA[[#This Row],[Top '[m']]]),"")</f>
        <v/>
      </c>
      <c r="CK807" s="447" t="str">
        <f>IF(7850/1000*(1/3)*PI()*ABS(CD807-CE807)*((CF807/2)^2+(CF807/2)*(CG807/2)+(CG807/2)^2-(CF807/2-CH807/1000)^2-(CF807/2-CH807/1000)*(CG807/2-CH807/1000)-(CG807/2-CH807/1000)^2)=0,"",7850/1000*(1/3)*PI()*ABS(CD807-CE807)*((CF807/2)^2+(CF807/2)*(CG807/2)+(CG807/2)^2-(CF807/2-CH807/1000)^2-(CF807/2-CH807/1000)*(CG807/2-CH807/1000)-(CG807/2-CH807/1000)^2))</f>
        <v/>
      </c>
      <c r="CL807" s="185" t="str">
        <f>IFERROR((TOWER_DATA[[#This Row],[D, bottom '[m']]]+TOWER_DATA[[#This Row],[D, top '[m']]])/(2*TOWER_DATA[[#This Row],[t '[mm']]]/1000),"")</f>
        <v/>
      </c>
      <c r="DR807" s="166"/>
      <c r="DS807" s="150"/>
      <c r="DV807" s="94"/>
      <c r="DW807" s="94"/>
    </row>
    <row r="808" spans="14:127" ht="18" customHeight="1">
      <c r="N808" s="457"/>
      <c r="O808" s="412"/>
      <c r="P808" s="412"/>
      <c r="Q808" s="412"/>
      <c r="R808" s="412"/>
      <c r="S808" s="461"/>
      <c r="T808" s="461"/>
      <c r="U808" s="457"/>
      <c r="V808" s="412"/>
      <c r="W808" s="412"/>
      <c r="X808" s="412"/>
      <c r="Y808" s="412"/>
      <c r="AW808" s="190"/>
      <c r="AX808" s="165"/>
      <c r="AY808" s="166"/>
      <c r="AZ808" s="189"/>
      <c r="BC808" s="94"/>
      <c r="BD808" s="94"/>
      <c r="BE808" s="150"/>
      <c r="CI808" s="411" t="str">
        <f>IFERROR(TOWER_DATA[[#This Row],[Top '[m']]]-TOWER_DATA[[#This Row],[Bottom '[m']]], "")</f>
        <v/>
      </c>
      <c r="CJ808" s="446" t="str">
        <f>IFERROR(-(TOWER_DATA[[#This Row],[D, bottom '[m']]]-TOWER_DATA[[#This Row],[D, top '[m']]])/(TOWER_DATA[[#This Row],[Bottom '[m']]]-TOWER_DATA[[#This Row],[Top '[m']]]),"")</f>
        <v/>
      </c>
      <c r="CK808" s="447" t="str">
        <f>IF(7850/1000*(1/3)*PI()*ABS(CD808-CE808)*((CF808/2)^2+(CF808/2)*(CG808/2)+(CG808/2)^2-(CF808/2-CH808/1000)^2-(CF808/2-CH808/1000)*(CG808/2-CH808/1000)-(CG808/2-CH808/1000)^2)=0,"",7850/1000*(1/3)*PI()*ABS(CD808-CE808)*((CF808/2)^2+(CF808/2)*(CG808/2)+(CG808/2)^2-(CF808/2-CH808/1000)^2-(CF808/2-CH808/1000)*(CG808/2-CH808/1000)-(CG808/2-CH808/1000)^2))</f>
        <v/>
      </c>
      <c r="CL808" s="185" t="str">
        <f>IFERROR((TOWER_DATA[[#This Row],[D, bottom '[m']]]+TOWER_DATA[[#This Row],[D, top '[m']]])/(2*TOWER_DATA[[#This Row],[t '[mm']]]/1000),"")</f>
        <v/>
      </c>
      <c r="DR808" s="166"/>
      <c r="DS808" s="150"/>
      <c r="DV808" s="94"/>
      <c r="DW808" s="94"/>
    </row>
    <row r="809" spans="14:127" ht="18" customHeight="1">
      <c r="N809" s="457"/>
      <c r="O809" s="412"/>
      <c r="P809" s="412"/>
      <c r="Q809" s="412"/>
      <c r="R809" s="412"/>
      <c r="S809" s="461"/>
      <c r="T809" s="461"/>
      <c r="U809" s="457"/>
      <c r="V809" s="412"/>
      <c r="W809" s="412"/>
      <c r="X809" s="412"/>
      <c r="Y809" s="412"/>
      <c r="AW809" s="190"/>
      <c r="AX809" s="165"/>
      <c r="AY809" s="166"/>
      <c r="AZ809" s="189"/>
      <c r="BC809" s="94"/>
      <c r="BD809" s="94"/>
      <c r="BE809" s="150"/>
      <c r="CI809" s="411" t="str">
        <f>IFERROR(TOWER_DATA[[#This Row],[Top '[m']]]-TOWER_DATA[[#This Row],[Bottom '[m']]], "")</f>
        <v/>
      </c>
      <c r="CJ809" s="446" t="str">
        <f>IFERROR(-(TOWER_DATA[[#This Row],[D, bottom '[m']]]-TOWER_DATA[[#This Row],[D, top '[m']]])/(TOWER_DATA[[#This Row],[Bottom '[m']]]-TOWER_DATA[[#This Row],[Top '[m']]]),"")</f>
        <v/>
      </c>
      <c r="CK809" s="447" t="str">
        <f>IF(7850/1000*(1/3)*PI()*ABS(CD809-CE809)*((CF809/2)^2+(CF809/2)*(CG809/2)+(CG809/2)^2-(CF809/2-CH809/1000)^2-(CF809/2-CH809/1000)*(CG809/2-CH809/1000)-(CG809/2-CH809/1000)^2)=0,"",7850/1000*(1/3)*PI()*ABS(CD809-CE809)*((CF809/2)^2+(CF809/2)*(CG809/2)+(CG809/2)^2-(CF809/2-CH809/1000)^2-(CF809/2-CH809/1000)*(CG809/2-CH809/1000)-(CG809/2-CH809/1000)^2))</f>
        <v/>
      </c>
      <c r="CL809" s="185" t="str">
        <f>IFERROR((TOWER_DATA[[#This Row],[D, bottom '[m']]]+TOWER_DATA[[#This Row],[D, top '[m']]])/(2*TOWER_DATA[[#This Row],[t '[mm']]]/1000),"")</f>
        <v/>
      </c>
      <c r="DR809" s="166"/>
      <c r="DS809" s="150"/>
      <c r="DV809" s="94"/>
      <c r="DW809" s="94"/>
    </row>
    <row r="810" spans="14:127" ht="18" customHeight="1">
      <c r="N810" s="457"/>
      <c r="O810" s="412"/>
      <c r="P810" s="412"/>
      <c r="Q810" s="412"/>
      <c r="R810" s="412"/>
      <c r="S810" s="461"/>
      <c r="T810" s="461"/>
      <c r="U810" s="457"/>
      <c r="V810" s="412"/>
      <c r="W810" s="412"/>
      <c r="X810" s="412"/>
      <c r="Y810" s="412"/>
      <c r="AW810" s="190"/>
      <c r="AX810" s="165"/>
      <c r="AY810" s="166"/>
      <c r="AZ810" s="189"/>
      <c r="BC810" s="94"/>
      <c r="BD810" s="94"/>
      <c r="BE810" s="150"/>
      <c r="CI810" s="411" t="str">
        <f>IFERROR(TOWER_DATA[[#This Row],[Top '[m']]]-TOWER_DATA[[#This Row],[Bottom '[m']]], "")</f>
        <v/>
      </c>
      <c r="CJ810" s="446" t="str">
        <f>IFERROR(-(TOWER_DATA[[#This Row],[D, bottom '[m']]]-TOWER_DATA[[#This Row],[D, top '[m']]])/(TOWER_DATA[[#This Row],[Bottom '[m']]]-TOWER_DATA[[#This Row],[Top '[m']]]),"")</f>
        <v/>
      </c>
      <c r="CK810" s="447" t="str">
        <f>IF(7850/1000*(1/3)*PI()*ABS(CD810-CE810)*((CF810/2)^2+(CF810/2)*(CG810/2)+(CG810/2)^2-(CF810/2-CH810/1000)^2-(CF810/2-CH810/1000)*(CG810/2-CH810/1000)-(CG810/2-CH810/1000)^2)=0,"",7850/1000*(1/3)*PI()*ABS(CD810-CE810)*((CF810/2)^2+(CF810/2)*(CG810/2)+(CG810/2)^2-(CF810/2-CH810/1000)^2-(CF810/2-CH810/1000)*(CG810/2-CH810/1000)-(CG810/2-CH810/1000)^2))</f>
        <v/>
      </c>
      <c r="CL810" s="185" t="str">
        <f>IFERROR((TOWER_DATA[[#This Row],[D, bottom '[m']]]+TOWER_DATA[[#This Row],[D, top '[m']]])/(2*TOWER_DATA[[#This Row],[t '[mm']]]/1000),"")</f>
        <v/>
      </c>
      <c r="DR810" s="166"/>
      <c r="DS810" s="150"/>
      <c r="DV810" s="94"/>
      <c r="DW810" s="94"/>
    </row>
    <row r="811" spans="14:127" ht="18" customHeight="1">
      <c r="N811" s="457"/>
      <c r="O811" s="412"/>
      <c r="P811" s="412"/>
      <c r="Q811" s="412"/>
      <c r="R811" s="412"/>
      <c r="S811" s="461"/>
      <c r="T811" s="461"/>
      <c r="U811" s="457"/>
      <c r="V811" s="412"/>
      <c r="W811" s="412"/>
      <c r="X811" s="412"/>
      <c r="Y811" s="412"/>
      <c r="AW811" s="190"/>
      <c r="AX811" s="165"/>
      <c r="AY811" s="166"/>
      <c r="AZ811" s="189"/>
      <c r="BC811" s="94"/>
      <c r="BD811" s="94"/>
      <c r="BE811" s="150"/>
      <c r="CI811" s="411" t="str">
        <f>IFERROR(TOWER_DATA[[#This Row],[Top '[m']]]-TOWER_DATA[[#This Row],[Bottom '[m']]], "")</f>
        <v/>
      </c>
      <c r="CJ811" s="446" t="str">
        <f>IFERROR(-(TOWER_DATA[[#This Row],[D, bottom '[m']]]-TOWER_DATA[[#This Row],[D, top '[m']]])/(TOWER_DATA[[#This Row],[Bottom '[m']]]-TOWER_DATA[[#This Row],[Top '[m']]]),"")</f>
        <v/>
      </c>
      <c r="CK811" s="447" t="str">
        <f>IF(7850/1000*(1/3)*PI()*ABS(CD811-CE811)*((CF811/2)^2+(CF811/2)*(CG811/2)+(CG811/2)^2-(CF811/2-CH811/1000)^2-(CF811/2-CH811/1000)*(CG811/2-CH811/1000)-(CG811/2-CH811/1000)^2)=0,"",7850/1000*(1/3)*PI()*ABS(CD811-CE811)*((CF811/2)^2+(CF811/2)*(CG811/2)+(CG811/2)^2-(CF811/2-CH811/1000)^2-(CF811/2-CH811/1000)*(CG811/2-CH811/1000)-(CG811/2-CH811/1000)^2))</f>
        <v/>
      </c>
      <c r="CL811" s="185" t="str">
        <f>IFERROR((TOWER_DATA[[#This Row],[D, bottom '[m']]]+TOWER_DATA[[#This Row],[D, top '[m']]])/(2*TOWER_DATA[[#This Row],[t '[mm']]]/1000),"")</f>
        <v/>
      </c>
      <c r="DR811" s="166"/>
      <c r="DS811" s="150"/>
      <c r="DV811" s="94"/>
      <c r="DW811" s="94"/>
    </row>
    <row r="812" spans="14:127" ht="18" customHeight="1">
      <c r="N812" s="457"/>
      <c r="O812" s="412"/>
      <c r="P812" s="412"/>
      <c r="Q812" s="412"/>
      <c r="R812" s="412"/>
      <c r="S812" s="461"/>
      <c r="T812" s="461"/>
      <c r="U812" s="457"/>
      <c r="V812" s="412"/>
      <c r="W812" s="412"/>
      <c r="X812" s="412"/>
      <c r="Y812" s="412"/>
      <c r="AW812" s="190"/>
      <c r="AX812" s="165"/>
      <c r="AY812" s="166"/>
      <c r="AZ812" s="189"/>
      <c r="BC812" s="94"/>
      <c r="BD812" s="94"/>
      <c r="BE812" s="150"/>
      <c r="CI812" s="411" t="str">
        <f>IFERROR(TOWER_DATA[[#This Row],[Top '[m']]]-TOWER_DATA[[#This Row],[Bottom '[m']]], "")</f>
        <v/>
      </c>
      <c r="CJ812" s="446" t="str">
        <f>IFERROR(-(TOWER_DATA[[#This Row],[D, bottom '[m']]]-TOWER_DATA[[#This Row],[D, top '[m']]])/(TOWER_DATA[[#This Row],[Bottom '[m']]]-TOWER_DATA[[#This Row],[Top '[m']]]),"")</f>
        <v/>
      </c>
      <c r="CK812" s="447" t="str">
        <f>IF(7850/1000*(1/3)*PI()*ABS(CD812-CE812)*((CF812/2)^2+(CF812/2)*(CG812/2)+(CG812/2)^2-(CF812/2-CH812/1000)^2-(CF812/2-CH812/1000)*(CG812/2-CH812/1000)-(CG812/2-CH812/1000)^2)=0,"",7850/1000*(1/3)*PI()*ABS(CD812-CE812)*((CF812/2)^2+(CF812/2)*(CG812/2)+(CG812/2)^2-(CF812/2-CH812/1000)^2-(CF812/2-CH812/1000)*(CG812/2-CH812/1000)-(CG812/2-CH812/1000)^2))</f>
        <v/>
      </c>
      <c r="CL812" s="185" t="str">
        <f>IFERROR((TOWER_DATA[[#This Row],[D, bottom '[m']]]+TOWER_DATA[[#This Row],[D, top '[m']]])/(2*TOWER_DATA[[#This Row],[t '[mm']]]/1000),"")</f>
        <v/>
      </c>
      <c r="DR812" s="166"/>
      <c r="DS812" s="150"/>
      <c r="DV812" s="94"/>
      <c r="DW812" s="94"/>
    </row>
    <row r="813" spans="14:127" ht="18" customHeight="1">
      <c r="N813" s="457"/>
      <c r="O813" s="412"/>
      <c r="P813" s="412"/>
      <c r="Q813" s="412"/>
      <c r="R813" s="412"/>
      <c r="S813" s="461"/>
      <c r="T813" s="461"/>
      <c r="U813" s="457"/>
      <c r="V813" s="412"/>
      <c r="W813" s="412"/>
      <c r="X813" s="412"/>
      <c r="Y813" s="412"/>
      <c r="AW813" s="190"/>
      <c r="AX813" s="165"/>
      <c r="AY813" s="166"/>
      <c r="AZ813" s="189"/>
      <c r="BC813" s="94"/>
      <c r="BD813" s="94"/>
      <c r="BE813" s="150"/>
      <c r="CI813" s="411" t="str">
        <f>IFERROR(TOWER_DATA[[#This Row],[Top '[m']]]-TOWER_DATA[[#This Row],[Bottom '[m']]], "")</f>
        <v/>
      </c>
      <c r="CJ813" s="446" t="str">
        <f>IFERROR(-(TOWER_DATA[[#This Row],[D, bottom '[m']]]-TOWER_DATA[[#This Row],[D, top '[m']]])/(TOWER_DATA[[#This Row],[Bottom '[m']]]-TOWER_DATA[[#This Row],[Top '[m']]]),"")</f>
        <v/>
      </c>
      <c r="CK813" s="447" t="str">
        <f>IF(7850/1000*(1/3)*PI()*ABS(CD813-CE813)*((CF813/2)^2+(CF813/2)*(CG813/2)+(CG813/2)^2-(CF813/2-CH813/1000)^2-(CF813/2-CH813/1000)*(CG813/2-CH813/1000)-(CG813/2-CH813/1000)^2)=0,"",7850/1000*(1/3)*PI()*ABS(CD813-CE813)*((CF813/2)^2+(CF813/2)*(CG813/2)+(CG813/2)^2-(CF813/2-CH813/1000)^2-(CF813/2-CH813/1000)*(CG813/2-CH813/1000)-(CG813/2-CH813/1000)^2))</f>
        <v/>
      </c>
      <c r="CL813" s="185" t="str">
        <f>IFERROR((TOWER_DATA[[#This Row],[D, bottom '[m']]]+TOWER_DATA[[#This Row],[D, top '[m']]])/(2*TOWER_DATA[[#This Row],[t '[mm']]]/1000),"")</f>
        <v/>
      </c>
      <c r="DS813" s="150"/>
      <c r="DV813" s="94"/>
      <c r="DW813" s="94"/>
    </row>
    <row r="814" spans="14:127" ht="18" customHeight="1">
      <c r="N814" s="457"/>
      <c r="O814" s="412"/>
      <c r="P814" s="412"/>
      <c r="Q814" s="412"/>
      <c r="R814" s="412"/>
      <c r="S814" s="461"/>
      <c r="T814" s="461"/>
      <c r="U814" s="457"/>
      <c r="V814" s="412"/>
      <c r="W814" s="412"/>
      <c r="X814" s="412"/>
      <c r="Y814" s="412"/>
      <c r="AW814" s="190"/>
      <c r="AX814" s="165"/>
      <c r="AY814" s="166"/>
      <c r="AZ814" s="189"/>
      <c r="BC814" s="94"/>
      <c r="BD814" s="94"/>
      <c r="BE814" s="150"/>
      <c r="CI814" s="411" t="str">
        <f>IFERROR(TOWER_DATA[[#This Row],[Top '[m']]]-TOWER_DATA[[#This Row],[Bottom '[m']]], "")</f>
        <v/>
      </c>
      <c r="CJ814" s="446" t="str">
        <f>IFERROR(-(TOWER_DATA[[#This Row],[D, bottom '[m']]]-TOWER_DATA[[#This Row],[D, top '[m']]])/(TOWER_DATA[[#This Row],[Bottom '[m']]]-TOWER_DATA[[#This Row],[Top '[m']]]),"")</f>
        <v/>
      </c>
      <c r="CK814" s="447" t="str">
        <f>IF(7850/1000*(1/3)*PI()*ABS(CD814-CE814)*((CF814/2)^2+(CF814/2)*(CG814/2)+(CG814/2)^2-(CF814/2-CH814/1000)^2-(CF814/2-CH814/1000)*(CG814/2-CH814/1000)-(CG814/2-CH814/1000)^2)=0,"",7850/1000*(1/3)*PI()*ABS(CD814-CE814)*((CF814/2)^2+(CF814/2)*(CG814/2)+(CG814/2)^2-(CF814/2-CH814/1000)^2-(CF814/2-CH814/1000)*(CG814/2-CH814/1000)-(CG814/2-CH814/1000)^2))</f>
        <v/>
      </c>
      <c r="CL814" s="185" t="str">
        <f>IFERROR((TOWER_DATA[[#This Row],[D, bottom '[m']]]+TOWER_DATA[[#This Row],[D, top '[m']]])/(2*TOWER_DATA[[#This Row],[t '[mm']]]/1000),"")</f>
        <v/>
      </c>
      <c r="DS814" s="150"/>
      <c r="DV814" s="94"/>
      <c r="DW814" s="94"/>
    </row>
    <row r="815" spans="14:127" ht="18" customHeight="1">
      <c r="N815" s="457"/>
      <c r="O815" s="412"/>
      <c r="P815" s="412"/>
      <c r="Q815" s="412"/>
      <c r="R815" s="412"/>
      <c r="S815" s="461"/>
      <c r="T815" s="461"/>
      <c r="U815" s="457"/>
      <c r="V815" s="412"/>
      <c r="W815" s="412"/>
      <c r="X815" s="412"/>
      <c r="Y815" s="412"/>
      <c r="AW815" s="190"/>
      <c r="AX815" s="165"/>
      <c r="AY815" s="166"/>
      <c r="AZ815" s="189"/>
      <c r="BC815" s="94"/>
      <c r="BD815" s="94"/>
      <c r="BE815" s="150"/>
      <c r="CI815" s="411" t="str">
        <f>IFERROR(TOWER_DATA[[#This Row],[Top '[m']]]-TOWER_DATA[[#This Row],[Bottom '[m']]], "")</f>
        <v/>
      </c>
      <c r="CJ815" s="446" t="str">
        <f>IFERROR(-(TOWER_DATA[[#This Row],[D, bottom '[m']]]-TOWER_DATA[[#This Row],[D, top '[m']]])/(TOWER_DATA[[#This Row],[Bottom '[m']]]-TOWER_DATA[[#This Row],[Top '[m']]]),"")</f>
        <v/>
      </c>
      <c r="CK815" s="447" t="str">
        <f>IF(7850/1000*(1/3)*PI()*ABS(CD815-CE815)*((CF815/2)^2+(CF815/2)*(CG815/2)+(CG815/2)^2-(CF815/2-CH815/1000)^2-(CF815/2-CH815/1000)*(CG815/2-CH815/1000)-(CG815/2-CH815/1000)^2)=0,"",7850/1000*(1/3)*PI()*ABS(CD815-CE815)*((CF815/2)^2+(CF815/2)*(CG815/2)+(CG815/2)^2-(CF815/2-CH815/1000)^2-(CF815/2-CH815/1000)*(CG815/2-CH815/1000)-(CG815/2-CH815/1000)^2))</f>
        <v/>
      </c>
      <c r="CL815" s="185" t="str">
        <f>IFERROR((TOWER_DATA[[#This Row],[D, bottom '[m']]]+TOWER_DATA[[#This Row],[D, top '[m']]])/(2*TOWER_DATA[[#This Row],[t '[mm']]]/1000),"")</f>
        <v/>
      </c>
      <c r="DS815" s="150"/>
      <c r="DV815" s="94"/>
      <c r="DW815" s="94"/>
    </row>
    <row r="816" spans="14:127" ht="18" customHeight="1">
      <c r="N816" s="457"/>
      <c r="O816" s="412"/>
      <c r="P816" s="412"/>
      <c r="Q816" s="412"/>
      <c r="R816" s="412"/>
      <c r="S816" s="461"/>
      <c r="T816" s="461"/>
      <c r="U816" s="457"/>
      <c r="V816" s="412"/>
      <c r="W816" s="412"/>
      <c r="X816" s="412"/>
      <c r="Y816" s="412"/>
      <c r="AW816" s="190"/>
      <c r="AX816" s="165"/>
      <c r="AY816" s="166"/>
      <c r="AZ816" s="189"/>
      <c r="BC816" s="94"/>
      <c r="BD816" s="94"/>
      <c r="BE816" s="150"/>
      <c r="CI816" s="411" t="str">
        <f>IFERROR(TOWER_DATA[[#This Row],[Top '[m']]]-TOWER_DATA[[#This Row],[Bottom '[m']]], "")</f>
        <v/>
      </c>
      <c r="CJ816" s="446" t="str">
        <f>IFERROR(-(TOWER_DATA[[#This Row],[D, bottom '[m']]]-TOWER_DATA[[#This Row],[D, top '[m']]])/(TOWER_DATA[[#This Row],[Bottom '[m']]]-TOWER_DATA[[#This Row],[Top '[m']]]),"")</f>
        <v/>
      </c>
      <c r="CK816" s="447" t="str">
        <f>IF(7850/1000*(1/3)*PI()*ABS(CD816-CE816)*((CF816/2)^2+(CF816/2)*(CG816/2)+(CG816/2)^2-(CF816/2-CH816/1000)^2-(CF816/2-CH816/1000)*(CG816/2-CH816/1000)-(CG816/2-CH816/1000)^2)=0,"",7850/1000*(1/3)*PI()*ABS(CD816-CE816)*((CF816/2)^2+(CF816/2)*(CG816/2)+(CG816/2)^2-(CF816/2-CH816/1000)^2-(CF816/2-CH816/1000)*(CG816/2-CH816/1000)-(CG816/2-CH816/1000)^2))</f>
        <v/>
      </c>
      <c r="CL816" s="185" t="str">
        <f>IFERROR((TOWER_DATA[[#This Row],[D, bottom '[m']]]+TOWER_DATA[[#This Row],[D, top '[m']]])/(2*TOWER_DATA[[#This Row],[t '[mm']]]/1000),"")</f>
        <v/>
      </c>
      <c r="DS816" s="150"/>
      <c r="DV816" s="94"/>
      <c r="DW816" s="94"/>
    </row>
    <row r="817" spans="14:127" ht="18" customHeight="1">
      <c r="N817" s="457"/>
      <c r="O817" s="412"/>
      <c r="P817" s="412"/>
      <c r="Q817" s="412"/>
      <c r="R817" s="412"/>
      <c r="S817" s="461"/>
      <c r="T817" s="461"/>
      <c r="U817" s="457"/>
      <c r="V817" s="412"/>
      <c r="W817" s="412"/>
      <c r="X817" s="412"/>
      <c r="Y817" s="412"/>
      <c r="AW817" s="190"/>
      <c r="AX817" s="165"/>
      <c r="AY817" s="166"/>
      <c r="AZ817" s="189"/>
      <c r="BC817" s="94"/>
      <c r="BD817" s="94"/>
      <c r="BE817" s="150"/>
      <c r="CI817" s="411" t="str">
        <f>IFERROR(TOWER_DATA[[#This Row],[Top '[m']]]-TOWER_DATA[[#This Row],[Bottom '[m']]], "")</f>
        <v/>
      </c>
      <c r="CJ817" s="446" t="str">
        <f>IFERROR(-(TOWER_DATA[[#This Row],[D, bottom '[m']]]-TOWER_DATA[[#This Row],[D, top '[m']]])/(TOWER_DATA[[#This Row],[Bottom '[m']]]-TOWER_DATA[[#This Row],[Top '[m']]]),"")</f>
        <v/>
      </c>
      <c r="CK817" s="447" t="str">
        <f>IF(7850/1000*(1/3)*PI()*ABS(CD817-CE817)*((CF817/2)^2+(CF817/2)*(CG817/2)+(CG817/2)^2-(CF817/2-CH817/1000)^2-(CF817/2-CH817/1000)*(CG817/2-CH817/1000)-(CG817/2-CH817/1000)^2)=0,"",7850/1000*(1/3)*PI()*ABS(CD817-CE817)*((CF817/2)^2+(CF817/2)*(CG817/2)+(CG817/2)^2-(CF817/2-CH817/1000)^2-(CF817/2-CH817/1000)*(CG817/2-CH817/1000)-(CG817/2-CH817/1000)^2))</f>
        <v/>
      </c>
      <c r="CL817" s="185" t="str">
        <f>IFERROR((TOWER_DATA[[#This Row],[D, bottom '[m']]]+TOWER_DATA[[#This Row],[D, top '[m']]])/(2*TOWER_DATA[[#This Row],[t '[mm']]]/1000),"")</f>
        <v/>
      </c>
      <c r="DS817" s="150"/>
      <c r="DV817" s="94"/>
      <c r="DW817" s="94"/>
    </row>
    <row r="818" spans="14:127" ht="18" customHeight="1">
      <c r="N818" s="457"/>
      <c r="O818" s="412"/>
      <c r="P818" s="412"/>
      <c r="Q818" s="412"/>
      <c r="R818" s="412"/>
      <c r="S818" s="461"/>
      <c r="T818" s="461"/>
      <c r="U818" s="457"/>
      <c r="V818" s="412"/>
      <c r="W818" s="412"/>
      <c r="X818" s="412"/>
      <c r="Y818" s="412"/>
      <c r="AW818" s="190"/>
      <c r="AX818" s="165"/>
      <c r="AY818" s="166"/>
      <c r="AZ818" s="189"/>
      <c r="BC818" s="94"/>
      <c r="BD818" s="94"/>
      <c r="BE818" s="150"/>
      <c r="CI818" s="411" t="str">
        <f>IFERROR(TOWER_DATA[[#This Row],[Top '[m']]]-TOWER_DATA[[#This Row],[Bottom '[m']]], "")</f>
        <v/>
      </c>
      <c r="CJ818" s="446" t="str">
        <f>IFERROR(-(TOWER_DATA[[#This Row],[D, bottom '[m']]]-TOWER_DATA[[#This Row],[D, top '[m']]])/(TOWER_DATA[[#This Row],[Bottom '[m']]]-TOWER_DATA[[#This Row],[Top '[m']]]),"")</f>
        <v/>
      </c>
      <c r="CK818" s="447" t="str">
        <f>IF(7850/1000*(1/3)*PI()*ABS(CD818-CE818)*((CF818/2)^2+(CF818/2)*(CG818/2)+(CG818/2)^2-(CF818/2-CH818/1000)^2-(CF818/2-CH818/1000)*(CG818/2-CH818/1000)-(CG818/2-CH818/1000)^2)=0,"",7850/1000*(1/3)*PI()*ABS(CD818-CE818)*((CF818/2)^2+(CF818/2)*(CG818/2)+(CG818/2)^2-(CF818/2-CH818/1000)^2-(CF818/2-CH818/1000)*(CG818/2-CH818/1000)-(CG818/2-CH818/1000)^2))</f>
        <v/>
      </c>
      <c r="CL818" s="185" t="str">
        <f>IFERROR((TOWER_DATA[[#This Row],[D, bottom '[m']]]+TOWER_DATA[[#This Row],[D, top '[m']]])/(2*TOWER_DATA[[#This Row],[t '[mm']]]/1000),"")</f>
        <v/>
      </c>
      <c r="DS818" s="150"/>
      <c r="DV818" s="94"/>
      <c r="DW818" s="94"/>
    </row>
    <row r="819" spans="14:127" ht="18" customHeight="1">
      <c r="N819" s="457"/>
      <c r="O819" s="412"/>
      <c r="P819" s="412"/>
      <c r="Q819" s="412"/>
      <c r="R819" s="412"/>
      <c r="S819" s="461"/>
      <c r="T819" s="461"/>
      <c r="U819" s="457"/>
      <c r="V819" s="412"/>
      <c r="W819" s="412"/>
      <c r="X819" s="412"/>
      <c r="Y819" s="412"/>
      <c r="AW819" s="190"/>
      <c r="AX819" s="165"/>
      <c r="AY819" s="166"/>
      <c r="AZ819" s="189"/>
      <c r="BC819" s="94"/>
      <c r="BD819" s="94"/>
      <c r="BE819" s="150"/>
      <c r="CI819" s="411" t="str">
        <f>IFERROR(TOWER_DATA[[#This Row],[Top '[m']]]-TOWER_DATA[[#This Row],[Bottom '[m']]], "")</f>
        <v/>
      </c>
      <c r="CJ819" s="446" t="str">
        <f>IFERROR(-(TOWER_DATA[[#This Row],[D, bottom '[m']]]-TOWER_DATA[[#This Row],[D, top '[m']]])/(TOWER_DATA[[#This Row],[Bottom '[m']]]-TOWER_DATA[[#This Row],[Top '[m']]]),"")</f>
        <v/>
      </c>
      <c r="CK819" s="447" t="str">
        <f>IF(7850/1000*(1/3)*PI()*ABS(CD819-CE819)*((CF819/2)^2+(CF819/2)*(CG819/2)+(CG819/2)^2-(CF819/2-CH819/1000)^2-(CF819/2-CH819/1000)*(CG819/2-CH819/1000)-(CG819/2-CH819/1000)^2)=0,"",7850/1000*(1/3)*PI()*ABS(CD819-CE819)*((CF819/2)^2+(CF819/2)*(CG819/2)+(CG819/2)^2-(CF819/2-CH819/1000)^2-(CF819/2-CH819/1000)*(CG819/2-CH819/1000)-(CG819/2-CH819/1000)^2))</f>
        <v/>
      </c>
      <c r="CL819" s="185" t="str">
        <f>IFERROR((TOWER_DATA[[#This Row],[D, bottom '[m']]]+TOWER_DATA[[#This Row],[D, top '[m']]])/(2*TOWER_DATA[[#This Row],[t '[mm']]]/1000),"")</f>
        <v/>
      </c>
      <c r="DS819" s="150"/>
      <c r="DV819" s="94"/>
      <c r="DW819" s="94"/>
    </row>
    <row r="820" spans="14:127" ht="18" customHeight="1">
      <c r="N820" s="457"/>
      <c r="O820" s="412"/>
      <c r="P820" s="412"/>
      <c r="Q820" s="412"/>
      <c r="R820" s="412"/>
      <c r="S820" s="461"/>
      <c r="T820" s="461"/>
      <c r="U820" s="457"/>
      <c r="V820" s="412"/>
      <c r="W820" s="412"/>
      <c r="X820" s="412"/>
      <c r="Y820" s="412"/>
      <c r="AW820" s="190"/>
      <c r="AX820" s="165"/>
      <c r="AY820" s="166"/>
      <c r="AZ820" s="189"/>
      <c r="BC820" s="94"/>
      <c r="BD820" s="94"/>
      <c r="BE820" s="150"/>
      <c r="CI820" s="411" t="str">
        <f>IFERROR(TOWER_DATA[[#This Row],[Top '[m']]]-TOWER_DATA[[#This Row],[Bottom '[m']]], "")</f>
        <v/>
      </c>
      <c r="CJ820" s="446" t="str">
        <f>IFERROR(-(TOWER_DATA[[#This Row],[D, bottom '[m']]]-TOWER_DATA[[#This Row],[D, top '[m']]])/(TOWER_DATA[[#This Row],[Bottom '[m']]]-TOWER_DATA[[#This Row],[Top '[m']]]),"")</f>
        <v/>
      </c>
      <c r="CK820" s="447" t="str">
        <f>IF(7850/1000*(1/3)*PI()*ABS(CD820-CE820)*((CF820/2)^2+(CF820/2)*(CG820/2)+(CG820/2)^2-(CF820/2-CH820/1000)^2-(CF820/2-CH820/1000)*(CG820/2-CH820/1000)-(CG820/2-CH820/1000)^2)=0,"",7850/1000*(1/3)*PI()*ABS(CD820-CE820)*((CF820/2)^2+(CF820/2)*(CG820/2)+(CG820/2)^2-(CF820/2-CH820/1000)^2-(CF820/2-CH820/1000)*(CG820/2-CH820/1000)-(CG820/2-CH820/1000)^2))</f>
        <v/>
      </c>
      <c r="CL820" s="185" t="str">
        <f>IFERROR((TOWER_DATA[[#This Row],[D, bottom '[m']]]+TOWER_DATA[[#This Row],[D, top '[m']]])/(2*TOWER_DATA[[#This Row],[t '[mm']]]/1000),"")</f>
        <v/>
      </c>
      <c r="DS820" s="150"/>
      <c r="DV820" s="94"/>
      <c r="DW820" s="94"/>
    </row>
    <row r="821" spans="14:127" ht="18" customHeight="1">
      <c r="N821" s="457"/>
      <c r="O821" s="412"/>
      <c r="P821" s="412"/>
      <c r="Q821" s="412"/>
      <c r="R821" s="412"/>
      <c r="S821" s="461"/>
      <c r="T821" s="461"/>
      <c r="U821" s="457"/>
      <c r="V821" s="412"/>
      <c r="W821" s="412"/>
      <c r="X821" s="412"/>
      <c r="Y821" s="412"/>
      <c r="AW821" s="190"/>
      <c r="AX821" s="165"/>
      <c r="AY821" s="166"/>
      <c r="AZ821" s="189"/>
      <c r="BC821" s="94"/>
      <c r="BD821" s="94"/>
      <c r="BE821" s="150"/>
      <c r="CI821" s="411" t="str">
        <f>IFERROR(TOWER_DATA[[#This Row],[Top '[m']]]-TOWER_DATA[[#This Row],[Bottom '[m']]], "")</f>
        <v/>
      </c>
      <c r="CJ821" s="446" t="str">
        <f>IFERROR(-(TOWER_DATA[[#This Row],[D, bottom '[m']]]-TOWER_DATA[[#This Row],[D, top '[m']]])/(TOWER_DATA[[#This Row],[Bottom '[m']]]-TOWER_DATA[[#This Row],[Top '[m']]]),"")</f>
        <v/>
      </c>
      <c r="CK821" s="447" t="str">
        <f>IF(7850/1000*(1/3)*PI()*ABS(CD821-CE821)*((CF821/2)^2+(CF821/2)*(CG821/2)+(CG821/2)^2-(CF821/2-CH821/1000)^2-(CF821/2-CH821/1000)*(CG821/2-CH821/1000)-(CG821/2-CH821/1000)^2)=0,"",7850/1000*(1/3)*PI()*ABS(CD821-CE821)*((CF821/2)^2+(CF821/2)*(CG821/2)+(CG821/2)^2-(CF821/2-CH821/1000)^2-(CF821/2-CH821/1000)*(CG821/2-CH821/1000)-(CG821/2-CH821/1000)^2))</f>
        <v/>
      </c>
      <c r="CL821" s="185" t="str">
        <f>IFERROR((TOWER_DATA[[#This Row],[D, bottom '[m']]]+TOWER_DATA[[#This Row],[D, top '[m']]])/(2*TOWER_DATA[[#This Row],[t '[mm']]]/1000),"")</f>
        <v/>
      </c>
      <c r="DS821" s="150"/>
      <c r="DV821" s="94"/>
      <c r="DW821" s="94"/>
    </row>
    <row r="822" spans="14:127" ht="18" customHeight="1">
      <c r="N822" s="457"/>
      <c r="O822" s="412"/>
      <c r="P822" s="412"/>
      <c r="Q822" s="412"/>
      <c r="R822" s="412"/>
      <c r="S822" s="461"/>
      <c r="T822" s="461"/>
      <c r="U822" s="457"/>
      <c r="V822" s="412"/>
      <c r="W822" s="412"/>
      <c r="X822" s="412"/>
      <c r="Y822" s="412"/>
      <c r="AW822" s="190"/>
      <c r="AX822" s="165"/>
      <c r="AY822" s="166"/>
      <c r="AZ822" s="189"/>
      <c r="BC822" s="94"/>
      <c r="BD822" s="94"/>
      <c r="BE822" s="150"/>
      <c r="CI822" s="411" t="str">
        <f>IFERROR(TOWER_DATA[[#This Row],[Top '[m']]]-TOWER_DATA[[#This Row],[Bottom '[m']]], "")</f>
        <v/>
      </c>
      <c r="CJ822" s="446" t="str">
        <f>IFERROR(-(TOWER_DATA[[#This Row],[D, bottom '[m']]]-TOWER_DATA[[#This Row],[D, top '[m']]])/(TOWER_DATA[[#This Row],[Bottom '[m']]]-TOWER_DATA[[#This Row],[Top '[m']]]),"")</f>
        <v/>
      </c>
      <c r="CK822" s="447" t="str">
        <f>IF(7850/1000*(1/3)*PI()*ABS(CD822-CE822)*((CF822/2)^2+(CF822/2)*(CG822/2)+(CG822/2)^2-(CF822/2-CH822/1000)^2-(CF822/2-CH822/1000)*(CG822/2-CH822/1000)-(CG822/2-CH822/1000)^2)=0,"",7850/1000*(1/3)*PI()*ABS(CD822-CE822)*((CF822/2)^2+(CF822/2)*(CG822/2)+(CG822/2)^2-(CF822/2-CH822/1000)^2-(CF822/2-CH822/1000)*(CG822/2-CH822/1000)-(CG822/2-CH822/1000)^2))</f>
        <v/>
      </c>
      <c r="CL822" s="185" t="str">
        <f>IFERROR((TOWER_DATA[[#This Row],[D, bottom '[m']]]+TOWER_DATA[[#This Row],[D, top '[m']]])/(2*TOWER_DATA[[#This Row],[t '[mm']]]/1000),"")</f>
        <v/>
      </c>
      <c r="DS822" s="150"/>
      <c r="DV822" s="94"/>
      <c r="DW822" s="94"/>
    </row>
    <row r="823" spans="14:127" ht="18" customHeight="1">
      <c r="N823" s="457"/>
      <c r="O823" s="412"/>
      <c r="P823" s="412"/>
      <c r="Q823" s="412"/>
      <c r="R823" s="412"/>
      <c r="S823" s="461"/>
      <c r="T823" s="461"/>
      <c r="U823" s="457"/>
      <c r="V823" s="412"/>
      <c r="W823" s="412"/>
      <c r="X823" s="412"/>
      <c r="Y823" s="412"/>
      <c r="AW823" s="190"/>
      <c r="AX823" s="165"/>
      <c r="AY823" s="166"/>
      <c r="AZ823" s="189"/>
      <c r="BC823" s="94"/>
      <c r="BD823" s="94"/>
      <c r="BE823" s="150"/>
      <c r="CI823" s="411" t="str">
        <f>IFERROR(TOWER_DATA[[#This Row],[Top '[m']]]-TOWER_DATA[[#This Row],[Bottom '[m']]], "")</f>
        <v/>
      </c>
      <c r="CJ823" s="446" t="str">
        <f>IFERROR(-(TOWER_DATA[[#This Row],[D, bottom '[m']]]-TOWER_DATA[[#This Row],[D, top '[m']]])/(TOWER_DATA[[#This Row],[Bottom '[m']]]-TOWER_DATA[[#This Row],[Top '[m']]]),"")</f>
        <v/>
      </c>
      <c r="CK823" s="447" t="str">
        <f>IF(7850/1000*(1/3)*PI()*ABS(CD823-CE823)*((CF823/2)^2+(CF823/2)*(CG823/2)+(CG823/2)^2-(CF823/2-CH823/1000)^2-(CF823/2-CH823/1000)*(CG823/2-CH823/1000)-(CG823/2-CH823/1000)^2)=0,"",7850/1000*(1/3)*PI()*ABS(CD823-CE823)*((CF823/2)^2+(CF823/2)*(CG823/2)+(CG823/2)^2-(CF823/2-CH823/1000)^2-(CF823/2-CH823/1000)*(CG823/2-CH823/1000)-(CG823/2-CH823/1000)^2))</f>
        <v/>
      </c>
      <c r="CL823" s="185" t="str">
        <f>IFERROR((TOWER_DATA[[#This Row],[D, bottom '[m']]]+TOWER_DATA[[#This Row],[D, top '[m']]])/(2*TOWER_DATA[[#This Row],[t '[mm']]]/1000),"")</f>
        <v/>
      </c>
      <c r="DS823" s="150"/>
      <c r="DV823" s="94"/>
      <c r="DW823" s="94"/>
    </row>
    <row r="824" spans="14:127" ht="18" customHeight="1">
      <c r="N824" s="457"/>
      <c r="O824" s="412"/>
      <c r="P824" s="412"/>
      <c r="Q824" s="412"/>
      <c r="R824" s="412"/>
      <c r="S824" s="461"/>
      <c r="T824" s="461"/>
      <c r="U824" s="457"/>
      <c r="V824" s="412"/>
      <c r="W824" s="412"/>
      <c r="X824" s="412"/>
      <c r="Y824" s="412"/>
      <c r="AW824" s="190"/>
      <c r="AX824" s="165"/>
      <c r="AY824" s="166"/>
      <c r="AZ824" s="189"/>
      <c r="BC824" s="94"/>
      <c r="BD824" s="94"/>
      <c r="BE824" s="150"/>
      <c r="CI824" s="411" t="str">
        <f>IFERROR(TOWER_DATA[[#This Row],[Top '[m']]]-TOWER_DATA[[#This Row],[Bottom '[m']]], "")</f>
        <v/>
      </c>
      <c r="CJ824" s="446" t="str">
        <f>IFERROR(-(TOWER_DATA[[#This Row],[D, bottom '[m']]]-TOWER_DATA[[#This Row],[D, top '[m']]])/(TOWER_DATA[[#This Row],[Bottom '[m']]]-TOWER_DATA[[#This Row],[Top '[m']]]),"")</f>
        <v/>
      </c>
      <c r="CK824" s="447" t="str">
        <f>IF(7850/1000*(1/3)*PI()*ABS(CD824-CE824)*((CF824/2)^2+(CF824/2)*(CG824/2)+(CG824/2)^2-(CF824/2-CH824/1000)^2-(CF824/2-CH824/1000)*(CG824/2-CH824/1000)-(CG824/2-CH824/1000)^2)=0,"",7850/1000*(1/3)*PI()*ABS(CD824-CE824)*((CF824/2)^2+(CF824/2)*(CG824/2)+(CG824/2)^2-(CF824/2-CH824/1000)^2-(CF824/2-CH824/1000)*(CG824/2-CH824/1000)-(CG824/2-CH824/1000)^2))</f>
        <v/>
      </c>
      <c r="CL824" s="185" t="str">
        <f>IFERROR((TOWER_DATA[[#This Row],[D, bottom '[m']]]+TOWER_DATA[[#This Row],[D, top '[m']]])/(2*TOWER_DATA[[#This Row],[t '[mm']]]/1000),"")</f>
        <v/>
      </c>
      <c r="DS824" s="150"/>
      <c r="DV824" s="94"/>
      <c r="DW824" s="94"/>
    </row>
    <row r="825" spans="14:127" ht="18" customHeight="1">
      <c r="N825" s="457"/>
      <c r="O825" s="412"/>
      <c r="P825" s="412"/>
      <c r="Q825" s="412"/>
      <c r="R825" s="412"/>
      <c r="S825" s="461"/>
      <c r="T825" s="461"/>
      <c r="U825" s="457"/>
      <c r="V825" s="412"/>
      <c r="W825" s="412"/>
      <c r="X825" s="412"/>
      <c r="Y825" s="412"/>
      <c r="AW825" s="190"/>
      <c r="AX825" s="165"/>
      <c r="AY825" s="166"/>
      <c r="AZ825" s="189"/>
      <c r="BC825" s="94"/>
      <c r="BD825" s="94"/>
      <c r="BE825" s="150"/>
      <c r="CI825" s="411" t="str">
        <f>IFERROR(TOWER_DATA[[#This Row],[Top '[m']]]-TOWER_DATA[[#This Row],[Bottom '[m']]], "")</f>
        <v/>
      </c>
      <c r="CJ825" s="446" t="str">
        <f>IFERROR(-(TOWER_DATA[[#This Row],[D, bottom '[m']]]-TOWER_DATA[[#This Row],[D, top '[m']]])/(TOWER_DATA[[#This Row],[Bottom '[m']]]-TOWER_DATA[[#This Row],[Top '[m']]]),"")</f>
        <v/>
      </c>
      <c r="CK825" s="447" t="str">
        <f>IF(7850/1000*(1/3)*PI()*ABS(CD825-CE825)*((CF825/2)^2+(CF825/2)*(CG825/2)+(CG825/2)^2-(CF825/2-CH825/1000)^2-(CF825/2-CH825/1000)*(CG825/2-CH825/1000)-(CG825/2-CH825/1000)^2)=0,"",7850/1000*(1/3)*PI()*ABS(CD825-CE825)*((CF825/2)^2+(CF825/2)*(CG825/2)+(CG825/2)^2-(CF825/2-CH825/1000)^2-(CF825/2-CH825/1000)*(CG825/2-CH825/1000)-(CG825/2-CH825/1000)^2))</f>
        <v/>
      </c>
      <c r="CL825" s="185" t="str">
        <f>IFERROR((TOWER_DATA[[#This Row],[D, bottom '[m']]]+TOWER_DATA[[#This Row],[D, top '[m']]])/(2*TOWER_DATA[[#This Row],[t '[mm']]]/1000),"")</f>
        <v/>
      </c>
      <c r="DS825" s="150"/>
      <c r="DV825" s="94"/>
      <c r="DW825" s="94"/>
    </row>
    <row r="826" spans="14:127" ht="18" customHeight="1">
      <c r="N826" s="457"/>
      <c r="O826" s="412"/>
      <c r="P826" s="412"/>
      <c r="Q826" s="412"/>
      <c r="R826" s="412"/>
      <c r="S826" s="461"/>
      <c r="T826" s="461"/>
      <c r="U826" s="457"/>
      <c r="V826" s="412"/>
      <c r="W826" s="412"/>
      <c r="X826" s="412"/>
      <c r="Y826" s="412"/>
      <c r="AW826" s="190"/>
      <c r="AX826" s="165"/>
      <c r="AY826" s="166"/>
      <c r="AZ826" s="189"/>
      <c r="BC826" s="94"/>
      <c r="BD826" s="94"/>
      <c r="BE826" s="150"/>
      <c r="CI826" s="411" t="str">
        <f>IFERROR(TOWER_DATA[[#This Row],[Top '[m']]]-TOWER_DATA[[#This Row],[Bottom '[m']]], "")</f>
        <v/>
      </c>
      <c r="CJ826" s="446" t="str">
        <f>IFERROR(-(TOWER_DATA[[#This Row],[D, bottom '[m']]]-TOWER_DATA[[#This Row],[D, top '[m']]])/(TOWER_DATA[[#This Row],[Bottom '[m']]]-TOWER_DATA[[#This Row],[Top '[m']]]),"")</f>
        <v/>
      </c>
      <c r="CK826" s="447" t="str">
        <f>IF(7850/1000*(1/3)*PI()*ABS(CD826-CE826)*((CF826/2)^2+(CF826/2)*(CG826/2)+(CG826/2)^2-(CF826/2-CH826/1000)^2-(CF826/2-CH826/1000)*(CG826/2-CH826/1000)-(CG826/2-CH826/1000)^2)=0,"",7850/1000*(1/3)*PI()*ABS(CD826-CE826)*((CF826/2)^2+(CF826/2)*(CG826/2)+(CG826/2)^2-(CF826/2-CH826/1000)^2-(CF826/2-CH826/1000)*(CG826/2-CH826/1000)-(CG826/2-CH826/1000)^2))</f>
        <v/>
      </c>
      <c r="CL826" s="185" t="str">
        <f>IFERROR((TOWER_DATA[[#This Row],[D, bottom '[m']]]+TOWER_DATA[[#This Row],[D, top '[m']]])/(2*TOWER_DATA[[#This Row],[t '[mm']]]/1000),"")</f>
        <v/>
      </c>
      <c r="DS826" s="150"/>
      <c r="DV826" s="94"/>
      <c r="DW826" s="94"/>
    </row>
    <row r="827" spans="14:127" ht="18" customHeight="1">
      <c r="N827" s="457"/>
      <c r="O827" s="412"/>
      <c r="P827" s="412"/>
      <c r="Q827" s="412"/>
      <c r="R827" s="412"/>
      <c r="S827" s="461"/>
      <c r="T827" s="461"/>
      <c r="U827" s="457"/>
      <c r="V827" s="412"/>
      <c r="W827" s="412"/>
      <c r="X827" s="412"/>
      <c r="Y827" s="412"/>
      <c r="AW827" s="190"/>
      <c r="AX827" s="165"/>
      <c r="AY827" s="166"/>
      <c r="AZ827" s="189"/>
      <c r="BC827" s="94"/>
      <c r="BD827" s="94"/>
      <c r="BE827" s="150"/>
      <c r="CI827" s="411" t="str">
        <f>IFERROR(TOWER_DATA[[#This Row],[Top '[m']]]-TOWER_DATA[[#This Row],[Bottom '[m']]], "")</f>
        <v/>
      </c>
      <c r="CJ827" s="446" t="str">
        <f>IFERROR(-(TOWER_DATA[[#This Row],[D, bottom '[m']]]-TOWER_DATA[[#This Row],[D, top '[m']]])/(TOWER_DATA[[#This Row],[Bottom '[m']]]-TOWER_DATA[[#This Row],[Top '[m']]]),"")</f>
        <v/>
      </c>
      <c r="CK827" s="447" t="str">
        <f>IF(7850/1000*(1/3)*PI()*ABS(CD827-CE827)*((CF827/2)^2+(CF827/2)*(CG827/2)+(CG827/2)^2-(CF827/2-CH827/1000)^2-(CF827/2-CH827/1000)*(CG827/2-CH827/1000)-(CG827/2-CH827/1000)^2)=0,"",7850/1000*(1/3)*PI()*ABS(CD827-CE827)*((CF827/2)^2+(CF827/2)*(CG827/2)+(CG827/2)^2-(CF827/2-CH827/1000)^2-(CF827/2-CH827/1000)*(CG827/2-CH827/1000)-(CG827/2-CH827/1000)^2))</f>
        <v/>
      </c>
      <c r="CL827" s="185" t="str">
        <f>IFERROR((TOWER_DATA[[#This Row],[D, bottom '[m']]]+TOWER_DATA[[#This Row],[D, top '[m']]])/(2*TOWER_DATA[[#This Row],[t '[mm']]]/1000),"")</f>
        <v/>
      </c>
      <c r="DS827" s="150"/>
      <c r="DV827" s="94"/>
      <c r="DW827" s="94"/>
    </row>
    <row r="828" spans="14:127" ht="18" customHeight="1">
      <c r="N828" s="457"/>
      <c r="O828" s="412"/>
      <c r="P828" s="412"/>
      <c r="Q828" s="412"/>
      <c r="R828" s="412"/>
      <c r="S828" s="461"/>
      <c r="T828" s="461"/>
      <c r="U828" s="457"/>
      <c r="V828" s="412"/>
      <c r="W828" s="412"/>
      <c r="X828" s="412"/>
      <c r="Y828" s="412"/>
      <c r="AW828" s="190"/>
      <c r="AX828" s="165"/>
      <c r="AY828" s="166"/>
      <c r="AZ828" s="189"/>
      <c r="BC828" s="94"/>
      <c r="BD828" s="94"/>
      <c r="BE828" s="150"/>
      <c r="CI828" s="411" t="str">
        <f>IFERROR(TOWER_DATA[[#This Row],[Top '[m']]]-TOWER_DATA[[#This Row],[Bottom '[m']]], "")</f>
        <v/>
      </c>
      <c r="CJ828" s="446" t="str">
        <f>IFERROR(-(TOWER_DATA[[#This Row],[D, bottom '[m']]]-TOWER_DATA[[#This Row],[D, top '[m']]])/(TOWER_DATA[[#This Row],[Bottom '[m']]]-TOWER_DATA[[#This Row],[Top '[m']]]),"")</f>
        <v/>
      </c>
      <c r="CK828" s="447" t="str">
        <f>IF(7850/1000*(1/3)*PI()*ABS(CD828-CE828)*((CF828/2)^2+(CF828/2)*(CG828/2)+(CG828/2)^2-(CF828/2-CH828/1000)^2-(CF828/2-CH828/1000)*(CG828/2-CH828/1000)-(CG828/2-CH828/1000)^2)=0,"",7850/1000*(1/3)*PI()*ABS(CD828-CE828)*((CF828/2)^2+(CF828/2)*(CG828/2)+(CG828/2)^2-(CF828/2-CH828/1000)^2-(CF828/2-CH828/1000)*(CG828/2-CH828/1000)-(CG828/2-CH828/1000)^2))</f>
        <v/>
      </c>
      <c r="CL828" s="185" t="str">
        <f>IFERROR((TOWER_DATA[[#This Row],[D, bottom '[m']]]+TOWER_DATA[[#This Row],[D, top '[m']]])/(2*TOWER_DATA[[#This Row],[t '[mm']]]/1000),"")</f>
        <v/>
      </c>
      <c r="DS828" s="150"/>
      <c r="DV828" s="94"/>
      <c r="DW828" s="94"/>
    </row>
    <row r="829" spans="14:127" ht="18" customHeight="1">
      <c r="N829" s="457"/>
      <c r="O829" s="412"/>
      <c r="P829" s="412"/>
      <c r="Q829" s="412"/>
      <c r="R829" s="412"/>
      <c r="S829" s="461"/>
      <c r="T829" s="461"/>
      <c r="U829" s="457"/>
      <c r="V829" s="412"/>
      <c r="W829" s="412"/>
      <c r="X829" s="412"/>
      <c r="Y829" s="412"/>
      <c r="AW829" s="190"/>
      <c r="AX829" s="165"/>
      <c r="AY829" s="166"/>
      <c r="AZ829" s="189"/>
      <c r="BC829" s="94"/>
      <c r="BD829" s="94"/>
      <c r="BE829" s="150"/>
      <c r="CI829" s="411" t="str">
        <f>IFERROR(TOWER_DATA[[#This Row],[Top '[m']]]-TOWER_DATA[[#This Row],[Bottom '[m']]], "")</f>
        <v/>
      </c>
      <c r="CJ829" s="446" t="str">
        <f>IFERROR(-(TOWER_DATA[[#This Row],[D, bottom '[m']]]-TOWER_DATA[[#This Row],[D, top '[m']]])/(TOWER_DATA[[#This Row],[Bottom '[m']]]-TOWER_DATA[[#This Row],[Top '[m']]]),"")</f>
        <v/>
      </c>
      <c r="CK829" s="447" t="str">
        <f>IF(7850/1000*(1/3)*PI()*ABS(CD829-CE829)*((CF829/2)^2+(CF829/2)*(CG829/2)+(CG829/2)^2-(CF829/2-CH829/1000)^2-(CF829/2-CH829/1000)*(CG829/2-CH829/1000)-(CG829/2-CH829/1000)^2)=0,"",7850/1000*(1/3)*PI()*ABS(CD829-CE829)*((CF829/2)^2+(CF829/2)*(CG829/2)+(CG829/2)^2-(CF829/2-CH829/1000)^2-(CF829/2-CH829/1000)*(CG829/2-CH829/1000)-(CG829/2-CH829/1000)^2))</f>
        <v/>
      </c>
      <c r="CL829" s="185" t="str">
        <f>IFERROR((TOWER_DATA[[#This Row],[D, bottom '[m']]]+TOWER_DATA[[#This Row],[D, top '[m']]])/(2*TOWER_DATA[[#This Row],[t '[mm']]]/1000),"")</f>
        <v/>
      </c>
      <c r="DS829" s="150"/>
      <c r="DV829" s="94"/>
      <c r="DW829" s="94"/>
    </row>
    <row r="830" spans="14:127" ht="18" customHeight="1">
      <c r="N830" s="457"/>
      <c r="O830" s="412"/>
      <c r="P830" s="412"/>
      <c r="Q830" s="412"/>
      <c r="R830" s="412"/>
      <c r="S830" s="461"/>
      <c r="T830" s="461"/>
      <c r="U830" s="457"/>
      <c r="V830" s="412"/>
      <c r="W830" s="412"/>
      <c r="X830" s="412"/>
      <c r="Y830" s="412"/>
      <c r="AW830" s="190"/>
      <c r="AX830" s="165"/>
      <c r="AY830" s="166"/>
      <c r="AZ830" s="189"/>
      <c r="BC830" s="94"/>
      <c r="BD830" s="94"/>
      <c r="BE830" s="150"/>
      <c r="CI830" s="411" t="str">
        <f>IFERROR(TOWER_DATA[[#This Row],[Top '[m']]]-TOWER_DATA[[#This Row],[Bottom '[m']]], "")</f>
        <v/>
      </c>
      <c r="CJ830" s="446" t="str">
        <f>IFERROR(-(TOWER_DATA[[#This Row],[D, bottom '[m']]]-TOWER_DATA[[#This Row],[D, top '[m']]])/(TOWER_DATA[[#This Row],[Bottom '[m']]]-TOWER_DATA[[#This Row],[Top '[m']]]),"")</f>
        <v/>
      </c>
      <c r="CK830" s="447" t="str">
        <f>IF(7850/1000*(1/3)*PI()*ABS(CD830-CE830)*((CF830/2)^2+(CF830/2)*(CG830/2)+(CG830/2)^2-(CF830/2-CH830/1000)^2-(CF830/2-CH830/1000)*(CG830/2-CH830/1000)-(CG830/2-CH830/1000)^2)=0,"",7850/1000*(1/3)*PI()*ABS(CD830-CE830)*((CF830/2)^2+(CF830/2)*(CG830/2)+(CG830/2)^2-(CF830/2-CH830/1000)^2-(CF830/2-CH830/1000)*(CG830/2-CH830/1000)-(CG830/2-CH830/1000)^2))</f>
        <v/>
      </c>
      <c r="CL830" s="185" t="str">
        <f>IFERROR((TOWER_DATA[[#This Row],[D, bottom '[m']]]+TOWER_DATA[[#This Row],[D, top '[m']]])/(2*TOWER_DATA[[#This Row],[t '[mm']]]/1000),"")</f>
        <v/>
      </c>
      <c r="DS830" s="150"/>
      <c r="DV830" s="94"/>
      <c r="DW830" s="94"/>
    </row>
    <row r="831" spans="14:127" ht="18" customHeight="1">
      <c r="N831" s="412"/>
      <c r="O831" s="412"/>
      <c r="P831" s="412"/>
      <c r="Q831" s="412"/>
      <c r="R831" s="412"/>
      <c r="S831" s="461"/>
      <c r="T831" s="461"/>
      <c r="U831" s="457"/>
      <c r="V831" s="412"/>
      <c r="W831" s="412"/>
      <c r="X831" s="412"/>
      <c r="Y831" s="412"/>
      <c r="AW831" s="190"/>
      <c r="AX831" s="165"/>
      <c r="AY831" s="166"/>
      <c r="AZ831" s="189"/>
      <c r="BC831" s="94"/>
      <c r="BD831" s="94"/>
      <c r="BE831" s="150"/>
      <c r="CI831" s="411" t="str">
        <f>IFERROR(TOWER_DATA[[#This Row],[Top '[m']]]-TOWER_DATA[[#This Row],[Bottom '[m']]], "")</f>
        <v/>
      </c>
      <c r="CJ831" s="446" t="str">
        <f>IFERROR(-(TOWER_DATA[[#This Row],[D, bottom '[m']]]-TOWER_DATA[[#This Row],[D, top '[m']]])/(TOWER_DATA[[#This Row],[Bottom '[m']]]-TOWER_DATA[[#This Row],[Top '[m']]]),"")</f>
        <v/>
      </c>
      <c r="CK831" s="447" t="str">
        <f>IF(7850/1000*(1/3)*PI()*ABS(CD831-CE831)*((CF831/2)^2+(CF831/2)*(CG831/2)+(CG831/2)^2-(CF831/2-CH831/1000)^2-(CF831/2-CH831/1000)*(CG831/2-CH831/1000)-(CG831/2-CH831/1000)^2)=0,"",7850/1000*(1/3)*PI()*ABS(CD831-CE831)*((CF831/2)^2+(CF831/2)*(CG831/2)+(CG831/2)^2-(CF831/2-CH831/1000)^2-(CF831/2-CH831/1000)*(CG831/2-CH831/1000)-(CG831/2-CH831/1000)^2))</f>
        <v/>
      </c>
      <c r="CL831" s="185" t="str">
        <f>IFERROR((TOWER_DATA[[#This Row],[D, bottom '[m']]]+TOWER_DATA[[#This Row],[D, top '[m']]])/(2*TOWER_DATA[[#This Row],[t '[mm']]]/1000),"")</f>
        <v/>
      </c>
      <c r="DS831" s="150"/>
      <c r="DV831" s="94"/>
      <c r="DW831" s="94"/>
    </row>
    <row r="832" spans="14:127" ht="18" customHeight="1">
      <c r="N832" s="412"/>
      <c r="O832" s="412"/>
      <c r="P832" s="412"/>
      <c r="Q832" s="412"/>
      <c r="R832" s="412"/>
      <c r="S832" s="412"/>
      <c r="T832" s="412"/>
      <c r="U832" s="457"/>
      <c r="V832" s="412"/>
      <c r="W832" s="412"/>
      <c r="X832" s="412"/>
      <c r="Y832" s="412"/>
      <c r="AW832" s="190"/>
      <c r="AX832" s="165"/>
      <c r="AY832" s="166"/>
      <c r="AZ832" s="189"/>
      <c r="BC832" s="94"/>
      <c r="BD832" s="94"/>
      <c r="BE832" s="150"/>
      <c r="CI832" s="411" t="str">
        <f>IFERROR(TOWER_DATA[[#This Row],[Top '[m']]]-TOWER_DATA[[#This Row],[Bottom '[m']]], "")</f>
        <v/>
      </c>
      <c r="CJ832" s="446" t="str">
        <f>IFERROR(-(TOWER_DATA[[#This Row],[D, bottom '[m']]]-TOWER_DATA[[#This Row],[D, top '[m']]])/(TOWER_DATA[[#This Row],[Bottom '[m']]]-TOWER_DATA[[#This Row],[Top '[m']]]),"")</f>
        <v/>
      </c>
      <c r="CK832" s="447" t="str">
        <f>IF(7850/1000*(1/3)*PI()*ABS(CD832-CE832)*((CF832/2)^2+(CF832/2)*(CG832/2)+(CG832/2)^2-(CF832/2-CH832/1000)^2-(CF832/2-CH832/1000)*(CG832/2-CH832/1000)-(CG832/2-CH832/1000)^2)=0,"",7850/1000*(1/3)*PI()*ABS(CD832-CE832)*((CF832/2)^2+(CF832/2)*(CG832/2)+(CG832/2)^2-(CF832/2-CH832/1000)^2-(CF832/2-CH832/1000)*(CG832/2-CH832/1000)-(CG832/2-CH832/1000)^2))</f>
        <v/>
      </c>
      <c r="CL832" s="185" t="str">
        <f>IFERROR((TOWER_DATA[[#This Row],[D, bottom '[m']]]+TOWER_DATA[[#This Row],[D, top '[m']]])/(2*TOWER_DATA[[#This Row],[t '[mm']]]/1000),"")</f>
        <v/>
      </c>
      <c r="DS832" s="150"/>
      <c r="DV832" s="94"/>
      <c r="DW832" s="94"/>
    </row>
    <row r="833" spans="14:127" ht="18" customHeight="1">
      <c r="N833" s="412"/>
      <c r="O833" s="412"/>
      <c r="P833" s="412"/>
      <c r="Q833" s="412"/>
      <c r="R833" s="412"/>
      <c r="S833" s="412"/>
      <c r="T833" s="412"/>
      <c r="U833" s="457"/>
      <c r="V833" s="412"/>
      <c r="W833" s="412"/>
      <c r="X833" s="412"/>
      <c r="Y833" s="412"/>
      <c r="AW833" s="190"/>
      <c r="AX833" s="165"/>
      <c r="AY833" s="166"/>
      <c r="AZ833" s="189"/>
      <c r="BC833" s="94"/>
      <c r="BD833" s="94"/>
      <c r="BE833" s="150"/>
      <c r="CI833" s="411" t="str">
        <f>IFERROR(TOWER_DATA[[#This Row],[Top '[m']]]-TOWER_DATA[[#This Row],[Bottom '[m']]], "")</f>
        <v/>
      </c>
      <c r="CJ833" s="446" t="str">
        <f>IFERROR(-(TOWER_DATA[[#This Row],[D, bottom '[m']]]-TOWER_DATA[[#This Row],[D, top '[m']]])/(TOWER_DATA[[#This Row],[Bottom '[m']]]-TOWER_DATA[[#This Row],[Top '[m']]]),"")</f>
        <v/>
      </c>
      <c r="CK833" s="447" t="str">
        <f>IF(7850/1000*(1/3)*PI()*ABS(CD833-CE833)*((CF833/2)^2+(CF833/2)*(CG833/2)+(CG833/2)^2-(CF833/2-CH833/1000)^2-(CF833/2-CH833/1000)*(CG833/2-CH833/1000)-(CG833/2-CH833/1000)^2)=0,"",7850/1000*(1/3)*PI()*ABS(CD833-CE833)*((CF833/2)^2+(CF833/2)*(CG833/2)+(CG833/2)^2-(CF833/2-CH833/1000)^2-(CF833/2-CH833/1000)*(CG833/2-CH833/1000)-(CG833/2-CH833/1000)^2))</f>
        <v/>
      </c>
      <c r="CL833" s="185" t="str">
        <f>IFERROR((TOWER_DATA[[#This Row],[D, bottom '[m']]]+TOWER_DATA[[#This Row],[D, top '[m']]])/(2*TOWER_DATA[[#This Row],[t '[mm']]]/1000),"")</f>
        <v/>
      </c>
      <c r="DS833" s="150"/>
      <c r="DV833" s="94"/>
      <c r="DW833" s="94"/>
    </row>
    <row r="834" spans="14:127" ht="18" customHeight="1">
      <c r="N834" s="412"/>
      <c r="O834" s="412"/>
      <c r="P834" s="412"/>
      <c r="Q834" s="412"/>
      <c r="R834" s="412"/>
      <c r="S834" s="412"/>
      <c r="T834" s="412"/>
      <c r="U834" s="457"/>
      <c r="V834" s="412"/>
      <c r="W834" s="412"/>
      <c r="X834" s="412"/>
      <c r="Y834" s="412"/>
      <c r="AW834" s="190"/>
      <c r="AX834" s="165"/>
      <c r="AY834" s="166"/>
      <c r="AZ834" s="189"/>
      <c r="BC834" s="94"/>
      <c r="BD834" s="94"/>
      <c r="BE834" s="150"/>
      <c r="CI834" s="411" t="str">
        <f>IFERROR(TOWER_DATA[[#This Row],[Top '[m']]]-TOWER_DATA[[#This Row],[Bottom '[m']]], "")</f>
        <v/>
      </c>
      <c r="CJ834" s="446" t="str">
        <f>IFERROR(-(TOWER_DATA[[#This Row],[D, bottom '[m']]]-TOWER_DATA[[#This Row],[D, top '[m']]])/(TOWER_DATA[[#This Row],[Bottom '[m']]]-TOWER_DATA[[#This Row],[Top '[m']]]),"")</f>
        <v/>
      </c>
      <c r="CK834" s="447" t="str">
        <f>IF(7850/1000*(1/3)*PI()*ABS(CD834-CE834)*((CF834/2)^2+(CF834/2)*(CG834/2)+(CG834/2)^2-(CF834/2-CH834/1000)^2-(CF834/2-CH834/1000)*(CG834/2-CH834/1000)-(CG834/2-CH834/1000)^2)=0,"",7850/1000*(1/3)*PI()*ABS(CD834-CE834)*((CF834/2)^2+(CF834/2)*(CG834/2)+(CG834/2)^2-(CF834/2-CH834/1000)^2-(CF834/2-CH834/1000)*(CG834/2-CH834/1000)-(CG834/2-CH834/1000)^2))</f>
        <v/>
      </c>
      <c r="CL834" s="185" t="str">
        <f>IFERROR((TOWER_DATA[[#This Row],[D, bottom '[m']]]+TOWER_DATA[[#This Row],[D, top '[m']]])/(2*TOWER_DATA[[#This Row],[t '[mm']]]/1000),"")</f>
        <v/>
      </c>
      <c r="DS834" s="150"/>
      <c r="DV834" s="94"/>
      <c r="DW834" s="94"/>
    </row>
    <row r="835" spans="14:127" ht="18" customHeight="1">
      <c r="N835" s="412"/>
      <c r="O835" s="412"/>
      <c r="P835" s="412"/>
      <c r="Q835" s="412"/>
      <c r="R835" s="412"/>
      <c r="S835" s="412"/>
      <c r="T835" s="412"/>
      <c r="U835" s="457"/>
      <c r="V835" s="412"/>
      <c r="W835" s="412"/>
      <c r="X835" s="412"/>
      <c r="Y835" s="412"/>
      <c r="AW835" s="190"/>
      <c r="AX835" s="165"/>
      <c r="AY835" s="166"/>
      <c r="AZ835" s="189"/>
      <c r="BC835" s="94"/>
      <c r="BD835" s="94"/>
      <c r="BE835" s="150"/>
      <c r="CI835" s="411" t="str">
        <f>IFERROR(TOWER_DATA[[#This Row],[Top '[m']]]-TOWER_DATA[[#This Row],[Bottom '[m']]], "")</f>
        <v/>
      </c>
      <c r="CJ835" s="446" t="str">
        <f>IFERROR(-(TOWER_DATA[[#This Row],[D, bottom '[m']]]-TOWER_DATA[[#This Row],[D, top '[m']]])/(TOWER_DATA[[#This Row],[Bottom '[m']]]-TOWER_DATA[[#This Row],[Top '[m']]]),"")</f>
        <v/>
      </c>
      <c r="CK835" s="447" t="str">
        <f>IF(7850/1000*(1/3)*PI()*ABS(CD835-CE835)*((CF835/2)^2+(CF835/2)*(CG835/2)+(CG835/2)^2-(CF835/2-CH835/1000)^2-(CF835/2-CH835/1000)*(CG835/2-CH835/1000)-(CG835/2-CH835/1000)^2)=0,"",7850/1000*(1/3)*PI()*ABS(CD835-CE835)*((CF835/2)^2+(CF835/2)*(CG835/2)+(CG835/2)^2-(CF835/2-CH835/1000)^2-(CF835/2-CH835/1000)*(CG835/2-CH835/1000)-(CG835/2-CH835/1000)^2))</f>
        <v/>
      </c>
      <c r="CL835" s="185" t="str">
        <f>IFERROR((TOWER_DATA[[#This Row],[D, bottom '[m']]]+TOWER_DATA[[#This Row],[D, top '[m']]])/(2*TOWER_DATA[[#This Row],[t '[mm']]]/1000),"")</f>
        <v/>
      </c>
      <c r="DS835" s="150"/>
      <c r="DV835" s="94"/>
      <c r="DW835" s="94"/>
    </row>
    <row r="836" spans="14:127" ht="18" customHeight="1">
      <c r="N836" s="412"/>
      <c r="O836" s="412"/>
      <c r="P836" s="412"/>
      <c r="Q836" s="412"/>
      <c r="R836" s="412"/>
      <c r="S836" s="412"/>
      <c r="T836" s="412"/>
      <c r="U836" s="457"/>
      <c r="V836" s="412"/>
      <c r="W836" s="412"/>
      <c r="X836" s="412"/>
      <c r="Y836" s="412"/>
      <c r="AW836" s="190"/>
      <c r="AX836" s="165"/>
      <c r="AY836" s="166"/>
      <c r="AZ836" s="189"/>
      <c r="BC836" s="94"/>
      <c r="BD836" s="94"/>
      <c r="BE836" s="150"/>
      <c r="CI836" s="411" t="str">
        <f>IFERROR(TOWER_DATA[[#This Row],[Top '[m']]]-TOWER_DATA[[#This Row],[Bottom '[m']]], "")</f>
        <v/>
      </c>
      <c r="CJ836" s="446" t="str">
        <f>IFERROR(-(TOWER_DATA[[#This Row],[D, bottom '[m']]]-TOWER_DATA[[#This Row],[D, top '[m']]])/(TOWER_DATA[[#This Row],[Bottom '[m']]]-TOWER_DATA[[#This Row],[Top '[m']]]),"")</f>
        <v/>
      </c>
      <c r="CK836" s="447" t="str">
        <f>IF(7850/1000*(1/3)*PI()*ABS(CD836-CE836)*((CF836/2)^2+(CF836/2)*(CG836/2)+(CG836/2)^2-(CF836/2-CH836/1000)^2-(CF836/2-CH836/1000)*(CG836/2-CH836/1000)-(CG836/2-CH836/1000)^2)=0,"",7850/1000*(1/3)*PI()*ABS(CD836-CE836)*((CF836/2)^2+(CF836/2)*(CG836/2)+(CG836/2)^2-(CF836/2-CH836/1000)^2-(CF836/2-CH836/1000)*(CG836/2-CH836/1000)-(CG836/2-CH836/1000)^2))</f>
        <v/>
      </c>
      <c r="CL836" s="185" t="str">
        <f>IFERROR((TOWER_DATA[[#This Row],[D, bottom '[m']]]+TOWER_DATA[[#This Row],[D, top '[m']]])/(2*TOWER_DATA[[#This Row],[t '[mm']]]/1000),"")</f>
        <v/>
      </c>
      <c r="DS836" s="150"/>
      <c r="DV836" s="94"/>
      <c r="DW836" s="94"/>
    </row>
    <row r="837" spans="14:127" ht="18" customHeight="1">
      <c r="N837" s="412"/>
      <c r="O837" s="412"/>
      <c r="P837" s="412"/>
      <c r="Q837" s="412"/>
      <c r="R837" s="412"/>
      <c r="S837" s="412"/>
      <c r="T837" s="412"/>
      <c r="U837" s="457"/>
      <c r="V837" s="412"/>
      <c r="W837" s="412"/>
      <c r="X837" s="412"/>
      <c r="Y837" s="412"/>
      <c r="AW837" s="190"/>
      <c r="AX837" s="165"/>
      <c r="AY837" s="166"/>
      <c r="AZ837" s="189"/>
      <c r="BC837" s="94"/>
      <c r="BD837" s="94"/>
      <c r="BE837" s="150"/>
      <c r="CI837" s="411" t="str">
        <f>IFERROR(TOWER_DATA[[#This Row],[Top '[m']]]-TOWER_DATA[[#This Row],[Bottom '[m']]], "")</f>
        <v/>
      </c>
      <c r="CJ837" s="446" t="str">
        <f>IFERROR(-(TOWER_DATA[[#This Row],[D, bottom '[m']]]-TOWER_DATA[[#This Row],[D, top '[m']]])/(TOWER_DATA[[#This Row],[Bottom '[m']]]-TOWER_DATA[[#This Row],[Top '[m']]]),"")</f>
        <v/>
      </c>
      <c r="CK837" s="447" t="str">
        <f>IF(7850/1000*(1/3)*PI()*ABS(CD837-CE837)*((CF837/2)^2+(CF837/2)*(CG837/2)+(CG837/2)^2-(CF837/2-CH837/1000)^2-(CF837/2-CH837/1000)*(CG837/2-CH837/1000)-(CG837/2-CH837/1000)^2)=0,"",7850/1000*(1/3)*PI()*ABS(CD837-CE837)*((CF837/2)^2+(CF837/2)*(CG837/2)+(CG837/2)^2-(CF837/2-CH837/1000)^2-(CF837/2-CH837/1000)*(CG837/2-CH837/1000)-(CG837/2-CH837/1000)^2))</f>
        <v/>
      </c>
      <c r="CL837" s="185" t="str">
        <f>IFERROR((TOWER_DATA[[#This Row],[D, bottom '[m']]]+TOWER_DATA[[#This Row],[D, top '[m']]])/(2*TOWER_DATA[[#This Row],[t '[mm']]]/1000),"")</f>
        <v/>
      </c>
      <c r="DS837" s="150"/>
      <c r="DV837" s="94"/>
      <c r="DW837" s="94"/>
    </row>
    <row r="838" spans="14:127" ht="18" customHeight="1">
      <c r="N838" s="412"/>
      <c r="O838" s="412"/>
      <c r="P838" s="412"/>
      <c r="Q838" s="412"/>
      <c r="R838" s="412"/>
      <c r="S838" s="412"/>
      <c r="T838" s="412"/>
      <c r="U838" s="457"/>
      <c r="V838" s="412"/>
      <c r="W838" s="412"/>
      <c r="X838" s="412"/>
      <c r="Y838" s="412"/>
      <c r="AW838" s="190"/>
      <c r="AX838" s="165"/>
      <c r="AY838" s="166"/>
      <c r="AZ838" s="189"/>
      <c r="BC838" s="94"/>
      <c r="BD838" s="94"/>
      <c r="BE838" s="150"/>
      <c r="CI838" s="411" t="str">
        <f>IFERROR(TOWER_DATA[[#This Row],[Top '[m']]]-TOWER_DATA[[#This Row],[Bottom '[m']]], "")</f>
        <v/>
      </c>
      <c r="CJ838" s="446" t="str">
        <f>IFERROR(-(TOWER_DATA[[#This Row],[D, bottom '[m']]]-TOWER_DATA[[#This Row],[D, top '[m']]])/(TOWER_DATA[[#This Row],[Bottom '[m']]]-TOWER_DATA[[#This Row],[Top '[m']]]),"")</f>
        <v/>
      </c>
      <c r="CK838" s="447" t="str">
        <f>IF(7850/1000*(1/3)*PI()*ABS(CD838-CE838)*((CF838/2)^2+(CF838/2)*(CG838/2)+(CG838/2)^2-(CF838/2-CH838/1000)^2-(CF838/2-CH838/1000)*(CG838/2-CH838/1000)-(CG838/2-CH838/1000)^2)=0,"",7850/1000*(1/3)*PI()*ABS(CD838-CE838)*((CF838/2)^2+(CF838/2)*(CG838/2)+(CG838/2)^2-(CF838/2-CH838/1000)^2-(CF838/2-CH838/1000)*(CG838/2-CH838/1000)-(CG838/2-CH838/1000)^2))</f>
        <v/>
      </c>
      <c r="CL838" s="185" t="str">
        <f>IFERROR((TOWER_DATA[[#This Row],[D, bottom '[m']]]+TOWER_DATA[[#This Row],[D, top '[m']]])/(2*TOWER_DATA[[#This Row],[t '[mm']]]/1000),"")</f>
        <v/>
      </c>
      <c r="DS838" s="150"/>
      <c r="DV838" s="94"/>
      <c r="DW838" s="94"/>
    </row>
    <row r="839" spans="14:127" ht="18" customHeight="1">
      <c r="N839" s="412"/>
      <c r="O839" s="412"/>
      <c r="P839" s="412"/>
      <c r="Q839" s="412"/>
      <c r="R839" s="412"/>
      <c r="S839" s="412"/>
      <c r="T839" s="412"/>
      <c r="U839" s="457"/>
      <c r="V839" s="412"/>
      <c r="W839" s="412"/>
      <c r="X839" s="412"/>
      <c r="Y839" s="412"/>
      <c r="AW839" s="190"/>
      <c r="AX839" s="165"/>
      <c r="AY839" s="166"/>
      <c r="AZ839" s="189"/>
      <c r="BC839" s="94"/>
      <c r="BD839" s="94"/>
      <c r="BE839" s="150"/>
      <c r="CI839" s="411" t="str">
        <f>IFERROR(TOWER_DATA[[#This Row],[Top '[m']]]-TOWER_DATA[[#This Row],[Bottom '[m']]], "")</f>
        <v/>
      </c>
      <c r="CJ839" s="446" t="str">
        <f>IFERROR(-(TOWER_DATA[[#This Row],[D, bottom '[m']]]-TOWER_DATA[[#This Row],[D, top '[m']]])/(TOWER_DATA[[#This Row],[Bottom '[m']]]-TOWER_DATA[[#This Row],[Top '[m']]]),"")</f>
        <v/>
      </c>
      <c r="CK839" s="447" t="str">
        <f>IF(7850/1000*(1/3)*PI()*ABS(CD839-CE839)*((CF839/2)^2+(CF839/2)*(CG839/2)+(CG839/2)^2-(CF839/2-CH839/1000)^2-(CF839/2-CH839/1000)*(CG839/2-CH839/1000)-(CG839/2-CH839/1000)^2)=0,"",7850/1000*(1/3)*PI()*ABS(CD839-CE839)*((CF839/2)^2+(CF839/2)*(CG839/2)+(CG839/2)^2-(CF839/2-CH839/1000)^2-(CF839/2-CH839/1000)*(CG839/2-CH839/1000)-(CG839/2-CH839/1000)^2))</f>
        <v/>
      </c>
      <c r="CL839" s="185" t="str">
        <f>IFERROR((TOWER_DATA[[#This Row],[D, bottom '[m']]]+TOWER_DATA[[#This Row],[D, top '[m']]])/(2*TOWER_DATA[[#This Row],[t '[mm']]]/1000),"")</f>
        <v/>
      </c>
      <c r="DS839" s="150"/>
      <c r="DV839" s="94"/>
      <c r="DW839" s="94"/>
    </row>
    <row r="840" spans="14:127" ht="18" customHeight="1">
      <c r="N840" s="412"/>
      <c r="O840" s="412"/>
      <c r="P840" s="412"/>
      <c r="Q840" s="412"/>
      <c r="R840" s="412"/>
      <c r="S840" s="412"/>
      <c r="T840" s="412"/>
      <c r="U840" s="457"/>
      <c r="V840" s="412"/>
      <c r="W840" s="412"/>
      <c r="X840" s="412"/>
      <c r="Y840" s="412"/>
      <c r="AW840" s="190"/>
      <c r="AX840" s="165"/>
      <c r="AY840" s="166"/>
      <c r="AZ840" s="189"/>
      <c r="BC840" s="94"/>
      <c r="BD840" s="94"/>
      <c r="BE840" s="150"/>
      <c r="CI840" s="411" t="str">
        <f>IFERROR(TOWER_DATA[[#This Row],[Top '[m']]]-TOWER_DATA[[#This Row],[Bottom '[m']]], "")</f>
        <v/>
      </c>
      <c r="CJ840" s="446" t="str">
        <f>IFERROR(-(TOWER_DATA[[#This Row],[D, bottom '[m']]]-TOWER_DATA[[#This Row],[D, top '[m']]])/(TOWER_DATA[[#This Row],[Bottom '[m']]]-TOWER_DATA[[#This Row],[Top '[m']]]),"")</f>
        <v/>
      </c>
      <c r="CK840" s="447" t="str">
        <f>IF(7850/1000*(1/3)*PI()*ABS(CD840-CE840)*((CF840/2)^2+(CF840/2)*(CG840/2)+(CG840/2)^2-(CF840/2-CH840/1000)^2-(CF840/2-CH840/1000)*(CG840/2-CH840/1000)-(CG840/2-CH840/1000)^2)=0,"",7850/1000*(1/3)*PI()*ABS(CD840-CE840)*((CF840/2)^2+(CF840/2)*(CG840/2)+(CG840/2)^2-(CF840/2-CH840/1000)^2-(CF840/2-CH840/1000)*(CG840/2-CH840/1000)-(CG840/2-CH840/1000)^2))</f>
        <v/>
      </c>
      <c r="CL840" s="185" t="str">
        <f>IFERROR((TOWER_DATA[[#This Row],[D, bottom '[m']]]+TOWER_DATA[[#This Row],[D, top '[m']]])/(2*TOWER_DATA[[#This Row],[t '[mm']]]/1000),"")</f>
        <v/>
      </c>
      <c r="DS840" s="150"/>
      <c r="DV840" s="94"/>
      <c r="DW840" s="94"/>
    </row>
    <row r="841" spans="14:127" ht="18" customHeight="1">
      <c r="N841" s="412"/>
      <c r="O841" s="412"/>
      <c r="P841" s="412"/>
      <c r="Q841" s="412"/>
      <c r="R841" s="412"/>
      <c r="S841" s="412"/>
      <c r="T841" s="412"/>
      <c r="U841" s="457"/>
      <c r="V841" s="412"/>
      <c r="W841" s="412"/>
      <c r="X841" s="412"/>
      <c r="Y841" s="412"/>
      <c r="AW841" s="190"/>
      <c r="AX841" s="165"/>
      <c r="AY841" s="166"/>
      <c r="AZ841" s="189"/>
      <c r="BC841" s="94"/>
      <c r="BD841" s="94"/>
      <c r="BE841" s="150"/>
      <c r="CI841" s="411" t="str">
        <f>IFERROR(TOWER_DATA[[#This Row],[Top '[m']]]-TOWER_DATA[[#This Row],[Bottom '[m']]], "")</f>
        <v/>
      </c>
      <c r="CJ841" s="446" t="str">
        <f>IFERROR(-(TOWER_DATA[[#This Row],[D, bottom '[m']]]-TOWER_DATA[[#This Row],[D, top '[m']]])/(TOWER_DATA[[#This Row],[Bottom '[m']]]-TOWER_DATA[[#This Row],[Top '[m']]]),"")</f>
        <v/>
      </c>
      <c r="CK841" s="447" t="str">
        <f>IF(7850/1000*(1/3)*PI()*ABS(CD841-CE841)*((CF841/2)^2+(CF841/2)*(CG841/2)+(CG841/2)^2-(CF841/2-CH841/1000)^2-(CF841/2-CH841/1000)*(CG841/2-CH841/1000)-(CG841/2-CH841/1000)^2)=0,"",7850/1000*(1/3)*PI()*ABS(CD841-CE841)*((CF841/2)^2+(CF841/2)*(CG841/2)+(CG841/2)^2-(CF841/2-CH841/1000)^2-(CF841/2-CH841/1000)*(CG841/2-CH841/1000)-(CG841/2-CH841/1000)^2))</f>
        <v/>
      </c>
      <c r="CL841" s="185" t="str">
        <f>IFERROR((TOWER_DATA[[#This Row],[D, bottom '[m']]]+TOWER_DATA[[#This Row],[D, top '[m']]])/(2*TOWER_DATA[[#This Row],[t '[mm']]]/1000),"")</f>
        <v/>
      </c>
      <c r="DS841" s="150"/>
      <c r="DV841" s="94"/>
      <c r="DW841" s="94"/>
    </row>
    <row r="842" spans="14:127" ht="18" customHeight="1">
      <c r="N842" s="412"/>
      <c r="O842" s="412"/>
      <c r="P842" s="412"/>
      <c r="Q842" s="412"/>
      <c r="R842" s="412"/>
      <c r="S842" s="412"/>
      <c r="T842" s="412"/>
      <c r="U842" s="457"/>
      <c r="V842" s="412"/>
      <c r="W842" s="412"/>
      <c r="X842" s="412"/>
      <c r="Y842" s="412"/>
      <c r="AW842" s="190"/>
      <c r="AX842" s="165"/>
      <c r="AY842" s="166"/>
      <c r="AZ842" s="189"/>
      <c r="BC842" s="94"/>
      <c r="BD842" s="94"/>
      <c r="BE842" s="150"/>
      <c r="CI842" s="411" t="str">
        <f>IFERROR(TOWER_DATA[[#This Row],[Top '[m']]]-TOWER_DATA[[#This Row],[Bottom '[m']]], "")</f>
        <v/>
      </c>
      <c r="CJ842" s="446" t="str">
        <f>IFERROR(-(TOWER_DATA[[#This Row],[D, bottom '[m']]]-TOWER_DATA[[#This Row],[D, top '[m']]])/(TOWER_DATA[[#This Row],[Bottom '[m']]]-TOWER_DATA[[#This Row],[Top '[m']]]),"")</f>
        <v/>
      </c>
      <c r="CK842" s="447" t="str">
        <f>IF(7850/1000*(1/3)*PI()*ABS(CD842-CE842)*((CF842/2)^2+(CF842/2)*(CG842/2)+(CG842/2)^2-(CF842/2-CH842/1000)^2-(CF842/2-CH842/1000)*(CG842/2-CH842/1000)-(CG842/2-CH842/1000)^2)=0,"",7850/1000*(1/3)*PI()*ABS(CD842-CE842)*((CF842/2)^2+(CF842/2)*(CG842/2)+(CG842/2)^2-(CF842/2-CH842/1000)^2-(CF842/2-CH842/1000)*(CG842/2-CH842/1000)-(CG842/2-CH842/1000)^2))</f>
        <v/>
      </c>
      <c r="CL842" s="185" t="str">
        <f>IFERROR((TOWER_DATA[[#This Row],[D, bottom '[m']]]+TOWER_DATA[[#This Row],[D, top '[m']]])/(2*TOWER_DATA[[#This Row],[t '[mm']]]/1000),"")</f>
        <v/>
      </c>
      <c r="DS842" s="150"/>
      <c r="DV842" s="94"/>
      <c r="DW842" s="94"/>
    </row>
    <row r="843" spans="14:127" ht="18" customHeight="1">
      <c r="N843" s="412"/>
      <c r="O843" s="412"/>
      <c r="P843" s="412"/>
      <c r="Q843" s="412"/>
      <c r="R843" s="412"/>
      <c r="S843" s="412"/>
      <c r="T843" s="412"/>
      <c r="U843" s="457"/>
      <c r="V843" s="412"/>
      <c r="W843" s="412"/>
      <c r="X843" s="412"/>
      <c r="Y843" s="412"/>
      <c r="AW843" s="190"/>
      <c r="AX843" s="165"/>
      <c r="AY843" s="166"/>
      <c r="AZ843" s="189"/>
      <c r="BC843" s="94"/>
      <c r="BD843" s="94"/>
      <c r="BE843" s="150"/>
      <c r="CI843" s="411" t="str">
        <f>IFERROR(TOWER_DATA[[#This Row],[Top '[m']]]-TOWER_DATA[[#This Row],[Bottom '[m']]], "")</f>
        <v/>
      </c>
      <c r="CJ843" s="446" t="str">
        <f>IFERROR(-(TOWER_DATA[[#This Row],[D, bottom '[m']]]-TOWER_DATA[[#This Row],[D, top '[m']]])/(TOWER_DATA[[#This Row],[Bottom '[m']]]-TOWER_DATA[[#This Row],[Top '[m']]]),"")</f>
        <v/>
      </c>
      <c r="CK843" s="447" t="str">
        <f>IF(7850/1000*(1/3)*PI()*ABS(CD843-CE843)*((CF843/2)^2+(CF843/2)*(CG843/2)+(CG843/2)^2-(CF843/2-CH843/1000)^2-(CF843/2-CH843/1000)*(CG843/2-CH843/1000)-(CG843/2-CH843/1000)^2)=0,"",7850/1000*(1/3)*PI()*ABS(CD843-CE843)*((CF843/2)^2+(CF843/2)*(CG843/2)+(CG843/2)^2-(CF843/2-CH843/1000)^2-(CF843/2-CH843/1000)*(CG843/2-CH843/1000)-(CG843/2-CH843/1000)^2))</f>
        <v/>
      </c>
      <c r="CL843" s="185" t="str">
        <f>IFERROR((TOWER_DATA[[#This Row],[D, bottom '[m']]]+TOWER_DATA[[#This Row],[D, top '[m']]])/(2*TOWER_DATA[[#This Row],[t '[mm']]]/1000),"")</f>
        <v/>
      </c>
      <c r="DS843" s="150"/>
      <c r="DV843" s="94"/>
      <c r="DW843" s="94"/>
    </row>
    <row r="844" spans="14:127" ht="18" customHeight="1">
      <c r="N844" s="412"/>
      <c r="O844" s="412"/>
      <c r="P844" s="412"/>
      <c r="Q844" s="412"/>
      <c r="R844" s="412"/>
      <c r="S844" s="412"/>
      <c r="T844" s="412"/>
      <c r="U844" s="457"/>
      <c r="V844" s="412"/>
      <c r="W844" s="412"/>
      <c r="X844" s="412"/>
      <c r="Y844" s="412"/>
      <c r="AW844" s="190"/>
      <c r="AX844" s="165"/>
      <c r="AY844" s="166"/>
      <c r="AZ844" s="189"/>
      <c r="BC844" s="94"/>
      <c r="BD844" s="94"/>
      <c r="BE844" s="150"/>
      <c r="CI844" s="411" t="str">
        <f>IFERROR(TOWER_DATA[[#This Row],[Top '[m']]]-TOWER_DATA[[#This Row],[Bottom '[m']]], "")</f>
        <v/>
      </c>
      <c r="CJ844" s="446" t="str">
        <f>IFERROR(-(TOWER_DATA[[#This Row],[D, bottom '[m']]]-TOWER_DATA[[#This Row],[D, top '[m']]])/(TOWER_DATA[[#This Row],[Bottom '[m']]]-TOWER_DATA[[#This Row],[Top '[m']]]),"")</f>
        <v/>
      </c>
      <c r="CK844" s="447" t="str">
        <f>IF(7850/1000*(1/3)*PI()*ABS(CD844-CE844)*((CF844/2)^2+(CF844/2)*(CG844/2)+(CG844/2)^2-(CF844/2-CH844/1000)^2-(CF844/2-CH844/1000)*(CG844/2-CH844/1000)-(CG844/2-CH844/1000)^2)=0,"",7850/1000*(1/3)*PI()*ABS(CD844-CE844)*((CF844/2)^2+(CF844/2)*(CG844/2)+(CG844/2)^2-(CF844/2-CH844/1000)^2-(CF844/2-CH844/1000)*(CG844/2-CH844/1000)-(CG844/2-CH844/1000)^2))</f>
        <v/>
      </c>
      <c r="CL844" s="185" t="str">
        <f>IFERROR((TOWER_DATA[[#This Row],[D, bottom '[m']]]+TOWER_DATA[[#This Row],[D, top '[m']]])/(2*TOWER_DATA[[#This Row],[t '[mm']]]/1000),"")</f>
        <v/>
      </c>
      <c r="DS844" s="150"/>
      <c r="DV844" s="94"/>
      <c r="DW844" s="94"/>
    </row>
    <row r="845" spans="14:127" ht="18" customHeight="1">
      <c r="N845" s="412"/>
      <c r="O845" s="412"/>
      <c r="P845" s="412"/>
      <c r="Q845" s="412"/>
      <c r="R845" s="412"/>
      <c r="S845" s="412"/>
      <c r="T845" s="412"/>
      <c r="U845" s="457"/>
      <c r="V845" s="412"/>
      <c r="W845" s="412"/>
      <c r="X845" s="412"/>
      <c r="Y845" s="412"/>
      <c r="AW845" s="190"/>
      <c r="AX845" s="165"/>
      <c r="AY845" s="166"/>
      <c r="AZ845" s="189"/>
      <c r="BC845" s="94"/>
      <c r="BD845" s="94"/>
      <c r="BE845" s="150"/>
      <c r="CI845" s="411" t="str">
        <f>IFERROR(TOWER_DATA[[#This Row],[Top '[m']]]-TOWER_DATA[[#This Row],[Bottom '[m']]], "")</f>
        <v/>
      </c>
      <c r="CJ845" s="446" t="str">
        <f>IFERROR(-(TOWER_DATA[[#This Row],[D, bottom '[m']]]-TOWER_DATA[[#This Row],[D, top '[m']]])/(TOWER_DATA[[#This Row],[Bottom '[m']]]-TOWER_DATA[[#This Row],[Top '[m']]]),"")</f>
        <v/>
      </c>
      <c r="CK845" s="447" t="str">
        <f>IF(7850/1000*(1/3)*PI()*ABS(CD845-CE845)*((CF845/2)^2+(CF845/2)*(CG845/2)+(CG845/2)^2-(CF845/2-CH845/1000)^2-(CF845/2-CH845/1000)*(CG845/2-CH845/1000)-(CG845/2-CH845/1000)^2)=0,"",7850/1000*(1/3)*PI()*ABS(CD845-CE845)*((CF845/2)^2+(CF845/2)*(CG845/2)+(CG845/2)^2-(CF845/2-CH845/1000)^2-(CF845/2-CH845/1000)*(CG845/2-CH845/1000)-(CG845/2-CH845/1000)^2))</f>
        <v/>
      </c>
      <c r="CL845" s="185" t="str">
        <f>IFERROR((TOWER_DATA[[#This Row],[D, bottom '[m']]]+TOWER_DATA[[#This Row],[D, top '[m']]])/(2*TOWER_DATA[[#This Row],[t '[mm']]]/1000),"")</f>
        <v/>
      </c>
      <c r="DS845" s="150"/>
      <c r="DV845" s="94"/>
      <c r="DW845" s="94"/>
    </row>
    <row r="846" spans="14:127" ht="18" customHeight="1">
      <c r="N846" s="412"/>
      <c r="O846" s="412"/>
      <c r="P846" s="412"/>
      <c r="Q846" s="412"/>
      <c r="R846" s="412"/>
      <c r="S846" s="412"/>
      <c r="T846" s="412"/>
      <c r="U846" s="457"/>
      <c r="V846" s="412"/>
      <c r="W846" s="412"/>
      <c r="X846" s="412"/>
      <c r="Y846" s="412"/>
      <c r="AW846" s="190"/>
      <c r="AX846" s="165"/>
      <c r="AY846" s="166"/>
      <c r="AZ846" s="189"/>
      <c r="BC846" s="94"/>
      <c r="BD846" s="94"/>
      <c r="BE846" s="150"/>
      <c r="CI846" s="411" t="str">
        <f>IFERROR(TOWER_DATA[[#This Row],[Top '[m']]]-TOWER_DATA[[#This Row],[Bottom '[m']]], "")</f>
        <v/>
      </c>
      <c r="CJ846" s="446" t="str">
        <f>IFERROR(-(TOWER_DATA[[#This Row],[D, bottom '[m']]]-TOWER_DATA[[#This Row],[D, top '[m']]])/(TOWER_DATA[[#This Row],[Bottom '[m']]]-TOWER_DATA[[#This Row],[Top '[m']]]),"")</f>
        <v/>
      </c>
      <c r="CK846" s="447" t="str">
        <f>IF(7850/1000*(1/3)*PI()*ABS(CD846-CE846)*((CF846/2)^2+(CF846/2)*(CG846/2)+(CG846/2)^2-(CF846/2-CH846/1000)^2-(CF846/2-CH846/1000)*(CG846/2-CH846/1000)-(CG846/2-CH846/1000)^2)=0,"",7850/1000*(1/3)*PI()*ABS(CD846-CE846)*((CF846/2)^2+(CF846/2)*(CG846/2)+(CG846/2)^2-(CF846/2-CH846/1000)^2-(CF846/2-CH846/1000)*(CG846/2-CH846/1000)-(CG846/2-CH846/1000)^2))</f>
        <v/>
      </c>
      <c r="CL846" s="185" t="str">
        <f>IFERROR((TOWER_DATA[[#This Row],[D, bottom '[m']]]+TOWER_DATA[[#This Row],[D, top '[m']]])/(2*TOWER_DATA[[#This Row],[t '[mm']]]/1000),"")</f>
        <v/>
      </c>
      <c r="DS846" s="150"/>
      <c r="DV846" s="94"/>
      <c r="DW846" s="94"/>
    </row>
    <row r="847" spans="14:127" ht="18" customHeight="1">
      <c r="N847" s="412"/>
      <c r="O847" s="412"/>
      <c r="P847" s="412"/>
      <c r="Q847" s="412"/>
      <c r="R847" s="412"/>
      <c r="S847" s="412"/>
      <c r="T847" s="412"/>
      <c r="U847" s="457"/>
      <c r="V847" s="412"/>
      <c r="W847" s="412"/>
      <c r="X847" s="412"/>
      <c r="Y847" s="412"/>
      <c r="AW847" s="190"/>
      <c r="AX847" s="165"/>
      <c r="AY847" s="166"/>
      <c r="AZ847" s="189"/>
      <c r="BC847" s="94"/>
      <c r="BD847" s="94"/>
      <c r="BE847" s="150"/>
      <c r="CI847" s="411" t="str">
        <f>IFERROR(TOWER_DATA[[#This Row],[Top '[m']]]-TOWER_DATA[[#This Row],[Bottom '[m']]], "")</f>
        <v/>
      </c>
      <c r="CJ847" s="446" t="str">
        <f>IFERROR(-(TOWER_DATA[[#This Row],[D, bottom '[m']]]-TOWER_DATA[[#This Row],[D, top '[m']]])/(TOWER_DATA[[#This Row],[Bottom '[m']]]-TOWER_DATA[[#This Row],[Top '[m']]]),"")</f>
        <v/>
      </c>
      <c r="CK847" s="447" t="str">
        <f>IF(7850/1000*(1/3)*PI()*ABS(CD847-CE847)*((CF847/2)^2+(CF847/2)*(CG847/2)+(CG847/2)^2-(CF847/2-CH847/1000)^2-(CF847/2-CH847/1000)*(CG847/2-CH847/1000)-(CG847/2-CH847/1000)^2)=0,"",7850/1000*(1/3)*PI()*ABS(CD847-CE847)*((CF847/2)^2+(CF847/2)*(CG847/2)+(CG847/2)^2-(CF847/2-CH847/1000)^2-(CF847/2-CH847/1000)*(CG847/2-CH847/1000)-(CG847/2-CH847/1000)^2))</f>
        <v/>
      </c>
      <c r="CL847" s="185" t="str">
        <f>IFERROR((TOWER_DATA[[#This Row],[D, bottom '[m']]]+TOWER_DATA[[#This Row],[D, top '[m']]])/(2*TOWER_DATA[[#This Row],[t '[mm']]]/1000),"")</f>
        <v/>
      </c>
      <c r="DS847" s="150"/>
      <c r="DV847" s="94"/>
      <c r="DW847" s="94"/>
    </row>
    <row r="848" spans="14:127" ht="18" customHeight="1">
      <c r="N848" s="412"/>
      <c r="O848" s="412"/>
      <c r="P848" s="412"/>
      <c r="Q848" s="412"/>
      <c r="R848" s="412"/>
      <c r="S848" s="412"/>
      <c r="T848" s="412"/>
      <c r="U848" s="457"/>
      <c r="V848" s="412"/>
      <c r="W848" s="412"/>
      <c r="X848" s="412"/>
      <c r="Y848" s="412"/>
      <c r="AW848" s="190"/>
      <c r="AX848" s="165"/>
      <c r="AY848" s="166"/>
      <c r="AZ848" s="189"/>
      <c r="BC848" s="94"/>
      <c r="BD848" s="94"/>
      <c r="BE848" s="150"/>
      <c r="CI848" s="411" t="str">
        <f>IFERROR(TOWER_DATA[[#This Row],[Top '[m']]]-TOWER_DATA[[#This Row],[Bottom '[m']]], "")</f>
        <v/>
      </c>
      <c r="CJ848" s="446" t="str">
        <f>IFERROR(-(TOWER_DATA[[#This Row],[D, bottom '[m']]]-TOWER_DATA[[#This Row],[D, top '[m']]])/(TOWER_DATA[[#This Row],[Bottom '[m']]]-TOWER_DATA[[#This Row],[Top '[m']]]),"")</f>
        <v/>
      </c>
      <c r="CK848" s="447" t="str">
        <f>IF(7850/1000*(1/3)*PI()*ABS(CD848-CE848)*((CF848/2)^2+(CF848/2)*(CG848/2)+(CG848/2)^2-(CF848/2-CH848/1000)^2-(CF848/2-CH848/1000)*(CG848/2-CH848/1000)-(CG848/2-CH848/1000)^2)=0,"",7850/1000*(1/3)*PI()*ABS(CD848-CE848)*((CF848/2)^2+(CF848/2)*(CG848/2)+(CG848/2)^2-(CF848/2-CH848/1000)^2-(CF848/2-CH848/1000)*(CG848/2-CH848/1000)-(CG848/2-CH848/1000)^2))</f>
        <v/>
      </c>
      <c r="CL848" s="185" t="str">
        <f>IFERROR((TOWER_DATA[[#This Row],[D, bottom '[m']]]+TOWER_DATA[[#This Row],[D, top '[m']]])/(2*TOWER_DATA[[#This Row],[t '[mm']]]/1000),"")</f>
        <v/>
      </c>
      <c r="DS848" s="150"/>
      <c r="DV848" s="94"/>
      <c r="DW848" s="94"/>
    </row>
    <row r="849" spans="14:127" ht="18" customHeight="1">
      <c r="N849" s="412"/>
      <c r="O849" s="412"/>
      <c r="P849" s="412"/>
      <c r="Q849" s="412"/>
      <c r="R849" s="412"/>
      <c r="S849" s="412"/>
      <c r="T849" s="412"/>
      <c r="U849" s="457"/>
      <c r="V849" s="412"/>
      <c r="W849" s="412"/>
      <c r="X849" s="412"/>
      <c r="Y849" s="412"/>
      <c r="AW849" s="190"/>
      <c r="AX849" s="165"/>
      <c r="AY849" s="166"/>
      <c r="AZ849" s="189"/>
      <c r="BC849" s="94"/>
      <c r="BD849" s="94"/>
      <c r="BE849" s="150"/>
      <c r="CI849" s="411" t="str">
        <f>IFERROR(TOWER_DATA[[#This Row],[Top '[m']]]-TOWER_DATA[[#This Row],[Bottom '[m']]], "")</f>
        <v/>
      </c>
      <c r="CJ849" s="446" t="str">
        <f>IFERROR(-(TOWER_DATA[[#This Row],[D, bottom '[m']]]-TOWER_DATA[[#This Row],[D, top '[m']]])/(TOWER_DATA[[#This Row],[Bottom '[m']]]-TOWER_DATA[[#This Row],[Top '[m']]]),"")</f>
        <v/>
      </c>
      <c r="CK849" s="447" t="str">
        <f>IF(7850/1000*(1/3)*PI()*ABS(CD849-CE849)*((CF849/2)^2+(CF849/2)*(CG849/2)+(CG849/2)^2-(CF849/2-CH849/1000)^2-(CF849/2-CH849/1000)*(CG849/2-CH849/1000)-(CG849/2-CH849/1000)^2)=0,"",7850/1000*(1/3)*PI()*ABS(CD849-CE849)*((CF849/2)^2+(CF849/2)*(CG849/2)+(CG849/2)^2-(CF849/2-CH849/1000)^2-(CF849/2-CH849/1000)*(CG849/2-CH849/1000)-(CG849/2-CH849/1000)^2))</f>
        <v/>
      </c>
      <c r="CL849" s="185" t="str">
        <f>IFERROR((TOWER_DATA[[#This Row],[D, bottom '[m']]]+TOWER_DATA[[#This Row],[D, top '[m']]])/(2*TOWER_DATA[[#This Row],[t '[mm']]]/1000),"")</f>
        <v/>
      </c>
      <c r="DS849" s="150"/>
      <c r="DV849" s="94"/>
      <c r="DW849" s="94"/>
    </row>
    <row r="850" spans="14:127" ht="18" customHeight="1">
      <c r="N850" s="412"/>
      <c r="O850" s="412"/>
      <c r="P850" s="412"/>
      <c r="Q850" s="412"/>
      <c r="R850" s="412"/>
      <c r="S850" s="412"/>
      <c r="T850" s="412"/>
      <c r="U850" s="457"/>
      <c r="V850" s="412"/>
      <c r="W850" s="412"/>
      <c r="X850" s="412"/>
      <c r="Y850" s="412"/>
      <c r="AW850" s="190"/>
      <c r="AX850" s="165"/>
      <c r="AY850" s="166"/>
      <c r="AZ850" s="189"/>
      <c r="BC850" s="94"/>
      <c r="BD850" s="94"/>
      <c r="BE850" s="150"/>
      <c r="CI850" s="411" t="str">
        <f>IFERROR(TOWER_DATA[[#This Row],[Top '[m']]]-TOWER_DATA[[#This Row],[Bottom '[m']]], "")</f>
        <v/>
      </c>
      <c r="CJ850" s="446" t="str">
        <f>IFERROR(-(TOWER_DATA[[#This Row],[D, bottom '[m']]]-TOWER_DATA[[#This Row],[D, top '[m']]])/(TOWER_DATA[[#This Row],[Bottom '[m']]]-TOWER_DATA[[#This Row],[Top '[m']]]),"")</f>
        <v/>
      </c>
      <c r="CK850" s="447" t="str">
        <f>IF(7850/1000*(1/3)*PI()*ABS(CD850-CE850)*((CF850/2)^2+(CF850/2)*(CG850/2)+(CG850/2)^2-(CF850/2-CH850/1000)^2-(CF850/2-CH850/1000)*(CG850/2-CH850/1000)-(CG850/2-CH850/1000)^2)=0,"",7850/1000*(1/3)*PI()*ABS(CD850-CE850)*((CF850/2)^2+(CF850/2)*(CG850/2)+(CG850/2)^2-(CF850/2-CH850/1000)^2-(CF850/2-CH850/1000)*(CG850/2-CH850/1000)-(CG850/2-CH850/1000)^2))</f>
        <v/>
      </c>
      <c r="CL850" s="185" t="str">
        <f>IFERROR((TOWER_DATA[[#This Row],[D, bottom '[m']]]+TOWER_DATA[[#This Row],[D, top '[m']]])/(2*TOWER_DATA[[#This Row],[t '[mm']]]/1000),"")</f>
        <v/>
      </c>
      <c r="DS850" s="150"/>
      <c r="DV850" s="94"/>
      <c r="DW850" s="94"/>
    </row>
    <row r="851" spans="14:127" ht="18" customHeight="1">
      <c r="N851" s="412"/>
      <c r="O851" s="412"/>
      <c r="P851" s="412"/>
      <c r="Q851" s="412"/>
      <c r="R851" s="412"/>
      <c r="S851" s="412"/>
      <c r="T851" s="412"/>
      <c r="U851" s="457"/>
      <c r="V851" s="412"/>
      <c r="W851" s="412"/>
      <c r="X851" s="412"/>
      <c r="Y851" s="412"/>
      <c r="AW851" s="190"/>
      <c r="AX851" s="165"/>
      <c r="AY851" s="166"/>
      <c r="AZ851" s="189"/>
      <c r="BC851" s="94"/>
      <c r="BD851" s="94"/>
      <c r="BE851" s="150"/>
      <c r="CI851" s="411" t="str">
        <f>IFERROR(TOWER_DATA[[#This Row],[Top '[m']]]-TOWER_DATA[[#This Row],[Bottom '[m']]], "")</f>
        <v/>
      </c>
      <c r="CJ851" s="446" t="str">
        <f>IFERROR(-(TOWER_DATA[[#This Row],[D, bottom '[m']]]-TOWER_DATA[[#This Row],[D, top '[m']]])/(TOWER_DATA[[#This Row],[Bottom '[m']]]-TOWER_DATA[[#This Row],[Top '[m']]]),"")</f>
        <v/>
      </c>
      <c r="CK851" s="447" t="str">
        <f>IF(7850/1000*(1/3)*PI()*ABS(CD851-CE851)*((CF851/2)^2+(CF851/2)*(CG851/2)+(CG851/2)^2-(CF851/2-CH851/1000)^2-(CF851/2-CH851/1000)*(CG851/2-CH851/1000)-(CG851/2-CH851/1000)^2)=0,"",7850/1000*(1/3)*PI()*ABS(CD851-CE851)*((CF851/2)^2+(CF851/2)*(CG851/2)+(CG851/2)^2-(CF851/2-CH851/1000)^2-(CF851/2-CH851/1000)*(CG851/2-CH851/1000)-(CG851/2-CH851/1000)^2))</f>
        <v/>
      </c>
      <c r="CL851" s="185" t="str">
        <f>IFERROR((TOWER_DATA[[#This Row],[D, bottom '[m']]]+TOWER_DATA[[#This Row],[D, top '[m']]])/(2*TOWER_DATA[[#This Row],[t '[mm']]]/1000),"")</f>
        <v/>
      </c>
      <c r="DS851" s="150"/>
      <c r="DV851" s="94"/>
      <c r="DW851" s="94"/>
    </row>
    <row r="852" spans="14:127" ht="18" customHeight="1">
      <c r="N852" s="412"/>
      <c r="O852" s="412"/>
      <c r="P852" s="412"/>
      <c r="Q852" s="412"/>
      <c r="R852" s="412"/>
      <c r="S852" s="412"/>
      <c r="T852" s="412"/>
      <c r="U852" s="457"/>
      <c r="V852" s="412"/>
      <c r="W852" s="412"/>
      <c r="X852" s="412"/>
      <c r="Y852" s="412"/>
      <c r="AW852" s="190"/>
      <c r="AX852" s="165"/>
      <c r="AY852" s="166"/>
      <c r="AZ852" s="189"/>
      <c r="BC852" s="94"/>
      <c r="BD852" s="94"/>
      <c r="BE852" s="150"/>
      <c r="CI852" s="411" t="str">
        <f>IFERROR(TOWER_DATA[[#This Row],[Top '[m']]]-TOWER_DATA[[#This Row],[Bottom '[m']]], "")</f>
        <v/>
      </c>
      <c r="CJ852" s="446" t="str">
        <f>IFERROR(-(TOWER_DATA[[#This Row],[D, bottom '[m']]]-TOWER_DATA[[#This Row],[D, top '[m']]])/(TOWER_DATA[[#This Row],[Bottom '[m']]]-TOWER_DATA[[#This Row],[Top '[m']]]),"")</f>
        <v/>
      </c>
      <c r="CK852" s="447" t="str">
        <f>IF(7850/1000*(1/3)*PI()*ABS(CD852-CE852)*((CF852/2)^2+(CF852/2)*(CG852/2)+(CG852/2)^2-(CF852/2-CH852/1000)^2-(CF852/2-CH852/1000)*(CG852/2-CH852/1000)-(CG852/2-CH852/1000)^2)=0,"",7850/1000*(1/3)*PI()*ABS(CD852-CE852)*((CF852/2)^2+(CF852/2)*(CG852/2)+(CG852/2)^2-(CF852/2-CH852/1000)^2-(CF852/2-CH852/1000)*(CG852/2-CH852/1000)-(CG852/2-CH852/1000)^2))</f>
        <v/>
      </c>
      <c r="CL852" s="185" t="str">
        <f>IFERROR((TOWER_DATA[[#This Row],[D, bottom '[m']]]+TOWER_DATA[[#This Row],[D, top '[m']]])/(2*TOWER_DATA[[#This Row],[t '[mm']]]/1000),"")</f>
        <v/>
      </c>
      <c r="DS852" s="150"/>
      <c r="DV852" s="94"/>
      <c r="DW852" s="94"/>
    </row>
    <row r="853" spans="14:127" ht="18" customHeight="1">
      <c r="N853" s="412"/>
      <c r="O853" s="412"/>
      <c r="P853" s="412"/>
      <c r="Q853" s="412"/>
      <c r="R853" s="412"/>
      <c r="S853" s="412"/>
      <c r="T853" s="412"/>
      <c r="U853" s="457"/>
      <c r="V853" s="412"/>
      <c r="W853" s="412"/>
      <c r="X853" s="412"/>
      <c r="Y853" s="412"/>
      <c r="AW853" s="191"/>
      <c r="AX853" s="188"/>
      <c r="AY853" s="192"/>
      <c r="AZ853" s="193"/>
      <c r="BC853" s="94"/>
      <c r="BD853" s="94"/>
      <c r="BE853" s="150"/>
      <c r="CI853" s="411" t="str">
        <f>IFERROR(TOWER_DATA[[#This Row],[Top '[m']]]-TOWER_DATA[[#This Row],[Bottom '[m']]], "")</f>
        <v/>
      </c>
      <c r="CJ853" s="446" t="str">
        <f>IFERROR(-(TOWER_DATA[[#This Row],[D, bottom '[m']]]-TOWER_DATA[[#This Row],[D, top '[m']]])/(TOWER_DATA[[#This Row],[Bottom '[m']]]-TOWER_DATA[[#This Row],[Top '[m']]]),"")</f>
        <v/>
      </c>
      <c r="CK853" s="447" t="str">
        <f>IF(7850/1000*(1/3)*PI()*ABS(CD853-CE853)*((CF853/2)^2+(CF853/2)*(CG853/2)+(CG853/2)^2-(CF853/2-CH853/1000)^2-(CF853/2-CH853/1000)*(CG853/2-CH853/1000)-(CG853/2-CH853/1000)^2)=0,"",7850/1000*(1/3)*PI()*ABS(CD853-CE853)*((CF853/2)^2+(CF853/2)*(CG853/2)+(CG853/2)^2-(CF853/2-CH853/1000)^2-(CF853/2-CH853/1000)*(CG853/2-CH853/1000)-(CG853/2-CH853/1000)^2))</f>
        <v/>
      </c>
      <c r="CL853" s="185" t="str">
        <f>IFERROR((TOWER_DATA[[#This Row],[D, bottom '[m']]]+TOWER_DATA[[#This Row],[D, top '[m']]])/(2*TOWER_DATA[[#This Row],[t '[mm']]]/1000),"")</f>
        <v/>
      </c>
      <c r="DS853" s="150"/>
      <c r="DV853" s="94"/>
      <c r="DW853" s="94"/>
    </row>
    <row r="854" spans="14:127" ht="18" customHeight="1">
      <c r="N854" s="412"/>
      <c r="O854" s="412"/>
      <c r="P854" s="412"/>
      <c r="Q854" s="412"/>
      <c r="R854" s="412"/>
      <c r="S854" s="412"/>
      <c r="T854" s="412"/>
      <c r="U854" s="457"/>
      <c r="V854" s="412"/>
      <c r="W854" s="412"/>
      <c r="X854" s="412"/>
      <c r="Y854" s="412"/>
      <c r="AX854" s="165"/>
      <c r="AY854" s="166"/>
      <c r="AZ854" s="167"/>
      <c r="BC854" s="94"/>
      <c r="BD854" s="94"/>
      <c r="BE854" s="150"/>
      <c r="CI854" s="411" t="str">
        <f>IFERROR(TOWER_DATA[[#This Row],[Top '[m']]]-TOWER_DATA[[#This Row],[Bottom '[m']]], "")</f>
        <v/>
      </c>
      <c r="CJ854" s="446" t="str">
        <f>IFERROR(-(TOWER_DATA[[#This Row],[D, bottom '[m']]]-TOWER_DATA[[#This Row],[D, top '[m']]])/(TOWER_DATA[[#This Row],[Bottom '[m']]]-TOWER_DATA[[#This Row],[Top '[m']]]),"")</f>
        <v/>
      </c>
      <c r="CK854" s="447" t="str">
        <f>IF(7850/1000*(1/3)*PI()*ABS(CD854-CE854)*((CF854/2)^2+(CF854/2)*(CG854/2)+(CG854/2)^2-(CF854/2-CH854/1000)^2-(CF854/2-CH854/1000)*(CG854/2-CH854/1000)-(CG854/2-CH854/1000)^2)=0,"",7850/1000*(1/3)*PI()*ABS(CD854-CE854)*((CF854/2)^2+(CF854/2)*(CG854/2)+(CG854/2)^2-(CF854/2-CH854/1000)^2-(CF854/2-CH854/1000)*(CG854/2-CH854/1000)-(CG854/2-CH854/1000)^2))</f>
        <v/>
      </c>
      <c r="CL854" s="185" t="str">
        <f>IFERROR((TOWER_DATA[[#This Row],[D, bottom '[m']]]+TOWER_DATA[[#This Row],[D, top '[m']]])/(2*TOWER_DATA[[#This Row],[t '[mm']]]/1000),"")</f>
        <v/>
      </c>
      <c r="DS854" s="150"/>
      <c r="DV854" s="94"/>
      <c r="DW854" s="94"/>
    </row>
    <row r="855" spans="14:127" ht="18" customHeight="1">
      <c r="N855" s="412"/>
      <c r="O855" s="412"/>
      <c r="P855" s="412"/>
      <c r="Q855" s="412"/>
      <c r="R855" s="412"/>
      <c r="S855" s="412"/>
      <c r="T855" s="412"/>
      <c r="U855" s="457"/>
      <c r="V855" s="412"/>
      <c r="W855" s="412"/>
      <c r="X855" s="412"/>
      <c r="Y855" s="412"/>
      <c r="AX855" s="165"/>
      <c r="AY855" s="166"/>
      <c r="AZ855" s="167"/>
      <c r="BC855" s="94"/>
      <c r="BD855" s="94"/>
      <c r="BE855" s="150"/>
      <c r="CI855" s="411" t="str">
        <f>IFERROR(TOWER_DATA[[#This Row],[Top '[m']]]-TOWER_DATA[[#This Row],[Bottom '[m']]], "")</f>
        <v/>
      </c>
      <c r="CJ855" s="446" t="str">
        <f>IFERROR(-(TOWER_DATA[[#This Row],[D, bottom '[m']]]-TOWER_DATA[[#This Row],[D, top '[m']]])/(TOWER_DATA[[#This Row],[Bottom '[m']]]-TOWER_DATA[[#This Row],[Top '[m']]]),"")</f>
        <v/>
      </c>
      <c r="CK855" s="447" t="str">
        <f>IF(7850/1000*(1/3)*PI()*ABS(CD855-CE855)*((CF855/2)^2+(CF855/2)*(CG855/2)+(CG855/2)^2-(CF855/2-CH855/1000)^2-(CF855/2-CH855/1000)*(CG855/2-CH855/1000)-(CG855/2-CH855/1000)^2)=0,"",7850/1000*(1/3)*PI()*ABS(CD855-CE855)*((CF855/2)^2+(CF855/2)*(CG855/2)+(CG855/2)^2-(CF855/2-CH855/1000)^2-(CF855/2-CH855/1000)*(CG855/2-CH855/1000)-(CG855/2-CH855/1000)^2))</f>
        <v/>
      </c>
      <c r="CL855" s="185" t="str">
        <f>IFERROR((TOWER_DATA[[#This Row],[D, bottom '[m']]]+TOWER_DATA[[#This Row],[D, top '[m']]])/(2*TOWER_DATA[[#This Row],[t '[mm']]]/1000),"")</f>
        <v/>
      </c>
      <c r="DS855" s="150"/>
      <c r="DV855" s="94"/>
      <c r="DW855" s="94"/>
    </row>
    <row r="856" spans="14:127" ht="18" customHeight="1">
      <c r="N856" s="412"/>
      <c r="O856" s="412"/>
      <c r="P856" s="412"/>
      <c r="Q856" s="412"/>
      <c r="R856" s="412"/>
      <c r="S856" s="412"/>
      <c r="T856" s="412"/>
      <c r="U856" s="457"/>
      <c r="V856" s="412"/>
      <c r="W856" s="412"/>
      <c r="X856" s="412"/>
      <c r="Y856" s="412"/>
      <c r="AX856" s="165"/>
      <c r="AY856" s="166"/>
      <c r="AZ856" s="167"/>
      <c r="BC856" s="94"/>
      <c r="BD856" s="94"/>
      <c r="BE856" s="150"/>
      <c r="CI856" s="411" t="str">
        <f>IFERROR(TOWER_DATA[[#This Row],[Top '[m']]]-TOWER_DATA[[#This Row],[Bottom '[m']]], "")</f>
        <v/>
      </c>
      <c r="CJ856" s="446" t="str">
        <f>IFERROR(-(TOWER_DATA[[#This Row],[D, bottom '[m']]]-TOWER_DATA[[#This Row],[D, top '[m']]])/(TOWER_DATA[[#This Row],[Bottom '[m']]]-TOWER_DATA[[#This Row],[Top '[m']]]),"")</f>
        <v/>
      </c>
      <c r="CK856" s="447" t="str">
        <f>IF(7850/1000*(1/3)*PI()*ABS(CD856-CE856)*((CF856/2)^2+(CF856/2)*(CG856/2)+(CG856/2)^2-(CF856/2-CH856/1000)^2-(CF856/2-CH856/1000)*(CG856/2-CH856/1000)-(CG856/2-CH856/1000)^2)=0,"",7850/1000*(1/3)*PI()*ABS(CD856-CE856)*((CF856/2)^2+(CF856/2)*(CG856/2)+(CG856/2)^2-(CF856/2-CH856/1000)^2-(CF856/2-CH856/1000)*(CG856/2-CH856/1000)-(CG856/2-CH856/1000)^2))</f>
        <v/>
      </c>
      <c r="CL856" s="185" t="str">
        <f>IFERROR((TOWER_DATA[[#This Row],[D, bottom '[m']]]+TOWER_DATA[[#This Row],[D, top '[m']]])/(2*TOWER_DATA[[#This Row],[t '[mm']]]/1000),"")</f>
        <v/>
      </c>
      <c r="DS856" s="150"/>
      <c r="DV856" s="94"/>
      <c r="DW856" s="94"/>
    </row>
    <row r="857" spans="14:127" ht="18" customHeight="1">
      <c r="N857" s="412"/>
      <c r="O857" s="412"/>
      <c r="P857" s="412"/>
      <c r="Q857" s="412"/>
      <c r="R857" s="412"/>
      <c r="S857" s="412"/>
      <c r="T857" s="412"/>
      <c r="U857" s="457"/>
      <c r="V857" s="412"/>
      <c r="W857" s="412"/>
      <c r="X857" s="412"/>
      <c r="Y857" s="412"/>
      <c r="AX857" s="165"/>
      <c r="AY857" s="166"/>
      <c r="AZ857" s="167"/>
      <c r="BC857" s="94"/>
      <c r="BD857" s="94"/>
      <c r="BE857" s="150"/>
      <c r="CI857" s="411" t="str">
        <f>IFERROR(TOWER_DATA[[#This Row],[Top '[m']]]-TOWER_DATA[[#This Row],[Bottom '[m']]], "")</f>
        <v/>
      </c>
      <c r="CJ857" s="446" t="str">
        <f>IFERROR(-(TOWER_DATA[[#This Row],[D, bottom '[m']]]-TOWER_DATA[[#This Row],[D, top '[m']]])/(TOWER_DATA[[#This Row],[Bottom '[m']]]-TOWER_DATA[[#This Row],[Top '[m']]]),"")</f>
        <v/>
      </c>
      <c r="CK857" s="447" t="str">
        <f>IF(7850/1000*(1/3)*PI()*ABS(CD857-CE857)*((CF857/2)^2+(CF857/2)*(CG857/2)+(CG857/2)^2-(CF857/2-CH857/1000)^2-(CF857/2-CH857/1000)*(CG857/2-CH857/1000)-(CG857/2-CH857/1000)^2)=0,"",7850/1000*(1/3)*PI()*ABS(CD857-CE857)*((CF857/2)^2+(CF857/2)*(CG857/2)+(CG857/2)^2-(CF857/2-CH857/1000)^2-(CF857/2-CH857/1000)*(CG857/2-CH857/1000)-(CG857/2-CH857/1000)^2))</f>
        <v/>
      </c>
      <c r="CL857" s="185" t="str">
        <f>IFERROR((TOWER_DATA[[#This Row],[D, bottom '[m']]]+TOWER_DATA[[#This Row],[D, top '[m']]])/(2*TOWER_DATA[[#This Row],[t '[mm']]]/1000),"")</f>
        <v/>
      </c>
      <c r="DS857" s="150"/>
      <c r="DV857" s="94"/>
      <c r="DW857" s="94"/>
    </row>
    <row r="858" spans="14:127" ht="18" customHeight="1">
      <c r="N858" s="412"/>
      <c r="O858" s="412"/>
      <c r="P858" s="412"/>
      <c r="Q858" s="412"/>
      <c r="R858" s="412"/>
      <c r="S858" s="412"/>
      <c r="T858" s="412"/>
      <c r="U858" s="457"/>
      <c r="V858" s="412"/>
      <c r="W858" s="412"/>
      <c r="X858" s="412"/>
      <c r="Y858" s="412"/>
      <c r="AX858" s="165"/>
      <c r="AY858" s="166"/>
      <c r="AZ858" s="167"/>
      <c r="BC858" s="94"/>
      <c r="BD858" s="94"/>
      <c r="BE858" s="150"/>
      <c r="CI858" s="411" t="str">
        <f>IFERROR(TOWER_DATA[[#This Row],[Top '[m']]]-TOWER_DATA[[#This Row],[Bottom '[m']]], "")</f>
        <v/>
      </c>
      <c r="CJ858" s="446" t="str">
        <f>IFERROR(-(TOWER_DATA[[#This Row],[D, bottom '[m']]]-TOWER_DATA[[#This Row],[D, top '[m']]])/(TOWER_DATA[[#This Row],[Bottom '[m']]]-TOWER_DATA[[#This Row],[Top '[m']]]),"")</f>
        <v/>
      </c>
      <c r="CK858" s="447" t="str">
        <f>IF(7850/1000*(1/3)*PI()*ABS(CD858-CE858)*((CF858/2)^2+(CF858/2)*(CG858/2)+(CG858/2)^2-(CF858/2-CH858/1000)^2-(CF858/2-CH858/1000)*(CG858/2-CH858/1000)-(CG858/2-CH858/1000)^2)=0,"",7850/1000*(1/3)*PI()*ABS(CD858-CE858)*((CF858/2)^2+(CF858/2)*(CG858/2)+(CG858/2)^2-(CF858/2-CH858/1000)^2-(CF858/2-CH858/1000)*(CG858/2-CH858/1000)-(CG858/2-CH858/1000)^2))</f>
        <v/>
      </c>
      <c r="CL858" s="185" t="str">
        <f>IFERROR((TOWER_DATA[[#This Row],[D, bottom '[m']]]+TOWER_DATA[[#This Row],[D, top '[m']]])/(2*TOWER_DATA[[#This Row],[t '[mm']]]/1000),"")</f>
        <v/>
      </c>
      <c r="DS858" s="150"/>
      <c r="DV858" s="94"/>
      <c r="DW858" s="94"/>
    </row>
    <row r="859" spans="14:127" ht="18" customHeight="1">
      <c r="N859" s="412"/>
      <c r="O859" s="412"/>
      <c r="P859" s="412"/>
      <c r="Q859" s="412"/>
      <c r="R859" s="412"/>
      <c r="S859" s="412"/>
      <c r="T859" s="412"/>
      <c r="U859" s="457"/>
      <c r="V859" s="412"/>
      <c r="W859" s="412"/>
      <c r="X859" s="412"/>
      <c r="Y859" s="412"/>
      <c r="AX859" s="165"/>
      <c r="AY859" s="166"/>
      <c r="AZ859" s="167"/>
      <c r="BC859" s="94"/>
      <c r="BD859" s="94"/>
      <c r="BE859" s="150"/>
      <c r="CI859" s="411" t="str">
        <f>IFERROR(TOWER_DATA[[#This Row],[Top '[m']]]-TOWER_DATA[[#This Row],[Bottom '[m']]], "")</f>
        <v/>
      </c>
      <c r="CJ859" s="446" t="str">
        <f>IFERROR(-(TOWER_DATA[[#This Row],[D, bottom '[m']]]-TOWER_DATA[[#This Row],[D, top '[m']]])/(TOWER_DATA[[#This Row],[Bottom '[m']]]-TOWER_DATA[[#This Row],[Top '[m']]]),"")</f>
        <v/>
      </c>
      <c r="CK859" s="447" t="str">
        <f>IF(7850/1000*(1/3)*PI()*ABS(CD859-CE859)*((CF859/2)^2+(CF859/2)*(CG859/2)+(CG859/2)^2-(CF859/2-CH859/1000)^2-(CF859/2-CH859/1000)*(CG859/2-CH859/1000)-(CG859/2-CH859/1000)^2)=0,"",7850/1000*(1/3)*PI()*ABS(CD859-CE859)*((CF859/2)^2+(CF859/2)*(CG859/2)+(CG859/2)^2-(CF859/2-CH859/1000)^2-(CF859/2-CH859/1000)*(CG859/2-CH859/1000)-(CG859/2-CH859/1000)^2))</f>
        <v/>
      </c>
      <c r="CL859" s="185" t="str">
        <f>IFERROR((TOWER_DATA[[#This Row],[D, bottom '[m']]]+TOWER_DATA[[#This Row],[D, top '[m']]])/(2*TOWER_DATA[[#This Row],[t '[mm']]]/1000),"")</f>
        <v/>
      </c>
      <c r="DS859" s="150"/>
      <c r="DV859" s="94"/>
      <c r="DW859" s="94"/>
    </row>
    <row r="860" spans="14:127" ht="18" customHeight="1">
      <c r="N860" s="412"/>
      <c r="O860" s="412"/>
      <c r="P860" s="412"/>
      <c r="Q860" s="412"/>
      <c r="R860" s="412"/>
      <c r="S860" s="412"/>
      <c r="T860" s="412"/>
      <c r="U860" s="457"/>
      <c r="V860" s="412"/>
      <c r="W860" s="412"/>
      <c r="X860" s="412"/>
      <c r="Y860" s="412"/>
      <c r="AX860" s="165"/>
      <c r="AY860" s="166"/>
      <c r="AZ860" s="167"/>
      <c r="BC860" s="94"/>
      <c r="BD860" s="94"/>
      <c r="BE860" s="150"/>
      <c r="CI860" s="411" t="str">
        <f>IFERROR(TOWER_DATA[[#This Row],[Top '[m']]]-TOWER_DATA[[#This Row],[Bottom '[m']]], "")</f>
        <v/>
      </c>
      <c r="CJ860" s="446" t="str">
        <f>IFERROR(-(TOWER_DATA[[#This Row],[D, bottom '[m']]]-TOWER_DATA[[#This Row],[D, top '[m']]])/(TOWER_DATA[[#This Row],[Bottom '[m']]]-TOWER_DATA[[#This Row],[Top '[m']]]),"")</f>
        <v/>
      </c>
      <c r="CK860" s="447" t="str">
        <f>IF(7850/1000*(1/3)*PI()*ABS(CD860-CE860)*((CF860/2)^2+(CF860/2)*(CG860/2)+(CG860/2)^2-(CF860/2-CH860/1000)^2-(CF860/2-CH860/1000)*(CG860/2-CH860/1000)-(CG860/2-CH860/1000)^2)=0,"",7850/1000*(1/3)*PI()*ABS(CD860-CE860)*((CF860/2)^2+(CF860/2)*(CG860/2)+(CG860/2)^2-(CF860/2-CH860/1000)^2-(CF860/2-CH860/1000)*(CG860/2-CH860/1000)-(CG860/2-CH860/1000)^2))</f>
        <v/>
      </c>
      <c r="CL860" s="185" t="str">
        <f>IFERROR((TOWER_DATA[[#This Row],[D, bottom '[m']]]+TOWER_DATA[[#This Row],[D, top '[m']]])/(2*TOWER_DATA[[#This Row],[t '[mm']]]/1000),"")</f>
        <v/>
      </c>
      <c r="DS860" s="150"/>
      <c r="DV860" s="94"/>
      <c r="DW860" s="94"/>
    </row>
    <row r="861" spans="14:127" ht="18" customHeight="1">
      <c r="N861" s="412"/>
      <c r="O861" s="412"/>
      <c r="P861" s="412"/>
      <c r="Q861" s="412"/>
      <c r="R861" s="412"/>
      <c r="S861" s="412"/>
      <c r="T861" s="412"/>
      <c r="U861" s="457"/>
      <c r="V861" s="412"/>
      <c r="W861" s="412"/>
      <c r="X861" s="412"/>
      <c r="Y861" s="412"/>
      <c r="AX861" s="165"/>
      <c r="AY861" s="166"/>
      <c r="AZ861" s="167"/>
      <c r="BC861" s="94"/>
      <c r="BD861" s="94"/>
      <c r="BE861" s="150"/>
      <c r="CI861" s="411" t="str">
        <f>IFERROR(TOWER_DATA[[#This Row],[Top '[m']]]-TOWER_DATA[[#This Row],[Bottom '[m']]], "")</f>
        <v/>
      </c>
      <c r="CJ861" s="446" t="str">
        <f>IFERROR(-(TOWER_DATA[[#This Row],[D, bottom '[m']]]-TOWER_DATA[[#This Row],[D, top '[m']]])/(TOWER_DATA[[#This Row],[Bottom '[m']]]-TOWER_DATA[[#This Row],[Top '[m']]]),"")</f>
        <v/>
      </c>
      <c r="CK861" s="447" t="str">
        <f>IF(7850/1000*(1/3)*PI()*ABS(CD861-CE861)*((CF861/2)^2+(CF861/2)*(CG861/2)+(CG861/2)^2-(CF861/2-CH861/1000)^2-(CF861/2-CH861/1000)*(CG861/2-CH861/1000)-(CG861/2-CH861/1000)^2)=0,"",7850/1000*(1/3)*PI()*ABS(CD861-CE861)*((CF861/2)^2+(CF861/2)*(CG861/2)+(CG861/2)^2-(CF861/2-CH861/1000)^2-(CF861/2-CH861/1000)*(CG861/2-CH861/1000)-(CG861/2-CH861/1000)^2))</f>
        <v/>
      </c>
      <c r="CL861" s="185" t="str">
        <f>IFERROR((TOWER_DATA[[#This Row],[D, bottom '[m']]]+TOWER_DATA[[#This Row],[D, top '[m']]])/(2*TOWER_DATA[[#This Row],[t '[mm']]]/1000),"")</f>
        <v/>
      </c>
      <c r="DS861" s="150"/>
      <c r="DV861" s="94"/>
      <c r="DW861" s="94"/>
    </row>
    <row r="862" spans="14:127" ht="18" customHeight="1">
      <c r="N862" s="412"/>
      <c r="O862" s="412"/>
      <c r="P862" s="412"/>
      <c r="Q862" s="412"/>
      <c r="R862" s="412"/>
      <c r="S862" s="412"/>
      <c r="T862" s="412"/>
      <c r="U862" s="457"/>
      <c r="V862" s="412"/>
      <c r="W862" s="412"/>
      <c r="X862" s="412"/>
      <c r="Y862" s="412"/>
      <c r="AX862" s="165"/>
      <c r="AY862" s="166"/>
      <c r="AZ862" s="167"/>
      <c r="BC862" s="94"/>
      <c r="BD862" s="94"/>
      <c r="BE862" s="150"/>
      <c r="CI862" s="411" t="str">
        <f>IFERROR(TOWER_DATA[[#This Row],[Top '[m']]]-TOWER_DATA[[#This Row],[Bottom '[m']]], "")</f>
        <v/>
      </c>
      <c r="CJ862" s="446" t="str">
        <f>IFERROR(-(TOWER_DATA[[#This Row],[D, bottom '[m']]]-TOWER_DATA[[#This Row],[D, top '[m']]])/(TOWER_DATA[[#This Row],[Bottom '[m']]]-TOWER_DATA[[#This Row],[Top '[m']]]),"")</f>
        <v/>
      </c>
      <c r="CK862" s="447" t="str">
        <f>IF(7850/1000*(1/3)*PI()*ABS(CD862-CE862)*((CF862/2)^2+(CF862/2)*(CG862/2)+(CG862/2)^2-(CF862/2-CH862/1000)^2-(CF862/2-CH862/1000)*(CG862/2-CH862/1000)-(CG862/2-CH862/1000)^2)=0,"",7850/1000*(1/3)*PI()*ABS(CD862-CE862)*((CF862/2)^2+(CF862/2)*(CG862/2)+(CG862/2)^2-(CF862/2-CH862/1000)^2-(CF862/2-CH862/1000)*(CG862/2-CH862/1000)-(CG862/2-CH862/1000)^2))</f>
        <v/>
      </c>
      <c r="CL862" s="185" t="str">
        <f>IFERROR((TOWER_DATA[[#This Row],[D, bottom '[m']]]+TOWER_DATA[[#This Row],[D, top '[m']]])/(2*TOWER_DATA[[#This Row],[t '[mm']]]/1000),"")</f>
        <v/>
      </c>
      <c r="DS862" s="150"/>
      <c r="DV862" s="94"/>
      <c r="DW862" s="94"/>
    </row>
    <row r="863" spans="14:127" ht="18" customHeight="1">
      <c r="N863" s="412"/>
      <c r="O863" s="412"/>
      <c r="P863" s="412"/>
      <c r="Q863" s="412"/>
      <c r="R863" s="412"/>
      <c r="S863" s="412"/>
      <c r="T863" s="412"/>
      <c r="U863" s="457"/>
      <c r="V863" s="412"/>
      <c r="W863" s="412"/>
      <c r="X863" s="412"/>
      <c r="Y863" s="412"/>
      <c r="AX863" s="165"/>
      <c r="AY863" s="166"/>
      <c r="AZ863" s="167"/>
      <c r="BC863" s="94"/>
      <c r="BD863" s="94"/>
      <c r="BE863" s="150"/>
      <c r="CI863" s="411" t="str">
        <f>IFERROR(TOWER_DATA[[#This Row],[Top '[m']]]-TOWER_DATA[[#This Row],[Bottom '[m']]], "")</f>
        <v/>
      </c>
      <c r="CJ863" s="446" t="str">
        <f>IFERROR(-(TOWER_DATA[[#This Row],[D, bottom '[m']]]-TOWER_DATA[[#This Row],[D, top '[m']]])/(TOWER_DATA[[#This Row],[Bottom '[m']]]-TOWER_DATA[[#This Row],[Top '[m']]]),"")</f>
        <v/>
      </c>
      <c r="CK863" s="447" t="str">
        <f>IF(7850/1000*(1/3)*PI()*ABS(CD863-CE863)*((CF863/2)^2+(CF863/2)*(CG863/2)+(CG863/2)^2-(CF863/2-CH863/1000)^2-(CF863/2-CH863/1000)*(CG863/2-CH863/1000)-(CG863/2-CH863/1000)^2)=0,"",7850/1000*(1/3)*PI()*ABS(CD863-CE863)*((CF863/2)^2+(CF863/2)*(CG863/2)+(CG863/2)^2-(CF863/2-CH863/1000)^2-(CF863/2-CH863/1000)*(CG863/2-CH863/1000)-(CG863/2-CH863/1000)^2))</f>
        <v/>
      </c>
      <c r="CL863" s="185" t="str">
        <f>IFERROR((TOWER_DATA[[#This Row],[D, bottom '[m']]]+TOWER_DATA[[#This Row],[D, top '[m']]])/(2*TOWER_DATA[[#This Row],[t '[mm']]]/1000),"")</f>
        <v/>
      </c>
      <c r="DS863" s="150"/>
      <c r="DV863" s="94"/>
      <c r="DW863" s="94"/>
    </row>
    <row r="864" spans="14:127" ht="18" customHeight="1">
      <c r="N864" s="412"/>
      <c r="O864" s="412"/>
      <c r="P864" s="412"/>
      <c r="Q864" s="412"/>
      <c r="R864" s="412"/>
      <c r="S864" s="412"/>
      <c r="T864" s="412"/>
      <c r="U864" s="457"/>
      <c r="V864" s="412"/>
      <c r="W864" s="412"/>
      <c r="X864" s="412"/>
      <c r="Y864" s="412"/>
      <c r="AX864" s="165"/>
      <c r="AY864" s="166"/>
      <c r="AZ864" s="167"/>
      <c r="BC864" s="94"/>
      <c r="BD864" s="94"/>
      <c r="BE864" s="150"/>
      <c r="CI864" s="411" t="str">
        <f>IFERROR(TOWER_DATA[[#This Row],[Top '[m']]]-TOWER_DATA[[#This Row],[Bottom '[m']]], "")</f>
        <v/>
      </c>
      <c r="CJ864" s="446" t="str">
        <f>IFERROR(-(TOWER_DATA[[#This Row],[D, bottom '[m']]]-TOWER_DATA[[#This Row],[D, top '[m']]])/(TOWER_DATA[[#This Row],[Bottom '[m']]]-TOWER_DATA[[#This Row],[Top '[m']]]),"")</f>
        <v/>
      </c>
      <c r="CK864" s="447" t="str">
        <f>IF(7850/1000*(1/3)*PI()*ABS(CD864-CE864)*((CF864/2)^2+(CF864/2)*(CG864/2)+(CG864/2)^2-(CF864/2-CH864/1000)^2-(CF864/2-CH864/1000)*(CG864/2-CH864/1000)-(CG864/2-CH864/1000)^2)=0,"",7850/1000*(1/3)*PI()*ABS(CD864-CE864)*((CF864/2)^2+(CF864/2)*(CG864/2)+(CG864/2)^2-(CF864/2-CH864/1000)^2-(CF864/2-CH864/1000)*(CG864/2-CH864/1000)-(CG864/2-CH864/1000)^2))</f>
        <v/>
      </c>
      <c r="CL864" s="185" t="str">
        <f>IFERROR((TOWER_DATA[[#This Row],[D, bottom '[m']]]+TOWER_DATA[[#This Row],[D, top '[m']]])/(2*TOWER_DATA[[#This Row],[t '[mm']]]/1000),"")</f>
        <v/>
      </c>
      <c r="DS864" s="150"/>
      <c r="DV864" s="94"/>
      <c r="DW864" s="94"/>
    </row>
    <row r="865" spans="14:127" ht="18" customHeight="1">
      <c r="N865" s="412"/>
      <c r="O865" s="412"/>
      <c r="P865" s="412"/>
      <c r="Q865" s="412"/>
      <c r="R865" s="412"/>
      <c r="S865" s="412"/>
      <c r="T865" s="412"/>
      <c r="U865" s="457"/>
      <c r="V865" s="412"/>
      <c r="W865" s="412"/>
      <c r="X865" s="412"/>
      <c r="Y865" s="412"/>
      <c r="AX865" s="165"/>
      <c r="AY865" s="166"/>
      <c r="AZ865" s="167"/>
      <c r="BC865" s="94"/>
      <c r="BD865" s="94"/>
      <c r="BE865" s="150"/>
      <c r="CI865" s="411" t="str">
        <f>IFERROR(TOWER_DATA[[#This Row],[Top '[m']]]-TOWER_DATA[[#This Row],[Bottom '[m']]], "")</f>
        <v/>
      </c>
      <c r="CJ865" s="446" t="str">
        <f>IFERROR(-(TOWER_DATA[[#This Row],[D, bottom '[m']]]-TOWER_DATA[[#This Row],[D, top '[m']]])/(TOWER_DATA[[#This Row],[Bottom '[m']]]-TOWER_DATA[[#This Row],[Top '[m']]]),"")</f>
        <v/>
      </c>
      <c r="CK865" s="447" t="str">
        <f>IF(7850/1000*(1/3)*PI()*ABS(CD865-CE865)*((CF865/2)^2+(CF865/2)*(CG865/2)+(CG865/2)^2-(CF865/2-CH865/1000)^2-(CF865/2-CH865/1000)*(CG865/2-CH865/1000)-(CG865/2-CH865/1000)^2)=0,"",7850/1000*(1/3)*PI()*ABS(CD865-CE865)*((CF865/2)^2+(CF865/2)*(CG865/2)+(CG865/2)^2-(CF865/2-CH865/1000)^2-(CF865/2-CH865/1000)*(CG865/2-CH865/1000)-(CG865/2-CH865/1000)^2))</f>
        <v/>
      </c>
      <c r="CL865" s="185" t="str">
        <f>IFERROR((TOWER_DATA[[#This Row],[D, bottom '[m']]]+TOWER_DATA[[#This Row],[D, top '[m']]])/(2*TOWER_DATA[[#This Row],[t '[mm']]]/1000),"")</f>
        <v/>
      </c>
      <c r="DS865" s="150"/>
      <c r="DV865" s="94"/>
      <c r="DW865" s="94"/>
    </row>
    <row r="866" spans="14:127" ht="18" customHeight="1">
      <c r="N866" s="412"/>
      <c r="O866" s="412"/>
      <c r="P866" s="412"/>
      <c r="Q866" s="412"/>
      <c r="R866" s="412"/>
      <c r="S866" s="412"/>
      <c r="T866" s="412"/>
      <c r="U866" s="457"/>
      <c r="V866" s="412"/>
      <c r="W866" s="412"/>
      <c r="X866" s="412"/>
      <c r="Y866" s="412"/>
      <c r="AX866" s="165"/>
      <c r="AY866" s="166"/>
      <c r="AZ866" s="167"/>
      <c r="BC866" s="94"/>
      <c r="BD866" s="94"/>
      <c r="BE866" s="150"/>
      <c r="CI866" s="411" t="str">
        <f>IFERROR(TOWER_DATA[[#This Row],[Top '[m']]]-TOWER_DATA[[#This Row],[Bottom '[m']]], "")</f>
        <v/>
      </c>
      <c r="CJ866" s="446" t="str">
        <f>IFERROR(-(TOWER_DATA[[#This Row],[D, bottom '[m']]]-TOWER_DATA[[#This Row],[D, top '[m']]])/(TOWER_DATA[[#This Row],[Bottom '[m']]]-TOWER_DATA[[#This Row],[Top '[m']]]),"")</f>
        <v/>
      </c>
      <c r="CK866" s="447" t="str">
        <f>IF(7850/1000*(1/3)*PI()*ABS(CD866-CE866)*((CF866/2)^2+(CF866/2)*(CG866/2)+(CG866/2)^2-(CF866/2-CH866/1000)^2-(CF866/2-CH866/1000)*(CG866/2-CH866/1000)-(CG866/2-CH866/1000)^2)=0,"",7850/1000*(1/3)*PI()*ABS(CD866-CE866)*((CF866/2)^2+(CF866/2)*(CG866/2)+(CG866/2)^2-(CF866/2-CH866/1000)^2-(CF866/2-CH866/1000)*(CG866/2-CH866/1000)-(CG866/2-CH866/1000)^2))</f>
        <v/>
      </c>
      <c r="CL866" s="185" t="str">
        <f>IFERROR((TOWER_DATA[[#This Row],[D, bottom '[m']]]+TOWER_DATA[[#This Row],[D, top '[m']]])/(2*TOWER_DATA[[#This Row],[t '[mm']]]/1000),"")</f>
        <v/>
      </c>
      <c r="DS866" s="150"/>
      <c r="DV866" s="94"/>
      <c r="DW866" s="94"/>
    </row>
    <row r="867" spans="14:127" ht="18" customHeight="1">
      <c r="N867" s="412"/>
      <c r="O867" s="412"/>
      <c r="P867" s="412"/>
      <c r="Q867" s="412"/>
      <c r="R867" s="412"/>
      <c r="S867" s="412"/>
      <c r="T867" s="412"/>
      <c r="U867" s="457"/>
      <c r="V867" s="412"/>
      <c r="W867" s="412"/>
      <c r="X867" s="412"/>
      <c r="Y867" s="412"/>
      <c r="AX867" s="165"/>
      <c r="AY867" s="166"/>
      <c r="AZ867" s="167"/>
      <c r="BC867" s="94"/>
      <c r="BD867" s="94"/>
      <c r="BE867" s="150"/>
      <c r="CI867" s="411" t="str">
        <f>IFERROR(TOWER_DATA[[#This Row],[Top '[m']]]-TOWER_DATA[[#This Row],[Bottom '[m']]], "")</f>
        <v/>
      </c>
      <c r="CJ867" s="446" t="str">
        <f>IFERROR(-(TOWER_DATA[[#This Row],[D, bottom '[m']]]-TOWER_DATA[[#This Row],[D, top '[m']]])/(TOWER_DATA[[#This Row],[Bottom '[m']]]-TOWER_DATA[[#This Row],[Top '[m']]]),"")</f>
        <v/>
      </c>
      <c r="CK867" s="447" t="str">
        <f>IF(7850/1000*(1/3)*PI()*ABS(CD867-CE867)*((CF867/2)^2+(CF867/2)*(CG867/2)+(CG867/2)^2-(CF867/2-CH867/1000)^2-(CF867/2-CH867/1000)*(CG867/2-CH867/1000)-(CG867/2-CH867/1000)^2)=0,"",7850/1000*(1/3)*PI()*ABS(CD867-CE867)*((CF867/2)^2+(CF867/2)*(CG867/2)+(CG867/2)^2-(CF867/2-CH867/1000)^2-(CF867/2-CH867/1000)*(CG867/2-CH867/1000)-(CG867/2-CH867/1000)^2))</f>
        <v/>
      </c>
      <c r="CL867" s="185" t="str">
        <f>IFERROR((TOWER_DATA[[#This Row],[D, bottom '[m']]]+TOWER_DATA[[#This Row],[D, top '[m']]])/(2*TOWER_DATA[[#This Row],[t '[mm']]]/1000),"")</f>
        <v/>
      </c>
      <c r="DS867" s="150"/>
      <c r="DV867" s="94"/>
      <c r="DW867" s="94"/>
    </row>
    <row r="868" spans="14:127" ht="18" customHeight="1">
      <c r="N868" s="412"/>
      <c r="O868" s="412"/>
      <c r="P868" s="412"/>
      <c r="Q868" s="412"/>
      <c r="R868" s="412"/>
      <c r="S868" s="412"/>
      <c r="T868" s="412"/>
      <c r="U868" s="457"/>
      <c r="V868" s="412"/>
      <c r="W868" s="412"/>
      <c r="X868" s="412"/>
      <c r="Y868" s="412"/>
      <c r="AX868" s="165"/>
      <c r="AY868" s="166"/>
      <c r="AZ868" s="167"/>
      <c r="BC868" s="94"/>
      <c r="BD868" s="94"/>
      <c r="BE868" s="150"/>
      <c r="CI868" s="411" t="str">
        <f>IFERROR(TOWER_DATA[[#This Row],[Top '[m']]]-TOWER_DATA[[#This Row],[Bottom '[m']]], "")</f>
        <v/>
      </c>
      <c r="CJ868" s="446" t="str">
        <f>IFERROR(-(TOWER_DATA[[#This Row],[D, bottom '[m']]]-TOWER_DATA[[#This Row],[D, top '[m']]])/(TOWER_DATA[[#This Row],[Bottom '[m']]]-TOWER_DATA[[#This Row],[Top '[m']]]),"")</f>
        <v/>
      </c>
      <c r="CK868" s="447" t="str">
        <f>IF(7850/1000*(1/3)*PI()*ABS(CD868-CE868)*((CF868/2)^2+(CF868/2)*(CG868/2)+(CG868/2)^2-(CF868/2-CH868/1000)^2-(CF868/2-CH868/1000)*(CG868/2-CH868/1000)-(CG868/2-CH868/1000)^2)=0,"",7850/1000*(1/3)*PI()*ABS(CD868-CE868)*((CF868/2)^2+(CF868/2)*(CG868/2)+(CG868/2)^2-(CF868/2-CH868/1000)^2-(CF868/2-CH868/1000)*(CG868/2-CH868/1000)-(CG868/2-CH868/1000)^2))</f>
        <v/>
      </c>
      <c r="CL868" s="185" t="str">
        <f>IFERROR((TOWER_DATA[[#This Row],[D, bottom '[m']]]+TOWER_DATA[[#This Row],[D, top '[m']]])/(2*TOWER_DATA[[#This Row],[t '[mm']]]/1000),"")</f>
        <v/>
      </c>
      <c r="DS868" s="150"/>
      <c r="DV868" s="94"/>
      <c r="DW868" s="94"/>
    </row>
    <row r="869" spans="14:127" ht="18" customHeight="1">
      <c r="N869" s="412"/>
      <c r="O869" s="412"/>
      <c r="P869" s="412"/>
      <c r="Q869" s="412"/>
      <c r="R869" s="412"/>
      <c r="S869" s="412"/>
      <c r="T869" s="412"/>
      <c r="U869" s="457"/>
      <c r="V869" s="412"/>
      <c r="W869" s="412"/>
      <c r="X869" s="412"/>
      <c r="Y869" s="412"/>
      <c r="AX869" s="165"/>
      <c r="AY869" s="166"/>
      <c r="AZ869" s="167"/>
      <c r="BC869" s="94"/>
      <c r="BD869" s="94"/>
      <c r="BE869" s="150"/>
      <c r="CI869" s="411" t="str">
        <f>IFERROR(TOWER_DATA[[#This Row],[Top '[m']]]-TOWER_DATA[[#This Row],[Bottom '[m']]], "")</f>
        <v/>
      </c>
      <c r="CJ869" s="446" t="str">
        <f>IFERROR(-(TOWER_DATA[[#This Row],[D, bottom '[m']]]-TOWER_DATA[[#This Row],[D, top '[m']]])/(TOWER_DATA[[#This Row],[Bottom '[m']]]-TOWER_DATA[[#This Row],[Top '[m']]]),"")</f>
        <v/>
      </c>
      <c r="CK869" s="447" t="str">
        <f>IF(7850/1000*(1/3)*PI()*ABS(CD869-CE869)*((CF869/2)^2+(CF869/2)*(CG869/2)+(CG869/2)^2-(CF869/2-CH869/1000)^2-(CF869/2-CH869/1000)*(CG869/2-CH869/1000)-(CG869/2-CH869/1000)^2)=0,"",7850/1000*(1/3)*PI()*ABS(CD869-CE869)*((CF869/2)^2+(CF869/2)*(CG869/2)+(CG869/2)^2-(CF869/2-CH869/1000)^2-(CF869/2-CH869/1000)*(CG869/2-CH869/1000)-(CG869/2-CH869/1000)^2))</f>
        <v/>
      </c>
      <c r="CL869" s="185" t="str">
        <f>IFERROR((TOWER_DATA[[#This Row],[D, bottom '[m']]]+TOWER_DATA[[#This Row],[D, top '[m']]])/(2*TOWER_DATA[[#This Row],[t '[mm']]]/1000),"")</f>
        <v/>
      </c>
      <c r="DS869" s="150"/>
      <c r="DV869" s="94"/>
      <c r="DW869" s="94"/>
    </row>
    <row r="870" spans="14:127" ht="18" customHeight="1">
      <c r="N870" s="412"/>
      <c r="O870" s="412"/>
      <c r="P870" s="412"/>
      <c r="Q870" s="412"/>
      <c r="R870" s="412"/>
      <c r="S870" s="412"/>
      <c r="T870" s="412"/>
      <c r="U870" s="457"/>
      <c r="V870" s="412"/>
      <c r="W870" s="412"/>
      <c r="X870" s="412"/>
      <c r="Y870" s="412"/>
      <c r="AX870" s="165"/>
      <c r="AY870" s="166"/>
      <c r="AZ870" s="167"/>
      <c r="BC870" s="94"/>
      <c r="BD870" s="94"/>
      <c r="BE870" s="150"/>
      <c r="CI870" s="411" t="str">
        <f>IFERROR(TOWER_DATA[[#This Row],[Top '[m']]]-TOWER_DATA[[#This Row],[Bottom '[m']]], "")</f>
        <v/>
      </c>
      <c r="CJ870" s="446" t="str">
        <f>IFERROR(-(TOWER_DATA[[#This Row],[D, bottom '[m']]]-TOWER_DATA[[#This Row],[D, top '[m']]])/(TOWER_DATA[[#This Row],[Bottom '[m']]]-TOWER_DATA[[#This Row],[Top '[m']]]),"")</f>
        <v/>
      </c>
      <c r="CK870" s="447" t="str">
        <f>IF(7850/1000*(1/3)*PI()*ABS(CD870-CE870)*((CF870/2)^2+(CF870/2)*(CG870/2)+(CG870/2)^2-(CF870/2-CH870/1000)^2-(CF870/2-CH870/1000)*(CG870/2-CH870/1000)-(CG870/2-CH870/1000)^2)=0,"",7850/1000*(1/3)*PI()*ABS(CD870-CE870)*((CF870/2)^2+(CF870/2)*(CG870/2)+(CG870/2)^2-(CF870/2-CH870/1000)^2-(CF870/2-CH870/1000)*(CG870/2-CH870/1000)-(CG870/2-CH870/1000)^2))</f>
        <v/>
      </c>
      <c r="CL870" s="185" t="str">
        <f>IFERROR((TOWER_DATA[[#This Row],[D, bottom '[m']]]+TOWER_DATA[[#This Row],[D, top '[m']]])/(2*TOWER_DATA[[#This Row],[t '[mm']]]/1000),"")</f>
        <v/>
      </c>
      <c r="DS870" s="150"/>
      <c r="DV870" s="94"/>
      <c r="DW870" s="94"/>
    </row>
    <row r="871" spans="14:127" ht="18" customHeight="1">
      <c r="N871" s="412"/>
      <c r="O871" s="412"/>
      <c r="P871" s="412"/>
      <c r="Q871" s="412"/>
      <c r="R871" s="412"/>
      <c r="S871" s="412"/>
      <c r="T871" s="412"/>
      <c r="U871" s="457"/>
      <c r="V871" s="412"/>
      <c r="W871" s="412"/>
      <c r="X871" s="412"/>
      <c r="Y871" s="412"/>
      <c r="AX871" s="165"/>
      <c r="AY871" s="166"/>
      <c r="AZ871" s="167"/>
      <c r="BC871" s="94"/>
      <c r="BD871" s="94"/>
      <c r="BE871" s="150"/>
      <c r="CI871" s="411" t="str">
        <f>IFERROR(TOWER_DATA[[#This Row],[Top '[m']]]-TOWER_DATA[[#This Row],[Bottom '[m']]], "")</f>
        <v/>
      </c>
      <c r="CJ871" s="446" t="str">
        <f>IFERROR(-(TOWER_DATA[[#This Row],[D, bottom '[m']]]-TOWER_DATA[[#This Row],[D, top '[m']]])/(TOWER_DATA[[#This Row],[Bottom '[m']]]-TOWER_DATA[[#This Row],[Top '[m']]]),"")</f>
        <v/>
      </c>
      <c r="CK871" s="447" t="str">
        <f>IF(7850/1000*(1/3)*PI()*ABS(CD871-CE871)*((CF871/2)^2+(CF871/2)*(CG871/2)+(CG871/2)^2-(CF871/2-CH871/1000)^2-(CF871/2-CH871/1000)*(CG871/2-CH871/1000)-(CG871/2-CH871/1000)^2)=0,"",7850/1000*(1/3)*PI()*ABS(CD871-CE871)*((CF871/2)^2+(CF871/2)*(CG871/2)+(CG871/2)^2-(CF871/2-CH871/1000)^2-(CF871/2-CH871/1000)*(CG871/2-CH871/1000)-(CG871/2-CH871/1000)^2))</f>
        <v/>
      </c>
      <c r="CL871" s="185" t="str">
        <f>IFERROR((TOWER_DATA[[#This Row],[D, bottom '[m']]]+TOWER_DATA[[#This Row],[D, top '[m']]])/(2*TOWER_DATA[[#This Row],[t '[mm']]]/1000),"")</f>
        <v/>
      </c>
      <c r="DS871" s="150"/>
      <c r="DV871" s="94"/>
      <c r="DW871" s="94"/>
    </row>
    <row r="872" spans="14:127" ht="18" customHeight="1">
      <c r="N872" s="412"/>
      <c r="O872" s="412"/>
      <c r="P872" s="412"/>
      <c r="Q872" s="412"/>
      <c r="R872" s="412"/>
      <c r="S872" s="412"/>
      <c r="T872" s="412"/>
      <c r="U872" s="457"/>
      <c r="V872" s="412"/>
      <c r="W872" s="412"/>
      <c r="X872" s="412"/>
      <c r="Y872" s="412"/>
      <c r="AX872" s="165"/>
      <c r="AY872" s="166"/>
      <c r="AZ872" s="167"/>
      <c r="BC872" s="94"/>
      <c r="BD872" s="94"/>
      <c r="BE872" s="150"/>
      <c r="CI872" s="411" t="str">
        <f>IFERROR(TOWER_DATA[[#This Row],[Top '[m']]]-TOWER_DATA[[#This Row],[Bottom '[m']]], "")</f>
        <v/>
      </c>
      <c r="CJ872" s="446" t="str">
        <f>IFERROR(-(TOWER_DATA[[#This Row],[D, bottom '[m']]]-TOWER_DATA[[#This Row],[D, top '[m']]])/(TOWER_DATA[[#This Row],[Bottom '[m']]]-TOWER_DATA[[#This Row],[Top '[m']]]),"")</f>
        <v/>
      </c>
      <c r="CK872" s="447" t="str">
        <f>IF(7850/1000*(1/3)*PI()*ABS(CD872-CE872)*((CF872/2)^2+(CF872/2)*(CG872/2)+(CG872/2)^2-(CF872/2-CH872/1000)^2-(CF872/2-CH872/1000)*(CG872/2-CH872/1000)-(CG872/2-CH872/1000)^2)=0,"",7850/1000*(1/3)*PI()*ABS(CD872-CE872)*((CF872/2)^2+(CF872/2)*(CG872/2)+(CG872/2)^2-(CF872/2-CH872/1000)^2-(CF872/2-CH872/1000)*(CG872/2-CH872/1000)-(CG872/2-CH872/1000)^2))</f>
        <v/>
      </c>
      <c r="CL872" s="185" t="str">
        <f>IFERROR((TOWER_DATA[[#This Row],[D, bottom '[m']]]+TOWER_DATA[[#This Row],[D, top '[m']]])/(2*TOWER_DATA[[#This Row],[t '[mm']]]/1000),"")</f>
        <v/>
      </c>
      <c r="DS872" s="150"/>
      <c r="DV872" s="94"/>
      <c r="DW872" s="94"/>
    </row>
    <row r="873" spans="14:127" ht="18" customHeight="1">
      <c r="N873" s="412"/>
      <c r="O873" s="412"/>
      <c r="P873" s="412"/>
      <c r="Q873" s="412"/>
      <c r="R873" s="412"/>
      <c r="S873" s="412"/>
      <c r="T873" s="412"/>
      <c r="U873" s="457"/>
      <c r="V873" s="412"/>
      <c r="W873" s="412"/>
      <c r="X873" s="412"/>
      <c r="Y873" s="412"/>
      <c r="AX873" s="165"/>
      <c r="AY873" s="166"/>
      <c r="AZ873" s="167"/>
      <c r="BC873" s="94"/>
      <c r="BD873" s="94"/>
      <c r="BE873" s="150"/>
      <c r="CI873" s="411" t="str">
        <f>IFERROR(TOWER_DATA[[#This Row],[Top '[m']]]-TOWER_DATA[[#This Row],[Bottom '[m']]], "")</f>
        <v/>
      </c>
      <c r="CJ873" s="446" t="str">
        <f>IFERROR(-(TOWER_DATA[[#This Row],[D, bottom '[m']]]-TOWER_DATA[[#This Row],[D, top '[m']]])/(TOWER_DATA[[#This Row],[Bottom '[m']]]-TOWER_DATA[[#This Row],[Top '[m']]]),"")</f>
        <v/>
      </c>
      <c r="CK873" s="447" t="str">
        <f>IF(7850/1000*(1/3)*PI()*ABS(CD873-CE873)*((CF873/2)^2+(CF873/2)*(CG873/2)+(CG873/2)^2-(CF873/2-CH873/1000)^2-(CF873/2-CH873/1000)*(CG873/2-CH873/1000)-(CG873/2-CH873/1000)^2)=0,"",7850/1000*(1/3)*PI()*ABS(CD873-CE873)*((CF873/2)^2+(CF873/2)*(CG873/2)+(CG873/2)^2-(CF873/2-CH873/1000)^2-(CF873/2-CH873/1000)*(CG873/2-CH873/1000)-(CG873/2-CH873/1000)^2))</f>
        <v/>
      </c>
      <c r="CL873" s="185" t="str">
        <f>IFERROR((TOWER_DATA[[#This Row],[D, bottom '[m']]]+TOWER_DATA[[#This Row],[D, top '[m']]])/(2*TOWER_DATA[[#This Row],[t '[mm']]]/1000),"")</f>
        <v/>
      </c>
      <c r="DS873" s="150"/>
      <c r="DV873" s="94"/>
      <c r="DW873" s="94"/>
    </row>
    <row r="874" spans="14:127" ht="18" customHeight="1">
      <c r="N874" s="412"/>
      <c r="O874" s="412"/>
      <c r="P874" s="412"/>
      <c r="Q874" s="412"/>
      <c r="R874" s="412"/>
      <c r="S874" s="412"/>
      <c r="T874" s="412"/>
      <c r="U874" s="457"/>
      <c r="V874" s="412"/>
      <c r="W874" s="412"/>
      <c r="X874" s="412"/>
      <c r="Y874" s="412"/>
      <c r="AX874" s="165"/>
      <c r="AY874" s="166"/>
      <c r="AZ874" s="167"/>
      <c r="BC874" s="94"/>
      <c r="BD874" s="94"/>
      <c r="BE874" s="150"/>
      <c r="CI874" s="411" t="str">
        <f>IFERROR(TOWER_DATA[[#This Row],[Top '[m']]]-TOWER_DATA[[#This Row],[Bottom '[m']]], "")</f>
        <v/>
      </c>
      <c r="CJ874" s="446" t="str">
        <f>IFERROR(-(TOWER_DATA[[#This Row],[D, bottom '[m']]]-TOWER_DATA[[#This Row],[D, top '[m']]])/(TOWER_DATA[[#This Row],[Bottom '[m']]]-TOWER_DATA[[#This Row],[Top '[m']]]),"")</f>
        <v/>
      </c>
      <c r="CK874" s="447" t="str">
        <f>IF(7850/1000*(1/3)*PI()*ABS(CD874-CE874)*((CF874/2)^2+(CF874/2)*(CG874/2)+(CG874/2)^2-(CF874/2-CH874/1000)^2-(CF874/2-CH874/1000)*(CG874/2-CH874/1000)-(CG874/2-CH874/1000)^2)=0,"",7850/1000*(1/3)*PI()*ABS(CD874-CE874)*((CF874/2)^2+(CF874/2)*(CG874/2)+(CG874/2)^2-(CF874/2-CH874/1000)^2-(CF874/2-CH874/1000)*(CG874/2-CH874/1000)-(CG874/2-CH874/1000)^2))</f>
        <v/>
      </c>
      <c r="CL874" s="185" t="str">
        <f>IFERROR((TOWER_DATA[[#This Row],[D, bottom '[m']]]+TOWER_DATA[[#This Row],[D, top '[m']]])/(2*TOWER_DATA[[#This Row],[t '[mm']]]/1000),"")</f>
        <v/>
      </c>
      <c r="DS874" s="150"/>
      <c r="DV874" s="94"/>
      <c r="DW874" s="94"/>
    </row>
    <row r="875" spans="14:127" ht="18" customHeight="1">
      <c r="N875" s="412"/>
      <c r="O875" s="412"/>
      <c r="P875" s="412"/>
      <c r="Q875" s="412"/>
      <c r="R875" s="412"/>
      <c r="S875" s="412"/>
      <c r="T875" s="412"/>
      <c r="U875" s="457"/>
      <c r="V875" s="412"/>
      <c r="W875" s="412"/>
      <c r="X875" s="412"/>
      <c r="Y875" s="412"/>
      <c r="AX875" s="165"/>
      <c r="AY875" s="166"/>
      <c r="AZ875" s="167"/>
      <c r="BC875" s="94"/>
      <c r="BD875" s="94"/>
      <c r="BE875" s="150"/>
      <c r="CI875" s="411" t="str">
        <f>IFERROR(TOWER_DATA[[#This Row],[Top '[m']]]-TOWER_DATA[[#This Row],[Bottom '[m']]], "")</f>
        <v/>
      </c>
      <c r="CJ875" s="446" t="str">
        <f>IFERROR(-(TOWER_DATA[[#This Row],[D, bottom '[m']]]-TOWER_DATA[[#This Row],[D, top '[m']]])/(TOWER_DATA[[#This Row],[Bottom '[m']]]-TOWER_DATA[[#This Row],[Top '[m']]]),"")</f>
        <v/>
      </c>
      <c r="CK875" s="447" t="str">
        <f>IF(7850/1000*(1/3)*PI()*ABS(CD875-CE875)*((CF875/2)^2+(CF875/2)*(CG875/2)+(CG875/2)^2-(CF875/2-CH875/1000)^2-(CF875/2-CH875/1000)*(CG875/2-CH875/1000)-(CG875/2-CH875/1000)^2)=0,"",7850/1000*(1/3)*PI()*ABS(CD875-CE875)*((CF875/2)^2+(CF875/2)*(CG875/2)+(CG875/2)^2-(CF875/2-CH875/1000)^2-(CF875/2-CH875/1000)*(CG875/2-CH875/1000)-(CG875/2-CH875/1000)^2))</f>
        <v/>
      </c>
      <c r="CL875" s="185" t="str">
        <f>IFERROR((TOWER_DATA[[#This Row],[D, bottom '[m']]]+TOWER_DATA[[#This Row],[D, top '[m']]])/(2*TOWER_DATA[[#This Row],[t '[mm']]]/1000),"")</f>
        <v/>
      </c>
      <c r="DS875" s="150"/>
      <c r="DV875" s="94"/>
      <c r="DW875" s="94"/>
    </row>
    <row r="876" spans="14:127" ht="18" customHeight="1">
      <c r="N876" s="412"/>
      <c r="O876" s="412"/>
      <c r="P876" s="412"/>
      <c r="Q876" s="412"/>
      <c r="R876" s="412"/>
      <c r="S876" s="412"/>
      <c r="T876" s="412"/>
      <c r="U876" s="457"/>
      <c r="V876" s="412"/>
      <c r="W876" s="412"/>
      <c r="X876" s="412"/>
      <c r="Y876" s="412"/>
      <c r="AX876" s="165"/>
      <c r="AY876" s="166"/>
      <c r="AZ876" s="167"/>
      <c r="BC876" s="94"/>
      <c r="BD876" s="94"/>
      <c r="BE876" s="150"/>
      <c r="CI876" s="411" t="str">
        <f>IFERROR(TOWER_DATA[[#This Row],[Top '[m']]]-TOWER_DATA[[#This Row],[Bottom '[m']]], "")</f>
        <v/>
      </c>
      <c r="CJ876" s="446" t="str">
        <f>IFERROR(-(TOWER_DATA[[#This Row],[D, bottom '[m']]]-TOWER_DATA[[#This Row],[D, top '[m']]])/(TOWER_DATA[[#This Row],[Bottom '[m']]]-TOWER_DATA[[#This Row],[Top '[m']]]),"")</f>
        <v/>
      </c>
      <c r="CK876" s="447" t="str">
        <f>IF(7850/1000*(1/3)*PI()*ABS(CD876-CE876)*((CF876/2)^2+(CF876/2)*(CG876/2)+(CG876/2)^2-(CF876/2-CH876/1000)^2-(CF876/2-CH876/1000)*(CG876/2-CH876/1000)-(CG876/2-CH876/1000)^2)=0,"",7850/1000*(1/3)*PI()*ABS(CD876-CE876)*((CF876/2)^2+(CF876/2)*(CG876/2)+(CG876/2)^2-(CF876/2-CH876/1000)^2-(CF876/2-CH876/1000)*(CG876/2-CH876/1000)-(CG876/2-CH876/1000)^2))</f>
        <v/>
      </c>
      <c r="CL876" s="185" t="str">
        <f>IFERROR((TOWER_DATA[[#This Row],[D, bottom '[m']]]+TOWER_DATA[[#This Row],[D, top '[m']]])/(2*TOWER_DATA[[#This Row],[t '[mm']]]/1000),"")</f>
        <v/>
      </c>
      <c r="DS876" s="150"/>
      <c r="DV876" s="94"/>
      <c r="DW876" s="94"/>
    </row>
    <row r="877" spans="14:127" ht="18" customHeight="1">
      <c r="N877" s="412"/>
      <c r="O877" s="412"/>
      <c r="P877" s="412"/>
      <c r="Q877" s="412"/>
      <c r="R877" s="412"/>
      <c r="S877" s="412"/>
      <c r="T877" s="412"/>
      <c r="U877" s="457"/>
      <c r="V877" s="412"/>
      <c r="W877" s="412"/>
      <c r="X877" s="412"/>
      <c r="Y877" s="412"/>
      <c r="AX877" s="165"/>
      <c r="AY877" s="166"/>
      <c r="AZ877" s="167"/>
      <c r="BC877" s="94"/>
      <c r="BD877" s="94"/>
      <c r="BE877" s="150"/>
      <c r="CI877" s="411" t="str">
        <f>IFERROR(TOWER_DATA[[#This Row],[Top '[m']]]-TOWER_DATA[[#This Row],[Bottom '[m']]], "")</f>
        <v/>
      </c>
      <c r="CJ877" s="446" t="str">
        <f>IFERROR(-(TOWER_DATA[[#This Row],[D, bottom '[m']]]-TOWER_DATA[[#This Row],[D, top '[m']]])/(TOWER_DATA[[#This Row],[Bottom '[m']]]-TOWER_DATA[[#This Row],[Top '[m']]]),"")</f>
        <v/>
      </c>
      <c r="CK877" s="447" t="str">
        <f>IF(7850/1000*(1/3)*PI()*ABS(CD877-CE877)*((CF877/2)^2+(CF877/2)*(CG877/2)+(CG877/2)^2-(CF877/2-CH877/1000)^2-(CF877/2-CH877/1000)*(CG877/2-CH877/1000)-(CG877/2-CH877/1000)^2)=0,"",7850/1000*(1/3)*PI()*ABS(CD877-CE877)*((CF877/2)^2+(CF877/2)*(CG877/2)+(CG877/2)^2-(CF877/2-CH877/1000)^2-(CF877/2-CH877/1000)*(CG877/2-CH877/1000)-(CG877/2-CH877/1000)^2))</f>
        <v/>
      </c>
      <c r="CL877" s="185" t="str">
        <f>IFERROR((TOWER_DATA[[#This Row],[D, bottom '[m']]]+TOWER_DATA[[#This Row],[D, top '[m']]])/(2*TOWER_DATA[[#This Row],[t '[mm']]]/1000),"")</f>
        <v/>
      </c>
      <c r="DS877" s="150"/>
      <c r="DV877" s="94"/>
      <c r="DW877" s="94"/>
    </row>
    <row r="878" spans="14:127" ht="18" customHeight="1">
      <c r="N878" s="412"/>
      <c r="O878" s="412"/>
      <c r="P878" s="412"/>
      <c r="Q878" s="412"/>
      <c r="R878" s="412"/>
      <c r="S878" s="412"/>
      <c r="T878" s="412"/>
      <c r="U878" s="457"/>
      <c r="V878" s="412"/>
      <c r="W878" s="412"/>
      <c r="X878" s="412"/>
      <c r="Y878" s="412"/>
      <c r="AX878" s="165"/>
      <c r="AY878" s="166"/>
      <c r="AZ878" s="167"/>
      <c r="BC878" s="94"/>
      <c r="BD878" s="94"/>
      <c r="BE878" s="150"/>
      <c r="CI878" s="411" t="str">
        <f>IFERROR(TOWER_DATA[[#This Row],[Top '[m']]]-TOWER_DATA[[#This Row],[Bottom '[m']]], "")</f>
        <v/>
      </c>
      <c r="CJ878" s="446" t="str">
        <f>IFERROR(-(TOWER_DATA[[#This Row],[D, bottom '[m']]]-TOWER_DATA[[#This Row],[D, top '[m']]])/(TOWER_DATA[[#This Row],[Bottom '[m']]]-TOWER_DATA[[#This Row],[Top '[m']]]),"")</f>
        <v/>
      </c>
      <c r="CK878" s="447" t="str">
        <f>IF(7850/1000*(1/3)*PI()*ABS(CD878-CE878)*((CF878/2)^2+(CF878/2)*(CG878/2)+(CG878/2)^2-(CF878/2-CH878/1000)^2-(CF878/2-CH878/1000)*(CG878/2-CH878/1000)-(CG878/2-CH878/1000)^2)=0,"",7850/1000*(1/3)*PI()*ABS(CD878-CE878)*((CF878/2)^2+(CF878/2)*(CG878/2)+(CG878/2)^2-(CF878/2-CH878/1000)^2-(CF878/2-CH878/1000)*(CG878/2-CH878/1000)-(CG878/2-CH878/1000)^2))</f>
        <v/>
      </c>
      <c r="CL878" s="185" t="str">
        <f>IFERROR((TOWER_DATA[[#This Row],[D, bottom '[m']]]+TOWER_DATA[[#This Row],[D, top '[m']]])/(2*TOWER_DATA[[#This Row],[t '[mm']]]/1000),"")</f>
        <v/>
      </c>
      <c r="DS878" s="150"/>
      <c r="DV878" s="94"/>
      <c r="DW878" s="94"/>
    </row>
    <row r="879" spans="14:127" ht="18" customHeight="1">
      <c r="N879" s="412"/>
      <c r="O879" s="412"/>
      <c r="P879" s="412"/>
      <c r="Q879" s="412"/>
      <c r="R879" s="412"/>
      <c r="S879" s="412"/>
      <c r="T879" s="412"/>
      <c r="U879" s="457"/>
      <c r="V879" s="412"/>
      <c r="W879" s="412"/>
      <c r="X879" s="412"/>
      <c r="Y879" s="412"/>
      <c r="AX879" s="165"/>
      <c r="AY879" s="166"/>
      <c r="AZ879" s="167"/>
      <c r="BC879" s="94"/>
      <c r="BD879" s="94"/>
      <c r="BE879" s="150"/>
      <c r="CI879" s="411" t="str">
        <f>IFERROR(TOWER_DATA[[#This Row],[Top '[m']]]-TOWER_DATA[[#This Row],[Bottom '[m']]], "")</f>
        <v/>
      </c>
      <c r="CJ879" s="446" t="str">
        <f>IFERROR(-(TOWER_DATA[[#This Row],[D, bottom '[m']]]-TOWER_DATA[[#This Row],[D, top '[m']]])/(TOWER_DATA[[#This Row],[Bottom '[m']]]-TOWER_DATA[[#This Row],[Top '[m']]]),"")</f>
        <v/>
      </c>
      <c r="CK879" s="447" t="str">
        <f>IF(7850/1000*(1/3)*PI()*ABS(CD879-CE879)*((CF879/2)^2+(CF879/2)*(CG879/2)+(CG879/2)^2-(CF879/2-CH879/1000)^2-(CF879/2-CH879/1000)*(CG879/2-CH879/1000)-(CG879/2-CH879/1000)^2)=0,"",7850/1000*(1/3)*PI()*ABS(CD879-CE879)*((CF879/2)^2+(CF879/2)*(CG879/2)+(CG879/2)^2-(CF879/2-CH879/1000)^2-(CF879/2-CH879/1000)*(CG879/2-CH879/1000)-(CG879/2-CH879/1000)^2))</f>
        <v/>
      </c>
      <c r="CL879" s="185" t="str">
        <f>IFERROR((TOWER_DATA[[#This Row],[D, bottom '[m']]]+TOWER_DATA[[#This Row],[D, top '[m']]])/(2*TOWER_DATA[[#This Row],[t '[mm']]]/1000),"")</f>
        <v/>
      </c>
      <c r="DS879" s="150"/>
      <c r="DV879" s="94"/>
      <c r="DW879" s="94"/>
    </row>
    <row r="880" spans="14:127" ht="18" customHeight="1">
      <c r="N880" s="412"/>
      <c r="O880" s="412"/>
      <c r="P880" s="412"/>
      <c r="Q880" s="412"/>
      <c r="R880" s="412"/>
      <c r="S880" s="412"/>
      <c r="T880" s="412"/>
      <c r="U880" s="457"/>
      <c r="V880" s="412"/>
      <c r="W880" s="412"/>
      <c r="X880" s="412"/>
      <c r="Y880" s="412"/>
      <c r="AX880" s="165"/>
      <c r="AY880" s="166"/>
      <c r="AZ880" s="167"/>
      <c r="BC880" s="94"/>
      <c r="BD880" s="94"/>
      <c r="BE880" s="150"/>
      <c r="CI880" s="411" t="str">
        <f>IFERROR(TOWER_DATA[[#This Row],[Top '[m']]]-TOWER_DATA[[#This Row],[Bottom '[m']]], "")</f>
        <v/>
      </c>
      <c r="CJ880" s="446" t="str">
        <f>IFERROR(-(TOWER_DATA[[#This Row],[D, bottom '[m']]]-TOWER_DATA[[#This Row],[D, top '[m']]])/(TOWER_DATA[[#This Row],[Bottom '[m']]]-TOWER_DATA[[#This Row],[Top '[m']]]),"")</f>
        <v/>
      </c>
      <c r="CK880" s="447" t="str">
        <f>IF(7850/1000*(1/3)*PI()*ABS(CD880-CE880)*((CF880/2)^2+(CF880/2)*(CG880/2)+(CG880/2)^2-(CF880/2-CH880/1000)^2-(CF880/2-CH880/1000)*(CG880/2-CH880/1000)-(CG880/2-CH880/1000)^2)=0,"",7850/1000*(1/3)*PI()*ABS(CD880-CE880)*((CF880/2)^2+(CF880/2)*(CG880/2)+(CG880/2)^2-(CF880/2-CH880/1000)^2-(CF880/2-CH880/1000)*(CG880/2-CH880/1000)-(CG880/2-CH880/1000)^2))</f>
        <v/>
      </c>
      <c r="CL880" s="185" t="str">
        <f>IFERROR((TOWER_DATA[[#This Row],[D, bottom '[m']]]+TOWER_DATA[[#This Row],[D, top '[m']]])/(2*TOWER_DATA[[#This Row],[t '[mm']]]/1000),"")</f>
        <v/>
      </c>
      <c r="DS880" s="150"/>
      <c r="DV880" s="94"/>
      <c r="DW880" s="94"/>
    </row>
    <row r="881" spans="1:130" ht="18" customHeight="1">
      <c r="N881" s="412"/>
      <c r="O881" s="412"/>
      <c r="P881" s="412"/>
      <c r="Q881" s="412"/>
      <c r="R881" s="412"/>
      <c r="S881" s="412"/>
      <c r="T881" s="412"/>
      <c r="U881" s="457"/>
      <c r="V881" s="412"/>
      <c r="W881" s="412"/>
      <c r="X881" s="412"/>
      <c r="Y881" s="412"/>
      <c r="AX881" s="165"/>
      <c r="AY881" s="166"/>
      <c r="AZ881" s="167"/>
      <c r="BC881" s="94"/>
      <c r="BD881" s="94"/>
      <c r="BE881" s="150"/>
      <c r="CI881" s="411" t="str">
        <f>IFERROR(TOWER_DATA[[#This Row],[Top '[m']]]-TOWER_DATA[[#This Row],[Bottom '[m']]], "")</f>
        <v/>
      </c>
      <c r="CJ881" s="446" t="str">
        <f>IFERROR(-(TOWER_DATA[[#This Row],[D, bottom '[m']]]-TOWER_DATA[[#This Row],[D, top '[m']]])/(TOWER_DATA[[#This Row],[Bottom '[m']]]-TOWER_DATA[[#This Row],[Top '[m']]]),"")</f>
        <v/>
      </c>
      <c r="CK881" s="447" t="str">
        <f>IF(7850/1000*(1/3)*PI()*ABS(CD881-CE881)*((CF881/2)^2+(CF881/2)*(CG881/2)+(CG881/2)^2-(CF881/2-CH881/1000)^2-(CF881/2-CH881/1000)*(CG881/2-CH881/1000)-(CG881/2-CH881/1000)^2)=0,"",7850/1000*(1/3)*PI()*ABS(CD881-CE881)*((CF881/2)^2+(CF881/2)*(CG881/2)+(CG881/2)^2-(CF881/2-CH881/1000)^2-(CF881/2-CH881/1000)*(CG881/2-CH881/1000)-(CG881/2-CH881/1000)^2))</f>
        <v/>
      </c>
      <c r="CL881" s="185" t="str">
        <f>IFERROR((TOWER_DATA[[#This Row],[D, bottom '[m']]]+TOWER_DATA[[#This Row],[D, top '[m']]])/(2*TOWER_DATA[[#This Row],[t '[mm']]]/1000),"")</f>
        <v/>
      </c>
      <c r="DS881" s="150"/>
      <c r="DV881" s="94"/>
      <c r="DW881" s="94"/>
    </row>
    <row r="882" spans="1:130" ht="18" customHeight="1">
      <c r="N882" s="412"/>
      <c r="O882" s="412"/>
      <c r="P882" s="412"/>
      <c r="Q882" s="412"/>
      <c r="R882" s="412"/>
      <c r="S882" s="412"/>
      <c r="T882" s="412"/>
      <c r="U882" s="457"/>
      <c r="V882" s="412"/>
      <c r="W882" s="412"/>
      <c r="X882" s="412"/>
      <c r="Y882" s="412"/>
      <c r="AX882" s="165"/>
      <c r="AY882" s="166"/>
      <c r="AZ882" s="167"/>
      <c r="BC882" s="94"/>
      <c r="BD882" s="94"/>
      <c r="BE882" s="150"/>
      <c r="CI882" s="411" t="str">
        <f>IFERROR(TOWER_DATA[[#This Row],[Top '[m']]]-TOWER_DATA[[#This Row],[Bottom '[m']]], "")</f>
        <v/>
      </c>
      <c r="CJ882" s="446" t="str">
        <f>IFERROR(-(TOWER_DATA[[#This Row],[D, bottom '[m']]]-TOWER_DATA[[#This Row],[D, top '[m']]])/(TOWER_DATA[[#This Row],[Bottom '[m']]]-TOWER_DATA[[#This Row],[Top '[m']]]),"")</f>
        <v/>
      </c>
      <c r="CK882" s="447" t="str">
        <f>IF(7850/1000*(1/3)*PI()*ABS(CD882-CE882)*((CF882/2)^2+(CF882/2)*(CG882/2)+(CG882/2)^2-(CF882/2-CH882/1000)^2-(CF882/2-CH882/1000)*(CG882/2-CH882/1000)-(CG882/2-CH882/1000)^2)=0,"",7850/1000*(1/3)*PI()*ABS(CD882-CE882)*((CF882/2)^2+(CF882/2)*(CG882/2)+(CG882/2)^2-(CF882/2-CH882/1000)^2-(CF882/2-CH882/1000)*(CG882/2-CH882/1000)-(CG882/2-CH882/1000)^2))</f>
        <v/>
      </c>
      <c r="CL882" s="185" t="str">
        <f>IFERROR((TOWER_DATA[[#This Row],[D, bottom '[m']]]+TOWER_DATA[[#This Row],[D, top '[m']]])/(2*TOWER_DATA[[#This Row],[t '[mm']]]/1000),"")</f>
        <v/>
      </c>
      <c r="DS882" s="150"/>
      <c r="DV882" s="94"/>
      <c r="DW882" s="94"/>
    </row>
    <row r="883" spans="1:130" ht="18" customHeight="1">
      <c r="N883" s="412"/>
      <c r="O883" s="412"/>
      <c r="P883" s="412"/>
      <c r="Q883" s="412"/>
      <c r="R883" s="412"/>
      <c r="S883" s="412"/>
      <c r="T883" s="412"/>
      <c r="U883" s="457"/>
      <c r="V883" s="412"/>
      <c r="W883" s="412"/>
      <c r="X883" s="412"/>
      <c r="Y883" s="412"/>
      <c r="AX883" s="165"/>
      <c r="AY883" s="166"/>
      <c r="AZ883" s="167"/>
      <c r="BC883" s="94"/>
      <c r="BD883" s="94"/>
      <c r="BE883" s="150"/>
      <c r="CI883" s="411" t="str">
        <f>IFERROR(TOWER_DATA[[#This Row],[Top '[m']]]-TOWER_DATA[[#This Row],[Bottom '[m']]], "")</f>
        <v/>
      </c>
      <c r="CJ883" s="446" t="str">
        <f>IFERROR(-(TOWER_DATA[[#This Row],[D, bottom '[m']]]-TOWER_DATA[[#This Row],[D, top '[m']]])/(TOWER_DATA[[#This Row],[Bottom '[m']]]-TOWER_DATA[[#This Row],[Top '[m']]]),"")</f>
        <v/>
      </c>
      <c r="CK883" s="447"/>
      <c r="CL883" s="185" t="str">
        <f>IFERROR((TOWER_DATA[[#This Row],[D, bottom '[m']]]+TOWER_DATA[[#This Row],[D, top '[m']]])/(2*TOWER_DATA[[#This Row],[t '[mm']]]/1000),"")</f>
        <v/>
      </c>
      <c r="DS883" s="150"/>
      <c r="DV883" s="94"/>
      <c r="DW883" s="94"/>
    </row>
    <row r="884" spans="1:130" ht="18" customHeight="1">
      <c r="N884" s="412"/>
      <c r="O884" s="412"/>
      <c r="P884" s="412"/>
      <c r="Q884" s="412"/>
      <c r="R884" s="412"/>
      <c r="S884" s="412"/>
      <c r="T884" s="412"/>
      <c r="U884" s="457"/>
      <c r="V884" s="412"/>
      <c r="W884" s="412"/>
      <c r="X884" s="412"/>
      <c r="Y884" s="412"/>
      <c r="AX884" s="165"/>
      <c r="AY884" s="166"/>
      <c r="AZ884" s="167"/>
      <c r="BC884" s="94"/>
      <c r="BD884" s="94"/>
      <c r="BE884" s="150"/>
      <c r="CI884" s="411" t="str">
        <f>IFERROR(TOWER_DATA[[#This Row],[Top '[m']]]-TOWER_DATA[[#This Row],[Bottom '[m']]], "")</f>
        <v/>
      </c>
      <c r="CJ884" s="446" t="str">
        <f>IFERROR(-(TOWER_DATA[[#This Row],[D, bottom '[m']]]-TOWER_DATA[[#This Row],[D, top '[m']]])/(TOWER_DATA[[#This Row],[Bottom '[m']]]-TOWER_DATA[[#This Row],[Top '[m']]]),"")</f>
        <v/>
      </c>
      <c r="CK884" s="446"/>
      <c r="CL884" s="447"/>
      <c r="CM884" s="185" t="str">
        <f>IFERROR((TOWER_DATA[[#This Row],[D, bottom '[m']]]+TOWER_DATA[[#This Row],[D, top '[m']]])/(2*TOWER_DATA[[#This Row],[t '[mm']]]/1000),"")</f>
        <v/>
      </c>
      <c r="DS884" s="150"/>
      <c r="DV884" s="94"/>
      <c r="DW884" s="94"/>
    </row>
    <row r="885" spans="1:130" ht="18" customHeight="1">
      <c r="N885" s="412"/>
      <c r="O885" s="412"/>
      <c r="P885" s="412"/>
      <c r="Q885" s="412"/>
      <c r="R885" s="412"/>
      <c r="S885" s="412"/>
      <c r="T885" s="412"/>
      <c r="U885" s="457"/>
      <c r="V885" s="412"/>
      <c r="W885" s="412"/>
      <c r="X885" s="412"/>
      <c r="Y885" s="412"/>
      <c r="AX885" s="165"/>
      <c r="AY885" s="166"/>
      <c r="AZ885" s="167"/>
      <c r="BC885" s="94"/>
      <c r="BD885" s="94"/>
      <c r="BE885" s="150"/>
      <c r="CI885" s="411" t="str">
        <f>IFERROR(TOWER_DATA[[#This Row],[Top '[m']]]-TOWER_DATA[[#This Row],[Bottom '[m']]], "")</f>
        <v/>
      </c>
      <c r="CJ885" s="446" t="str">
        <f>IFERROR(-(TOWER_DATA[[#This Row],[D, bottom '[m']]]-TOWER_DATA[[#This Row],[D, top '[m']]])/(TOWER_DATA[[#This Row],[Bottom '[m']]]-TOWER_DATA[[#This Row],[Top '[m']]]),"")</f>
        <v/>
      </c>
      <c r="CK885" s="446"/>
      <c r="CL885" s="447"/>
      <c r="CM885" s="185" t="str">
        <f>IFERROR((TOWER_DATA[[#This Row],[D, bottom '[m']]]+TOWER_DATA[[#This Row],[D, top '[m']]])/(2*TOWER_DATA[[#This Row],[t '[mm']]]/1000),"")</f>
        <v/>
      </c>
      <c r="DS885" s="150"/>
      <c r="DV885" s="94"/>
      <c r="DW885" s="94"/>
    </row>
    <row r="886" spans="1:130" ht="18" customHeight="1">
      <c r="N886" s="412"/>
      <c r="O886" s="412"/>
      <c r="P886" s="412"/>
      <c r="Q886" s="412"/>
      <c r="R886" s="412"/>
      <c r="S886" s="412"/>
      <c r="T886" s="412"/>
      <c r="U886" s="457"/>
      <c r="V886" s="412"/>
      <c r="W886" s="412"/>
      <c r="X886" s="412"/>
      <c r="Y886" s="412"/>
      <c r="AX886" s="165"/>
      <c r="AY886" s="166"/>
      <c r="AZ886" s="167"/>
      <c r="BC886" s="94"/>
      <c r="BD886" s="94"/>
      <c r="BE886" s="150"/>
      <c r="CI886" s="411" t="str">
        <f>IFERROR(TOWER_DATA[[#This Row],[Top '[m']]]-TOWER_DATA[[#This Row],[Bottom '[m']]], "")</f>
        <v/>
      </c>
      <c r="CJ886" s="446" t="str">
        <f>IFERROR(-(TOWER_DATA[[#This Row],[D, bottom '[m']]]-TOWER_DATA[[#This Row],[D, top '[m']]])/(TOWER_DATA[[#This Row],[Bottom '[m']]]-TOWER_DATA[[#This Row],[Top '[m']]]),"")</f>
        <v/>
      </c>
      <c r="CK886" s="446"/>
      <c r="CL886" s="447"/>
      <c r="CM886" s="185" t="str">
        <f>IFERROR((TOWER_DATA[[#This Row],[D, bottom '[m']]]+TOWER_DATA[[#This Row],[D, top '[m']]])/(2*TOWER_DATA[[#This Row],[t '[mm']]]/1000),"")</f>
        <v/>
      </c>
      <c r="DS886" s="150"/>
      <c r="DV886" s="94"/>
      <c r="DW886" s="94"/>
    </row>
    <row r="887" spans="1:130" ht="18" customHeight="1">
      <c r="N887" s="412"/>
      <c r="O887" s="412"/>
      <c r="P887" s="412"/>
      <c r="Q887" s="412"/>
      <c r="R887" s="412"/>
      <c r="S887" s="412"/>
      <c r="T887" s="412"/>
      <c r="U887" s="412"/>
      <c r="V887" s="412"/>
      <c r="W887" s="412"/>
      <c r="X887" s="412"/>
      <c r="Y887" s="412"/>
      <c r="AX887" s="165"/>
      <c r="AY887" s="166"/>
      <c r="AZ887" s="167"/>
      <c r="BC887" s="94"/>
      <c r="BD887" s="94"/>
      <c r="BE887" s="150"/>
      <c r="CI887" s="411" t="str">
        <f>IFERROR(TOWER_DATA[[#This Row],[Top '[m']]]-TOWER_DATA[[#This Row],[Bottom '[m']]], "")</f>
        <v/>
      </c>
      <c r="CJ887" s="446" t="str">
        <f>IFERROR(-(TOWER_DATA[[#This Row],[D, bottom '[m']]]-TOWER_DATA[[#This Row],[D, top '[m']]])/(TOWER_DATA[[#This Row],[Bottom '[m']]]-TOWER_DATA[[#This Row],[Top '[m']]]),"")</f>
        <v/>
      </c>
      <c r="CK887" s="446"/>
      <c r="CM887" s="185" t="str">
        <f>IFERROR((TOWER_DATA[[#This Row],[D, bottom '[m']]]+TOWER_DATA[[#This Row],[D, top '[m']]])/(2*TOWER_DATA[[#This Row],[t '[mm']]]/1000),"")</f>
        <v/>
      </c>
      <c r="DS887" s="150"/>
      <c r="DV887" s="94"/>
      <c r="DW887" s="94"/>
    </row>
    <row r="888" spans="1:130" ht="18" customHeight="1">
      <c r="N888" s="412"/>
      <c r="O888" s="412"/>
      <c r="P888" s="412"/>
      <c r="Q888" s="412"/>
      <c r="R888" s="412"/>
      <c r="S888" s="412"/>
      <c r="T888" s="412"/>
      <c r="U888" s="412"/>
      <c r="V888" s="412"/>
      <c r="W888" s="412"/>
      <c r="X888" s="412"/>
      <c r="Y888" s="412"/>
      <c r="AX888" s="165"/>
      <c r="AY888" s="166"/>
      <c r="AZ888" s="167"/>
      <c r="BC888" s="94"/>
      <c r="BD888" s="94"/>
      <c r="BE888" s="150"/>
      <c r="CI888" s="411" t="str">
        <f>IFERROR(TOWER_DATA[[#This Row],[Top '[m']]]-TOWER_DATA[[#This Row],[Bottom '[m']]], "")</f>
        <v/>
      </c>
      <c r="CJ888" s="446" t="str">
        <f>IFERROR(-(TOWER_DATA[[#This Row],[D, bottom '[m']]]-TOWER_DATA[[#This Row],[D, top '[m']]])/(TOWER_DATA[[#This Row],[Bottom '[m']]]-TOWER_DATA[[#This Row],[Top '[m']]]),"")</f>
        <v/>
      </c>
      <c r="CK888" s="446"/>
      <c r="CM888" s="185" t="str">
        <f>IFERROR((TOWER_DATA[[#This Row],[D, bottom '[m']]]+TOWER_DATA[[#This Row],[D, top '[m']]])/(2*TOWER_DATA[[#This Row],[t '[mm']]]/1000),"")</f>
        <v/>
      </c>
      <c r="DS888" s="150"/>
      <c r="DV888" s="94"/>
      <c r="DW888" s="94"/>
    </row>
    <row r="889" spans="1:130" ht="18" customHeight="1" thickBot="1">
      <c r="A889" s="216"/>
      <c r="B889" s="199"/>
      <c r="C889" s="199"/>
      <c r="D889" s="217"/>
      <c r="N889" s="412"/>
      <c r="O889" s="412"/>
      <c r="P889" s="412"/>
      <c r="Q889" s="412"/>
      <c r="R889" s="412"/>
      <c r="S889" s="412"/>
      <c r="T889" s="412"/>
      <c r="U889" s="412"/>
      <c r="V889" s="412"/>
      <c r="W889" s="412"/>
      <c r="X889" s="412"/>
      <c r="Y889" s="412"/>
      <c r="AX889" s="165"/>
      <c r="AY889" s="166"/>
      <c r="AZ889" s="167"/>
      <c r="BC889" s="94"/>
      <c r="BD889" s="94"/>
      <c r="BE889" s="150"/>
      <c r="CI889" s="411" t="str">
        <f>IFERROR(TOWER_DATA[[#This Row],[Top '[m']]]-TOWER_DATA[[#This Row],[Bottom '[m']]], "")</f>
        <v/>
      </c>
      <c r="CJ889" s="446" t="str">
        <f>IFERROR(-(TOWER_DATA[[#This Row],[D, bottom '[m']]]-TOWER_DATA[[#This Row],[D, top '[m']]])/(TOWER_DATA[[#This Row],[Bottom '[m']]]-TOWER_DATA[[#This Row],[Top '[m']]]),"")</f>
        <v/>
      </c>
      <c r="CK889" s="446"/>
      <c r="CM889" s="185" t="str">
        <f>IFERROR((TOWER_DATA[[#This Row],[D, bottom '[m']]]+TOWER_DATA[[#This Row],[D, top '[m']]])/(2*TOWER_DATA[[#This Row],[t '[mm']]]/1000),"")</f>
        <v/>
      </c>
      <c r="DS889" s="150"/>
      <c r="DV889" s="94"/>
      <c r="DW889" s="94"/>
    </row>
    <row r="890" spans="1:130" ht="18" customHeight="1" thickBot="1">
      <c r="N890" s="412"/>
      <c r="O890" s="412"/>
      <c r="P890" s="412"/>
      <c r="Q890" s="412"/>
      <c r="R890" s="412"/>
      <c r="S890" s="412"/>
      <c r="T890" s="412"/>
      <c r="U890" s="412"/>
      <c r="V890" s="412"/>
      <c r="W890" s="412"/>
      <c r="X890" s="412"/>
      <c r="Y890" s="412"/>
      <c r="AX890" s="165"/>
      <c r="AY890" s="166"/>
      <c r="AZ890" s="167"/>
      <c r="BC890" s="94"/>
      <c r="BD890" s="94"/>
      <c r="BE890" s="150"/>
      <c r="CI890" s="411" t="str">
        <f>IFERROR(TOWER_DATA[[#This Row],[Top '[m']]]-TOWER_DATA[[#This Row],[Bottom '[m']]], "")</f>
        <v/>
      </c>
      <c r="CJ890" s="446" t="str">
        <f>IFERROR(-(TOWER_DATA[[#This Row],[D, bottom '[m']]]-TOWER_DATA[[#This Row],[D, top '[m']]])/(TOWER_DATA[[#This Row],[Bottom '[m']]]-TOWER_DATA[[#This Row],[Top '[m']]]),"")</f>
        <v/>
      </c>
      <c r="CK890" s="446"/>
      <c r="CM890" s="174"/>
      <c r="DS890" s="150"/>
      <c r="DV890" s="94"/>
      <c r="DW890" s="94"/>
      <c r="DY890" s="64"/>
      <c r="DZ890" s="65"/>
    </row>
    <row r="891" spans="1:130" ht="18" customHeight="1" thickBot="1">
      <c r="N891" s="412"/>
      <c r="O891" s="412"/>
      <c r="P891" s="412"/>
      <c r="Q891" s="412"/>
      <c r="R891" s="412"/>
      <c r="S891" s="412"/>
      <c r="T891" s="412"/>
      <c r="U891" s="412"/>
      <c r="V891" s="412"/>
      <c r="W891" s="412"/>
      <c r="X891" s="412"/>
      <c r="Y891" s="412"/>
      <c r="AX891" s="165"/>
      <c r="AZ891" s="167"/>
      <c r="BC891" s="94"/>
      <c r="BD891" s="94"/>
      <c r="BE891" s="150"/>
      <c r="CN891" s="174"/>
      <c r="DP891" s="63"/>
      <c r="DQ891" s="64"/>
      <c r="DR891" s="64"/>
      <c r="DS891" s="156"/>
      <c r="DT891" s="156"/>
      <c r="DU891" s="156"/>
      <c r="DV891" s="64"/>
      <c r="DW891" s="64"/>
      <c r="DX891" s="64"/>
    </row>
    <row r="892" spans="1:130" ht="18" customHeight="1">
      <c r="O892" s="412"/>
      <c r="P892" s="412"/>
      <c r="Q892" s="412"/>
      <c r="R892" s="412"/>
      <c r="S892" s="412"/>
      <c r="T892" s="412"/>
      <c r="U892" s="412"/>
      <c r="V892" s="412"/>
      <c r="W892" s="412"/>
      <c r="X892" s="412"/>
      <c r="Y892" s="412"/>
      <c r="AX892" s="165"/>
      <c r="AZ892" s="167"/>
      <c r="BC892" s="94"/>
      <c r="BD892" s="94"/>
      <c r="BE892" s="150"/>
      <c r="CN892" s="174"/>
      <c r="DS892" s="150"/>
    </row>
    <row r="893" spans="1:130" ht="18" customHeight="1">
      <c r="O893" s="412"/>
      <c r="P893" s="412"/>
      <c r="Q893" s="412"/>
      <c r="R893" s="412"/>
      <c r="S893" s="412"/>
      <c r="T893" s="412"/>
      <c r="U893" s="412"/>
      <c r="V893" s="412"/>
      <c r="W893" s="412"/>
      <c r="X893" s="412"/>
      <c r="Y893" s="412"/>
      <c r="AX893" s="165"/>
      <c r="AZ893" s="167"/>
      <c r="BC893" s="94"/>
      <c r="BD893" s="94"/>
      <c r="BE893" s="150"/>
      <c r="CN893" s="174"/>
      <c r="DS893" s="150"/>
    </row>
    <row r="894" spans="1:130" ht="18" customHeight="1">
      <c r="O894" s="412"/>
      <c r="P894" s="412"/>
      <c r="Q894" s="412"/>
      <c r="R894" s="412"/>
      <c r="S894" s="412"/>
      <c r="T894" s="412"/>
      <c r="U894" s="412"/>
      <c r="V894" s="412"/>
      <c r="W894" s="412"/>
      <c r="X894" s="412"/>
      <c r="Y894" s="412"/>
      <c r="AX894" s="165"/>
      <c r="BE894" s="150"/>
      <c r="CN894" s="174"/>
      <c r="DS894" s="150"/>
    </row>
    <row r="895" spans="1:130" ht="18" customHeight="1">
      <c r="O895" s="412"/>
      <c r="P895" s="412"/>
      <c r="Q895" s="412"/>
      <c r="R895" s="412"/>
      <c r="S895" s="412"/>
      <c r="T895" s="412"/>
      <c r="U895" s="412"/>
      <c r="V895" s="412"/>
      <c r="W895" s="412"/>
      <c r="X895" s="412"/>
      <c r="Y895" s="412"/>
    </row>
    <row r="896" spans="1:130" ht="18" customHeight="1">
      <c r="O896" s="412"/>
      <c r="P896" s="412"/>
      <c r="Q896" s="412"/>
      <c r="R896" s="412"/>
      <c r="S896" s="412"/>
      <c r="T896" s="412"/>
      <c r="U896" s="412"/>
      <c r="V896" s="412"/>
      <c r="W896" s="412"/>
      <c r="X896" s="412"/>
      <c r="Y896" s="412"/>
    </row>
    <row r="897" spans="15:25" ht="18" customHeight="1">
      <c r="O897" s="412"/>
      <c r="P897" s="412"/>
      <c r="Q897" s="412"/>
      <c r="R897" s="412"/>
      <c r="S897" s="412"/>
      <c r="T897" s="412"/>
      <c r="U897" s="412"/>
      <c r="V897" s="412"/>
      <c r="W897" s="412"/>
      <c r="X897" s="412"/>
      <c r="Y897" s="412"/>
    </row>
    <row r="898" spans="15:25" ht="18" customHeight="1">
      <c r="O898" s="412"/>
      <c r="P898" s="412"/>
      <c r="Q898" s="412"/>
      <c r="R898" s="412"/>
      <c r="S898" s="412"/>
      <c r="T898" s="412"/>
      <c r="U898" s="412"/>
      <c r="V898" s="412"/>
      <c r="W898" s="412"/>
      <c r="X898" s="412"/>
      <c r="Y898" s="412"/>
    </row>
    <row r="899" spans="15:25" ht="18" customHeight="1">
      <c r="O899" s="412"/>
      <c r="P899" s="412"/>
      <c r="Q899" s="412"/>
      <c r="R899" s="412"/>
      <c r="S899" s="412"/>
      <c r="T899" s="412"/>
      <c r="U899" s="412"/>
      <c r="V899" s="412"/>
      <c r="W899" s="412"/>
      <c r="X899" s="412"/>
      <c r="Y899" s="412"/>
    </row>
    <row r="900" spans="15:25" ht="18" customHeight="1">
      <c r="O900" s="412"/>
      <c r="P900" s="412"/>
      <c r="Q900" s="412"/>
      <c r="R900" s="412"/>
      <c r="S900" s="412"/>
      <c r="T900" s="412"/>
      <c r="U900" s="412"/>
      <c r="V900" s="412"/>
      <c r="W900" s="412"/>
      <c r="X900" s="412"/>
      <c r="Y900" s="412"/>
    </row>
    <row r="901" spans="15:25" ht="18" customHeight="1">
      <c r="O901" s="412"/>
      <c r="P901" s="412"/>
      <c r="Q901" s="412"/>
      <c r="R901" s="412"/>
      <c r="S901" s="412"/>
      <c r="T901" s="412"/>
      <c r="U901" s="412"/>
      <c r="V901" s="412"/>
      <c r="W901" s="412"/>
      <c r="X901" s="412"/>
      <c r="Y901" s="412"/>
    </row>
    <row r="902" spans="15:25" ht="18" customHeight="1">
      <c r="O902" s="412"/>
      <c r="P902" s="412"/>
      <c r="Q902" s="412"/>
      <c r="R902" s="412"/>
      <c r="S902" s="412"/>
      <c r="T902" s="412"/>
      <c r="U902" s="412"/>
      <c r="V902" s="412"/>
      <c r="W902" s="412"/>
      <c r="X902" s="412"/>
      <c r="Y902" s="412"/>
    </row>
    <row r="903" spans="15:25" ht="18" customHeight="1">
      <c r="O903" s="412"/>
      <c r="P903" s="412"/>
      <c r="Q903" s="412"/>
      <c r="R903" s="412"/>
      <c r="S903" s="412"/>
      <c r="T903" s="412"/>
      <c r="U903" s="412"/>
      <c r="V903" s="412"/>
      <c r="W903" s="412"/>
      <c r="X903" s="412"/>
      <c r="Y903" s="412"/>
    </row>
    <row r="904" spans="15:25" ht="18" customHeight="1">
      <c r="O904" s="412"/>
      <c r="P904" s="412"/>
      <c r="Q904" s="412"/>
      <c r="R904" s="412"/>
      <c r="S904" s="412"/>
      <c r="T904" s="412"/>
      <c r="U904" s="412"/>
      <c r="V904" s="412"/>
      <c r="W904" s="412"/>
      <c r="X904" s="412"/>
      <c r="Y904" s="412"/>
    </row>
    <row r="905" spans="15:25" ht="18" customHeight="1">
      <c r="O905" s="412"/>
      <c r="P905" s="412"/>
      <c r="Q905" s="412"/>
      <c r="R905" s="412"/>
      <c r="S905" s="412"/>
      <c r="T905" s="412"/>
      <c r="U905" s="412"/>
      <c r="V905" s="412"/>
      <c r="W905" s="412"/>
      <c r="X905" s="412"/>
      <c r="Y905" s="412"/>
    </row>
    <row r="906" spans="15:25" ht="18" customHeight="1">
      <c r="O906" s="412"/>
      <c r="P906" s="412"/>
      <c r="Q906" s="412"/>
      <c r="R906" s="412"/>
      <c r="S906" s="412"/>
      <c r="T906" s="412"/>
      <c r="U906" s="412"/>
      <c r="V906" s="412"/>
      <c r="W906" s="412"/>
      <c r="X906" s="412"/>
      <c r="Y906" s="412"/>
    </row>
    <row r="907" spans="15:25" ht="18" customHeight="1">
      <c r="O907" s="412"/>
      <c r="P907" s="412"/>
      <c r="Q907" s="412"/>
      <c r="R907" s="412"/>
      <c r="S907" s="412"/>
      <c r="T907" s="412"/>
      <c r="U907" s="412"/>
      <c r="V907" s="412"/>
      <c r="W907" s="412"/>
      <c r="X907" s="412"/>
      <c r="Y907" s="412"/>
    </row>
    <row r="908" spans="15:25" ht="18" customHeight="1">
      <c r="O908" s="412"/>
      <c r="P908" s="412"/>
      <c r="Q908" s="412"/>
      <c r="R908" s="412"/>
      <c r="S908" s="412"/>
      <c r="T908" s="412"/>
      <c r="U908" s="412"/>
      <c r="V908" s="412"/>
      <c r="W908" s="412"/>
      <c r="X908" s="412"/>
      <c r="Y908" s="412"/>
    </row>
    <row r="909" spans="15:25" ht="18" customHeight="1">
      <c r="O909" s="412"/>
      <c r="P909" s="412"/>
      <c r="Q909" s="412"/>
      <c r="R909" s="412"/>
      <c r="S909" s="412"/>
      <c r="T909" s="412"/>
      <c r="U909" s="412"/>
      <c r="V909" s="412"/>
      <c r="W909" s="412"/>
      <c r="X909" s="412"/>
      <c r="Y909" s="412"/>
    </row>
    <row r="910" spans="15:25" ht="18" customHeight="1">
      <c r="O910" s="412"/>
      <c r="P910" s="412"/>
      <c r="Q910" s="412"/>
      <c r="R910" s="412"/>
      <c r="S910" s="412"/>
      <c r="T910" s="412"/>
      <c r="U910" s="412"/>
      <c r="V910" s="412"/>
      <c r="W910" s="412"/>
      <c r="X910" s="412"/>
      <c r="Y910" s="412"/>
    </row>
    <row r="911" spans="15:25" ht="18" customHeight="1">
      <c r="O911" s="412"/>
      <c r="P911" s="412"/>
      <c r="Q911" s="412"/>
      <c r="R911" s="412"/>
      <c r="S911" s="412"/>
      <c r="T911" s="412"/>
      <c r="U911" s="412"/>
      <c r="V911" s="412"/>
      <c r="W911" s="412"/>
      <c r="X911" s="412"/>
      <c r="Y911" s="412"/>
    </row>
    <row r="912" spans="15:25" ht="18" customHeight="1">
      <c r="O912" s="412"/>
      <c r="P912" s="412"/>
      <c r="Q912" s="412"/>
      <c r="R912" s="412"/>
      <c r="S912" s="412"/>
      <c r="T912" s="412"/>
      <c r="U912" s="412"/>
      <c r="V912" s="412"/>
      <c r="W912" s="412"/>
      <c r="X912" s="412"/>
      <c r="Y912" s="412"/>
    </row>
    <row r="913" spans="15:25" ht="18" customHeight="1">
      <c r="O913" s="412"/>
      <c r="P913" s="412"/>
      <c r="Q913" s="412"/>
      <c r="R913" s="412"/>
      <c r="S913" s="412"/>
      <c r="T913" s="412"/>
      <c r="U913" s="412"/>
      <c r="V913" s="412"/>
      <c r="W913" s="412"/>
      <c r="X913" s="412"/>
      <c r="Y913" s="412"/>
    </row>
    <row r="914" spans="15:25" ht="18" customHeight="1">
      <c r="O914" s="412"/>
      <c r="P914" s="412"/>
      <c r="Q914" s="412"/>
      <c r="R914" s="412"/>
      <c r="S914" s="412"/>
      <c r="T914" s="412"/>
      <c r="U914" s="412"/>
      <c r="V914" s="412"/>
      <c r="W914" s="412"/>
      <c r="X914" s="412"/>
      <c r="Y914" s="412"/>
    </row>
    <row r="915" spans="15:25" ht="18" customHeight="1">
      <c r="O915" s="412"/>
      <c r="P915" s="412"/>
      <c r="Q915" s="412"/>
      <c r="R915" s="412"/>
      <c r="S915" s="412"/>
      <c r="T915" s="412"/>
      <c r="U915" s="412"/>
      <c r="V915" s="412"/>
      <c r="W915" s="412"/>
      <c r="X915" s="412"/>
      <c r="Y915" s="412"/>
    </row>
    <row r="916" spans="15:25" ht="18" customHeight="1">
      <c r="O916" s="412"/>
      <c r="P916" s="412"/>
      <c r="Q916" s="412"/>
      <c r="R916" s="412"/>
      <c r="S916" s="412"/>
      <c r="T916" s="412"/>
      <c r="U916" s="412"/>
      <c r="V916" s="412"/>
      <c r="W916" s="412"/>
      <c r="X916" s="412"/>
      <c r="Y916" s="412"/>
    </row>
    <row r="917" spans="15:25" ht="18" customHeight="1">
      <c r="O917" s="412"/>
      <c r="P917" s="412"/>
      <c r="Q917" s="412"/>
      <c r="R917" s="412"/>
      <c r="S917" s="412"/>
      <c r="T917" s="412"/>
      <c r="U917" s="412"/>
      <c r="V917" s="412"/>
      <c r="W917" s="412"/>
      <c r="X917" s="412"/>
      <c r="Y917" s="412"/>
    </row>
    <row r="918" spans="15:25" ht="18" customHeight="1">
      <c r="O918" s="412"/>
      <c r="P918" s="412"/>
      <c r="Q918" s="412"/>
      <c r="R918" s="412"/>
      <c r="S918" s="412"/>
      <c r="T918" s="412"/>
      <c r="U918" s="412"/>
      <c r="V918" s="412"/>
      <c r="W918" s="412"/>
      <c r="X918" s="412"/>
      <c r="Y918" s="412"/>
    </row>
    <row r="919" spans="15:25" ht="18" customHeight="1">
      <c r="O919" s="412"/>
      <c r="P919" s="412"/>
      <c r="Q919" s="412"/>
      <c r="R919" s="412"/>
      <c r="S919" s="412"/>
      <c r="T919" s="412"/>
      <c r="U919" s="412"/>
      <c r="V919" s="412"/>
      <c r="W919" s="412"/>
      <c r="X919" s="412"/>
      <c r="Y919" s="412"/>
    </row>
    <row r="920" spans="15:25" ht="18" customHeight="1">
      <c r="O920" s="412"/>
      <c r="P920" s="412"/>
      <c r="Q920" s="412"/>
      <c r="R920" s="412"/>
      <c r="S920" s="412"/>
      <c r="T920" s="412"/>
      <c r="U920" s="412"/>
      <c r="V920" s="412"/>
      <c r="W920" s="412"/>
      <c r="X920" s="412"/>
      <c r="Y920" s="412"/>
    </row>
    <row r="921" spans="15:25" ht="18" customHeight="1">
      <c r="O921" s="412"/>
      <c r="P921" s="412"/>
      <c r="Q921" s="412"/>
      <c r="R921" s="412"/>
      <c r="S921" s="412"/>
      <c r="T921" s="412"/>
      <c r="U921" s="412"/>
      <c r="V921" s="412"/>
      <c r="W921" s="412"/>
      <c r="X921" s="412"/>
      <c r="Y921" s="412"/>
    </row>
    <row r="922" spans="15:25" ht="18" customHeight="1">
      <c r="O922" s="412"/>
      <c r="P922" s="412"/>
      <c r="Q922" s="412"/>
      <c r="R922" s="412"/>
      <c r="S922" s="412"/>
      <c r="T922" s="412"/>
      <c r="U922" s="412"/>
      <c r="V922" s="412"/>
      <c r="W922" s="412"/>
      <c r="X922" s="412"/>
      <c r="Y922" s="412"/>
    </row>
    <row r="923" spans="15:25" ht="18" customHeight="1">
      <c r="O923" s="412"/>
      <c r="P923" s="412"/>
      <c r="Q923" s="412"/>
      <c r="R923" s="412"/>
      <c r="S923" s="412"/>
      <c r="T923" s="412"/>
      <c r="U923" s="412"/>
      <c r="V923" s="412"/>
      <c r="W923" s="412"/>
      <c r="X923" s="412"/>
      <c r="Y923" s="412"/>
    </row>
    <row r="924" spans="15:25" ht="18" customHeight="1">
      <c r="O924" s="412"/>
      <c r="P924" s="412"/>
      <c r="Q924" s="412"/>
      <c r="R924" s="412"/>
      <c r="S924" s="412"/>
      <c r="T924" s="412"/>
      <c r="U924" s="412"/>
      <c r="V924" s="412"/>
      <c r="W924" s="412"/>
      <c r="X924" s="412"/>
      <c r="Y924" s="412"/>
    </row>
    <row r="925" spans="15:25" ht="18" customHeight="1">
      <c r="O925" s="412"/>
      <c r="P925" s="412"/>
      <c r="Q925" s="412"/>
      <c r="R925" s="412"/>
      <c r="S925" s="412"/>
      <c r="T925" s="412"/>
      <c r="U925" s="412"/>
      <c r="V925" s="412"/>
      <c r="W925" s="412"/>
      <c r="X925" s="412"/>
      <c r="Y925" s="412"/>
    </row>
    <row r="926" spans="15:25" ht="18" customHeight="1">
      <c r="O926" s="412"/>
      <c r="P926" s="412"/>
      <c r="Q926" s="412"/>
      <c r="R926" s="412"/>
      <c r="S926" s="412"/>
      <c r="T926" s="412"/>
      <c r="U926" s="412"/>
      <c r="V926" s="412"/>
      <c r="W926" s="412"/>
      <c r="X926" s="412"/>
      <c r="Y926" s="412"/>
    </row>
    <row r="927" spans="15:25" ht="18" customHeight="1">
      <c r="O927" s="412"/>
      <c r="P927" s="412"/>
      <c r="Q927" s="412"/>
      <c r="R927" s="412"/>
      <c r="S927" s="412"/>
      <c r="T927" s="412"/>
      <c r="U927" s="412"/>
      <c r="V927" s="412"/>
      <c r="W927" s="412"/>
      <c r="X927" s="412"/>
      <c r="Y927" s="412"/>
    </row>
    <row r="928" spans="15:25" ht="18" customHeight="1">
      <c r="O928" s="412"/>
      <c r="P928" s="412"/>
      <c r="Q928" s="412"/>
      <c r="R928" s="412"/>
      <c r="S928" s="412"/>
      <c r="T928" s="412"/>
      <c r="U928" s="412"/>
      <c r="V928" s="412"/>
      <c r="W928" s="412"/>
      <c r="X928" s="412"/>
      <c r="Y928" s="412"/>
    </row>
    <row r="929" spans="15:25" ht="18" customHeight="1">
      <c r="O929" s="412"/>
      <c r="P929" s="412"/>
      <c r="Q929" s="412"/>
      <c r="R929" s="412"/>
      <c r="S929" s="412"/>
      <c r="T929" s="412"/>
      <c r="U929" s="412"/>
      <c r="V929" s="412"/>
      <c r="W929" s="412"/>
      <c r="X929" s="412"/>
      <c r="Y929" s="412"/>
    </row>
    <row r="930" spans="15:25" ht="18" customHeight="1">
      <c r="O930" s="412"/>
      <c r="P930" s="412"/>
      <c r="Q930" s="412"/>
      <c r="R930" s="412"/>
      <c r="S930" s="412"/>
      <c r="T930" s="412"/>
      <c r="U930" s="412"/>
      <c r="V930" s="412"/>
      <c r="W930" s="412"/>
      <c r="X930" s="412"/>
      <c r="Y930" s="412"/>
    </row>
    <row r="931" spans="15:25" ht="18" customHeight="1">
      <c r="O931" s="412"/>
      <c r="P931" s="412"/>
      <c r="Q931" s="412"/>
      <c r="R931" s="412"/>
      <c r="S931" s="412"/>
      <c r="T931" s="412"/>
      <c r="U931" s="412"/>
      <c r="V931" s="412"/>
      <c r="W931" s="412"/>
      <c r="X931" s="412"/>
      <c r="Y931" s="412"/>
    </row>
    <row r="932" spans="15:25" ht="18" customHeight="1">
      <c r="O932" s="412"/>
      <c r="P932" s="412"/>
      <c r="Q932" s="412"/>
      <c r="R932" s="412"/>
      <c r="S932" s="412"/>
      <c r="T932" s="412"/>
      <c r="U932" s="412"/>
      <c r="V932" s="412"/>
      <c r="W932" s="412"/>
      <c r="X932" s="412"/>
      <c r="Y932" s="412"/>
    </row>
    <row r="933" spans="15:25" ht="18" customHeight="1">
      <c r="O933" s="412"/>
      <c r="P933" s="412"/>
      <c r="Q933" s="412"/>
      <c r="R933" s="412"/>
      <c r="S933" s="412"/>
      <c r="T933" s="412"/>
      <c r="U933" s="412"/>
      <c r="V933" s="412"/>
      <c r="W933" s="412"/>
      <c r="X933" s="412"/>
      <c r="Y933" s="412"/>
    </row>
    <row r="934" spans="15:25" ht="18" customHeight="1">
      <c r="O934" s="412"/>
      <c r="P934" s="412"/>
      <c r="Q934" s="412"/>
      <c r="R934" s="412"/>
      <c r="S934" s="412"/>
      <c r="T934" s="412"/>
      <c r="U934" s="412"/>
      <c r="V934" s="412"/>
      <c r="W934" s="412"/>
      <c r="X934" s="412"/>
      <c r="Y934" s="412"/>
    </row>
    <row r="935" spans="15:25" ht="18" customHeight="1">
      <c r="O935" s="412"/>
      <c r="P935" s="412"/>
      <c r="Q935" s="412"/>
      <c r="R935" s="412"/>
      <c r="S935" s="412"/>
      <c r="T935" s="412"/>
      <c r="U935" s="412"/>
      <c r="V935" s="412"/>
      <c r="W935" s="412"/>
      <c r="X935" s="412"/>
      <c r="Y935" s="412"/>
    </row>
    <row r="936" spans="15:25" ht="18" customHeight="1">
      <c r="O936" s="412"/>
      <c r="P936" s="412"/>
      <c r="Q936" s="412"/>
      <c r="R936" s="412"/>
      <c r="S936" s="412"/>
      <c r="T936" s="412"/>
      <c r="U936" s="412"/>
      <c r="V936" s="412"/>
      <c r="W936" s="412"/>
      <c r="X936" s="412"/>
      <c r="Y936" s="412"/>
    </row>
    <row r="937" spans="15:25" ht="18" customHeight="1">
      <c r="O937" s="412"/>
      <c r="P937" s="412"/>
      <c r="Q937" s="412"/>
      <c r="R937" s="412"/>
      <c r="S937" s="412"/>
      <c r="T937" s="412"/>
      <c r="U937" s="412"/>
      <c r="V937" s="412"/>
      <c r="W937" s="412"/>
      <c r="X937" s="412"/>
      <c r="Y937" s="412"/>
    </row>
    <row r="938" spans="15:25" ht="18" customHeight="1">
      <c r="O938" s="412"/>
      <c r="P938" s="412"/>
      <c r="Q938" s="412"/>
      <c r="R938" s="412"/>
      <c r="S938" s="412"/>
      <c r="T938" s="412"/>
      <c r="U938" s="412"/>
      <c r="V938" s="412"/>
      <c r="W938" s="412"/>
      <c r="X938" s="412"/>
      <c r="Y938" s="412"/>
    </row>
    <row r="939" spans="15:25" ht="18" customHeight="1">
      <c r="O939" s="412"/>
      <c r="P939" s="412"/>
      <c r="Q939" s="412"/>
      <c r="R939" s="412"/>
      <c r="S939" s="412"/>
      <c r="T939" s="412"/>
      <c r="U939" s="412"/>
      <c r="V939" s="412"/>
      <c r="W939" s="412"/>
      <c r="X939" s="412"/>
      <c r="Y939" s="412"/>
    </row>
    <row r="940" spans="15:25" ht="18" customHeight="1">
      <c r="O940" s="412"/>
      <c r="P940" s="412"/>
      <c r="Q940" s="412"/>
      <c r="R940" s="412"/>
      <c r="S940" s="412"/>
      <c r="T940" s="412"/>
      <c r="U940" s="412"/>
      <c r="V940" s="412"/>
      <c r="W940" s="412"/>
      <c r="X940" s="412"/>
      <c r="Y940" s="412"/>
    </row>
    <row r="941" spans="15:25" ht="18" customHeight="1">
      <c r="O941" s="412"/>
      <c r="P941" s="412"/>
      <c r="Q941" s="412"/>
      <c r="R941" s="412"/>
      <c r="S941" s="412"/>
      <c r="T941" s="412"/>
      <c r="U941" s="412"/>
      <c r="V941" s="412"/>
      <c r="W941" s="412"/>
      <c r="X941" s="412"/>
      <c r="Y941" s="412"/>
    </row>
    <row r="942" spans="15:25" ht="18" customHeight="1">
      <c r="O942" s="412"/>
      <c r="P942" s="412"/>
      <c r="Q942" s="412"/>
      <c r="R942" s="412"/>
      <c r="S942" s="412"/>
      <c r="T942" s="412"/>
      <c r="U942" s="412"/>
      <c r="V942" s="412"/>
      <c r="W942" s="412"/>
      <c r="X942" s="412"/>
      <c r="Y942" s="412"/>
    </row>
    <row r="943" spans="15:25" ht="18" customHeight="1">
      <c r="O943" s="412"/>
      <c r="P943" s="412"/>
      <c r="Q943" s="412"/>
      <c r="R943" s="412"/>
      <c r="S943" s="412"/>
      <c r="T943" s="412"/>
      <c r="U943" s="412"/>
      <c r="V943" s="412"/>
      <c r="W943" s="412"/>
      <c r="X943" s="412"/>
      <c r="Y943" s="412"/>
    </row>
    <row r="944" spans="15:25" ht="18" customHeight="1">
      <c r="O944" s="412"/>
      <c r="P944" s="412"/>
      <c r="Q944" s="412"/>
      <c r="R944" s="412"/>
      <c r="S944" s="412"/>
      <c r="T944" s="412"/>
      <c r="U944" s="412"/>
      <c r="V944" s="412"/>
      <c r="W944" s="412"/>
      <c r="X944" s="412"/>
      <c r="Y944" s="412"/>
    </row>
    <row r="945" spans="15:25" ht="18" customHeight="1">
      <c r="O945" s="412"/>
      <c r="P945" s="412"/>
      <c r="Q945" s="412"/>
      <c r="R945" s="412"/>
      <c r="S945" s="412"/>
      <c r="T945" s="412"/>
      <c r="U945" s="412"/>
      <c r="V945" s="412"/>
      <c r="W945" s="412"/>
      <c r="X945" s="412"/>
      <c r="Y945" s="412"/>
    </row>
    <row r="946" spans="15:25" ht="18" customHeight="1">
      <c r="O946" s="412"/>
      <c r="P946" s="412"/>
      <c r="Q946" s="412"/>
      <c r="R946" s="412"/>
      <c r="S946" s="412"/>
      <c r="T946" s="412"/>
      <c r="U946" s="412"/>
      <c r="V946" s="412"/>
      <c r="W946" s="412"/>
      <c r="X946" s="412"/>
      <c r="Y946" s="412"/>
    </row>
    <row r="947" spans="15:25" ht="18" customHeight="1">
      <c r="O947" s="412"/>
      <c r="P947" s="412"/>
      <c r="Q947" s="412"/>
      <c r="R947" s="412"/>
      <c r="S947" s="412"/>
      <c r="T947" s="412"/>
      <c r="U947" s="412"/>
      <c r="V947" s="412"/>
      <c r="W947" s="412"/>
      <c r="X947" s="412"/>
      <c r="Y947" s="412"/>
    </row>
    <row r="948" spans="15:25" ht="18" customHeight="1">
      <c r="O948" s="412"/>
      <c r="P948" s="412"/>
      <c r="Q948" s="412"/>
      <c r="R948" s="412"/>
      <c r="S948" s="412"/>
      <c r="T948" s="412"/>
      <c r="U948" s="412"/>
      <c r="V948" s="412"/>
      <c r="W948" s="412"/>
      <c r="X948" s="412"/>
      <c r="Y948" s="412"/>
    </row>
    <row r="949" spans="15:25" ht="18" customHeight="1">
      <c r="O949" s="412"/>
      <c r="P949" s="412"/>
      <c r="Q949" s="412"/>
      <c r="R949" s="412"/>
      <c r="S949" s="412"/>
      <c r="T949" s="412"/>
      <c r="U949" s="412"/>
      <c r="V949" s="412"/>
      <c r="W949" s="412"/>
      <c r="X949" s="412"/>
      <c r="Y949" s="412"/>
    </row>
    <row r="950" spans="15:25" ht="18" customHeight="1">
      <c r="O950" s="412"/>
      <c r="P950" s="412"/>
      <c r="Q950" s="412"/>
      <c r="R950" s="412"/>
      <c r="S950" s="412"/>
      <c r="T950" s="412"/>
      <c r="U950" s="412"/>
      <c r="V950" s="412"/>
      <c r="W950" s="412"/>
      <c r="X950" s="412"/>
      <c r="Y950" s="412"/>
    </row>
    <row r="951" spans="15:25" ht="18" customHeight="1">
      <c r="O951" s="412"/>
      <c r="P951" s="412"/>
      <c r="Q951" s="412"/>
      <c r="R951" s="412"/>
      <c r="S951" s="412"/>
      <c r="T951" s="412"/>
      <c r="U951" s="412"/>
      <c r="V951" s="412"/>
      <c r="W951" s="412"/>
      <c r="X951" s="412"/>
      <c r="Y951" s="412"/>
    </row>
    <row r="952" spans="15:25" ht="18" customHeight="1">
      <c r="O952" s="412"/>
      <c r="P952" s="412"/>
      <c r="Q952" s="412"/>
      <c r="R952" s="412"/>
      <c r="S952" s="412"/>
      <c r="T952" s="412"/>
      <c r="U952" s="412"/>
      <c r="V952" s="412"/>
      <c r="W952" s="412"/>
      <c r="X952" s="412"/>
      <c r="Y952" s="412"/>
    </row>
    <row r="953" spans="15:25" ht="18" customHeight="1">
      <c r="O953" s="412"/>
      <c r="P953" s="412"/>
      <c r="Q953" s="412"/>
      <c r="R953" s="412"/>
      <c r="S953" s="412"/>
      <c r="T953" s="412"/>
      <c r="U953" s="412"/>
      <c r="V953" s="412"/>
      <c r="W953" s="412"/>
      <c r="X953" s="412"/>
      <c r="Y953" s="412"/>
    </row>
    <row r="954" spans="15:25" ht="18" customHeight="1">
      <c r="O954" s="412"/>
      <c r="P954" s="412"/>
      <c r="Q954" s="412"/>
      <c r="R954" s="412"/>
      <c r="S954" s="412"/>
      <c r="T954" s="412"/>
      <c r="U954" s="412"/>
      <c r="V954" s="412"/>
      <c r="W954" s="412"/>
      <c r="X954" s="412"/>
      <c r="Y954" s="412"/>
    </row>
    <row r="955" spans="15:25" ht="18" customHeight="1">
      <c r="O955" s="412"/>
      <c r="P955" s="412"/>
      <c r="Q955" s="412"/>
      <c r="R955" s="412"/>
      <c r="S955" s="412"/>
      <c r="T955" s="412"/>
      <c r="U955" s="412"/>
      <c r="V955" s="412"/>
      <c r="W955" s="412"/>
      <c r="X955" s="412"/>
      <c r="Y955" s="412"/>
    </row>
    <row r="956" spans="15:25" ht="18" customHeight="1">
      <c r="O956" s="412"/>
      <c r="P956" s="412"/>
      <c r="Q956" s="412"/>
      <c r="R956" s="412"/>
      <c r="S956" s="412"/>
      <c r="T956" s="412"/>
      <c r="U956" s="412"/>
      <c r="V956" s="412"/>
      <c r="W956" s="412"/>
      <c r="X956" s="412"/>
      <c r="Y956" s="412"/>
    </row>
    <row r="957" spans="15:25" ht="18" customHeight="1">
      <c r="O957" s="412"/>
      <c r="P957" s="412"/>
      <c r="Q957" s="412"/>
      <c r="R957" s="412"/>
      <c r="S957" s="412"/>
      <c r="T957" s="412"/>
      <c r="U957" s="412"/>
      <c r="V957" s="412"/>
      <c r="W957" s="412"/>
      <c r="X957" s="412"/>
      <c r="Y957" s="412"/>
    </row>
    <row r="958" spans="15:25" ht="18" customHeight="1">
      <c r="O958" s="412"/>
      <c r="P958" s="412"/>
      <c r="Q958" s="412"/>
      <c r="R958" s="412"/>
      <c r="S958" s="412"/>
      <c r="T958" s="412"/>
      <c r="U958" s="412"/>
      <c r="V958" s="412"/>
      <c r="W958" s="412"/>
      <c r="X958" s="412"/>
      <c r="Y958" s="412"/>
    </row>
    <row r="959" spans="15:25" ht="18" customHeight="1">
      <c r="O959" s="412"/>
      <c r="P959" s="412"/>
      <c r="Q959" s="412"/>
      <c r="R959" s="412"/>
      <c r="S959" s="412"/>
      <c r="T959" s="412"/>
      <c r="U959" s="412"/>
      <c r="V959" s="412"/>
      <c r="W959" s="412"/>
      <c r="X959" s="412"/>
      <c r="Y959" s="412"/>
    </row>
    <row r="960" spans="15:25" ht="18" customHeight="1">
      <c r="O960" s="412"/>
      <c r="P960" s="412"/>
      <c r="Q960" s="412"/>
      <c r="R960" s="412"/>
      <c r="S960" s="412"/>
      <c r="T960" s="412"/>
      <c r="U960" s="412"/>
      <c r="V960" s="412"/>
      <c r="W960" s="412"/>
      <c r="X960" s="412"/>
      <c r="Y960" s="412"/>
    </row>
    <row r="961" spans="15:25" ht="18" customHeight="1">
      <c r="O961" s="412"/>
      <c r="P961" s="412"/>
      <c r="Q961" s="412"/>
      <c r="R961" s="412"/>
      <c r="S961" s="412"/>
      <c r="T961" s="412"/>
      <c r="U961" s="412"/>
      <c r="V961" s="412"/>
      <c r="W961" s="412"/>
      <c r="X961" s="412"/>
      <c r="Y961" s="412"/>
    </row>
    <row r="962" spans="15:25" ht="18" customHeight="1">
      <c r="O962" s="412"/>
      <c r="P962" s="412"/>
      <c r="Q962" s="412"/>
      <c r="R962" s="412"/>
      <c r="S962" s="412"/>
      <c r="T962" s="412"/>
      <c r="U962" s="412"/>
      <c r="V962" s="412"/>
      <c r="W962" s="412"/>
      <c r="X962" s="412"/>
      <c r="Y962" s="412"/>
    </row>
    <row r="963" spans="15:25" ht="18" customHeight="1">
      <c r="O963" s="412"/>
      <c r="P963" s="412"/>
      <c r="Q963" s="412"/>
      <c r="R963" s="412"/>
      <c r="S963" s="412"/>
      <c r="T963" s="412"/>
      <c r="U963" s="412"/>
      <c r="V963" s="412"/>
      <c r="W963" s="412"/>
      <c r="X963" s="412"/>
      <c r="Y963" s="412"/>
    </row>
    <row r="964" spans="15:25" ht="18" customHeight="1">
      <c r="O964" s="412"/>
      <c r="P964" s="412"/>
      <c r="Q964" s="412"/>
      <c r="R964" s="412"/>
      <c r="S964" s="412"/>
      <c r="T964" s="412"/>
      <c r="U964" s="412"/>
      <c r="V964" s="412"/>
      <c r="W964" s="412"/>
      <c r="X964" s="412"/>
      <c r="Y964" s="412"/>
    </row>
    <row r="965" spans="15:25" ht="18" customHeight="1">
      <c r="O965" s="412"/>
      <c r="P965" s="412"/>
      <c r="Q965" s="412"/>
      <c r="R965" s="412"/>
      <c r="S965" s="412"/>
      <c r="T965" s="412"/>
      <c r="U965" s="412"/>
      <c r="V965" s="412"/>
      <c r="W965" s="412"/>
      <c r="X965" s="412"/>
      <c r="Y965" s="412"/>
    </row>
    <row r="966" spans="15:25" ht="18" customHeight="1">
      <c r="O966" s="412"/>
      <c r="P966" s="412"/>
      <c r="Q966" s="412"/>
      <c r="R966" s="412"/>
      <c r="S966" s="412"/>
      <c r="T966" s="412"/>
      <c r="U966" s="412"/>
      <c r="V966" s="412"/>
      <c r="W966" s="412"/>
      <c r="X966" s="412"/>
      <c r="Y966" s="412"/>
    </row>
    <row r="967" spans="15:25" ht="18" customHeight="1">
      <c r="O967" s="412"/>
      <c r="P967" s="412"/>
      <c r="Q967" s="412"/>
      <c r="R967" s="412"/>
      <c r="S967" s="412"/>
      <c r="T967" s="412"/>
      <c r="U967" s="412"/>
      <c r="V967" s="412"/>
      <c r="W967" s="412"/>
      <c r="X967" s="412"/>
      <c r="Y967" s="412"/>
    </row>
    <row r="968" spans="15:25" ht="18" customHeight="1">
      <c r="O968" s="412"/>
      <c r="P968" s="412"/>
      <c r="Q968" s="412"/>
      <c r="R968" s="412"/>
      <c r="S968" s="412"/>
      <c r="T968" s="412"/>
      <c r="U968" s="412"/>
      <c r="V968" s="412"/>
      <c r="W968" s="412"/>
      <c r="X968" s="412"/>
      <c r="Y968" s="412"/>
    </row>
    <row r="969" spans="15:25" ht="18" customHeight="1">
      <c r="O969" s="412"/>
      <c r="P969" s="412"/>
      <c r="Q969" s="412"/>
      <c r="R969" s="412"/>
      <c r="S969" s="412"/>
      <c r="T969" s="412"/>
      <c r="U969" s="412"/>
      <c r="V969" s="412"/>
      <c r="W969" s="412"/>
      <c r="X969" s="412"/>
      <c r="Y969" s="412"/>
    </row>
    <row r="970" spans="15:25" ht="18" customHeight="1">
      <c r="O970" s="412"/>
      <c r="P970" s="412"/>
      <c r="Q970" s="412"/>
      <c r="R970" s="412"/>
      <c r="S970" s="412"/>
      <c r="T970" s="412"/>
      <c r="U970" s="412"/>
      <c r="V970" s="412"/>
      <c r="W970" s="412"/>
      <c r="X970" s="412"/>
      <c r="Y970" s="412"/>
    </row>
    <row r="971" spans="15:25" ht="18" customHeight="1">
      <c r="O971" s="412"/>
      <c r="P971" s="412"/>
      <c r="Q971" s="412"/>
      <c r="R971" s="412"/>
      <c r="S971" s="412"/>
      <c r="T971" s="412"/>
      <c r="U971" s="412"/>
      <c r="V971" s="412"/>
      <c r="W971" s="412"/>
      <c r="X971" s="412"/>
      <c r="Y971" s="412"/>
    </row>
    <row r="972" spans="15:25" ht="18" customHeight="1">
      <c r="O972" s="412"/>
      <c r="P972" s="412"/>
      <c r="Q972" s="412"/>
      <c r="R972" s="412"/>
      <c r="S972" s="412"/>
      <c r="T972" s="412"/>
      <c r="U972" s="412"/>
      <c r="V972" s="412"/>
      <c r="W972" s="412"/>
      <c r="X972" s="412"/>
      <c r="Y972" s="412"/>
    </row>
    <row r="973" spans="15:25" ht="18" customHeight="1">
      <c r="O973" s="412"/>
      <c r="P973" s="412"/>
      <c r="Q973" s="412"/>
      <c r="R973" s="412"/>
      <c r="S973" s="412"/>
      <c r="T973" s="412"/>
      <c r="U973" s="412"/>
      <c r="V973" s="412"/>
      <c r="W973" s="412"/>
      <c r="X973" s="412"/>
      <c r="Y973" s="412"/>
    </row>
    <row r="974" spans="15:25" ht="18" customHeight="1">
      <c r="O974" s="412"/>
      <c r="P974" s="412"/>
      <c r="Q974" s="412"/>
      <c r="R974" s="412"/>
      <c r="S974" s="412"/>
      <c r="T974" s="412"/>
      <c r="U974" s="412"/>
      <c r="V974" s="412"/>
      <c r="W974" s="412"/>
      <c r="X974" s="412"/>
      <c r="Y974" s="412"/>
    </row>
    <row r="975" spans="15:25" ht="18" customHeight="1">
      <c r="O975" s="412"/>
      <c r="P975" s="412"/>
      <c r="Q975" s="412"/>
      <c r="R975" s="412"/>
      <c r="S975" s="412"/>
      <c r="T975" s="412"/>
      <c r="U975" s="412"/>
      <c r="V975" s="412"/>
      <c r="W975" s="412"/>
      <c r="X975" s="412"/>
      <c r="Y975" s="412"/>
    </row>
    <row r="976" spans="15:25" ht="18" customHeight="1">
      <c r="O976" s="412"/>
      <c r="P976" s="412"/>
      <c r="Q976" s="412"/>
      <c r="R976" s="412"/>
      <c r="S976" s="412"/>
      <c r="T976" s="412"/>
      <c r="U976" s="412"/>
      <c r="V976" s="412"/>
      <c r="W976" s="412"/>
      <c r="X976" s="412"/>
      <c r="Y976" s="412"/>
    </row>
    <row r="977" spans="15:25" ht="18" customHeight="1">
      <c r="O977" s="412"/>
      <c r="P977" s="412"/>
      <c r="Q977" s="412"/>
      <c r="R977" s="412"/>
      <c r="S977" s="412"/>
      <c r="T977" s="412"/>
      <c r="U977" s="412"/>
      <c r="V977" s="412"/>
      <c r="W977" s="412"/>
      <c r="X977" s="412"/>
      <c r="Y977" s="412"/>
    </row>
    <row r="978" spans="15:25" ht="18" customHeight="1">
      <c r="O978" s="412"/>
      <c r="P978" s="412"/>
      <c r="Q978" s="412"/>
      <c r="R978" s="412"/>
      <c r="S978" s="412"/>
      <c r="T978" s="412"/>
      <c r="U978" s="412"/>
      <c r="V978" s="412"/>
      <c r="W978" s="412"/>
      <c r="X978" s="412"/>
      <c r="Y978" s="412"/>
    </row>
    <row r="979" spans="15:25" ht="18" customHeight="1">
      <c r="O979" s="412"/>
      <c r="P979" s="412"/>
      <c r="Q979" s="412"/>
      <c r="R979" s="412"/>
      <c r="S979" s="412"/>
      <c r="T979" s="412"/>
      <c r="U979" s="412"/>
      <c r="V979" s="412"/>
      <c r="W979" s="412"/>
      <c r="X979" s="412"/>
      <c r="Y979" s="412"/>
    </row>
    <row r="980" spans="15:25" ht="18" customHeight="1">
      <c r="O980" s="412"/>
      <c r="P980" s="412"/>
      <c r="Q980" s="412"/>
      <c r="R980" s="412"/>
      <c r="S980" s="412"/>
      <c r="T980" s="412"/>
      <c r="U980" s="412"/>
      <c r="V980" s="412"/>
      <c r="W980" s="412"/>
      <c r="X980" s="412"/>
      <c r="Y980" s="412"/>
    </row>
    <row r="981" spans="15:25" ht="18" customHeight="1">
      <c r="O981" s="412"/>
      <c r="P981" s="412"/>
      <c r="Q981" s="412"/>
      <c r="R981" s="412"/>
      <c r="S981" s="412"/>
      <c r="T981" s="412"/>
      <c r="U981" s="412"/>
      <c r="V981" s="412"/>
      <c r="W981" s="412"/>
      <c r="X981" s="412"/>
      <c r="Y981" s="412"/>
    </row>
    <row r="982" spans="15:25" ht="18" customHeight="1">
      <c r="O982" s="412"/>
      <c r="P982" s="412"/>
      <c r="Q982" s="412"/>
      <c r="R982" s="412"/>
      <c r="S982" s="412"/>
      <c r="T982" s="412"/>
      <c r="U982" s="412"/>
      <c r="V982" s="412"/>
      <c r="W982" s="412"/>
      <c r="X982" s="412"/>
      <c r="Y982" s="412"/>
    </row>
    <row r="983" spans="15:25" ht="18" customHeight="1">
      <c r="O983" s="412"/>
      <c r="P983" s="412"/>
      <c r="Q983" s="412"/>
      <c r="R983" s="412"/>
      <c r="S983" s="412"/>
      <c r="T983" s="412"/>
      <c r="U983" s="412"/>
      <c r="V983" s="412"/>
      <c r="W983" s="412"/>
      <c r="X983" s="412"/>
      <c r="Y983" s="412"/>
    </row>
    <row r="984" spans="15:25" ht="18" customHeight="1">
      <c r="O984" s="412"/>
      <c r="P984" s="412"/>
      <c r="Q984" s="412"/>
      <c r="R984" s="412"/>
      <c r="S984" s="412"/>
      <c r="T984" s="412"/>
      <c r="U984" s="412"/>
      <c r="V984" s="412"/>
      <c r="W984" s="412"/>
      <c r="X984" s="412"/>
      <c r="Y984" s="412"/>
    </row>
    <row r="985" spans="15:25" ht="18" customHeight="1">
      <c r="O985" s="412"/>
      <c r="P985" s="412"/>
      <c r="Q985" s="412"/>
      <c r="R985" s="412"/>
      <c r="S985" s="412"/>
      <c r="T985" s="412"/>
      <c r="U985" s="412"/>
      <c r="V985" s="412"/>
      <c r="W985" s="412"/>
      <c r="X985" s="412"/>
      <c r="Y985" s="412"/>
    </row>
    <row r="986" spans="15:25" ht="18" customHeight="1">
      <c r="O986" s="412"/>
      <c r="P986" s="412"/>
      <c r="Q986" s="412"/>
      <c r="R986" s="412"/>
      <c r="S986" s="412"/>
      <c r="T986" s="412"/>
      <c r="U986" s="412"/>
      <c r="V986" s="412"/>
      <c r="W986" s="412"/>
      <c r="X986" s="412"/>
      <c r="Y986" s="412"/>
    </row>
    <row r="987" spans="15:25" ht="18" customHeight="1">
      <c r="O987" s="412"/>
      <c r="P987" s="412"/>
      <c r="Q987" s="412"/>
      <c r="R987" s="412"/>
      <c r="S987" s="412"/>
      <c r="T987" s="412"/>
      <c r="U987" s="412"/>
      <c r="V987" s="412"/>
      <c r="W987" s="412"/>
      <c r="X987" s="412"/>
      <c r="Y987" s="412"/>
    </row>
    <row r="988" spans="15:25" ht="18" customHeight="1">
      <c r="O988" s="412"/>
      <c r="P988" s="412"/>
      <c r="Q988" s="412"/>
      <c r="R988" s="412"/>
      <c r="S988" s="412"/>
      <c r="T988" s="412"/>
      <c r="U988" s="412"/>
      <c r="V988" s="412"/>
      <c r="W988" s="412"/>
      <c r="X988" s="412"/>
      <c r="Y988" s="412"/>
    </row>
    <row r="989" spans="15:25" ht="18" customHeight="1">
      <c r="O989" s="412"/>
      <c r="P989" s="412"/>
      <c r="Q989" s="412"/>
      <c r="R989" s="412"/>
      <c r="S989" s="412"/>
      <c r="T989" s="412"/>
      <c r="U989" s="412"/>
      <c r="V989" s="412"/>
      <c r="W989" s="412"/>
      <c r="X989" s="412"/>
      <c r="Y989" s="412"/>
    </row>
    <row r="990" spans="15:25" ht="18" customHeight="1">
      <c r="O990" s="412"/>
      <c r="P990" s="412"/>
      <c r="Q990" s="412"/>
      <c r="R990" s="412"/>
      <c r="S990" s="412"/>
      <c r="T990" s="412"/>
      <c r="U990" s="412"/>
      <c r="V990" s="412"/>
      <c r="W990" s="412"/>
      <c r="X990" s="412"/>
      <c r="Y990" s="412"/>
    </row>
    <row r="991" spans="15:25" ht="18" customHeight="1">
      <c r="O991" s="412"/>
      <c r="P991" s="412"/>
      <c r="Q991" s="412"/>
      <c r="R991" s="412"/>
      <c r="S991" s="412"/>
      <c r="T991" s="412"/>
      <c r="U991" s="412"/>
      <c r="V991" s="412"/>
      <c r="W991" s="412"/>
      <c r="X991" s="412"/>
      <c r="Y991" s="412"/>
    </row>
    <row r="992" spans="15:25" ht="18" customHeight="1">
      <c r="O992" s="412"/>
      <c r="P992" s="412"/>
      <c r="Q992" s="412"/>
      <c r="R992" s="412"/>
      <c r="S992" s="412"/>
      <c r="T992" s="412"/>
      <c r="U992" s="412"/>
      <c r="V992" s="412"/>
      <c r="W992" s="412"/>
      <c r="X992" s="412"/>
      <c r="Y992" s="412"/>
    </row>
    <row r="993" spans="15:25" ht="18" customHeight="1">
      <c r="O993" s="412"/>
      <c r="P993" s="412"/>
      <c r="Q993" s="412"/>
      <c r="R993" s="412"/>
      <c r="S993" s="412"/>
      <c r="T993" s="412"/>
      <c r="U993" s="412"/>
      <c r="V993" s="412"/>
      <c r="W993" s="412"/>
      <c r="X993" s="412"/>
      <c r="Y993" s="412"/>
    </row>
    <row r="994" spans="15:25" ht="18" customHeight="1">
      <c r="O994" s="412"/>
      <c r="P994" s="412"/>
      <c r="Q994" s="412"/>
      <c r="R994" s="412"/>
      <c r="S994" s="412"/>
      <c r="T994" s="412"/>
      <c r="U994" s="412"/>
      <c r="V994" s="412"/>
      <c r="W994" s="412"/>
      <c r="X994" s="412"/>
      <c r="Y994" s="412"/>
    </row>
    <row r="995" spans="15:25" ht="18" customHeight="1">
      <c r="O995" s="412"/>
      <c r="P995" s="412"/>
      <c r="Q995" s="412"/>
      <c r="R995" s="412"/>
      <c r="S995" s="412"/>
      <c r="T995" s="412"/>
      <c r="U995" s="412"/>
      <c r="V995" s="412"/>
      <c r="W995" s="412"/>
      <c r="X995" s="412"/>
      <c r="Y995" s="412"/>
    </row>
    <row r="996" spans="15:25" ht="18" customHeight="1">
      <c r="O996" s="412"/>
      <c r="P996" s="412"/>
      <c r="Q996" s="412"/>
      <c r="R996" s="412"/>
      <c r="S996" s="412"/>
      <c r="T996" s="412"/>
      <c r="U996" s="412"/>
      <c r="V996" s="412"/>
      <c r="W996" s="412"/>
      <c r="X996" s="412"/>
      <c r="Y996" s="412"/>
    </row>
    <row r="997" spans="15:25" ht="18" customHeight="1">
      <c r="O997" s="412"/>
      <c r="P997" s="412"/>
      <c r="Q997" s="412"/>
      <c r="R997" s="412"/>
      <c r="S997" s="412"/>
      <c r="T997" s="412"/>
      <c r="U997" s="412"/>
      <c r="V997" s="412"/>
      <c r="W997" s="412"/>
      <c r="X997" s="412"/>
      <c r="Y997" s="412"/>
    </row>
    <row r="998" spans="15:25" ht="18" customHeight="1">
      <c r="O998" s="412"/>
      <c r="P998" s="412"/>
      <c r="Q998" s="412"/>
      <c r="R998" s="412"/>
      <c r="S998" s="412"/>
      <c r="T998" s="412"/>
      <c r="U998" s="412"/>
      <c r="V998" s="412"/>
      <c r="W998" s="412"/>
      <c r="X998" s="412"/>
      <c r="Y998" s="412"/>
    </row>
    <row r="999" spans="15:25" ht="18" customHeight="1">
      <c r="O999" s="412"/>
      <c r="P999" s="412"/>
      <c r="Q999" s="412"/>
      <c r="R999" s="412"/>
      <c r="S999" s="412"/>
      <c r="T999" s="412"/>
      <c r="U999" s="412"/>
      <c r="V999" s="412"/>
      <c r="W999" s="412"/>
      <c r="X999" s="412"/>
      <c r="Y999" s="412"/>
    </row>
    <row r="1000" spans="15:25" ht="18" customHeight="1">
      <c r="O1000" s="412"/>
      <c r="P1000" s="412"/>
      <c r="Q1000" s="412"/>
      <c r="R1000" s="412"/>
      <c r="S1000" s="412"/>
      <c r="T1000" s="412"/>
      <c r="U1000" s="412"/>
      <c r="V1000" s="412"/>
      <c r="W1000" s="412"/>
      <c r="X1000" s="412"/>
      <c r="Y1000" s="412"/>
    </row>
    <row r="1001" spans="15:25" ht="18" customHeight="1">
      <c r="O1001" s="412"/>
      <c r="P1001" s="412"/>
      <c r="Q1001" s="412"/>
      <c r="R1001" s="412"/>
      <c r="S1001" s="412"/>
      <c r="T1001" s="412"/>
      <c r="U1001" s="412"/>
      <c r="V1001" s="412"/>
      <c r="W1001" s="412"/>
      <c r="X1001" s="412"/>
      <c r="Y1001" s="412"/>
    </row>
    <row r="1002" spans="15:25" ht="18" customHeight="1">
      <c r="O1002" s="412"/>
      <c r="P1002" s="412"/>
      <c r="Q1002" s="412"/>
      <c r="R1002" s="412"/>
      <c r="S1002" s="412"/>
      <c r="T1002" s="412"/>
      <c r="U1002" s="412"/>
      <c r="V1002" s="412"/>
      <c r="W1002" s="412"/>
      <c r="X1002" s="412"/>
      <c r="Y1002" s="412"/>
    </row>
    <row r="1003" spans="15:25" ht="18" customHeight="1">
      <c r="O1003" s="412"/>
      <c r="P1003" s="412"/>
      <c r="Q1003" s="412"/>
      <c r="R1003" s="412"/>
      <c r="S1003" s="412"/>
      <c r="T1003" s="412"/>
      <c r="U1003" s="412"/>
      <c r="V1003" s="412"/>
      <c r="W1003" s="412"/>
      <c r="X1003" s="412"/>
      <c r="Y1003" s="412"/>
    </row>
    <row r="1004" spans="15:25" ht="18" customHeight="1">
      <c r="O1004" s="412"/>
      <c r="P1004" s="412"/>
      <c r="Q1004" s="412"/>
      <c r="R1004" s="412"/>
      <c r="S1004" s="412"/>
      <c r="T1004" s="412"/>
      <c r="U1004" s="412"/>
      <c r="V1004" s="412"/>
      <c r="W1004" s="412"/>
      <c r="X1004" s="412"/>
      <c r="Y1004" s="412"/>
    </row>
    <row r="1005" spans="15:25" ht="18" customHeight="1">
      <c r="O1005" s="412"/>
      <c r="P1005" s="412"/>
      <c r="Q1005" s="412"/>
      <c r="R1005" s="412"/>
      <c r="S1005" s="412"/>
      <c r="T1005" s="412"/>
      <c r="U1005" s="412"/>
      <c r="V1005" s="412"/>
      <c r="W1005" s="412"/>
      <c r="X1005" s="412"/>
      <c r="Y1005" s="412"/>
    </row>
    <row r="1006" spans="15:25" ht="18" customHeight="1">
      <c r="O1006" s="412"/>
      <c r="P1006" s="412"/>
      <c r="Q1006" s="412"/>
      <c r="R1006" s="412"/>
      <c r="S1006" s="412"/>
      <c r="T1006" s="412"/>
      <c r="U1006" s="412"/>
      <c r="V1006" s="412"/>
      <c r="W1006" s="412"/>
      <c r="X1006" s="412"/>
      <c r="Y1006" s="412"/>
    </row>
    <row r="1007" spans="15:25" ht="18" customHeight="1">
      <c r="O1007" s="412"/>
      <c r="P1007" s="412"/>
      <c r="Q1007" s="412"/>
      <c r="R1007" s="412"/>
      <c r="S1007" s="412"/>
      <c r="T1007" s="412"/>
      <c r="U1007" s="412"/>
      <c r="V1007" s="412"/>
      <c r="W1007" s="412"/>
      <c r="X1007" s="412"/>
      <c r="Y1007" s="412"/>
    </row>
    <row r="1008" spans="15:25" ht="18" customHeight="1">
      <c r="O1008" s="412"/>
      <c r="P1008" s="412"/>
      <c r="Q1008" s="412"/>
      <c r="R1008" s="412"/>
      <c r="S1008" s="412"/>
      <c r="T1008" s="412"/>
      <c r="U1008" s="412"/>
      <c r="V1008" s="412"/>
      <c r="W1008" s="412"/>
      <c r="X1008" s="412"/>
      <c r="Y1008" s="412"/>
    </row>
    <row r="1009" spans="15:25" ht="18" customHeight="1">
      <c r="O1009" s="412"/>
      <c r="P1009" s="412"/>
      <c r="Q1009" s="412"/>
      <c r="R1009" s="412"/>
      <c r="S1009" s="412"/>
      <c r="T1009" s="412"/>
      <c r="U1009" s="412"/>
      <c r="V1009" s="412"/>
      <c r="W1009" s="412"/>
      <c r="X1009" s="412"/>
      <c r="Y1009" s="412"/>
    </row>
    <row r="1010" spans="15:25" ht="18" customHeight="1">
      <c r="O1010" s="412"/>
      <c r="P1010" s="412"/>
      <c r="Q1010" s="412"/>
      <c r="R1010" s="412"/>
      <c r="S1010" s="412"/>
      <c r="T1010" s="412"/>
      <c r="U1010" s="412"/>
      <c r="V1010" s="412"/>
      <c r="W1010" s="412"/>
      <c r="X1010" s="412"/>
      <c r="Y1010" s="412"/>
    </row>
    <row r="1011" spans="15:25" ht="18" customHeight="1">
      <c r="O1011" s="412"/>
      <c r="P1011" s="412"/>
      <c r="Q1011" s="412"/>
      <c r="R1011" s="412"/>
      <c r="S1011" s="412"/>
      <c r="T1011" s="412"/>
      <c r="U1011" s="412"/>
      <c r="V1011" s="412"/>
      <c r="W1011" s="412"/>
      <c r="X1011" s="412"/>
      <c r="Y1011" s="412"/>
    </row>
    <row r="1012" spans="15:25" ht="18" customHeight="1">
      <c r="O1012" s="412"/>
      <c r="P1012" s="412"/>
      <c r="Q1012" s="412"/>
      <c r="R1012" s="412"/>
      <c r="S1012" s="412"/>
      <c r="T1012" s="412"/>
      <c r="U1012" s="412"/>
      <c r="V1012" s="412"/>
      <c r="W1012" s="412"/>
      <c r="X1012" s="412"/>
      <c r="Y1012" s="412"/>
    </row>
    <row r="1013" spans="15:25" ht="18" customHeight="1">
      <c r="O1013" s="412"/>
      <c r="P1013" s="412"/>
      <c r="Q1013" s="412"/>
      <c r="R1013" s="412"/>
      <c r="S1013" s="412"/>
      <c r="T1013" s="412"/>
      <c r="U1013" s="412"/>
      <c r="V1013" s="412"/>
      <c r="W1013" s="412"/>
      <c r="X1013" s="412"/>
      <c r="Y1013" s="412"/>
    </row>
    <row r="1014" spans="15:25" ht="18" customHeight="1">
      <c r="O1014" s="412"/>
      <c r="P1014" s="412"/>
      <c r="Q1014" s="412"/>
      <c r="R1014" s="412"/>
      <c r="S1014" s="412"/>
      <c r="T1014" s="412"/>
      <c r="U1014" s="412"/>
      <c r="V1014" s="412"/>
      <c r="W1014" s="412"/>
      <c r="X1014" s="412"/>
      <c r="Y1014" s="412"/>
    </row>
    <row r="1015" spans="15:25" ht="18" customHeight="1">
      <c r="O1015" s="412"/>
      <c r="P1015" s="412"/>
      <c r="Q1015" s="412"/>
      <c r="R1015" s="412"/>
      <c r="S1015" s="412"/>
      <c r="T1015" s="412"/>
      <c r="U1015" s="412"/>
      <c r="V1015" s="412"/>
      <c r="W1015" s="412"/>
      <c r="X1015" s="412"/>
      <c r="Y1015" s="412"/>
    </row>
    <row r="1016" spans="15:25" ht="18" customHeight="1">
      <c r="O1016" s="412"/>
      <c r="P1016" s="412"/>
      <c r="Q1016" s="412"/>
      <c r="R1016" s="412"/>
      <c r="S1016" s="412"/>
      <c r="T1016" s="412"/>
      <c r="U1016" s="412"/>
      <c r="V1016" s="412"/>
      <c r="W1016" s="412"/>
      <c r="X1016" s="412"/>
      <c r="Y1016" s="412"/>
    </row>
    <row r="1017" spans="15:25" ht="18" customHeight="1">
      <c r="O1017" s="412"/>
      <c r="P1017" s="412"/>
      <c r="Q1017" s="412"/>
      <c r="R1017" s="412"/>
      <c r="S1017" s="412"/>
      <c r="T1017" s="412"/>
      <c r="U1017" s="412"/>
      <c r="V1017" s="412"/>
      <c r="W1017" s="412"/>
      <c r="X1017" s="412"/>
      <c r="Y1017" s="412"/>
    </row>
    <row r="1018" spans="15:25" ht="18" customHeight="1">
      <c r="O1018" s="412"/>
      <c r="P1018" s="412"/>
      <c r="Q1018" s="412"/>
      <c r="R1018" s="412"/>
      <c r="S1018" s="412"/>
      <c r="T1018" s="412"/>
      <c r="U1018" s="412"/>
      <c r="V1018" s="412"/>
      <c r="W1018" s="412"/>
      <c r="X1018" s="412"/>
      <c r="Y1018" s="412"/>
    </row>
    <row r="1019" spans="15:25" ht="18" customHeight="1">
      <c r="O1019" s="412"/>
      <c r="P1019" s="412"/>
      <c r="Q1019" s="412"/>
      <c r="R1019" s="412"/>
      <c r="S1019" s="412"/>
      <c r="T1019" s="412"/>
      <c r="U1019" s="412"/>
      <c r="V1019" s="412"/>
      <c r="W1019" s="412"/>
      <c r="X1019" s="412"/>
      <c r="Y1019" s="412"/>
    </row>
    <row r="1020" spans="15:25" ht="18" customHeight="1">
      <c r="O1020" s="412"/>
      <c r="P1020" s="412"/>
      <c r="Q1020" s="412"/>
      <c r="R1020" s="412"/>
      <c r="S1020" s="412"/>
      <c r="T1020" s="412"/>
      <c r="U1020" s="412"/>
      <c r="V1020" s="412"/>
      <c r="W1020" s="412"/>
      <c r="X1020" s="412"/>
      <c r="Y1020" s="412"/>
    </row>
    <row r="1021" spans="15:25" ht="18" customHeight="1">
      <c r="O1021" s="412"/>
      <c r="P1021" s="412"/>
      <c r="Q1021" s="412"/>
      <c r="R1021" s="412"/>
      <c r="S1021" s="412"/>
      <c r="T1021" s="412"/>
      <c r="U1021" s="412"/>
      <c r="V1021" s="412"/>
      <c r="W1021" s="412"/>
      <c r="X1021" s="412"/>
      <c r="Y1021" s="412"/>
    </row>
    <row r="1022" spans="15:25" ht="18" customHeight="1">
      <c r="O1022" s="412"/>
      <c r="P1022" s="412"/>
      <c r="Q1022" s="412"/>
      <c r="R1022" s="412"/>
      <c r="S1022" s="412"/>
      <c r="T1022" s="412"/>
      <c r="U1022" s="412"/>
      <c r="V1022" s="412"/>
      <c r="W1022" s="412"/>
      <c r="X1022" s="412"/>
      <c r="Y1022" s="412"/>
    </row>
    <row r="1023" spans="15:25" ht="18" customHeight="1">
      <c r="O1023" s="412"/>
      <c r="P1023" s="412"/>
      <c r="Q1023" s="412"/>
      <c r="R1023" s="412"/>
      <c r="S1023" s="412"/>
      <c r="T1023" s="412"/>
      <c r="U1023" s="412"/>
      <c r="V1023" s="412"/>
      <c r="W1023" s="412"/>
      <c r="X1023" s="412"/>
      <c r="Y1023" s="412"/>
    </row>
    <row r="1024" spans="15:25" ht="18" customHeight="1">
      <c r="O1024" s="412"/>
      <c r="P1024" s="412"/>
      <c r="Q1024" s="412"/>
      <c r="R1024" s="412"/>
      <c r="S1024" s="412"/>
      <c r="T1024" s="412"/>
      <c r="U1024" s="412"/>
      <c r="V1024" s="412"/>
      <c r="W1024" s="412"/>
      <c r="X1024" s="412"/>
      <c r="Y1024" s="412"/>
    </row>
    <row r="1025" spans="15:25" ht="18" customHeight="1">
      <c r="O1025" s="412"/>
      <c r="P1025" s="412"/>
      <c r="Q1025" s="412"/>
      <c r="R1025" s="412"/>
      <c r="S1025" s="412"/>
      <c r="T1025" s="412"/>
      <c r="U1025" s="412"/>
      <c r="V1025" s="412"/>
      <c r="W1025" s="412"/>
      <c r="X1025" s="412"/>
      <c r="Y1025" s="412"/>
    </row>
    <row r="1026" spans="15:25" ht="18" customHeight="1">
      <c r="O1026" s="412"/>
      <c r="P1026" s="412"/>
      <c r="Q1026" s="412"/>
      <c r="R1026" s="412"/>
      <c r="S1026" s="412"/>
      <c r="T1026" s="412"/>
      <c r="U1026" s="412"/>
      <c r="V1026" s="412"/>
      <c r="W1026" s="412"/>
      <c r="X1026" s="412"/>
      <c r="Y1026" s="412"/>
    </row>
    <row r="1027" spans="15:25" ht="18" customHeight="1">
      <c r="O1027" s="412"/>
      <c r="P1027" s="412"/>
      <c r="Q1027" s="412"/>
      <c r="R1027" s="412"/>
      <c r="S1027" s="412"/>
      <c r="T1027" s="412"/>
      <c r="U1027" s="412"/>
      <c r="V1027" s="412"/>
      <c r="W1027" s="412"/>
      <c r="X1027" s="412"/>
      <c r="Y1027" s="412"/>
    </row>
    <row r="1028" spans="15:25" ht="18" customHeight="1">
      <c r="O1028" s="412"/>
      <c r="P1028" s="412"/>
      <c r="Q1028" s="412"/>
      <c r="R1028" s="412"/>
      <c r="S1028" s="412"/>
      <c r="T1028" s="412"/>
      <c r="U1028" s="412"/>
      <c r="V1028" s="412"/>
      <c r="W1028" s="412"/>
      <c r="X1028" s="412"/>
      <c r="Y1028" s="412"/>
    </row>
    <row r="1029" spans="15:25" ht="18" customHeight="1">
      <c r="O1029" s="412"/>
      <c r="P1029" s="412"/>
      <c r="Q1029" s="412"/>
      <c r="R1029" s="412"/>
      <c r="S1029" s="412"/>
      <c r="T1029" s="412"/>
      <c r="U1029" s="412"/>
      <c r="V1029" s="412"/>
      <c r="W1029" s="412"/>
      <c r="X1029" s="412"/>
      <c r="Y1029" s="412"/>
    </row>
    <row r="1030" spans="15:25" ht="18" customHeight="1">
      <c r="O1030" s="412"/>
      <c r="P1030" s="412"/>
      <c r="Q1030" s="412"/>
      <c r="R1030" s="412"/>
      <c r="S1030" s="412"/>
      <c r="T1030" s="412"/>
      <c r="U1030" s="412"/>
      <c r="V1030" s="412"/>
      <c r="W1030" s="412"/>
      <c r="X1030" s="412"/>
      <c r="Y1030" s="412"/>
    </row>
    <row r="1031" spans="15:25" ht="18" customHeight="1">
      <c r="O1031" s="412"/>
      <c r="P1031" s="412"/>
      <c r="Q1031" s="412"/>
      <c r="R1031" s="412"/>
      <c r="S1031" s="412"/>
      <c r="T1031" s="412"/>
      <c r="U1031" s="412"/>
      <c r="V1031" s="412"/>
      <c r="W1031" s="412"/>
      <c r="X1031" s="412"/>
      <c r="Y1031" s="412"/>
    </row>
    <row r="1032" spans="15:25" ht="18" customHeight="1">
      <c r="O1032" s="412"/>
      <c r="P1032" s="412"/>
      <c r="Q1032" s="412"/>
      <c r="R1032" s="412"/>
      <c r="S1032" s="412"/>
      <c r="T1032" s="412"/>
      <c r="U1032" s="412"/>
      <c r="V1032" s="412"/>
      <c r="W1032" s="412"/>
      <c r="X1032" s="412"/>
      <c r="Y1032" s="412"/>
    </row>
    <row r="1033" spans="15:25" ht="18" customHeight="1">
      <c r="O1033" s="412"/>
      <c r="P1033" s="412"/>
      <c r="Q1033" s="412"/>
      <c r="R1033" s="412"/>
      <c r="S1033" s="412"/>
      <c r="T1033" s="412"/>
      <c r="U1033" s="412"/>
      <c r="V1033" s="412"/>
      <c r="W1033" s="412"/>
      <c r="X1033" s="412"/>
      <c r="Y1033" s="412"/>
    </row>
    <row r="1034" spans="15:25" ht="18" customHeight="1">
      <c r="O1034" s="412"/>
      <c r="P1034" s="412"/>
      <c r="Q1034" s="412"/>
      <c r="R1034" s="412"/>
      <c r="S1034" s="412"/>
      <c r="T1034" s="412"/>
      <c r="U1034" s="412"/>
      <c r="V1034" s="412"/>
      <c r="W1034" s="412"/>
      <c r="X1034" s="412"/>
      <c r="Y1034" s="412"/>
    </row>
    <row r="1035" spans="15:25" ht="18" customHeight="1">
      <c r="O1035" s="412"/>
      <c r="P1035" s="412"/>
      <c r="Q1035" s="412"/>
      <c r="R1035" s="412"/>
      <c r="S1035" s="412"/>
      <c r="T1035" s="412"/>
      <c r="U1035" s="412"/>
      <c r="V1035" s="412"/>
      <c r="W1035" s="412"/>
      <c r="X1035" s="412"/>
      <c r="Y1035" s="412"/>
    </row>
    <row r="1036" spans="15:25" ht="18" customHeight="1">
      <c r="O1036" s="412"/>
      <c r="P1036" s="412"/>
      <c r="Q1036" s="412"/>
      <c r="R1036" s="412"/>
      <c r="S1036" s="412"/>
      <c r="T1036" s="412"/>
      <c r="U1036" s="412"/>
      <c r="V1036" s="412"/>
      <c r="W1036" s="412"/>
      <c r="X1036" s="412"/>
      <c r="Y1036" s="412"/>
    </row>
    <row r="1037" spans="15:25" ht="18" customHeight="1">
      <c r="O1037" s="412"/>
      <c r="P1037" s="412"/>
      <c r="Q1037" s="412"/>
      <c r="R1037" s="412"/>
      <c r="S1037" s="412"/>
      <c r="T1037" s="412"/>
      <c r="U1037" s="412"/>
      <c r="V1037" s="412"/>
      <c r="W1037" s="412"/>
      <c r="X1037" s="412"/>
      <c r="Y1037" s="412"/>
    </row>
    <row r="1038" spans="15:25" ht="18" customHeight="1">
      <c r="O1038" s="412"/>
      <c r="P1038" s="412"/>
      <c r="Q1038" s="412"/>
      <c r="R1038" s="412"/>
      <c r="S1038" s="412"/>
      <c r="T1038" s="412"/>
      <c r="U1038" s="412"/>
      <c r="V1038" s="412"/>
      <c r="W1038" s="412"/>
      <c r="X1038" s="412"/>
      <c r="Y1038" s="412"/>
    </row>
    <row r="1039" spans="15:25" ht="18" customHeight="1">
      <c r="O1039" s="412"/>
      <c r="P1039" s="412"/>
      <c r="Q1039" s="412"/>
      <c r="R1039" s="412"/>
      <c r="S1039" s="412"/>
      <c r="T1039" s="412"/>
      <c r="U1039" s="412"/>
      <c r="V1039" s="412"/>
      <c r="W1039" s="412"/>
      <c r="X1039" s="412"/>
      <c r="Y1039" s="412"/>
    </row>
    <row r="1040" spans="15:25" ht="18" customHeight="1">
      <c r="O1040" s="412"/>
      <c r="P1040" s="412"/>
      <c r="Q1040" s="412"/>
      <c r="R1040" s="412"/>
      <c r="S1040" s="412"/>
      <c r="T1040" s="412"/>
      <c r="U1040" s="412"/>
      <c r="V1040" s="412"/>
      <c r="W1040" s="412"/>
      <c r="X1040" s="412"/>
      <c r="Y1040" s="412"/>
    </row>
    <row r="1041" spans="15:25" ht="18" customHeight="1">
      <c r="O1041" s="412"/>
      <c r="P1041" s="412"/>
      <c r="Q1041" s="412"/>
      <c r="R1041" s="412"/>
      <c r="S1041" s="412"/>
      <c r="T1041" s="412"/>
      <c r="U1041" s="412"/>
      <c r="V1041" s="412"/>
      <c r="W1041" s="412"/>
      <c r="X1041" s="412"/>
      <c r="Y1041" s="412"/>
    </row>
    <row r="1042" spans="15:25" ht="18" customHeight="1">
      <c r="O1042" s="412"/>
      <c r="P1042" s="412"/>
      <c r="Q1042" s="412"/>
      <c r="R1042" s="412"/>
      <c r="S1042" s="412"/>
      <c r="T1042" s="412"/>
      <c r="U1042" s="412"/>
      <c r="V1042" s="412"/>
      <c r="W1042" s="412"/>
      <c r="X1042" s="412"/>
      <c r="Y1042" s="412"/>
    </row>
    <row r="1043" spans="15:25" ht="18" customHeight="1">
      <c r="O1043" s="412"/>
      <c r="P1043" s="412"/>
      <c r="Q1043" s="412"/>
      <c r="R1043" s="412"/>
      <c r="S1043" s="412"/>
      <c r="T1043" s="412"/>
      <c r="U1043" s="412"/>
      <c r="V1043" s="412"/>
      <c r="W1043" s="412"/>
      <c r="X1043" s="412"/>
      <c r="Y1043" s="412"/>
    </row>
    <row r="1044" spans="15:25" ht="18" customHeight="1">
      <c r="O1044" s="412"/>
      <c r="P1044" s="412"/>
      <c r="Q1044" s="412"/>
      <c r="R1044" s="412"/>
      <c r="S1044" s="412"/>
      <c r="T1044" s="412"/>
      <c r="U1044" s="412"/>
      <c r="V1044" s="412"/>
      <c r="W1044" s="412"/>
      <c r="X1044" s="412"/>
      <c r="Y1044" s="412"/>
    </row>
    <row r="1045" spans="15:25" ht="18" customHeight="1">
      <c r="O1045" s="412"/>
      <c r="P1045" s="412"/>
      <c r="Q1045" s="412"/>
      <c r="R1045" s="412"/>
      <c r="S1045" s="412"/>
      <c r="T1045" s="412"/>
      <c r="U1045" s="412"/>
      <c r="V1045" s="412"/>
      <c r="W1045" s="412"/>
      <c r="X1045" s="412"/>
      <c r="Y1045" s="412"/>
    </row>
    <row r="1046" spans="15:25" ht="18" customHeight="1">
      <c r="O1046" s="412"/>
      <c r="P1046" s="412"/>
      <c r="Q1046" s="412"/>
      <c r="R1046" s="412"/>
      <c r="S1046" s="412"/>
      <c r="T1046" s="412"/>
      <c r="U1046" s="412"/>
      <c r="V1046" s="412"/>
      <c r="W1046" s="412"/>
      <c r="X1046" s="412"/>
      <c r="Y1046" s="412"/>
    </row>
    <row r="1047" spans="15:25" ht="18" customHeight="1">
      <c r="O1047" s="412"/>
      <c r="P1047" s="412"/>
      <c r="Q1047" s="412"/>
      <c r="R1047" s="412"/>
      <c r="S1047" s="412"/>
      <c r="T1047" s="412"/>
      <c r="U1047" s="412"/>
      <c r="V1047" s="412"/>
      <c r="W1047" s="412"/>
      <c r="X1047" s="412"/>
      <c r="Y1047" s="412"/>
    </row>
  </sheetData>
  <protectedRanges>
    <protectedRange sqref="EA13:EB13 EE13:EG13 DU112:DW112 DP112:DR112 EW113:EY113 ES113:ET113" name="Bereich1_1"/>
    <protectedRange sqref="F82:G84 AR82:AS84 CD113:CE134 CD82:CE84 AR113:AS137 F114:G134 AA19:AB22"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37" priority="42">
      <formula>E2011&lt;&gt;_xludf.INDIRECT("B" &amp; _xludf.ROW() + 200)</formula>
    </cfRule>
  </conditionalFormatting>
  <conditionalFormatting sqref="E136:J221 DP111:DV111 DY135:DY138 DX136:DX139 DP112:DW176 Q119:Q162 Q115:Q116">
    <cfRule type="expression" dxfId="36" priority="44">
      <formula>#REF!&lt;&gt;_xludf.INDIRECT(_xludf.ADDRESS(_xludf.ROW()-200,_xludf.COLUMN()))</formula>
    </cfRule>
  </conditionalFormatting>
  <conditionalFormatting sqref="G223">
    <cfRule type="expression" dxfId="35" priority="49">
      <formula>#REF!&lt;&gt;_xludf.INDIRECT(_xludf.ADDRESS(_xludf.ROW()-200,_xludf.COLUMN()))</formula>
    </cfRule>
  </conditionalFormatting>
  <conditionalFormatting sqref="E222:E226">
    <cfRule type="expression" dxfId="34" priority="67">
      <formula>#REF!&lt;&gt;_xludf.INDIRECT(_xludf.ADDRESS(_xludf.ROW()-200,_xludf.COLUMN()))</formula>
    </cfRule>
  </conditionalFormatting>
  <conditionalFormatting sqref="Q168:Q182">
    <cfRule type="expression" dxfId="33" priority="73">
      <formula>Q23&lt;&gt;_xludf.INDIRECT(_xludf.ADDRESS(_xludf.ROW()-200,_xludf.COLUMN()))</formula>
    </cfRule>
  </conditionalFormatting>
  <conditionalFormatting sqref="Q183:Q185">
    <cfRule type="expression" dxfId="32" priority="124">
      <formula>#REF!&lt;&gt;_xludf.INDIRECT(_xludf.ADDRESS(_xludf.ROW()-200,_xludf.COLUMN()))</formula>
    </cfRule>
  </conditionalFormatting>
  <conditionalFormatting sqref="J237">
    <cfRule type="expression" dxfId="31" priority="173">
      <formula>K126&lt;&gt;_xludf.INDIRECT(_xludf.ADDRESS(_xludf.ROW()-200,_xludf.COLUMN()))</formula>
    </cfRule>
  </conditionalFormatting>
  <conditionalFormatting sqref="H223">
    <cfRule type="expression" dxfId="30" priority="175">
      <formula>F113&lt;&gt;_xludf.INDIRECT(_xludf.ADDRESS(_xludf.ROW()-200,_xludf.COLUMN()))</formula>
    </cfRule>
  </conditionalFormatting>
  <conditionalFormatting sqref="J227:J236 E227:I244 J238:J244">
    <cfRule type="expression" dxfId="29" priority="176">
      <formula>E117&lt;&gt;_xludf.INDIRECT(_xludf.ADDRESS(_xludf.ROW()-200,_xludf.COLUMN()))</formula>
    </cfRule>
  </conditionalFormatting>
  <conditionalFormatting sqref="F223:F226 G224:H226 F222:J222 I223:J226 AU226:AV229">
    <cfRule type="expression" dxfId="28" priority="179">
      <formula>E112&lt;&gt;_xludf.INDIRECT(_xludf.ADDRESS(_xludf.ROW()-200,_xludf.COLUMN()))</formula>
    </cfRule>
  </conditionalFormatting>
  <conditionalFormatting sqref="AQ2014">
    <cfRule type="expression" dxfId="27" priority="16">
      <formula>AQ2013&lt;&gt;_xludf.INDIRECT("B" &amp; _xludf.ROW() + 200)</formula>
    </cfRule>
  </conditionalFormatting>
  <conditionalFormatting sqref="AX138 BA115:BA118 AX139:BA162 AQ139:AV224 BA126:BA138">
    <cfRule type="expression" dxfId="26" priority="17">
      <formula>#REF!&lt;&gt;_xludf.INDIRECT(_xludf.ADDRESS(_xludf.ROW()-200,_xludf.COLUMN()))</formula>
    </cfRule>
  </conditionalFormatting>
  <conditionalFormatting sqref="AS226">
    <cfRule type="expression" dxfId="25" priority="19">
      <formula>#REF!&lt;&gt;_xludf.INDIRECT(_xludf.ADDRESS(_xludf.ROW()-200,_xludf.COLUMN()))</formula>
    </cfRule>
  </conditionalFormatting>
  <conditionalFormatting sqref="AQ225:AQ229">
    <cfRule type="expression" dxfId="24" priority="20">
      <formula>#REF!&lt;&gt;_xludf.INDIRECT(_xludf.ADDRESS(_xludf.ROW()-200,_xludf.COLUMN()))</formula>
    </cfRule>
  </conditionalFormatting>
  <conditionalFormatting sqref="AZ185 BA183:BA185">
    <cfRule type="expression" dxfId="23" priority="22">
      <formula>#REF!&lt;&gt;_xludf.INDIRECT(_xludf.ADDRESS(_xludf.ROW()-200,_xludf.COLUMN()))</formula>
    </cfRule>
  </conditionalFormatting>
  <conditionalFormatting sqref="AZ168:AZ184">
    <cfRule type="expression" dxfId="22" priority="23">
      <formula>AZ118&lt;&gt;_xludf.INDIRECT(_xludf.ADDRESS(_xludf.ROW()-200,_xludf.COLUMN()))</formula>
    </cfRule>
  </conditionalFormatting>
  <conditionalFormatting sqref="AX168:AY185">
    <cfRule type="expression" dxfId="21" priority="24">
      <formula>AX117&lt;&gt;_xludf.INDIRECT(_xludf.ADDRESS(_xludf.ROW()-200,_xludf.COLUMN()))</formula>
    </cfRule>
  </conditionalFormatting>
  <conditionalFormatting sqref="AV240">
    <cfRule type="expression" dxfId="20" priority="25">
      <formula>AW126&lt;&gt;_xludf.INDIRECT(_xludf.ADDRESS(_xludf.ROW()-200,_xludf.COLUMN()))</formula>
    </cfRule>
  </conditionalFormatting>
  <conditionalFormatting sqref="AX163:BA167">
    <cfRule type="expression" dxfId="19" priority="26">
      <formula>AW112&lt;&gt;_xludf.INDIRECT(_xludf.ADDRESS(_xludf.ROW()-200,_xludf.COLUMN()))</formula>
    </cfRule>
  </conditionalFormatting>
  <conditionalFormatting sqref="AT226">
    <cfRule type="expression" dxfId="18" priority="27">
      <formula>AR116&lt;&gt;_xludf.INDIRECT(_xludf.ADDRESS(_xludf.ROW()-200,_xludf.COLUMN()))</formula>
    </cfRule>
  </conditionalFormatting>
  <conditionalFormatting sqref="AV230:AV239 AQ230:AU247 AV241:AV247">
    <cfRule type="expression" dxfId="17" priority="28">
      <formula>AQ120&lt;&gt;_xludf.INDIRECT(_xludf.ADDRESS(_xludf.ROW()-200,_xludf.COLUMN()))</formula>
    </cfRule>
  </conditionalFormatting>
  <conditionalFormatting sqref="AS227:AT229">
    <cfRule type="expression" dxfId="16" priority="29">
      <formula>AR117&lt;&gt;_xludf.INDIRECT(_xludf.ADDRESS(_xludf.ROW()-200,_xludf.COLUMN()))</formula>
    </cfRule>
  </conditionalFormatting>
  <conditionalFormatting sqref="CC2011">
    <cfRule type="expression" dxfId="15" priority="2">
      <formula>CC2010&lt;&gt;_xludf.INDIRECT("B" &amp; _xludf.ROW() + 200)</formula>
    </cfRule>
  </conditionalFormatting>
  <conditionalFormatting sqref="CC136:CH221">
    <cfRule type="expression" dxfId="14" priority="3">
      <formula>#REF!&lt;&gt;_xludf.INDIRECT(_xludf.ADDRESS(_xludf.ROW()-200,_xludf.COLUMN()))</formula>
    </cfRule>
  </conditionalFormatting>
  <conditionalFormatting sqref="CE223">
    <cfRule type="expression" dxfId="13" priority="5">
      <formula>#REF!&lt;&gt;_xludf.INDIRECT(_xludf.ADDRESS(_xludf.ROW()-200,_xludf.COLUMN()))</formula>
    </cfRule>
  </conditionalFormatting>
  <conditionalFormatting sqref="CC222:CC226">
    <cfRule type="expression" dxfId="12" priority="6">
      <formula>#REF!&lt;&gt;_xludf.INDIRECT(_xludf.ADDRESS(_xludf.ROW()-200,_xludf.COLUMN()))</formula>
    </cfRule>
  </conditionalFormatting>
  <conditionalFormatting sqref="CH237">
    <cfRule type="expression" dxfId="9" priority="11">
      <formula>CI126&lt;&gt;_xludf.INDIRECT(_xludf.ADDRESS(_xludf.ROW()-200,_xludf.COLUMN()))</formula>
    </cfRule>
  </conditionalFormatting>
  <conditionalFormatting sqref="CF223">
    <cfRule type="expression" dxfId="8" priority="13">
      <formula>CD113&lt;&gt;_xludf.INDIRECT(_xludf.ADDRESS(_xludf.ROW()-200,_xludf.COLUMN()))</formula>
    </cfRule>
  </conditionalFormatting>
  <conditionalFormatting sqref="CH227:CH236 CC227:CG244 CH238:CH244">
    <cfRule type="expression" dxfId="7" priority="14">
      <formula>CC117&lt;&gt;_xludf.INDIRECT(_xludf.ADDRESS(_xludf.ROW()-200,_xludf.COLUMN()))</formula>
    </cfRule>
  </conditionalFormatting>
  <conditionalFormatting sqref="CD223:CD226 CE224:CF226 CD222:CH222 CG223:CH226">
    <cfRule type="expression" dxfId="6" priority="15">
      <formula>CC112&lt;&gt;_xludf.INDIRECT(_xludf.ADDRESS(_xludf.ROW()-200,_xludf.COLUMN()))</formula>
    </cfRule>
  </conditionalFormatting>
  <conditionalFormatting sqref="AR226:AR229">
    <cfRule type="expression" dxfId="5" priority="180">
      <formula>AQ116&lt;&gt;_xludf.INDIRECT(_xludf.ADDRESS(_xludf.ROW()-200,_xludf.COLUMN()))</formula>
    </cfRule>
  </conditionalFormatting>
  <conditionalFormatting sqref="AR225:AV225">
    <cfRule type="expression" dxfId="4" priority="181">
      <formula>AQ112&lt;&gt;_xludf.INDIRECT(_xludf.ADDRESS(_xludf.ROW()-200,_xludf.COLUMN()))</formula>
    </cfRule>
  </conditionalFormatting>
  <conditionalFormatting sqref="Q163:Q167">
    <cfRule type="expression" dxfId="3" priority="182">
      <formula>N112&lt;&gt;_xludf.INDIRECT(_xludf.ADDRESS(_xludf.ROW()-200,_xludf.COLUMN()))</formula>
    </cfRule>
  </conditionalFormatting>
  <conditionalFormatting sqref="BA168:BA182">
    <cfRule type="expression" dxfId="2" priority="183">
      <formula>BC23&lt;&gt;_xludf.INDIRECT(_xludf.ADDRESS(_xludf.ROW()-200,_xludf.COLUMN()))</formula>
    </cfRule>
  </conditionalFormatting>
  <hyperlinks>
    <hyperlink ref="AR7" r:id="rId1"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22</xdr:row>
                    <xdr:rowOff>228600</xdr:rowOff>
                  </from>
                  <to>
                    <xdr:col>122</xdr:col>
                    <xdr:colOff>746760</xdr:colOff>
                    <xdr:row>25</xdr:row>
                    <xdr:rowOff>144780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114300</xdr:colOff>
                    <xdr:row>1</xdr:row>
                    <xdr:rowOff>137160</xdr:rowOff>
                  </from>
                  <to>
                    <xdr:col>13</xdr:col>
                    <xdr:colOff>1013460</xdr:colOff>
                    <xdr:row>4</xdr:row>
                    <xdr:rowOff>30480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1181100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1325880</xdr:colOff>
                    <xdr:row>21</xdr:row>
                    <xdr:rowOff>175260</xdr:rowOff>
                  </from>
                  <to>
                    <xdr:col>48</xdr:col>
                    <xdr:colOff>1203960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30480</xdr:colOff>
                    <xdr:row>22</xdr:row>
                    <xdr:rowOff>22860</xdr:rowOff>
                  </from>
                  <to>
                    <xdr:col>42</xdr:col>
                    <xdr:colOff>3413760</xdr:colOff>
                    <xdr:row>23</xdr:row>
                    <xdr:rowOff>213360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83820</xdr:colOff>
                    <xdr:row>1</xdr:row>
                    <xdr:rowOff>137160</xdr:rowOff>
                  </from>
                  <to>
                    <xdr:col>51</xdr:col>
                    <xdr:colOff>982980</xdr:colOff>
                    <xdr:row>4</xdr:row>
                    <xdr:rowOff>22860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1181100</xdr:colOff>
                    <xdr:row>24</xdr:row>
                    <xdr:rowOff>213360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1325880</xdr:colOff>
                    <xdr:row>21</xdr:row>
                    <xdr:rowOff>175260</xdr:rowOff>
                  </from>
                  <to>
                    <xdr:col>86</xdr:col>
                    <xdr:colOff>1203960</xdr:colOff>
                    <xdr:row>24</xdr:row>
                    <xdr:rowOff>213360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30480</xdr:colOff>
                    <xdr:row>22</xdr:row>
                    <xdr:rowOff>22860</xdr:rowOff>
                  </from>
                  <to>
                    <xdr:col>80</xdr:col>
                    <xdr:colOff>3413760</xdr:colOff>
                    <xdr:row>23</xdr:row>
                    <xdr:rowOff>213360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60960</xdr:colOff>
                    <xdr:row>5</xdr:row>
                    <xdr:rowOff>60960</xdr:rowOff>
                  </from>
                  <to>
                    <xdr:col>80</xdr:col>
                    <xdr:colOff>3299460</xdr:colOff>
                    <xdr:row>6</xdr:row>
                    <xdr:rowOff>190500</xdr:rowOff>
                  </to>
                </anchor>
              </controlPr>
            </control>
          </mc:Choice>
        </mc:AlternateContent>
        <mc:AlternateContent xmlns:mc="http://schemas.openxmlformats.org/markup-compatibility/2006">
          <mc:Choice Requires="x14">
            <control shapeId="4180" r:id="rId37" name="Dropdown_RNA_Structures">
              <controlPr defaultSize="0" autoLine="0" autoPict="0">
                <anchor moveWithCells="1">
                  <from>
                    <xdr:col>119</xdr:col>
                    <xdr:colOff>3459480</xdr:colOff>
                    <xdr:row>19</xdr:row>
                    <xdr:rowOff>182880</xdr:rowOff>
                  </from>
                  <to>
                    <xdr:col>149</xdr:col>
                    <xdr:colOff>739140</xdr:colOff>
                    <xdr:row>21</xdr:row>
                    <xdr:rowOff>99060</xdr:rowOff>
                  </to>
                </anchor>
              </controlPr>
            </control>
          </mc:Choice>
        </mc:AlternateContent>
        <mc:AlternateContent xmlns:mc="http://schemas.openxmlformats.org/markup-compatibility/2006">
          <mc:Choice Requires="x14">
            <control shapeId="4181" r:id="rId38" name="Button 85">
              <controlPr defaultSize="0" print="0" autoFill="0" autoPict="0" macro="[0]!load_RNA_dialog">
                <anchor moveWithCells="1" sizeWithCells="1">
                  <from>
                    <xdr:col>119</xdr:col>
                    <xdr:colOff>60960</xdr:colOff>
                    <xdr:row>5</xdr:row>
                    <xdr:rowOff>68580</xdr:rowOff>
                  </from>
                  <to>
                    <xdr:col>119</xdr:col>
                    <xdr:colOff>3307080</xdr:colOff>
                    <xdr:row>6</xdr:row>
                    <xdr:rowOff>198120</xdr:rowOff>
                  </to>
                </anchor>
              </controlPr>
            </control>
          </mc:Choice>
        </mc:AlternateContent>
        <mc:AlternateContent xmlns:mc="http://schemas.openxmlformats.org/markup-compatibility/2006">
          <mc:Choice Requires="x14">
            <control shapeId="4183" r:id="rId39"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42</xdr:col>
                    <xdr:colOff>99060</xdr:colOff>
                    <xdr:row>5</xdr:row>
                    <xdr:rowOff>45720</xdr:rowOff>
                  </from>
                  <to>
                    <xdr:col>42</xdr:col>
                    <xdr:colOff>3337560</xdr:colOff>
                    <xdr:row>6</xdr:row>
                    <xdr:rowOff>175260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22860</xdr:colOff>
                    <xdr:row>7</xdr:row>
                    <xdr:rowOff>60960</xdr:rowOff>
                  </from>
                  <to>
                    <xdr:col>7</xdr:col>
                    <xdr:colOff>1120140</xdr:colOff>
                    <xdr:row>8</xdr:row>
                    <xdr:rowOff>182880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63</xdr:col>
                    <xdr:colOff>0</xdr:colOff>
                    <xdr:row>8</xdr:row>
                    <xdr:rowOff>22860</xdr:rowOff>
                  </from>
                  <to>
                    <xdr:col>148</xdr:col>
                    <xdr:colOff>30480</xdr:colOff>
                    <xdr:row>10</xdr:row>
                    <xdr:rowOff>30480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64</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6" name="Button 88">
              <controlPr defaultSize="0" print="0" autoFill="0" autoPict="0" macro="[0]!delete_RNA_Data">
                <anchor moveWithCells="1" sizeWithCells="1">
                  <from>
                    <xdr:col>122</xdr:col>
                    <xdr:colOff>784860</xdr:colOff>
                    <xdr:row>22</xdr:row>
                    <xdr:rowOff>220980</xdr:rowOff>
                  </from>
                  <to>
                    <xdr:col>125</xdr:col>
                    <xdr:colOff>563880</xdr:colOff>
                    <xdr:row>25</xdr:row>
                    <xdr:rowOff>137160</xdr:rowOff>
                  </to>
                </anchor>
              </controlPr>
            </control>
          </mc:Choice>
        </mc:AlternateContent>
        <mc:AlternateContent xmlns:mc="http://schemas.openxmlformats.org/markup-compatibility/2006">
          <mc:Choice Requires="x14">
            <control shapeId="4185" r:id="rId47"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8"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7" r:id="rId49" name="Dropdown_TP_Structures2">
              <controlPr defaultSize="0" autoLine="0" autoPict="0" macro="[0]!load_MP_Data">
                <anchor moveWithCells="1">
                  <from>
                    <xdr:col>43</xdr:col>
                    <xdr:colOff>22860</xdr:colOff>
                    <xdr:row>7</xdr:row>
                    <xdr:rowOff>60960</xdr:rowOff>
                  </from>
                  <to>
                    <xdr:col>150</xdr:col>
                    <xdr:colOff>701040</xdr:colOff>
                    <xdr:row>8</xdr:row>
                    <xdr:rowOff>182880</xdr:rowOff>
                  </to>
                </anchor>
              </controlPr>
            </control>
          </mc:Choice>
        </mc:AlternateContent>
        <mc:AlternateContent xmlns:mc="http://schemas.openxmlformats.org/markup-compatibility/2006">
          <mc:Choice Requires="x14">
            <control shapeId="4188" r:id="rId50" name="Dropdown_TOWER_Structures2">
              <controlPr defaultSize="0" autoLine="0" autoPict="0" macro="[0]!load_MP_Data">
                <anchor moveWithCells="1">
                  <from>
                    <xdr:col>81</xdr:col>
                    <xdr:colOff>22860</xdr:colOff>
                    <xdr:row>7</xdr:row>
                    <xdr:rowOff>60960</xdr:rowOff>
                  </from>
                  <to>
                    <xdr:col>150</xdr:col>
                    <xdr:colOff>701040</xdr:colOff>
                    <xdr:row>8</xdr:row>
                    <xdr:rowOff>182880</xdr:rowOff>
                  </to>
                </anchor>
              </controlPr>
            </control>
          </mc:Choice>
        </mc:AlternateContent>
        <mc:AlternateContent xmlns:mc="http://schemas.openxmlformats.org/markup-compatibility/2006">
          <mc:Choice Requires="x14">
            <control shapeId="4189" r:id="rId51" name="Dropdown_RNA_Structures2">
              <controlPr defaultSize="0" autoLine="0" autoPict="0" macro="[0]!load_MP_Data">
                <anchor moveWithCells="1">
                  <from>
                    <xdr:col>120</xdr:col>
                    <xdr:colOff>22860</xdr:colOff>
                    <xdr:row>20</xdr:row>
                    <xdr:rowOff>60960</xdr:rowOff>
                  </from>
                  <to>
                    <xdr:col>150</xdr:col>
                    <xdr:colOff>701040</xdr:colOff>
                    <xdr:row>21</xdr:row>
                    <xdr:rowOff>182880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87DBA-0AFA-4397-B31A-66A565A8FDBF}">
  <sheetPr codeName="Sheet2"/>
  <dimension ref="F12:M13"/>
  <sheetViews>
    <sheetView workbookViewId="0">
      <selection activeCell="F12" sqref="F12:M13"/>
    </sheetView>
  </sheetViews>
  <sheetFormatPr defaultRowHeight="14.4"/>
  <sheetData>
    <row r="12" spans="6:13">
      <c r="F12" s="360" t="s">
        <v>132</v>
      </c>
      <c r="G12" s="51" t="s">
        <v>515</v>
      </c>
      <c r="H12" s="49" t="s">
        <v>56</v>
      </c>
      <c r="I12" s="49" t="s">
        <v>54</v>
      </c>
      <c r="J12" s="49" t="s">
        <v>57</v>
      </c>
      <c r="K12" s="49" t="s">
        <v>94</v>
      </c>
      <c r="L12" s="49" t="s">
        <v>90</v>
      </c>
      <c r="M12" s="49" t="s">
        <v>95</v>
      </c>
    </row>
    <row r="13" spans="6:13">
      <c r="F13" s="358" t="s">
        <v>525</v>
      </c>
      <c r="G13" s="359" t="s">
        <v>524</v>
      </c>
      <c r="H13" s="280" t="s">
        <v>344</v>
      </c>
      <c r="I13" s="280" t="s">
        <v>345</v>
      </c>
      <c r="J13" s="280" t="s">
        <v>346</v>
      </c>
      <c r="K13" s="280">
        <v>43.5</v>
      </c>
      <c r="L13" s="280" t="s">
        <v>49</v>
      </c>
      <c r="M13" s="280" t="s">
        <v>347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85" zoomScaleNormal="85" workbookViewId="0">
      <selection activeCell="B9" sqref="B9"/>
    </sheetView>
  </sheetViews>
  <sheetFormatPr defaultColWidth="14.44140625" defaultRowHeight="14.4"/>
  <cols>
    <col min="1" max="1" width="43.88671875" style="96" customWidth="1"/>
    <col min="2" max="2" width="47.109375" style="121" customWidth="1"/>
    <col min="3" max="3" width="25.88671875" style="97"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5" customFormat="1" ht="196.95" customHeight="1" thickBot="1">
      <c r="A1" s="108"/>
      <c r="B1" s="109"/>
      <c r="C1" s="110"/>
      <c r="D1" s="131" t="s">
        <v>367</v>
      </c>
      <c r="E1" s="114"/>
      <c r="F1" s="114"/>
      <c r="G1" s="114"/>
      <c r="H1" s="114"/>
      <c r="I1" s="113"/>
      <c r="Q1" s="119" t="s">
        <v>368</v>
      </c>
      <c r="AB1" s="320" t="s">
        <v>369</v>
      </c>
      <c r="AC1" s="61"/>
      <c r="AD1" s="61"/>
      <c r="AE1" s="61"/>
      <c r="AF1" s="61"/>
      <c r="AG1" s="61"/>
      <c r="AH1" s="61"/>
      <c r="AI1" s="61"/>
      <c r="AJ1" s="61"/>
      <c r="AO1" s="113"/>
      <c r="AP1" s="114"/>
      <c r="AQ1" s="114"/>
      <c r="AR1" s="114"/>
      <c r="AS1" s="114"/>
      <c r="AT1" s="113"/>
      <c r="BF1" s="117"/>
      <c r="CA1" s="120"/>
      <c r="CB1" s="114"/>
      <c r="CC1" s="114"/>
      <c r="CD1" s="114"/>
      <c r="CE1" s="135"/>
      <c r="CF1" s="113"/>
    </row>
    <row r="2" spans="1:84" ht="33" customHeight="1">
      <c r="D2" s="133"/>
      <c r="E2" s="133"/>
      <c r="F2" s="133"/>
      <c r="G2" s="138"/>
      <c r="H2" s="138"/>
      <c r="I2" s="138"/>
      <c r="J2" s="138"/>
      <c r="K2" s="133"/>
      <c r="L2" s="133"/>
      <c r="M2" s="133"/>
      <c r="N2" s="133"/>
      <c r="O2" s="138"/>
      <c r="P2" s="138"/>
      <c r="Q2" s="138"/>
      <c r="R2" s="138"/>
      <c r="S2" s="138"/>
      <c r="T2" s="138"/>
      <c r="U2" s="138"/>
      <c r="V2" s="138"/>
      <c r="W2" s="138"/>
      <c r="X2" s="138"/>
      <c r="Y2" s="138"/>
      <c r="Z2" s="138"/>
      <c r="AB2" s="321"/>
      <c r="AC2" s="168"/>
      <c r="AD2" s="168"/>
      <c r="AE2" s="168"/>
      <c r="AF2" s="168"/>
      <c r="AG2" s="168"/>
      <c r="AH2" s="168"/>
      <c r="AI2" s="168"/>
      <c r="AJ2" s="322"/>
      <c r="AK2" s="49"/>
      <c r="AL2" s="49"/>
      <c r="AM2" s="49"/>
      <c r="AN2" s="49"/>
      <c r="AO2" s="49"/>
      <c r="AP2" s="49"/>
      <c r="AQ2" s="49"/>
    </row>
    <row r="3" spans="1:84" ht="33.6">
      <c r="D3" s="137" t="s">
        <v>71</v>
      </c>
      <c r="E3" s="133"/>
      <c r="F3" s="133"/>
      <c r="G3" s="138"/>
      <c r="H3" s="133"/>
      <c r="I3" s="133"/>
      <c r="J3" s="133"/>
      <c r="K3" s="133"/>
      <c r="L3" s="133"/>
      <c r="M3" s="133"/>
      <c r="N3" s="133"/>
      <c r="O3" s="138"/>
      <c r="P3" s="138"/>
      <c r="Q3" s="139" t="s">
        <v>72</v>
      </c>
      <c r="R3" s="133"/>
      <c r="S3" s="138"/>
      <c r="T3" s="138"/>
      <c r="U3" s="138"/>
      <c r="V3" s="138"/>
      <c r="W3" s="138"/>
      <c r="X3" s="138"/>
      <c r="Y3" s="138"/>
      <c r="Z3" s="138"/>
      <c r="AB3" s="323" t="s">
        <v>145</v>
      </c>
      <c r="AC3" s="133"/>
      <c r="AD3" s="133"/>
      <c r="AE3" s="133"/>
      <c r="AF3" s="133"/>
      <c r="AG3" s="133"/>
      <c r="AH3" s="133"/>
      <c r="AI3" s="133"/>
      <c r="AJ3" s="134"/>
      <c r="AK3" s="49"/>
      <c r="AL3" s="49"/>
      <c r="AM3" s="49"/>
      <c r="AN3" s="49"/>
      <c r="AO3" s="49"/>
      <c r="AP3" s="49"/>
      <c r="AQ3" s="49"/>
    </row>
    <row r="4" spans="1:84" ht="15" customHeight="1">
      <c r="A4" s="123" t="s">
        <v>172</v>
      </c>
      <c r="D4" s="133"/>
      <c r="E4" s="133"/>
      <c r="F4" s="133"/>
      <c r="G4" s="133"/>
      <c r="H4" s="133"/>
      <c r="I4" s="133"/>
      <c r="J4" s="133"/>
      <c r="K4" s="133"/>
      <c r="L4" s="133"/>
      <c r="M4" s="133"/>
      <c r="N4" s="138"/>
      <c r="O4" s="138"/>
      <c r="P4" s="138"/>
      <c r="Q4" s="138"/>
      <c r="R4" s="133"/>
      <c r="S4" s="138"/>
      <c r="T4" s="138"/>
      <c r="U4" s="138"/>
      <c r="V4" s="138"/>
      <c r="W4" s="138"/>
      <c r="X4" s="138"/>
      <c r="Y4" s="138"/>
      <c r="Z4" s="138"/>
      <c r="AB4" s="132"/>
      <c r="AC4" s="133"/>
      <c r="AD4" s="133"/>
      <c r="AE4" s="133"/>
      <c r="AF4" s="133"/>
      <c r="AG4" s="133"/>
      <c r="AH4" s="133"/>
      <c r="AI4" s="133"/>
      <c r="AJ4" s="134"/>
      <c r="AK4" s="49"/>
      <c r="AL4" s="49"/>
      <c r="AM4" s="49"/>
      <c r="AN4" s="49"/>
      <c r="AO4" s="49"/>
      <c r="AP4" s="49"/>
      <c r="AQ4" s="49"/>
    </row>
    <row r="5" spans="1:84" ht="15" customHeight="1">
      <c r="A5" s="77" t="s">
        <v>27</v>
      </c>
      <c r="B5" s="49" t="s">
        <v>78</v>
      </c>
      <c r="C5" s="87" t="s">
        <v>79</v>
      </c>
      <c r="D5" s="133"/>
      <c r="E5" s="133"/>
      <c r="F5" s="133"/>
      <c r="G5" s="133"/>
      <c r="H5" s="133"/>
      <c r="I5" s="133"/>
      <c r="J5" s="133"/>
      <c r="K5" s="133"/>
      <c r="L5" s="133"/>
      <c r="M5" s="133"/>
      <c r="N5" s="133"/>
      <c r="O5" s="138"/>
      <c r="P5" s="138"/>
      <c r="Q5" s="138"/>
      <c r="R5" s="133"/>
      <c r="S5" s="138"/>
      <c r="T5" s="138"/>
      <c r="U5" s="138"/>
      <c r="V5" s="138"/>
      <c r="W5" s="138"/>
      <c r="X5" s="138"/>
      <c r="Y5" s="138"/>
      <c r="Z5" s="138"/>
      <c r="AB5" s="77"/>
      <c r="AJ5" s="55"/>
      <c r="AK5" s="49"/>
      <c r="AL5" s="49"/>
      <c r="AM5" s="49"/>
      <c r="AN5" s="49"/>
      <c r="AO5" s="49"/>
      <c r="AP5" s="49"/>
      <c r="AQ5" s="49"/>
    </row>
    <row r="6" spans="1:84">
      <c r="A6" s="49" t="s">
        <v>91</v>
      </c>
      <c r="B6" s="282"/>
      <c r="C6" s="49" t="s">
        <v>58</v>
      </c>
      <c r="D6" s="49" t="s">
        <v>1</v>
      </c>
      <c r="E6" s="49" t="s">
        <v>65</v>
      </c>
      <c r="F6" s="49" t="s">
        <v>62</v>
      </c>
      <c r="G6" s="49" t="s">
        <v>69</v>
      </c>
      <c r="H6" s="49" t="s">
        <v>68</v>
      </c>
      <c r="I6" s="49" t="s">
        <v>59</v>
      </c>
      <c r="J6" s="49" t="s">
        <v>60</v>
      </c>
      <c r="K6" s="101"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282" t="s">
        <v>49</v>
      </c>
      <c r="C7" s="49" t="s">
        <v>58</v>
      </c>
      <c r="D7" s="49">
        <v>1</v>
      </c>
      <c r="E7" s="49" t="s">
        <v>53</v>
      </c>
      <c r="F7" s="49">
        <v>1</v>
      </c>
      <c r="G7" s="51">
        <v>145.6</v>
      </c>
      <c r="H7" s="51">
        <v>145.34</v>
      </c>
      <c r="I7" s="51">
        <v>6.5</v>
      </c>
      <c r="J7" s="51">
        <v>6.5</v>
      </c>
      <c r="K7" s="51">
        <v>46</v>
      </c>
      <c r="L7" s="122">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449</v>
      </c>
      <c r="S7" s="51">
        <v>145.47</v>
      </c>
      <c r="T7" s="51">
        <v>145.47</v>
      </c>
      <c r="U7" s="49">
        <v>6061</v>
      </c>
      <c r="V7" s="172"/>
      <c r="W7" s="122"/>
      <c r="X7" s="51"/>
      <c r="Y7" s="51"/>
      <c r="Z7" s="49"/>
      <c r="AB7" s="324" t="s">
        <v>88</v>
      </c>
      <c r="AI7" s="49"/>
      <c r="AJ7" s="87"/>
      <c r="AK7" s="49"/>
      <c r="AL7" s="49"/>
      <c r="AM7" s="49"/>
      <c r="AN7" s="49"/>
      <c r="AO7" s="49"/>
      <c r="AP7" s="49"/>
      <c r="AQ7" s="49"/>
      <c r="AU7" s="49" t="s">
        <v>131</v>
      </c>
      <c r="BG7" s="136"/>
    </row>
    <row r="8" spans="1:84" ht="15" customHeight="1">
      <c r="A8" s="49" t="s">
        <v>109</v>
      </c>
      <c r="B8" s="282"/>
      <c r="C8" s="49" t="s">
        <v>92</v>
      </c>
      <c r="D8" s="49">
        <v>2</v>
      </c>
      <c r="E8" s="49" t="s">
        <v>53</v>
      </c>
      <c r="F8" s="49">
        <v>2</v>
      </c>
      <c r="G8" s="51">
        <v>145.34</v>
      </c>
      <c r="H8" s="51">
        <v>142.44</v>
      </c>
      <c r="I8" s="51">
        <v>6.5</v>
      </c>
      <c r="J8" s="51">
        <v>6.5</v>
      </c>
      <c r="K8" s="51">
        <v>46</v>
      </c>
      <c r="L8" s="122">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450</v>
      </c>
      <c r="S8" s="51">
        <v>144.35999999999999</v>
      </c>
      <c r="T8" s="51">
        <v>144.35999999999999</v>
      </c>
      <c r="U8" s="49">
        <v>1428</v>
      </c>
      <c r="V8" s="172"/>
      <c r="W8" s="122"/>
      <c r="X8" s="51"/>
      <c r="Y8" s="51"/>
      <c r="Z8" s="49"/>
      <c r="AB8" s="325" t="s">
        <v>55</v>
      </c>
      <c r="AC8" s="49" t="s">
        <v>98</v>
      </c>
      <c r="AD8" s="49" t="s">
        <v>99</v>
      </c>
      <c r="AE8" s="49" t="s">
        <v>110</v>
      </c>
      <c r="AF8" s="49" t="s">
        <v>115</v>
      </c>
      <c r="AG8" s="49" t="s">
        <v>116</v>
      </c>
      <c r="AH8" s="49" t="s">
        <v>122</v>
      </c>
      <c r="AI8" s="49" t="s">
        <v>121</v>
      </c>
      <c r="AJ8" s="326" t="s">
        <v>19</v>
      </c>
      <c r="AK8" s="49"/>
      <c r="AL8" s="49"/>
      <c r="AM8" s="49"/>
      <c r="AN8" s="49"/>
      <c r="AO8" s="49"/>
      <c r="AP8" s="49"/>
      <c r="AQ8" s="49"/>
    </row>
    <row r="9" spans="1:84" ht="15" customHeight="1">
      <c r="A9" s="49" t="s">
        <v>93</v>
      </c>
      <c r="B9" s="282">
        <v>-43.5</v>
      </c>
      <c r="C9" s="49" t="s">
        <v>92</v>
      </c>
      <c r="D9" s="49">
        <v>3</v>
      </c>
      <c r="E9" s="49" t="s">
        <v>53</v>
      </c>
      <c r="F9" s="49">
        <v>3</v>
      </c>
      <c r="G9" s="51">
        <v>142.44</v>
      </c>
      <c r="H9" s="51">
        <v>141.13999999999999</v>
      </c>
      <c r="I9" s="51">
        <v>6.5</v>
      </c>
      <c r="J9" s="51">
        <v>6.5</v>
      </c>
      <c r="K9" s="51">
        <v>46</v>
      </c>
      <c r="L9" s="122">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451</v>
      </c>
      <c r="S9" s="51">
        <v>143.63999999999999</v>
      </c>
      <c r="T9" s="51">
        <v>143.63999999999999</v>
      </c>
      <c r="U9" s="49">
        <v>12008</v>
      </c>
      <c r="V9" s="172"/>
      <c r="W9" s="122"/>
      <c r="X9" s="51"/>
      <c r="Y9" s="51"/>
      <c r="Z9" s="49"/>
      <c r="AB9" s="247"/>
      <c r="AI9" s="49"/>
      <c r="AJ9" s="327"/>
      <c r="AK9" s="49"/>
      <c r="AL9" s="49"/>
      <c r="AM9" s="49"/>
      <c r="AN9" s="49"/>
      <c r="AO9" s="49"/>
      <c r="AP9" s="49"/>
      <c r="AQ9" s="49"/>
    </row>
    <row r="10" spans="1:84" ht="15" customHeight="1">
      <c r="A10" s="170" t="s">
        <v>497</v>
      </c>
      <c r="B10" s="282">
        <v>2.5</v>
      </c>
      <c r="C10" s="170" t="s">
        <v>92</v>
      </c>
      <c r="D10" s="49">
        <v>4</v>
      </c>
      <c r="E10" s="49" t="s">
        <v>53</v>
      </c>
      <c r="F10" s="49">
        <v>4</v>
      </c>
      <c r="G10" s="51">
        <v>141.13999999999999</v>
      </c>
      <c r="H10" s="51">
        <v>138.19999999999999</v>
      </c>
      <c r="I10" s="51">
        <v>6.5</v>
      </c>
      <c r="J10" s="51">
        <v>6.5</v>
      </c>
      <c r="K10" s="51">
        <v>46</v>
      </c>
      <c r="L10" s="122">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452</v>
      </c>
      <c r="S10" s="51">
        <v>143.29</v>
      </c>
      <c r="T10" s="51">
        <v>143.29</v>
      </c>
      <c r="U10" s="49">
        <v>17996</v>
      </c>
      <c r="V10" s="172"/>
      <c r="W10" s="122"/>
      <c r="X10" s="51"/>
      <c r="Y10" s="51"/>
      <c r="Z10" s="49"/>
      <c r="AB10" s="77"/>
      <c r="AI10" s="49"/>
      <c r="AJ10" s="326"/>
      <c r="AK10" s="49"/>
      <c r="AL10" s="49"/>
      <c r="AM10" s="49"/>
      <c r="AN10" s="49"/>
      <c r="AO10" s="49"/>
      <c r="AP10" s="49"/>
      <c r="AQ10" s="49"/>
    </row>
    <row r="11" spans="1:84" ht="16.95" customHeight="1">
      <c r="A11" s="170" t="s">
        <v>496</v>
      </c>
      <c r="B11" s="282" t="s">
        <v>498</v>
      </c>
      <c r="C11" s="170" t="s">
        <v>58</v>
      </c>
      <c r="D11" s="49">
        <v>5</v>
      </c>
      <c r="E11" s="49" t="s">
        <v>53</v>
      </c>
      <c r="F11" s="49">
        <v>5</v>
      </c>
      <c r="G11" s="51">
        <v>138.19999999999999</v>
      </c>
      <c r="H11" s="51">
        <v>135.26</v>
      </c>
      <c r="I11" s="51">
        <v>6.49</v>
      </c>
      <c r="J11" s="51">
        <v>6.49</v>
      </c>
      <c r="K11" s="51">
        <v>32</v>
      </c>
      <c r="L11" s="122">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451</v>
      </c>
      <c r="S11" s="51">
        <v>140</v>
      </c>
      <c r="T11" s="51">
        <v>140</v>
      </c>
      <c r="U11" s="49">
        <v>12209</v>
      </c>
      <c r="V11" s="172"/>
      <c r="W11" s="122"/>
      <c r="X11" s="51"/>
      <c r="Y11" s="51"/>
      <c r="Z11" s="49"/>
      <c r="AI11" s="49"/>
      <c r="AJ11" s="326"/>
      <c r="AK11" s="49"/>
      <c r="AL11" s="49"/>
      <c r="AM11" s="49"/>
      <c r="AN11" s="49"/>
      <c r="AO11" s="49"/>
      <c r="AP11" s="49"/>
      <c r="AQ11" s="49"/>
    </row>
    <row r="12" spans="1:84">
      <c r="D12" s="49">
        <v>6</v>
      </c>
      <c r="E12" s="49" t="s">
        <v>53</v>
      </c>
      <c r="F12" s="49">
        <v>6</v>
      </c>
      <c r="G12" s="51">
        <v>135.26</v>
      </c>
      <c r="H12" s="51">
        <v>132.69999999999999</v>
      </c>
      <c r="I12" s="51">
        <v>6.48</v>
      </c>
      <c r="J12" s="51">
        <v>6.48</v>
      </c>
      <c r="K12" s="51">
        <v>24</v>
      </c>
      <c r="L12" s="122">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452</v>
      </c>
      <c r="S12" s="51">
        <v>139.65</v>
      </c>
      <c r="T12" s="51">
        <v>139.65</v>
      </c>
      <c r="U12" s="49">
        <v>17996</v>
      </c>
      <c r="V12" s="172"/>
      <c r="W12" s="122"/>
      <c r="X12" s="51"/>
      <c r="Y12" s="51"/>
      <c r="Z12" s="49"/>
      <c r="AB12" s="77"/>
      <c r="AI12" s="49"/>
      <c r="AJ12" s="326"/>
      <c r="AK12" s="49"/>
      <c r="AL12" s="49"/>
      <c r="AM12" s="49"/>
      <c r="AN12" s="49"/>
      <c r="AO12" s="49"/>
      <c r="AP12" s="49"/>
      <c r="AQ12" s="49"/>
    </row>
    <row r="13" spans="1:84" ht="15.6">
      <c r="A13" s="170" t="s">
        <v>271</v>
      </c>
      <c r="B13" s="221">
        <f xml:space="preserve"> INDEX(WHOLE_STRUCTURE[Top '[m']], 1) + INDEX(RNA[Vertical Offset TT to HH '[m']],1)</f>
        <v>145.6</v>
      </c>
      <c r="C13" s="170" t="s">
        <v>92</v>
      </c>
      <c r="D13" s="49">
        <v>7</v>
      </c>
      <c r="E13" s="49" t="s">
        <v>53</v>
      </c>
      <c r="F13" s="49">
        <v>7</v>
      </c>
      <c r="G13" s="51">
        <v>132.69999999999999</v>
      </c>
      <c r="H13" s="51">
        <v>130.13999999999999</v>
      </c>
      <c r="I13" s="51">
        <v>6.48</v>
      </c>
      <c r="J13" s="51">
        <v>6.48</v>
      </c>
      <c r="K13" s="51">
        <v>30</v>
      </c>
      <c r="L13" s="122">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453</v>
      </c>
      <c r="S13" s="51">
        <v>137.35</v>
      </c>
      <c r="T13" s="51">
        <v>137.35</v>
      </c>
      <c r="U13" s="49">
        <v>1440</v>
      </c>
      <c r="V13" s="172"/>
      <c r="W13" s="122"/>
      <c r="X13" s="51"/>
      <c r="Y13" s="51"/>
      <c r="Z13" s="49"/>
      <c r="AB13" s="352" t="s">
        <v>20</v>
      </c>
      <c r="AI13" s="49"/>
      <c r="AJ13" s="326"/>
      <c r="AK13" s="49"/>
      <c r="AL13" s="49"/>
      <c r="AM13" s="49"/>
      <c r="AN13" s="49"/>
      <c r="AO13" s="49"/>
      <c r="AP13" s="49"/>
      <c r="AQ13" s="49"/>
    </row>
    <row r="14" spans="1:84">
      <c r="A14" s="337"/>
      <c r="B14" s="338"/>
      <c r="C14" s="339"/>
      <c r="D14" s="49">
        <v>8</v>
      </c>
      <c r="E14" s="49" t="s">
        <v>53</v>
      </c>
      <c r="F14" s="49">
        <v>8</v>
      </c>
      <c r="G14" s="51">
        <v>130.13999999999999</v>
      </c>
      <c r="H14" s="51">
        <v>127.54999999999998</v>
      </c>
      <c r="I14" s="51">
        <v>6.49</v>
      </c>
      <c r="J14" s="51">
        <v>6.5</v>
      </c>
      <c r="K14" s="51">
        <v>32</v>
      </c>
      <c r="L14" s="122">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454</v>
      </c>
      <c r="S14" s="51">
        <v>136.5</v>
      </c>
      <c r="T14" s="51">
        <v>136.5</v>
      </c>
      <c r="U14" s="49">
        <v>2104</v>
      </c>
      <c r="V14" s="172"/>
      <c r="W14" s="122"/>
      <c r="X14" s="51"/>
      <c r="Y14" s="51"/>
      <c r="Z14" s="49"/>
      <c r="AD14" s="213" t="s">
        <v>68</v>
      </c>
      <c r="AE14" s="49" t="s">
        <v>69</v>
      </c>
      <c r="AF14" s="49" t="s">
        <v>74</v>
      </c>
      <c r="AG14" s="49" t="s">
        <v>130</v>
      </c>
      <c r="AH14" s="49" t="s">
        <v>129</v>
      </c>
      <c r="AI14" s="49"/>
      <c r="AJ14" s="326"/>
      <c r="AK14" s="49"/>
      <c r="AL14" s="49"/>
      <c r="AM14" s="49"/>
      <c r="AN14" s="49"/>
      <c r="AO14" s="49"/>
      <c r="AP14" s="49"/>
      <c r="AQ14" s="49"/>
    </row>
    <row r="15" spans="1:84">
      <c r="A15" s="337"/>
      <c r="B15" s="338"/>
      <c r="C15" s="339"/>
      <c r="D15" s="49">
        <v>9</v>
      </c>
      <c r="E15" s="49" t="s">
        <v>53</v>
      </c>
      <c r="F15" s="49">
        <v>9</v>
      </c>
      <c r="G15" s="51">
        <v>127.54999999999998</v>
      </c>
      <c r="H15" s="51">
        <v>127.4</v>
      </c>
      <c r="I15" s="51">
        <v>6.5</v>
      </c>
      <c r="J15" s="51">
        <v>6.5</v>
      </c>
      <c r="K15" s="51">
        <v>32</v>
      </c>
      <c r="L15" s="122">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456</v>
      </c>
      <c r="S15" s="51">
        <v>136.5</v>
      </c>
      <c r="T15" s="51">
        <v>136.5</v>
      </c>
      <c r="U15" s="49">
        <v>773</v>
      </c>
      <c r="V15" s="172"/>
      <c r="W15" s="122"/>
      <c r="X15" s="51"/>
      <c r="Y15" s="51"/>
      <c r="Z15" s="49"/>
      <c r="AD15" s="213">
        <v>4.5</v>
      </c>
      <c r="AE15" s="49">
        <v>0.5</v>
      </c>
      <c r="AF15" s="49">
        <v>150</v>
      </c>
      <c r="AG15" s="49">
        <v>1325</v>
      </c>
      <c r="AH15" s="49">
        <v>0</v>
      </c>
      <c r="AI15" s="49"/>
      <c r="AJ15" s="326"/>
      <c r="AK15" s="49"/>
      <c r="AL15" s="49"/>
      <c r="AM15" s="49"/>
      <c r="AN15" s="49"/>
      <c r="AO15" s="49"/>
      <c r="AP15" s="49"/>
      <c r="AQ15" s="49"/>
    </row>
    <row r="16" spans="1:84">
      <c r="A16" s="337"/>
      <c r="B16" s="338"/>
      <c r="C16" s="339"/>
      <c r="D16" s="49">
        <v>10</v>
      </c>
      <c r="E16" s="49" t="s">
        <v>53</v>
      </c>
      <c r="F16" s="49">
        <v>10</v>
      </c>
      <c r="G16" s="51">
        <v>127.4</v>
      </c>
      <c r="H16" s="51">
        <v>127.25999999999999</v>
      </c>
      <c r="I16" s="51">
        <v>6.5</v>
      </c>
      <c r="J16" s="51">
        <v>6.5</v>
      </c>
      <c r="K16" s="51">
        <v>32</v>
      </c>
      <c r="L16" s="122">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455</v>
      </c>
      <c r="S16" s="51">
        <v>136.5</v>
      </c>
      <c r="T16" s="51">
        <v>136.5</v>
      </c>
      <c r="U16" s="49">
        <v>2836</v>
      </c>
      <c r="V16" s="172"/>
      <c r="W16" s="122"/>
      <c r="X16" s="51"/>
      <c r="Y16" s="51"/>
      <c r="Z16" s="49"/>
      <c r="AD16" s="213">
        <v>0.5</v>
      </c>
      <c r="AE16" s="49">
        <v>-7.5</v>
      </c>
      <c r="AF16" s="49">
        <v>100</v>
      </c>
      <c r="AG16" s="49">
        <v>1325</v>
      </c>
      <c r="AH16" s="49">
        <v>0</v>
      </c>
      <c r="AI16" s="49"/>
      <c r="AJ16" s="326"/>
      <c r="AK16" s="49"/>
      <c r="AL16" s="49"/>
      <c r="AM16" s="49"/>
      <c r="AN16" s="49"/>
      <c r="AO16" s="49"/>
      <c r="AP16" s="49"/>
      <c r="AQ16" s="49"/>
    </row>
    <row r="17" spans="1:58">
      <c r="A17" s="337"/>
      <c r="B17" s="338"/>
      <c r="C17" s="339"/>
      <c r="D17" s="49">
        <v>11</v>
      </c>
      <c r="E17" s="49" t="s">
        <v>53</v>
      </c>
      <c r="F17" s="49">
        <v>11</v>
      </c>
      <c r="G17" s="51">
        <v>127.25999999999999</v>
      </c>
      <c r="H17" s="51">
        <v>124.91999999999999</v>
      </c>
      <c r="I17" s="51">
        <v>6.5</v>
      </c>
      <c r="J17" s="51">
        <v>6.63</v>
      </c>
      <c r="K17" s="51">
        <v>32</v>
      </c>
      <c r="L17" s="122">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457</v>
      </c>
      <c r="S17" s="51">
        <v>136.35999999999999</v>
      </c>
      <c r="T17" s="51">
        <v>136.35999999999999</v>
      </c>
      <c r="U17" s="49">
        <v>910</v>
      </c>
      <c r="V17" s="172"/>
      <c r="W17" s="122"/>
      <c r="X17" s="51"/>
      <c r="Y17" s="51"/>
      <c r="Z17" s="49"/>
      <c r="AD17" s="213">
        <v>-7.5</v>
      </c>
      <c r="AE17" s="49">
        <v>-37.5</v>
      </c>
      <c r="AF17" s="49">
        <v>100</v>
      </c>
      <c r="AG17" s="49">
        <v>1325</v>
      </c>
      <c r="AH17" s="49">
        <v>0</v>
      </c>
      <c r="AI17" s="49"/>
      <c r="AJ17" s="326"/>
      <c r="AK17" s="49"/>
      <c r="AL17" s="49"/>
      <c r="AM17" s="49"/>
      <c r="AN17" s="49"/>
      <c r="AO17" s="49"/>
      <c r="AP17" s="49"/>
      <c r="AQ17" s="49"/>
      <c r="AY17" s="49" t="str">
        <f>IF(ISBLANK(AZ17),"",AC24)</f>
        <v/>
      </c>
    </row>
    <row r="18" spans="1:58">
      <c r="A18" s="337"/>
      <c r="B18" s="338"/>
      <c r="C18" s="339"/>
      <c r="D18" s="49">
        <v>12</v>
      </c>
      <c r="E18" s="49" t="s">
        <v>53</v>
      </c>
      <c r="F18" s="49">
        <v>12</v>
      </c>
      <c r="G18" s="51">
        <v>124.91999999999999</v>
      </c>
      <c r="H18" s="51">
        <v>122.62</v>
      </c>
      <c r="I18" s="51">
        <v>6.62</v>
      </c>
      <c r="J18" s="51">
        <v>6.75</v>
      </c>
      <c r="K18" s="51">
        <v>28</v>
      </c>
      <c r="L18" s="122">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411</v>
      </c>
      <c r="S18" s="51">
        <v>135.21</v>
      </c>
      <c r="T18" s="51">
        <v>135.21</v>
      </c>
      <c r="U18" s="49">
        <v>5000</v>
      </c>
      <c r="V18" s="172"/>
      <c r="W18" s="122"/>
      <c r="X18" s="51"/>
      <c r="Y18" s="51"/>
      <c r="Z18" s="49"/>
      <c r="AD18" s="213">
        <v>-37.5</v>
      </c>
      <c r="AE18" s="49">
        <v>-41</v>
      </c>
      <c r="AF18" s="49">
        <v>50</v>
      </c>
      <c r="AG18" s="49">
        <v>1325</v>
      </c>
      <c r="AH18" s="49">
        <v>0</v>
      </c>
      <c r="AI18" s="49"/>
      <c r="AJ18" s="326"/>
      <c r="AK18" s="49"/>
      <c r="AL18" s="49"/>
      <c r="AM18" s="49"/>
      <c r="AN18" s="49"/>
      <c r="AO18" s="49"/>
      <c r="AP18" s="49"/>
      <c r="AQ18" s="49"/>
    </row>
    <row r="19" spans="1:58">
      <c r="A19" s="337"/>
      <c r="B19" s="338"/>
      <c r="C19" s="339"/>
      <c r="D19" s="49">
        <v>13</v>
      </c>
      <c r="E19" s="49" t="s">
        <v>53</v>
      </c>
      <c r="F19" s="49">
        <v>13</v>
      </c>
      <c r="G19" s="51">
        <v>122.62</v>
      </c>
      <c r="H19" s="51">
        <v>120.32</v>
      </c>
      <c r="I19" s="51">
        <v>6.75</v>
      </c>
      <c r="J19" s="51">
        <v>6.87</v>
      </c>
      <c r="K19" s="51">
        <v>28</v>
      </c>
      <c r="L19" s="122">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458</v>
      </c>
      <c r="S19" s="51">
        <v>132.4</v>
      </c>
      <c r="T19" s="51">
        <v>132.4</v>
      </c>
      <c r="U19" s="49">
        <v>455</v>
      </c>
      <c r="V19" s="172"/>
      <c r="W19" s="122"/>
      <c r="X19" s="51"/>
      <c r="Y19" s="51"/>
      <c r="Z19" s="49"/>
      <c r="AB19" s="325"/>
      <c r="AI19" s="49"/>
      <c r="AJ19" s="326"/>
      <c r="AK19" s="49"/>
      <c r="AL19" s="49"/>
      <c r="AM19" s="49"/>
      <c r="AN19" s="49"/>
      <c r="AO19" s="49"/>
      <c r="AP19" s="49"/>
      <c r="AQ19" s="49"/>
    </row>
    <row r="20" spans="1:58">
      <c r="A20" s="337"/>
      <c r="B20" s="338"/>
      <c r="C20" s="339"/>
      <c r="D20" s="49">
        <v>14</v>
      </c>
      <c r="E20" s="49" t="s">
        <v>53</v>
      </c>
      <c r="F20" s="49">
        <v>14</v>
      </c>
      <c r="G20" s="51">
        <v>120.32</v>
      </c>
      <c r="H20" s="51">
        <v>118.00999999999999</v>
      </c>
      <c r="I20" s="51">
        <v>6.87</v>
      </c>
      <c r="J20" s="51">
        <v>7</v>
      </c>
      <c r="K20" s="51">
        <v>28</v>
      </c>
      <c r="L20" s="122">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459</v>
      </c>
      <c r="S20" s="51">
        <v>130.32</v>
      </c>
      <c r="T20" s="51">
        <v>130.32</v>
      </c>
      <c r="U20" s="49">
        <v>7201</v>
      </c>
      <c r="V20" s="172"/>
      <c r="W20" s="122"/>
      <c r="X20" s="51"/>
      <c r="Y20" s="51"/>
      <c r="Z20" s="49"/>
      <c r="AB20" s="325"/>
      <c r="AI20" s="49"/>
      <c r="AJ20" s="326"/>
      <c r="AK20" s="49"/>
      <c r="AL20" s="49"/>
      <c r="AM20" s="49"/>
      <c r="AN20" s="49"/>
      <c r="AO20" s="49"/>
      <c r="AP20" s="49"/>
      <c r="AQ20" s="49"/>
    </row>
    <row r="21" spans="1:58" ht="15.6">
      <c r="A21" s="337"/>
      <c r="B21" s="338"/>
      <c r="C21" s="339"/>
      <c r="D21" s="49">
        <v>15</v>
      </c>
      <c r="E21" s="49" t="s">
        <v>53</v>
      </c>
      <c r="F21" s="49">
        <v>15</v>
      </c>
      <c r="G21" s="51">
        <v>118.00999999999999</v>
      </c>
      <c r="H21" s="51">
        <v>115.71000000000001</v>
      </c>
      <c r="I21" s="51">
        <v>7</v>
      </c>
      <c r="J21" s="51">
        <v>7.12</v>
      </c>
      <c r="K21" s="51">
        <v>28</v>
      </c>
      <c r="L21" s="122">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460</v>
      </c>
      <c r="S21" s="51">
        <v>127.47</v>
      </c>
      <c r="T21" s="51">
        <v>127.47</v>
      </c>
      <c r="U21" s="49">
        <v>4525</v>
      </c>
      <c r="V21" s="172"/>
      <c r="W21" s="122"/>
      <c r="X21" s="51"/>
      <c r="Y21" s="51"/>
      <c r="Z21" s="49"/>
      <c r="AB21" s="335" t="s">
        <v>73</v>
      </c>
      <c r="AI21" s="49"/>
      <c r="AJ21" s="326"/>
      <c r="AK21" s="49"/>
      <c r="AL21" s="49"/>
      <c r="AM21" s="49"/>
      <c r="AN21" s="49"/>
      <c r="AO21" s="49"/>
      <c r="AP21" s="49"/>
      <c r="AQ21" s="49"/>
      <c r="BF21" s="77" t="s">
        <v>173</v>
      </c>
    </row>
    <row r="22" spans="1:58">
      <c r="A22" s="337"/>
      <c r="B22" s="338"/>
      <c r="C22" s="339"/>
      <c r="D22" s="49">
        <v>16</v>
      </c>
      <c r="E22" s="49" t="s">
        <v>53</v>
      </c>
      <c r="F22" s="49">
        <v>16</v>
      </c>
      <c r="G22" s="51">
        <v>115.71000000000001</v>
      </c>
      <c r="H22" s="51">
        <v>113.41</v>
      </c>
      <c r="I22" s="51">
        <v>7.12</v>
      </c>
      <c r="J22" s="51">
        <v>7.24</v>
      </c>
      <c r="K22" s="51">
        <v>29</v>
      </c>
      <c r="L22" s="122">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461</v>
      </c>
      <c r="S22" s="51">
        <v>127.32999999999998</v>
      </c>
      <c r="T22" s="51">
        <v>127.32999999999998</v>
      </c>
      <c r="U22" s="49">
        <v>4525</v>
      </c>
      <c r="V22" s="172"/>
      <c r="W22" s="122"/>
      <c r="X22" s="51"/>
      <c r="Y22" s="51"/>
      <c r="Z22" s="49"/>
      <c r="AB22" s="325" t="s">
        <v>68</v>
      </c>
      <c r="AC22" s="49" t="s">
        <v>69</v>
      </c>
      <c r="AD22" s="49" t="s">
        <v>17</v>
      </c>
      <c r="AE22" s="49" t="s">
        <v>18</v>
      </c>
      <c r="AI22" s="49"/>
      <c r="AJ22" s="326"/>
      <c r="AK22" s="49"/>
      <c r="AL22" s="49"/>
      <c r="AM22" s="49"/>
      <c r="AN22" s="49"/>
      <c r="AO22" s="49"/>
      <c r="AP22" s="49"/>
      <c r="AQ22" s="49"/>
    </row>
    <row r="23" spans="1:58" ht="16.5" customHeight="1">
      <c r="A23" s="337"/>
      <c r="B23" s="338"/>
      <c r="C23" s="339"/>
      <c r="D23" s="49">
        <v>17</v>
      </c>
      <c r="E23" s="49" t="s">
        <v>53</v>
      </c>
      <c r="F23" s="49">
        <v>17</v>
      </c>
      <c r="G23" s="51">
        <v>113.41</v>
      </c>
      <c r="H23" s="51">
        <v>111.11</v>
      </c>
      <c r="I23" s="51">
        <v>7.24</v>
      </c>
      <c r="J23" s="51">
        <v>7.37</v>
      </c>
      <c r="K23" s="51">
        <v>29</v>
      </c>
      <c r="L23" s="122">
        <f t="shared" si="0"/>
        <v>11.968453966900316</v>
      </c>
      <c r="M23" s="51">
        <f>IFERROR(IF(OR(ISBLANK(WHOLE_STRUCTURE[[#This Row],[Top '[m']]]), ISBLANK(WHOLE_STRUCTURE[[#This Row],[Bottom '[m']]])), "", WHOLE_STRUCTURE[[#This Row],[Top '[m']]] - WHOLE_STRUCTURE[[#This Row],[Bottom '[m']]]),"")</f>
        <v>2.2999999999999972</v>
      </c>
      <c r="N23" s="52">
        <f>IFERROR(-(WHOLE_STRUCTURE[[#This Row],[D, bottom '[m']]]-WHOLE_STRUCTURE[[#This Row],[D, top '[m']]])/(WHOLE_STRUCTURE[[#This Row],[Bottom '[m']]]-WHOLE_STRUCTURE[[#This Row],[Top '[m']]]),"")</f>
        <v>5.6521739130434803E-2</v>
      </c>
      <c r="O23" s="50" t="str">
        <f>IFERROR((WHOLE_STRUCTURE[[#This Row],[D, bottom '[m']]]+WHOLE_STRUCTURE[[#This Row],[D, top '[m']]])/(2*#REF!/1000),"")</f>
        <v/>
      </c>
      <c r="Q23" s="49" t="s">
        <v>53</v>
      </c>
      <c r="R23" s="53" t="s">
        <v>462</v>
      </c>
      <c r="S23" s="51">
        <v>126</v>
      </c>
      <c r="T23" s="51">
        <v>126</v>
      </c>
      <c r="U23" s="49">
        <v>5941</v>
      </c>
      <c r="V23" s="172"/>
      <c r="W23" s="122"/>
      <c r="X23" s="51"/>
      <c r="Y23" s="51"/>
      <c r="Z23" s="49"/>
      <c r="AB23" s="325">
        <v>20</v>
      </c>
      <c r="AC23" s="49">
        <v>6.5</v>
      </c>
      <c r="AD23" s="49">
        <v>0.9</v>
      </c>
      <c r="AE23" s="49">
        <v>2</v>
      </c>
      <c r="AI23" s="49"/>
      <c r="AJ23" s="326"/>
      <c r="AK23" s="49"/>
      <c r="AL23" s="49"/>
      <c r="AM23" s="49"/>
      <c r="AN23" s="49"/>
      <c r="AO23" s="49"/>
      <c r="AP23" s="49"/>
      <c r="AQ23" s="49"/>
    </row>
    <row r="24" spans="1:58">
      <c r="A24" s="337"/>
      <c r="B24" s="338"/>
      <c r="C24" s="339"/>
      <c r="D24" s="49">
        <v>18</v>
      </c>
      <c r="E24" s="49" t="s">
        <v>53</v>
      </c>
      <c r="F24" s="49">
        <v>18</v>
      </c>
      <c r="G24" s="51">
        <v>111.11</v>
      </c>
      <c r="H24" s="51">
        <v>108.81</v>
      </c>
      <c r="I24" s="51">
        <v>7.37</v>
      </c>
      <c r="J24" s="51">
        <v>7.49</v>
      </c>
      <c r="K24" s="51">
        <v>29</v>
      </c>
      <c r="L24" s="122">
        <f t="shared" si="0"/>
        <v>12.174069242582402</v>
      </c>
      <c r="M24" s="51">
        <f>IFERROR(IF(OR(ISBLANK(WHOLE_STRUCTURE[[#This Row],[Top '[m']]]), ISBLANK(WHOLE_STRUCTURE[[#This Row],[Bottom '[m']]])), "", WHOLE_STRUCTURE[[#This Row],[Top '[m']]] - WHOLE_STRUCTURE[[#This Row],[Bottom '[m']]]),"")</f>
        <v>2.2999999999999972</v>
      </c>
      <c r="N24" s="52">
        <f>IFERROR(-(WHOLE_STRUCTURE[[#This Row],[D, bottom '[m']]]-WHOLE_STRUCTURE[[#This Row],[D, top '[m']]])/(WHOLE_STRUCTURE[[#This Row],[Bottom '[m']]]-WHOLE_STRUCTURE[[#This Row],[Top '[m']]]),"")</f>
        <v>5.2173913043478369E-2</v>
      </c>
      <c r="O24" s="50" t="str">
        <f>IFERROR((WHOLE_STRUCTURE[[#This Row],[D, bottom '[m']]]+WHOLE_STRUCTURE[[#This Row],[D, top '[m']]])/(2*#REF!/1000),"")</f>
        <v/>
      </c>
      <c r="Q24" s="49" t="s">
        <v>53</v>
      </c>
      <c r="R24" s="53" t="s">
        <v>463</v>
      </c>
      <c r="S24" s="51">
        <v>113.4</v>
      </c>
      <c r="T24" s="51">
        <v>113.4</v>
      </c>
      <c r="U24" s="49">
        <v>1008</v>
      </c>
      <c r="V24" s="172"/>
      <c r="W24" s="122"/>
      <c r="X24" s="51"/>
      <c r="Y24" s="51"/>
      <c r="Z24" s="49"/>
      <c r="AB24" s="325">
        <f>IF(ISBLANK(AC24),"",AC23)</f>
        <v>6.5</v>
      </c>
      <c r="AC24" s="49">
        <v>-22</v>
      </c>
      <c r="AD24" s="49">
        <v>0.9</v>
      </c>
      <c r="AE24" s="49">
        <v>2</v>
      </c>
      <c r="AI24" s="49"/>
      <c r="AJ24" s="326"/>
      <c r="AK24" s="49"/>
      <c r="AL24" s="49"/>
      <c r="AM24" s="49"/>
      <c r="AN24" s="49"/>
      <c r="AO24" s="49"/>
      <c r="AP24" s="49"/>
      <c r="AQ24" s="49"/>
    </row>
    <row r="25" spans="1:58">
      <c r="A25" s="337"/>
      <c r="B25" s="338"/>
      <c r="C25" s="339"/>
      <c r="D25" s="49">
        <v>19</v>
      </c>
      <c r="E25" s="49" t="s">
        <v>53</v>
      </c>
      <c r="F25" s="49">
        <v>19</v>
      </c>
      <c r="G25" s="51">
        <v>108.81</v>
      </c>
      <c r="H25" s="51">
        <v>106.50999999999999</v>
      </c>
      <c r="I25" s="51">
        <v>7.49</v>
      </c>
      <c r="J25" s="51">
        <v>7.62</v>
      </c>
      <c r="K25" s="51">
        <v>30</v>
      </c>
      <c r="L25" s="122">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464</v>
      </c>
      <c r="S25" s="51">
        <v>113.4</v>
      </c>
      <c r="T25" s="51">
        <v>113.4</v>
      </c>
      <c r="U25" s="49">
        <v>6854</v>
      </c>
      <c r="V25" s="172"/>
      <c r="W25" s="122"/>
      <c r="X25" s="51"/>
      <c r="Y25" s="51"/>
      <c r="Z25" s="49"/>
      <c r="AB25" s="325"/>
      <c r="AI25" s="49"/>
      <c r="AJ25" s="326"/>
      <c r="AK25" s="49"/>
      <c r="AL25" s="49"/>
      <c r="AM25" s="49"/>
      <c r="AN25" s="49"/>
      <c r="AO25" s="49"/>
      <c r="AP25" s="49"/>
      <c r="AQ25" s="49"/>
    </row>
    <row r="26" spans="1:58" ht="15.6">
      <c r="A26" s="337"/>
      <c r="B26" s="338"/>
      <c r="C26" s="339"/>
      <c r="D26" s="49">
        <v>20</v>
      </c>
      <c r="E26" s="49" t="s">
        <v>53</v>
      </c>
      <c r="F26" s="49">
        <v>20</v>
      </c>
      <c r="G26" s="51">
        <v>106.50999999999999</v>
      </c>
      <c r="H26" s="51">
        <v>104.19999999999999</v>
      </c>
      <c r="I26" s="51">
        <v>7.62</v>
      </c>
      <c r="J26" s="51">
        <v>7.74</v>
      </c>
      <c r="K26" s="51">
        <v>30</v>
      </c>
      <c r="L26" s="122">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465</v>
      </c>
      <c r="S26" s="51">
        <v>113.4</v>
      </c>
      <c r="T26" s="51">
        <v>113.4</v>
      </c>
      <c r="U26" s="49">
        <v>1327</v>
      </c>
      <c r="V26" s="172"/>
      <c r="W26" s="122"/>
      <c r="X26" s="51"/>
      <c r="Y26" s="51"/>
      <c r="Z26" s="49"/>
      <c r="AB26" s="336" t="s">
        <v>67</v>
      </c>
      <c r="AI26" s="49"/>
      <c r="AJ26" s="326"/>
      <c r="AK26" s="49"/>
      <c r="AL26" s="49"/>
      <c r="AM26" s="49"/>
      <c r="AN26" s="49"/>
      <c r="AO26" s="49"/>
      <c r="AP26" s="49"/>
      <c r="AQ26" s="49"/>
    </row>
    <row r="27" spans="1:58" ht="21">
      <c r="A27" s="98" t="s">
        <v>146</v>
      </c>
      <c r="D27" s="49">
        <v>21</v>
      </c>
      <c r="E27" s="49" t="s">
        <v>53</v>
      </c>
      <c r="F27" s="49">
        <v>21</v>
      </c>
      <c r="G27" s="51">
        <v>104.19999999999999</v>
      </c>
      <c r="H27" s="51">
        <v>101.89999999999999</v>
      </c>
      <c r="I27" s="51">
        <v>7.74</v>
      </c>
      <c r="J27" s="51">
        <v>7.87</v>
      </c>
      <c r="K27" s="51">
        <v>30</v>
      </c>
      <c r="L27" s="122">
        <f t="shared" si="0"/>
        <v>13.230279462851431</v>
      </c>
      <c r="M27" s="51">
        <f>IFERROR(IF(OR(ISBLANK(WHOLE_STRUCTURE[[#This Row],[Top '[m']]]), ISBLANK(WHOLE_STRUCTURE[[#This Row],[Bottom '[m']]])), "", WHOLE_STRUCTURE[[#This Row],[Top '[m']]] - WHOLE_STRUCTURE[[#This Row],[Bottom '[m']]]),"")</f>
        <v>2.2999999999999972</v>
      </c>
      <c r="N27" s="52">
        <f>IFERROR(-(WHOLE_STRUCTURE[[#This Row],[D, bottom '[m']]]-WHOLE_STRUCTURE[[#This Row],[D, top '[m']]])/(WHOLE_STRUCTURE[[#This Row],[Bottom '[m']]]-WHOLE_STRUCTURE[[#This Row],[Top '[m']]]),"")</f>
        <v>5.6521739130434803E-2</v>
      </c>
      <c r="O27" s="50" t="str">
        <f>IFERROR((WHOLE_STRUCTURE[[#This Row],[D, bottom '[m']]]+WHOLE_STRUCTURE[[#This Row],[D, top '[m']]])/(2*#REF!/1000),"")</f>
        <v/>
      </c>
      <c r="Q27" s="49" t="s">
        <v>53</v>
      </c>
      <c r="R27" s="53" t="s">
        <v>466</v>
      </c>
      <c r="S27" s="51">
        <v>99.47</v>
      </c>
      <c r="T27" s="51">
        <v>99.47</v>
      </c>
      <c r="U27" s="49">
        <v>6660</v>
      </c>
      <c r="V27" s="172"/>
      <c r="W27" s="122"/>
      <c r="X27" s="51"/>
      <c r="Y27" s="51"/>
      <c r="Z27" s="49"/>
      <c r="AB27" s="325" t="s">
        <v>65</v>
      </c>
      <c r="AC27" s="49" t="s">
        <v>70</v>
      </c>
      <c r="AD27" s="49" t="s">
        <v>89</v>
      </c>
      <c r="AE27" s="49" t="s">
        <v>19</v>
      </c>
      <c r="AI27" s="49"/>
      <c r="AJ27" s="326"/>
      <c r="AK27" s="49"/>
      <c r="AL27" s="49"/>
      <c r="AM27" s="49"/>
      <c r="AN27" s="49"/>
      <c r="AO27" s="49"/>
      <c r="AP27" s="49"/>
      <c r="AQ27" s="49"/>
    </row>
    <row r="28" spans="1:58" ht="15.6" customHeight="1">
      <c r="A28" s="95" t="s">
        <v>97</v>
      </c>
      <c r="B28" s="49" t="s">
        <v>89</v>
      </c>
      <c r="C28" s="87" t="s">
        <v>79</v>
      </c>
      <c r="D28" s="49">
        <v>22</v>
      </c>
      <c r="E28" s="49" t="s">
        <v>53</v>
      </c>
      <c r="F28" s="49">
        <v>22</v>
      </c>
      <c r="G28" s="51">
        <v>101.89999999999999</v>
      </c>
      <c r="H28" s="51">
        <v>99.55</v>
      </c>
      <c r="I28" s="51">
        <v>7.87</v>
      </c>
      <c r="J28" s="51">
        <v>8</v>
      </c>
      <c r="K28" s="51">
        <v>36</v>
      </c>
      <c r="L28" s="122">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467</v>
      </c>
      <c r="S28" s="51">
        <v>99.33</v>
      </c>
      <c r="T28" s="51">
        <v>99.33</v>
      </c>
      <c r="U28" s="49">
        <v>6660</v>
      </c>
      <c r="V28" s="172"/>
      <c r="W28" s="122"/>
      <c r="X28" s="51"/>
      <c r="Y28" s="51"/>
      <c r="Z28" s="49"/>
      <c r="AB28" s="325"/>
      <c r="AI28" s="49"/>
      <c r="AJ28" s="326"/>
      <c r="AK28" s="49"/>
      <c r="AL28" s="49"/>
      <c r="AM28" s="49"/>
      <c r="AN28" s="49"/>
      <c r="AO28" s="49"/>
      <c r="AP28" s="49"/>
      <c r="AQ28" s="49"/>
    </row>
    <row r="29" spans="1:58">
      <c r="A29" s="54" t="s">
        <v>338</v>
      </c>
      <c r="B29" s="122">
        <f>SUMIF(WHOLE_STRUCTURE[Affiliation], "TOWER", L7:L2253)</f>
        <v>1324.6934337173971</v>
      </c>
      <c r="C29" s="87" t="s">
        <v>6</v>
      </c>
      <c r="D29" s="49">
        <v>23</v>
      </c>
      <c r="E29" s="49" t="s">
        <v>53</v>
      </c>
      <c r="F29" s="49">
        <v>23</v>
      </c>
      <c r="G29" s="51">
        <v>99.55</v>
      </c>
      <c r="H29" s="51">
        <v>99.399999999999991</v>
      </c>
      <c r="I29" s="51">
        <v>8</v>
      </c>
      <c r="J29" s="51">
        <v>8</v>
      </c>
      <c r="K29" s="51">
        <v>36</v>
      </c>
      <c r="L29" s="122">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468</v>
      </c>
      <c r="S29" s="51">
        <v>98</v>
      </c>
      <c r="T29" s="51">
        <v>98</v>
      </c>
      <c r="U29" s="49">
        <v>9000</v>
      </c>
      <c r="V29" s="172"/>
      <c r="W29" s="122"/>
      <c r="X29" s="51"/>
      <c r="Y29" s="51"/>
      <c r="Z29" s="49"/>
      <c r="AB29" s="325"/>
      <c r="AI29" s="49"/>
      <c r="AJ29" s="326"/>
      <c r="AK29" s="49"/>
      <c r="AL29" s="49"/>
      <c r="AM29" s="49"/>
      <c r="AN29" s="49"/>
      <c r="AO29" s="49"/>
      <c r="AP29" s="49"/>
      <c r="AQ29" s="49"/>
    </row>
    <row r="30" spans="1:58">
      <c r="A30" s="54" t="s">
        <v>339</v>
      </c>
      <c r="B30" s="122">
        <f>SUMIF(WHOLE_STRUCTURE[Affiliation], "TP", L7:L2252)</f>
        <v>0</v>
      </c>
      <c r="C30" s="87" t="s">
        <v>6</v>
      </c>
      <c r="D30" s="49">
        <v>24</v>
      </c>
      <c r="E30" s="49" t="s">
        <v>53</v>
      </c>
      <c r="F30" s="49">
        <v>24</v>
      </c>
      <c r="G30" s="51">
        <v>99.399999999999991</v>
      </c>
      <c r="H30" s="51">
        <v>99.25</v>
      </c>
      <c r="I30" s="51">
        <v>8</v>
      </c>
      <c r="J30" s="51">
        <v>8</v>
      </c>
      <c r="K30" s="51">
        <v>36</v>
      </c>
      <c r="L30" s="122">
        <f t="shared" si="0"/>
        <v>1.0605827046322271</v>
      </c>
      <c r="M30" s="51">
        <f>IFERROR(IF(OR(ISBLANK(WHOLE_STRUCTURE[[#This Row],[Top '[m']]]), ISBLANK(WHOLE_STRUCTURE[[#This Row],[Bottom '[m']]])), "", WHOLE_STRUCTURE[[#This Row],[Top '[m']]] - WHOLE_STRUCTURE[[#This Row],[Bottom '[m']]]),"")</f>
        <v>0.14999999999999147</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469</v>
      </c>
      <c r="S30" s="51">
        <v>83.44</v>
      </c>
      <c r="T30" s="51">
        <v>83.44</v>
      </c>
      <c r="U30" s="49">
        <v>7814</v>
      </c>
      <c r="V30" s="172"/>
      <c r="W30" s="122"/>
      <c r="X30" s="51"/>
      <c r="Y30" s="51"/>
      <c r="Z30" s="49"/>
      <c r="AB30" s="325"/>
      <c r="AI30" s="49"/>
      <c r="AJ30" s="326"/>
      <c r="AK30" s="49"/>
      <c r="AL30" s="49"/>
      <c r="AM30" s="49"/>
      <c r="AN30" s="49"/>
      <c r="AO30" s="49"/>
      <c r="AP30" s="49"/>
      <c r="AQ30" s="49"/>
    </row>
    <row r="31" spans="1:58">
      <c r="A31" s="54" t="s">
        <v>340</v>
      </c>
      <c r="B31" s="122">
        <f>SUMIF(WHOLE_STRUCTURE[Affiliation], "MP", L7:L2252)</f>
        <v>1736.3709664263217</v>
      </c>
      <c r="C31" s="87" t="s">
        <v>6</v>
      </c>
      <c r="D31" s="49">
        <v>25</v>
      </c>
      <c r="E31" s="49" t="s">
        <v>53</v>
      </c>
      <c r="F31" s="49">
        <v>25</v>
      </c>
      <c r="G31" s="51">
        <v>99.25</v>
      </c>
      <c r="H31" s="51">
        <v>96.339999999999989</v>
      </c>
      <c r="I31" s="51">
        <v>8</v>
      </c>
      <c r="J31" s="51">
        <v>8</v>
      </c>
      <c r="K31" s="51">
        <v>36</v>
      </c>
      <c r="L31" s="122">
        <f t="shared" si="0"/>
        <v>20.575304469866449</v>
      </c>
      <c r="M31" s="51">
        <f>IFERROR(IF(OR(ISBLANK(WHOLE_STRUCTURE[[#This Row],[Top '[m']]]), ISBLANK(WHOLE_STRUCTURE[[#This Row],[Bottom '[m']]])), "", WHOLE_STRUCTURE[[#This Row],[Top '[m']]] - WHOLE_STRUCTURE[[#This Row],[Bottom '[m']]]),"")</f>
        <v>2.9100000000000108</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470</v>
      </c>
      <c r="S31" s="51">
        <v>83.44</v>
      </c>
      <c r="T31" s="51">
        <v>83.44</v>
      </c>
      <c r="U31" s="49">
        <v>1149</v>
      </c>
      <c r="V31" s="172"/>
      <c r="W31" s="122"/>
      <c r="X31" s="51"/>
      <c r="Y31" s="51"/>
      <c r="Z31" s="49"/>
      <c r="AB31" s="325" t="s">
        <v>65</v>
      </c>
      <c r="AC31" s="49" t="s">
        <v>69</v>
      </c>
      <c r="AD31" s="49" t="s">
        <v>68</v>
      </c>
      <c r="AE31" s="49" t="s">
        <v>59</v>
      </c>
      <c r="AF31" s="49" t="s">
        <v>60</v>
      </c>
      <c r="AG31" s="49" t="s">
        <v>61</v>
      </c>
      <c r="AI31" s="49"/>
      <c r="AJ31" s="326"/>
      <c r="AK31" s="49"/>
      <c r="AL31" s="49"/>
      <c r="AM31" s="49"/>
      <c r="AN31" s="49"/>
      <c r="AO31" s="49"/>
      <c r="AP31" s="49"/>
      <c r="AQ31" s="49"/>
    </row>
    <row r="32" spans="1:58">
      <c r="A32" s="54" t="s">
        <v>88</v>
      </c>
      <c r="B32" s="122" cm="1">
        <f t="array" ref="B32">RNA[Mass of RNA '[kg']]/1000</f>
        <v>0</v>
      </c>
      <c r="C32" s="87" t="s">
        <v>6</v>
      </c>
      <c r="D32" s="49">
        <v>26</v>
      </c>
      <c r="E32" s="49" t="s">
        <v>53</v>
      </c>
      <c r="F32" s="49">
        <v>26</v>
      </c>
      <c r="G32" s="51">
        <v>96.339999999999989</v>
      </c>
      <c r="H32" s="51">
        <v>93.47</v>
      </c>
      <c r="I32" s="51">
        <v>8</v>
      </c>
      <c r="J32" s="51">
        <v>8</v>
      </c>
      <c r="K32" s="51">
        <v>33</v>
      </c>
      <c r="L32" s="122">
        <f t="shared" si="0"/>
        <v>18.608449286680099</v>
      </c>
      <c r="M32" s="51">
        <f>IFERROR(IF(OR(ISBLANK(WHOLE_STRUCTURE[[#This Row],[Top '[m']]]), ISBLANK(WHOLE_STRUCTURE[[#This Row],[Bottom '[m']]])), "", WHOLE_STRUCTURE[[#This Row],[Top '[m']]] - WHOLE_STRUCTURE[[#This Row],[Bottom '[m']]]),"")</f>
        <v>2.8699999999999903</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471</v>
      </c>
      <c r="S32" s="51">
        <v>83.44</v>
      </c>
      <c r="T32" s="51">
        <v>83.44</v>
      </c>
      <c r="U32" s="49">
        <v>1669</v>
      </c>
      <c r="V32" s="172"/>
      <c r="W32" s="122"/>
      <c r="X32" s="51"/>
      <c r="Y32" s="51"/>
      <c r="Z32" s="49"/>
      <c r="AB32" s="213"/>
      <c r="AI32" s="49"/>
      <c r="AJ32" s="326"/>
      <c r="AK32" s="49"/>
      <c r="AL32" s="49"/>
      <c r="AM32" s="49"/>
      <c r="AN32" s="49"/>
      <c r="AO32" s="49"/>
      <c r="AP32" s="49"/>
      <c r="AQ32" s="49"/>
    </row>
    <row r="33" spans="1:43">
      <c r="A33" s="54" t="s">
        <v>337</v>
      </c>
      <c r="B33" s="122">
        <f ca="1">SUMIF(ALL_ADDED_MASSES[], "TOWER", ALL_ADDED_MASSES[Mass '[kg']])/1000</f>
        <v>405.137</v>
      </c>
      <c r="C33" s="87" t="s">
        <v>6</v>
      </c>
      <c r="D33" s="49">
        <v>27</v>
      </c>
      <c r="E33" s="49" t="s">
        <v>53</v>
      </c>
      <c r="F33" s="49">
        <v>27</v>
      </c>
      <c r="G33" s="51">
        <v>93.47</v>
      </c>
      <c r="H33" s="51">
        <v>90.6</v>
      </c>
      <c r="I33" s="51">
        <v>8</v>
      </c>
      <c r="J33" s="51">
        <v>8</v>
      </c>
      <c r="K33" s="51">
        <v>34</v>
      </c>
      <c r="L33" s="122">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472</v>
      </c>
      <c r="S33" s="51">
        <v>67.58</v>
      </c>
      <c r="T33" s="51">
        <v>67.58</v>
      </c>
      <c r="U33" s="49">
        <v>11206</v>
      </c>
      <c r="V33" s="172"/>
      <c r="W33" s="122"/>
      <c r="X33" s="51"/>
      <c r="Y33" s="51"/>
      <c r="Z33" s="49"/>
      <c r="AB33" s="343"/>
      <c r="AC33" s="344"/>
      <c r="AD33" s="344"/>
      <c r="AE33" s="344"/>
      <c r="AF33" s="345"/>
      <c r="AG33" s="344"/>
      <c r="AI33" s="49"/>
      <c r="AJ33" s="326"/>
      <c r="AK33" s="49"/>
      <c r="AL33" s="49"/>
      <c r="AM33" s="49"/>
      <c r="AN33" s="49"/>
      <c r="AO33" s="49"/>
      <c r="AP33" s="49"/>
      <c r="AQ33" s="49"/>
    </row>
    <row r="34" spans="1:43" ht="14.4" customHeight="1">
      <c r="A34" s="54" t="s">
        <v>336</v>
      </c>
      <c r="B34" s="122">
        <f ca="1">SUMIF(ALL_ADDED_MASSES[], "TP", ALL_ADDED_MASSES[Mass '[kg']])/1000</f>
        <v>0</v>
      </c>
      <c r="C34" s="87" t="s">
        <v>6</v>
      </c>
      <c r="D34" s="49">
        <v>28</v>
      </c>
      <c r="E34" s="49" t="s">
        <v>53</v>
      </c>
      <c r="F34" s="49">
        <v>28</v>
      </c>
      <c r="G34" s="51">
        <v>90.6</v>
      </c>
      <c r="H34" s="51">
        <v>87.74</v>
      </c>
      <c r="I34" s="51">
        <v>8</v>
      </c>
      <c r="J34" s="51">
        <v>8</v>
      </c>
      <c r="K34" s="51">
        <v>35</v>
      </c>
      <c r="L34" s="122">
        <f t="shared" si="0"/>
        <v>19.66252949299308</v>
      </c>
      <c r="M34" s="51">
        <f>IFERROR(IF(OR(ISBLANK(WHOLE_STRUCTURE[[#This Row],[Top '[m']]]), ISBLANK(WHOLE_STRUCTURE[[#This Row],[Bottom '[m']]])), "", WHOLE_STRUCTURE[[#This Row],[Top '[m']]] - WHOLE_STRUCTURE[[#This Row],[Bottom '[m']]]),"")</f>
        <v>2.8599999999999994</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473</v>
      </c>
      <c r="S34" s="51">
        <v>67.38</v>
      </c>
      <c r="T34" s="51">
        <v>67.38</v>
      </c>
      <c r="U34" s="49">
        <v>11206</v>
      </c>
      <c r="V34" s="172"/>
      <c r="W34" s="122"/>
      <c r="X34" s="51"/>
      <c r="Y34" s="51"/>
      <c r="Z34" s="49"/>
      <c r="AB34" s="343"/>
      <c r="AC34" s="344"/>
      <c r="AD34" s="344"/>
      <c r="AE34" s="344"/>
      <c r="AF34" s="345"/>
      <c r="AG34" s="344"/>
      <c r="AI34" s="49"/>
      <c r="AJ34" s="326"/>
      <c r="AK34" s="49"/>
      <c r="AL34" s="49"/>
      <c r="AM34" s="49"/>
      <c r="AN34" s="49"/>
      <c r="AO34" s="49"/>
      <c r="AP34" s="49"/>
      <c r="AQ34" s="49"/>
    </row>
    <row r="35" spans="1:43">
      <c r="A35" s="54" t="s">
        <v>335</v>
      </c>
      <c r="B35" s="122">
        <f ca="1">SUMIF(ALL_ADDED_MASSES[], "MP", ALL_ADDED_MASSES[Mass '[kg']])/1000</f>
        <v>149</v>
      </c>
      <c r="C35" s="87" t="s">
        <v>6</v>
      </c>
      <c r="D35" s="49">
        <v>29</v>
      </c>
      <c r="E35" s="49" t="s">
        <v>53</v>
      </c>
      <c r="F35" s="49">
        <v>29</v>
      </c>
      <c r="G35" s="51">
        <v>87.74</v>
      </c>
      <c r="H35" s="51">
        <v>84.86999999999999</v>
      </c>
      <c r="I35" s="51">
        <v>8</v>
      </c>
      <c r="J35" s="51">
        <v>8</v>
      </c>
      <c r="K35" s="51">
        <v>36</v>
      </c>
      <c r="L35" s="122">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474</v>
      </c>
      <c r="S35" s="51">
        <v>66.08</v>
      </c>
      <c r="T35" s="51">
        <v>66.08</v>
      </c>
      <c r="U35" s="49">
        <v>9000</v>
      </c>
      <c r="V35" s="172"/>
      <c r="W35" s="122"/>
      <c r="X35" s="51"/>
      <c r="Y35" s="51"/>
      <c r="Z35" s="49"/>
      <c r="AB35" s="343"/>
      <c r="AC35" s="344"/>
      <c r="AD35" s="344"/>
      <c r="AE35" s="344"/>
      <c r="AF35" s="345"/>
      <c r="AG35" s="344"/>
      <c r="AI35" s="49"/>
      <c r="AJ35" s="326"/>
      <c r="AK35" s="49"/>
      <c r="AL35" s="49"/>
      <c r="AM35" s="49"/>
      <c r="AN35" s="49"/>
      <c r="AO35" s="49"/>
      <c r="AP35" s="49"/>
      <c r="AQ35" s="49"/>
    </row>
    <row r="36" spans="1:43">
      <c r="A36" s="178" t="s">
        <v>188</v>
      </c>
      <c r="B36" s="122">
        <f ca="1">SUM(B29:B35)</f>
        <v>3615.2014001437187</v>
      </c>
      <c r="C36" s="305" t="s">
        <v>6</v>
      </c>
      <c r="D36" s="49">
        <v>30</v>
      </c>
      <c r="E36" s="49" t="s">
        <v>53</v>
      </c>
      <c r="F36" s="49">
        <v>30</v>
      </c>
      <c r="G36" s="51">
        <v>84.86999999999999</v>
      </c>
      <c r="H36" s="51">
        <v>82.009999999999991</v>
      </c>
      <c r="I36" s="51">
        <v>8</v>
      </c>
      <c r="J36" s="51">
        <v>8</v>
      </c>
      <c r="K36" s="51">
        <v>37</v>
      </c>
      <c r="L36" s="122">
        <f t="shared" si="0"/>
        <v>20.780883246524791</v>
      </c>
      <c r="M36" s="51">
        <f>IFERROR(IF(OR(ISBLANK(WHOLE_STRUCTURE[[#This Row],[Top '[m']]]), ISBLANK(WHOLE_STRUCTURE[[#This Row],[Bottom '[m']]])), "", WHOLE_STRUCTURE[[#This Row],[Top '[m']]] - WHOLE_STRUCTURE[[#This Row],[Bottom '[m']]]),"")</f>
        <v>2.8599999999999994</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475</v>
      </c>
      <c r="S36" s="51">
        <v>53.48</v>
      </c>
      <c r="T36" s="51">
        <v>53.48</v>
      </c>
      <c r="U36" s="49">
        <v>6854</v>
      </c>
      <c r="V36" s="172"/>
      <c r="W36" s="122"/>
      <c r="X36" s="51"/>
      <c r="Y36" s="51"/>
      <c r="Z36" s="49"/>
      <c r="AB36" s="325"/>
      <c r="AI36" s="49"/>
      <c r="AJ36" s="326"/>
      <c r="AK36" s="49"/>
      <c r="AL36" s="49"/>
      <c r="AM36" s="49"/>
      <c r="AN36" s="49"/>
      <c r="AO36" s="49"/>
      <c r="AP36" s="49"/>
      <c r="AQ36" s="49"/>
    </row>
    <row r="37" spans="1:43">
      <c r="D37" s="49">
        <v>31</v>
      </c>
      <c r="E37" s="49" t="s">
        <v>53</v>
      </c>
      <c r="F37" s="49">
        <v>31</v>
      </c>
      <c r="G37" s="51">
        <v>82.009999999999991</v>
      </c>
      <c r="H37" s="51">
        <v>79.14</v>
      </c>
      <c r="I37" s="51">
        <v>8</v>
      </c>
      <c r="J37" s="51">
        <v>8</v>
      </c>
      <c r="K37" s="51">
        <v>38</v>
      </c>
      <c r="L37" s="122">
        <f t="shared" si="0"/>
        <v>21.41446338259237</v>
      </c>
      <c r="M37" s="51">
        <f>IFERROR(IF(OR(ISBLANK(WHOLE_STRUCTURE[[#This Row],[Top '[m']]]), ISBLANK(WHOLE_STRUCTURE[[#This Row],[Bottom '[m']]])), "", WHOLE_STRUCTURE[[#This Row],[Top '[m']]] - WHOLE_STRUCTURE[[#This Row],[Bottom '[m']]]),"")</f>
        <v>2.8699999999999903</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477</v>
      </c>
      <c r="S37" s="51">
        <v>53.48</v>
      </c>
      <c r="T37" s="51">
        <v>53.48</v>
      </c>
      <c r="U37" s="49">
        <v>1464</v>
      </c>
      <c r="V37" s="172"/>
      <c r="W37" s="122"/>
      <c r="X37" s="51"/>
      <c r="Y37" s="51"/>
      <c r="Z37" s="49"/>
      <c r="AB37" s="325"/>
      <c r="AI37" s="49"/>
      <c r="AJ37" s="326"/>
    </row>
    <row r="38" spans="1:43">
      <c r="D38" s="49">
        <v>32</v>
      </c>
      <c r="E38" s="49" t="s">
        <v>53</v>
      </c>
      <c r="F38" s="49">
        <v>32</v>
      </c>
      <c r="G38" s="51">
        <v>79.14</v>
      </c>
      <c r="H38" s="51">
        <v>76.28</v>
      </c>
      <c r="I38" s="51">
        <v>8</v>
      </c>
      <c r="J38" s="51">
        <v>8</v>
      </c>
      <c r="K38" s="51">
        <v>39</v>
      </c>
      <c r="L38" s="122">
        <f t="shared" si="0"/>
        <v>21.898672744883722</v>
      </c>
      <c r="M38" s="51">
        <f>IFERROR(IF(OR(ISBLANK(WHOLE_STRUCTURE[[#This Row],[Top '[m']]]), ISBLANK(WHOLE_STRUCTURE[[#This Row],[Bottom '[m']]])), "", WHOLE_STRUCTURE[[#This Row],[Top '[m']]] - WHOLE_STRUCTURE[[#This Row],[Bottom '[m']]]),"")</f>
        <v>2.8599999999999994</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476</v>
      </c>
      <c r="S38" s="51">
        <v>53.48</v>
      </c>
      <c r="T38" s="51">
        <v>53.48</v>
      </c>
      <c r="U38" s="49">
        <v>1008</v>
      </c>
      <c r="V38" s="172"/>
      <c r="W38" s="122"/>
      <c r="X38" s="51"/>
      <c r="Y38" s="51"/>
      <c r="Z38" s="49"/>
      <c r="AB38" s="325"/>
      <c r="AI38" s="49"/>
      <c r="AJ38" s="326"/>
    </row>
    <row r="39" spans="1:43" ht="21">
      <c r="A39" s="98" t="s">
        <v>376</v>
      </c>
      <c r="D39" s="49">
        <v>33</v>
      </c>
      <c r="E39" s="49" t="s">
        <v>53</v>
      </c>
      <c r="F39" s="49">
        <v>33</v>
      </c>
      <c r="G39" s="51">
        <v>76.28</v>
      </c>
      <c r="H39" s="51">
        <v>73.41</v>
      </c>
      <c r="I39" s="51">
        <v>8</v>
      </c>
      <c r="J39" s="51">
        <v>8</v>
      </c>
      <c r="K39" s="51">
        <v>40</v>
      </c>
      <c r="L39" s="122">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478</v>
      </c>
      <c r="S39" s="51">
        <v>39.620000000000005</v>
      </c>
      <c r="T39" s="51">
        <v>39.620000000000005</v>
      </c>
      <c r="U39" s="49">
        <v>19789</v>
      </c>
      <c r="V39" s="172"/>
      <c r="W39" s="122"/>
      <c r="X39" s="51"/>
      <c r="Y39" s="51"/>
      <c r="Z39" s="49"/>
      <c r="AB39" s="325"/>
      <c r="AI39" s="49"/>
      <c r="AJ39" s="326"/>
    </row>
    <row r="40" spans="1:43">
      <c r="A40" s="312" t="s">
        <v>377</v>
      </c>
      <c r="B40" s="313" t="s">
        <v>55</v>
      </c>
      <c r="D40" s="49">
        <v>34</v>
      </c>
      <c r="E40" s="49" t="s">
        <v>53</v>
      </c>
      <c r="F40" s="49">
        <v>34</v>
      </c>
      <c r="G40" s="51">
        <v>73.41</v>
      </c>
      <c r="H40" s="51">
        <v>70.55</v>
      </c>
      <c r="I40" s="51">
        <v>8.01</v>
      </c>
      <c r="J40" s="51">
        <v>8.01</v>
      </c>
      <c r="K40" s="51">
        <v>42</v>
      </c>
      <c r="L40" s="122">
        <f t="shared" si="0"/>
        <v>23.603922410571208</v>
      </c>
      <c r="M40" s="51">
        <f>IFERROR(IF(OR(ISBLANK(WHOLE_STRUCTURE[[#This Row],[Top '[m']]]), ISBLANK(WHOLE_STRUCTURE[[#This Row],[Bottom '[m']]])), "", WHOLE_STRUCTURE[[#This Row],[Top '[m']]] - WHOLE_STRUCTURE[[#This Row],[Bottom '[m']]]),"")</f>
        <v>2.8599999999999994</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479</v>
      </c>
      <c r="S40" s="51">
        <v>39.340000000000003</v>
      </c>
      <c r="T40" s="51">
        <v>39.340000000000003</v>
      </c>
      <c r="U40" s="49">
        <v>19789</v>
      </c>
      <c r="V40" s="172"/>
      <c r="W40" s="122"/>
      <c r="X40" s="51"/>
      <c r="Y40" s="51"/>
      <c r="Z40" s="49"/>
      <c r="AB40" s="325"/>
      <c r="AI40" s="49"/>
      <c r="AJ40" s="326"/>
    </row>
    <row r="41" spans="1:43">
      <c r="A41" s="73" t="s">
        <v>53</v>
      </c>
      <c r="B41" s="314" t="s">
        <v>348</v>
      </c>
      <c r="D41" s="49">
        <v>35</v>
      </c>
      <c r="E41" s="49" t="s">
        <v>53</v>
      </c>
      <c r="F41" s="49">
        <v>35</v>
      </c>
      <c r="G41" s="51">
        <v>70.55</v>
      </c>
      <c r="H41" s="51">
        <v>67.69</v>
      </c>
      <c r="I41" s="51">
        <v>8.02</v>
      </c>
      <c r="J41" s="51">
        <v>8</v>
      </c>
      <c r="K41" s="51">
        <v>54</v>
      </c>
      <c r="L41" s="122">
        <f t="shared" si="0"/>
        <v>30.302195573123605</v>
      </c>
      <c r="M41" s="51">
        <f>IFERROR(IF(OR(ISBLANK(WHOLE_STRUCTURE[[#This Row],[Top '[m']]]), ISBLANK(WHOLE_STRUCTURE[[#This Row],[Bottom '[m']]])), "", WHOLE_STRUCTURE[[#This Row],[Top '[m']]] - WHOLE_STRUCTURE[[#This Row],[Bottom '[m']]]),"")</f>
        <v>2.8599999999999994</v>
      </c>
      <c r="N41" s="52">
        <f>IFERROR(-(WHOLE_STRUCTURE[[#This Row],[D, bottom '[m']]]-WHOLE_STRUCTURE[[#This Row],[D, top '[m']]])/(WHOLE_STRUCTURE[[#This Row],[Bottom '[m']]]-WHOLE_STRUCTURE[[#This Row],[Top '[m']]]),"")</f>
        <v>-6.9930069930068455E-3</v>
      </c>
      <c r="O41" s="50" t="str">
        <f>IFERROR((WHOLE_STRUCTURE[[#This Row],[D, bottom '[m']]]+WHOLE_STRUCTURE[[#This Row],[D, top '[m']]])/(2*#REF!/1000),"")</f>
        <v/>
      </c>
      <c r="Q41" s="49" t="s">
        <v>53</v>
      </c>
      <c r="R41" s="53" t="s">
        <v>480</v>
      </c>
      <c r="S41" s="51">
        <v>38.080000000000005</v>
      </c>
      <c r="T41" s="51">
        <v>38.080000000000005</v>
      </c>
      <c r="U41" s="49">
        <v>9000</v>
      </c>
      <c r="V41" s="172"/>
      <c r="W41" s="122"/>
      <c r="X41" s="51"/>
      <c r="Y41" s="51"/>
      <c r="Z41" s="49"/>
      <c r="AB41" s="325"/>
      <c r="AI41" s="49"/>
      <c r="AJ41" s="326"/>
    </row>
    <row r="42" spans="1:43">
      <c r="A42" s="311" t="s">
        <v>51</v>
      </c>
      <c r="B42" s="315" t="s">
        <v>343</v>
      </c>
      <c r="D42" s="49">
        <v>36</v>
      </c>
      <c r="E42" s="49" t="s">
        <v>53</v>
      </c>
      <c r="F42" s="49">
        <v>36</v>
      </c>
      <c r="G42" s="51">
        <v>67.69</v>
      </c>
      <c r="H42" s="51">
        <v>67.47999999999999</v>
      </c>
      <c r="I42" s="51">
        <v>8</v>
      </c>
      <c r="J42" s="51">
        <v>8</v>
      </c>
      <c r="K42" s="51">
        <v>54</v>
      </c>
      <c r="L42" s="122">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482</v>
      </c>
      <c r="S42" s="51">
        <v>30.1</v>
      </c>
      <c r="T42" s="51">
        <v>30.1</v>
      </c>
      <c r="U42" s="49">
        <v>981</v>
      </c>
      <c r="V42" s="172"/>
      <c r="W42" s="122"/>
      <c r="X42" s="51"/>
      <c r="Y42" s="51"/>
      <c r="Z42" s="49"/>
      <c r="AB42" s="325"/>
      <c r="AI42" s="49"/>
      <c r="AJ42" s="326"/>
    </row>
    <row r="43" spans="1:43">
      <c r="A43" s="73" t="s">
        <v>63</v>
      </c>
      <c r="B43" s="314" t="s">
        <v>375</v>
      </c>
      <c r="D43" s="49">
        <v>37</v>
      </c>
      <c r="E43" s="49" t="s">
        <v>53</v>
      </c>
      <c r="F43" s="49">
        <v>37</v>
      </c>
      <c r="G43" s="51">
        <v>67.47999999999999</v>
      </c>
      <c r="H43" s="51">
        <v>67.27</v>
      </c>
      <c r="I43" s="51">
        <v>8</v>
      </c>
      <c r="J43" s="51">
        <v>8</v>
      </c>
      <c r="K43" s="51">
        <v>54</v>
      </c>
      <c r="L43" s="122">
        <f t="shared" si="0"/>
        <v>2.2221897738719791</v>
      </c>
      <c r="M43" s="51">
        <f>IFERROR(IF(OR(ISBLANK(WHOLE_STRUCTURE[[#This Row],[Top '[m']]]), ISBLANK(WHOLE_STRUCTURE[[#This Row],[Bottom '[m']]])), "", WHOLE_STRUCTURE[[#This Row],[Top '[m']]] - WHOLE_STRUCTURE[[#This Row],[Bottom '[m']]]),"")</f>
        <v>0.20999999999999375</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s="53" t="s">
        <v>483</v>
      </c>
      <c r="S43" s="51">
        <v>30.1</v>
      </c>
      <c r="T43" s="51">
        <v>30.1</v>
      </c>
      <c r="U43" s="49">
        <v>675</v>
      </c>
      <c r="V43" s="172"/>
      <c r="W43" s="122"/>
      <c r="X43" s="51"/>
      <c r="Y43" s="51"/>
      <c r="Z43" s="49"/>
      <c r="AB43" s="325"/>
      <c r="AC43" s="213"/>
      <c r="AD43" s="213"/>
      <c r="AE43" s="213"/>
      <c r="AF43" s="213"/>
      <c r="AG43" s="213"/>
      <c r="AH43" s="213"/>
      <c r="AI43" s="213"/>
      <c r="AJ43" s="326"/>
    </row>
    <row r="44" spans="1:43">
      <c r="A44" s="311" t="s">
        <v>88</v>
      </c>
      <c r="B44" s="198"/>
      <c r="D44" s="49">
        <v>38</v>
      </c>
      <c r="E44" s="49" t="s">
        <v>53</v>
      </c>
      <c r="F44" s="49">
        <v>38</v>
      </c>
      <c r="G44" s="51">
        <v>67.27</v>
      </c>
      <c r="H44" s="51">
        <v>64.52</v>
      </c>
      <c r="I44" s="51">
        <v>8</v>
      </c>
      <c r="J44" s="51">
        <v>8</v>
      </c>
      <c r="K44" s="51">
        <v>54</v>
      </c>
      <c r="L44" s="122">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481</v>
      </c>
      <c r="S44" s="51">
        <v>30.1</v>
      </c>
      <c r="T44" s="51">
        <v>30.1</v>
      </c>
      <c r="U44" s="49">
        <v>4592</v>
      </c>
      <c r="V44" s="172"/>
      <c r="W44" s="122"/>
      <c r="X44" s="51"/>
      <c r="Y44" s="51"/>
      <c r="Z44" s="49"/>
      <c r="AB44" s="325"/>
      <c r="AC44" s="213"/>
      <c r="AD44" s="213"/>
      <c r="AE44" s="213"/>
      <c r="AF44" s="213"/>
      <c r="AG44" s="213"/>
      <c r="AH44" s="213"/>
      <c r="AI44" s="213"/>
      <c r="AJ44" s="326"/>
    </row>
    <row r="45" spans="1:43">
      <c r="A45" s="121"/>
      <c r="D45" s="49">
        <v>39</v>
      </c>
      <c r="E45" s="49" t="s">
        <v>53</v>
      </c>
      <c r="F45" s="49">
        <v>39</v>
      </c>
      <c r="G45" s="51">
        <v>64.52</v>
      </c>
      <c r="H45" s="51">
        <v>61.76</v>
      </c>
      <c r="I45" s="51">
        <v>7.99</v>
      </c>
      <c r="J45" s="51">
        <v>7.99</v>
      </c>
      <c r="K45" s="51">
        <v>45</v>
      </c>
      <c r="L45" s="122">
        <f t="shared" si="0"/>
        <v>24.335205993342758</v>
      </c>
      <c r="M45" s="51">
        <f>IFERROR(IF(OR(ISBLANK(WHOLE_STRUCTURE[[#This Row],[Top '[m']]]), ISBLANK(WHOLE_STRUCTURE[[#This Row],[Bottom '[m']]])), "", WHOLE_STRUCTURE[[#This Row],[Top '[m']]] - WHOLE_STRUCTURE[[#This Row],[Bottom '[m']]]),"")</f>
        <v>2.759999999999998</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484</v>
      </c>
      <c r="S45" s="51">
        <v>20.82</v>
      </c>
      <c r="T45" s="51">
        <v>20.82</v>
      </c>
      <c r="U45" s="49">
        <v>33576</v>
      </c>
      <c r="V45" s="172"/>
      <c r="W45" s="122"/>
      <c r="X45" s="51"/>
      <c r="Y45" s="51"/>
      <c r="Z45" s="49"/>
      <c r="AB45" s="325"/>
      <c r="AC45" s="213"/>
      <c r="AD45" s="213"/>
      <c r="AE45" s="213"/>
      <c r="AF45" s="213"/>
      <c r="AG45" s="213"/>
      <c r="AH45" s="213"/>
      <c r="AI45" s="213"/>
      <c r="AJ45" s="326"/>
    </row>
    <row r="46" spans="1:43">
      <c r="A46" s="121"/>
      <c r="D46" s="49">
        <v>40</v>
      </c>
      <c r="E46" s="49" t="s">
        <v>53</v>
      </c>
      <c r="F46" s="49">
        <v>40</v>
      </c>
      <c r="G46" s="51">
        <v>61.76</v>
      </c>
      <c r="H46" s="51">
        <v>59.000000000000007</v>
      </c>
      <c r="I46" s="51">
        <v>7.99</v>
      </c>
      <c r="J46" s="51">
        <v>7.99</v>
      </c>
      <c r="K46" s="51">
        <v>46</v>
      </c>
      <c r="L46" s="122">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485</v>
      </c>
      <c r="S46" s="51">
        <v>20.410000000000004</v>
      </c>
      <c r="T46" s="51">
        <v>20.410000000000004</v>
      </c>
      <c r="U46" s="49">
        <v>24324</v>
      </c>
      <c r="V46" s="172"/>
      <c r="W46" s="122"/>
      <c r="X46" s="51"/>
      <c r="Y46" s="51"/>
      <c r="Z46" s="49"/>
      <c r="AB46" s="325"/>
      <c r="AC46" s="213"/>
      <c r="AD46" s="213"/>
      <c r="AE46" s="213"/>
      <c r="AF46" s="213"/>
      <c r="AG46" s="213"/>
      <c r="AH46" s="213"/>
      <c r="AI46" s="213"/>
      <c r="AJ46" s="326"/>
    </row>
    <row r="47" spans="1:43">
      <c r="A47" s="121"/>
      <c r="D47" s="49">
        <v>41</v>
      </c>
      <c r="E47" s="49" t="s">
        <v>53</v>
      </c>
      <c r="F47" s="49">
        <v>41</v>
      </c>
      <c r="G47" s="51">
        <v>59.000000000000007</v>
      </c>
      <c r="H47" s="51">
        <v>56.24</v>
      </c>
      <c r="I47" s="51">
        <v>7.99</v>
      </c>
      <c r="J47" s="51">
        <v>7.99</v>
      </c>
      <c r="K47" s="51">
        <v>47</v>
      </c>
      <c r="L47" s="122">
        <f t="shared" si="0"/>
        <v>25.410372523993498</v>
      </c>
      <c r="M47" s="51">
        <f>IFERROR(IF(OR(ISBLANK(WHOLE_STRUCTURE[[#This Row],[Top '[m']]]), ISBLANK(WHOLE_STRUCTURE[[#This Row],[Bottom '[m']]])), "", WHOLE_STRUCTURE[[#This Row],[Top '[m']]] - WHOLE_STRUCTURE[[#This Row],[Bottom '[m']]]),"")</f>
        <v>2.7600000000000051</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486</v>
      </c>
      <c r="S47" s="51">
        <v>19.480000000000004</v>
      </c>
      <c r="T47" s="51">
        <v>19.480000000000004</v>
      </c>
      <c r="U47" s="49">
        <v>4950</v>
      </c>
      <c r="V47" s="172"/>
      <c r="W47" s="122"/>
      <c r="X47" s="51"/>
      <c r="Y47" s="51"/>
      <c r="Z47" s="49"/>
      <c r="AB47" s="325"/>
      <c r="AC47" s="213"/>
      <c r="AD47" s="213"/>
      <c r="AE47" s="213"/>
      <c r="AF47" s="213"/>
      <c r="AG47" s="213"/>
      <c r="AH47" s="213"/>
      <c r="AI47" s="213"/>
      <c r="AJ47" s="326"/>
    </row>
    <row r="48" spans="1:43">
      <c r="A48" s="121"/>
      <c r="D48" s="49">
        <v>42</v>
      </c>
      <c r="E48" s="49" t="s">
        <v>53</v>
      </c>
      <c r="F48" s="49">
        <v>42</v>
      </c>
      <c r="G48" s="51">
        <v>56.24</v>
      </c>
      <c r="H48" s="51">
        <v>53.48</v>
      </c>
      <c r="I48" s="51">
        <v>7.99</v>
      </c>
      <c r="J48" s="51">
        <v>7.99</v>
      </c>
      <c r="K48" s="51">
        <v>48</v>
      </c>
      <c r="L48" s="122">
        <f t="shared" si="0"/>
        <v>25.947751592079367</v>
      </c>
      <c r="M48" s="51">
        <f>IFERROR(IF(OR(ISBLANK(WHOLE_STRUCTURE[[#This Row],[Top '[m']]]), ISBLANK(WHOLE_STRUCTURE[[#This Row],[Bottom '[m']]])), "", WHOLE_STRUCTURE[[#This Row],[Top '[m']]] - WHOLE_STRUCTURE[[#This Row],[Bottom '[m']]]),"")</f>
        <v>2.7600000000000051</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487</v>
      </c>
      <c r="S48" s="51">
        <v>19.480000000000004</v>
      </c>
      <c r="T48" s="51">
        <v>19.480000000000004</v>
      </c>
      <c r="U48" s="49">
        <v>9000</v>
      </c>
      <c r="V48" s="172"/>
      <c r="W48" s="122"/>
      <c r="X48" s="51"/>
      <c r="Y48" s="51"/>
      <c r="Z48" s="49"/>
      <c r="AB48" s="325"/>
      <c r="AC48" s="213"/>
      <c r="AD48" s="213"/>
      <c r="AE48" s="213"/>
      <c r="AF48" s="213"/>
      <c r="AG48" s="213"/>
      <c r="AH48" s="213"/>
      <c r="AI48" s="213"/>
      <c r="AJ48" s="326"/>
    </row>
    <row r="49" spans="4:36">
      <c r="D49" s="49">
        <v>43</v>
      </c>
      <c r="E49" s="49" t="s">
        <v>53</v>
      </c>
      <c r="F49" s="49">
        <v>43</v>
      </c>
      <c r="G49" s="51">
        <v>53.48</v>
      </c>
      <c r="H49" s="51">
        <v>50.720000000000006</v>
      </c>
      <c r="I49" s="51">
        <v>8</v>
      </c>
      <c r="J49" s="51">
        <v>8</v>
      </c>
      <c r="K49" s="51">
        <v>49</v>
      </c>
      <c r="L49" s="122">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489</v>
      </c>
      <c r="S49" s="51">
        <v>13.160000000000002</v>
      </c>
      <c r="T49" s="51">
        <v>13.160000000000002</v>
      </c>
      <c r="U49" s="49">
        <v>544</v>
      </c>
      <c r="V49" s="172"/>
      <c r="W49" s="122"/>
      <c r="X49" s="51"/>
      <c r="Y49" s="51"/>
      <c r="Z49" s="49"/>
      <c r="AB49" s="325"/>
      <c r="AC49" s="213"/>
      <c r="AD49" s="213"/>
      <c r="AE49" s="213"/>
      <c r="AF49" s="213"/>
      <c r="AG49" s="213"/>
      <c r="AH49" s="213"/>
      <c r="AI49" s="213"/>
      <c r="AJ49" s="326"/>
    </row>
    <row r="50" spans="4:36">
      <c r="D50" s="49">
        <v>44</v>
      </c>
      <c r="E50" s="49" t="s">
        <v>53</v>
      </c>
      <c r="F50" s="49">
        <v>44</v>
      </c>
      <c r="G50" s="51">
        <v>50.720000000000006</v>
      </c>
      <c r="H50" s="51">
        <v>47.96</v>
      </c>
      <c r="I50" s="51">
        <v>8</v>
      </c>
      <c r="J50" s="51">
        <v>8</v>
      </c>
      <c r="K50" s="51">
        <v>50</v>
      </c>
      <c r="L50" s="122">
        <f t="shared" si="0"/>
        <v>27.056134206988954</v>
      </c>
      <c r="M50" s="51">
        <f>IFERROR(IF(OR(ISBLANK(WHOLE_STRUCTURE[[#This Row],[Top '[m']]]), ISBLANK(WHOLE_STRUCTURE[[#This Row],[Bottom '[m']]])), "", WHOLE_STRUCTURE[[#This Row],[Top '[m']]] - WHOLE_STRUCTURE[[#This Row],[Bottom '[m']]]),"")</f>
        <v>2.7600000000000051</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490</v>
      </c>
      <c r="S50" s="51">
        <v>13.160000000000002</v>
      </c>
      <c r="T50" s="51">
        <v>13.160000000000002</v>
      </c>
      <c r="U50" s="49">
        <v>790</v>
      </c>
      <c r="V50" s="172"/>
      <c r="W50" s="122"/>
      <c r="X50" s="51"/>
      <c r="Y50" s="51"/>
      <c r="Z50" s="49"/>
      <c r="AB50" s="325"/>
      <c r="AC50" s="213"/>
      <c r="AD50" s="213"/>
      <c r="AE50" s="213"/>
      <c r="AF50" s="213"/>
      <c r="AG50" s="213"/>
      <c r="AH50" s="213"/>
      <c r="AI50" s="213"/>
      <c r="AJ50" s="326"/>
    </row>
    <row r="51" spans="4:36">
      <c r="D51" s="49">
        <v>45</v>
      </c>
      <c r="E51" s="49" t="s">
        <v>53</v>
      </c>
      <c r="F51" s="49">
        <v>45</v>
      </c>
      <c r="G51" s="51">
        <v>47.96</v>
      </c>
      <c r="H51" s="51">
        <v>45.2</v>
      </c>
      <c r="I51" s="51">
        <v>8</v>
      </c>
      <c r="J51" s="51">
        <v>8</v>
      </c>
      <c r="K51" s="51">
        <v>51</v>
      </c>
      <c r="L51" s="122">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488</v>
      </c>
      <c r="S51" s="51">
        <v>13.160000000000002</v>
      </c>
      <c r="T51" s="51">
        <v>13.160000000000002</v>
      </c>
      <c r="U51" s="49">
        <v>5170</v>
      </c>
      <c r="V51" s="172"/>
      <c r="W51" s="122"/>
      <c r="X51" s="51"/>
      <c r="Y51" s="51"/>
      <c r="Z51" s="49"/>
      <c r="AB51" s="325"/>
      <c r="AC51" s="213"/>
      <c r="AD51" s="213"/>
      <c r="AE51" s="213"/>
      <c r="AF51" s="213"/>
      <c r="AG51" s="213"/>
      <c r="AH51" s="213"/>
      <c r="AI51" s="213"/>
      <c r="AJ51" s="326"/>
    </row>
    <row r="52" spans="4:36">
      <c r="D52" s="49">
        <v>46</v>
      </c>
      <c r="E52" s="49" t="s">
        <v>53</v>
      </c>
      <c r="F52" s="49">
        <v>46</v>
      </c>
      <c r="G52" s="51">
        <v>45.2</v>
      </c>
      <c r="H52" s="51">
        <v>42.440000000000005</v>
      </c>
      <c r="I52" s="51">
        <v>8</v>
      </c>
      <c r="J52" s="51">
        <v>8</v>
      </c>
      <c r="K52" s="51">
        <v>58</v>
      </c>
      <c r="L52" s="122">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491</v>
      </c>
      <c r="S52" s="51">
        <v>9.0000000000000018</v>
      </c>
      <c r="T52" s="51">
        <v>9.0000000000000018</v>
      </c>
      <c r="U52" s="49">
        <v>3000</v>
      </c>
      <c r="V52" s="172"/>
      <c r="W52" s="122"/>
      <c r="X52" s="51"/>
      <c r="Y52" s="51"/>
      <c r="Z52" s="49"/>
      <c r="AB52" s="325"/>
      <c r="AC52" s="213"/>
      <c r="AD52" s="213"/>
      <c r="AE52" s="213"/>
      <c r="AF52" s="213"/>
      <c r="AG52" s="213"/>
      <c r="AH52" s="213"/>
      <c r="AI52" s="213"/>
      <c r="AJ52" s="326"/>
    </row>
    <row r="53" spans="4:36">
      <c r="D53" s="49">
        <v>47</v>
      </c>
      <c r="E53" s="49" t="s">
        <v>53</v>
      </c>
      <c r="F53" s="49">
        <v>47</v>
      </c>
      <c r="G53" s="51">
        <v>42.440000000000005</v>
      </c>
      <c r="H53" s="51">
        <v>39.760000000000005</v>
      </c>
      <c r="I53" s="51">
        <v>8.02</v>
      </c>
      <c r="J53" s="51">
        <v>8</v>
      </c>
      <c r="K53" s="51">
        <v>72</v>
      </c>
      <c r="L53" s="122">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492</v>
      </c>
      <c r="S53" s="51">
        <v>7.5299999999999994</v>
      </c>
      <c r="T53" s="51">
        <v>7.5299999999999994</v>
      </c>
      <c r="U53" s="49">
        <v>12598</v>
      </c>
      <c r="V53" s="172"/>
      <c r="W53" s="122"/>
      <c r="X53" s="51"/>
      <c r="Y53" s="51"/>
      <c r="Z53" s="49"/>
      <c r="AB53" s="325"/>
      <c r="AC53" s="213"/>
      <c r="AD53" s="213"/>
      <c r="AE53" s="213"/>
      <c r="AF53" s="213"/>
      <c r="AG53" s="213"/>
      <c r="AH53" s="213"/>
      <c r="AI53" s="213"/>
      <c r="AJ53" s="326"/>
    </row>
    <row r="54" spans="4:36">
      <c r="D54" s="49">
        <v>48</v>
      </c>
      <c r="E54" s="49" t="s">
        <v>53</v>
      </c>
      <c r="F54" s="49">
        <v>48</v>
      </c>
      <c r="G54" s="51">
        <v>39.760000000000005</v>
      </c>
      <c r="H54" s="51">
        <v>39.480000000000004</v>
      </c>
      <c r="I54" s="51">
        <v>8</v>
      </c>
      <c r="J54" s="51">
        <v>8</v>
      </c>
      <c r="K54" s="51">
        <v>72</v>
      </c>
      <c r="L54" s="122">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493</v>
      </c>
      <c r="S54" s="51">
        <v>5.7200000000000006</v>
      </c>
      <c r="T54" s="51">
        <v>5.7200000000000006</v>
      </c>
      <c r="U54" s="49">
        <v>40072</v>
      </c>
      <c r="V54" s="172"/>
      <c r="W54" s="122"/>
      <c r="X54" s="51"/>
      <c r="Y54" s="51"/>
      <c r="Z54" s="49"/>
      <c r="AB54" s="325"/>
      <c r="AC54" s="213"/>
      <c r="AD54" s="213"/>
      <c r="AE54" s="213"/>
      <c r="AF54" s="213"/>
      <c r="AG54" s="213"/>
      <c r="AH54" s="213"/>
      <c r="AI54" s="213"/>
      <c r="AJ54" s="326"/>
    </row>
    <row r="55" spans="4:36">
      <c r="D55" s="49">
        <v>49</v>
      </c>
      <c r="E55" s="49" t="s">
        <v>53</v>
      </c>
      <c r="F55" s="49">
        <v>49</v>
      </c>
      <c r="G55" s="51">
        <v>39.480000000000004</v>
      </c>
      <c r="H55" s="51">
        <v>39.200000000000003</v>
      </c>
      <c r="I55" s="51">
        <v>8</v>
      </c>
      <c r="J55" s="51">
        <v>8</v>
      </c>
      <c r="K55" s="51">
        <v>72</v>
      </c>
      <c r="L55" s="122">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51</v>
      </c>
      <c r="R55" s="53" t="s">
        <v>495</v>
      </c>
      <c r="S55" s="51">
        <v>5.6</v>
      </c>
      <c r="T55" s="51">
        <v>5.6</v>
      </c>
      <c r="U55" s="49">
        <v>60000</v>
      </c>
      <c r="V55" s="172"/>
      <c r="W55" s="122"/>
      <c r="X55" s="51"/>
      <c r="Y55" s="51"/>
      <c r="Z55" s="49"/>
      <c r="AB55" s="325"/>
      <c r="AC55" s="213"/>
      <c r="AD55" s="213"/>
      <c r="AE55" s="213"/>
      <c r="AF55" s="213"/>
      <c r="AG55" s="213"/>
      <c r="AH55" s="213"/>
      <c r="AI55" s="213"/>
      <c r="AJ55" s="326"/>
    </row>
    <row r="56" spans="4:36">
      <c r="D56" s="49">
        <v>50</v>
      </c>
      <c r="E56" s="49" t="s">
        <v>53</v>
      </c>
      <c r="F56" s="49">
        <v>50</v>
      </c>
      <c r="G56" s="51">
        <v>39.200000000000003</v>
      </c>
      <c r="H56" s="51">
        <v>36.67</v>
      </c>
      <c r="I56" s="51">
        <v>8</v>
      </c>
      <c r="J56" s="51">
        <v>8</v>
      </c>
      <c r="K56" s="51">
        <v>72</v>
      </c>
      <c r="L56" s="122">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53</v>
      </c>
      <c r="R56" s="53" t="s">
        <v>494</v>
      </c>
      <c r="S56" s="51">
        <v>5.6</v>
      </c>
      <c r="T56" s="51">
        <v>5.6</v>
      </c>
      <c r="U56" s="49">
        <v>30000</v>
      </c>
      <c r="V56" s="172"/>
      <c r="W56" s="122"/>
      <c r="X56" s="51"/>
      <c r="Y56" s="51"/>
      <c r="Z56" s="49"/>
      <c r="AB56" s="325"/>
      <c r="AC56" s="213"/>
      <c r="AD56" s="213"/>
      <c r="AE56" s="213"/>
      <c r="AF56" s="213"/>
      <c r="AG56" s="213"/>
      <c r="AH56" s="213"/>
      <c r="AI56" s="213"/>
      <c r="AJ56" s="326"/>
    </row>
    <row r="57" spans="4:36">
      <c r="D57" s="49">
        <v>51</v>
      </c>
      <c r="E57" s="49" t="s">
        <v>53</v>
      </c>
      <c r="F57" s="49">
        <v>51</v>
      </c>
      <c r="G57" s="51">
        <v>36.67</v>
      </c>
      <c r="H57" s="51">
        <v>34.06</v>
      </c>
      <c r="I57" s="51">
        <v>7.99</v>
      </c>
      <c r="J57" s="51">
        <v>7.99</v>
      </c>
      <c r="K57" s="51">
        <v>58</v>
      </c>
      <c r="L57" s="122">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51</v>
      </c>
      <c r="R57" s="53" t="s">
        <v>199</v>
      </c>
      <c r="S57" s="51">
        <v>4.2</v>
      </c>
      <c r="T57" s="51">
        <v>4.2</v>
      </c>
      <c r="U57" s="49">
        <v>9000</v>
      </c>
      <c r="V57" s="172"/>
      <c r="W57" s="122"/>
      <c r="X57" s="51"/>
      <c r="Y57" s="51"/>
      <c r="Z57" s="49"/>
      <c r="AB57" s="325"/>
      <c r="AC57" s="213"/>
      <c r="AD57" s="213"/>
      <c r="AE57" s="213"/>
      <c r="AF57" s="213"/>
      <c r="AG57" s="213"/>
      <c r="AH57" s="213"/>
      <c r="AI57" s="213"/>
      <c r="AJ57" s="326"/>
    </row>
    <row r="58" spans="4:36">
      <c r="D58" s="49">
        <v>52</v>
      </c>
      <c r="E58" s="49" t="s">
        <v>53</v>
      </c>
      <c r="F58" s="49">
        <v>52</v>
      </c>
      <c r="G58" s="51">
        <v>34.06</v>
      </c>
      <c r="H58" s="51">
        <v>31.450000000000003</v>
      </c>
      <c r="I58" s="51">
        <v>7.99</v>
      </c>
      <c r="J58" s="51">
        <v>7.99</v>
      </c>
      <c r="K58" s="51">
        <v>59</v>
      </c>
      <c r="L58" s="122">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51</v>
      </c>
      <c r="R58" s="53" t="s">
        <v>67</v>
      </c>
      <c r="S58" s="51">
        <v>2</v>
      </c>
      <c r="T58" s="51">
        <v>2</v>
      </c>
      <c r="U58" s="49">
        <v>80000</v>
      </c>
      <c r="V58" s="172"/>
      <c r="W58" s="122"/>
      <c r="X58" s="51"/>
      <c r="Y58" s="51"/>
      <c r="Z58" s="49"/>
      <c r="AB58" s="325"/>
      <c r="AC58" s="213"/>
      <c r="AD58" s="213"/>
      <c r="AE58" s="213"/>
      <c r="AF58" s="213"/>
      <c r="AG58" s="213"/>
      <c r="AH58" s="213"/>
      <c r="AI58" s="213"/>
      <c r="AJ58" s="326"/>
    </row>
    <row r="59" spans="4:36">
      <c r="D59" s="49">
        <v>53</v>
      </c>
      <c r="E59" s="49" t="s">
        <v>53</v>
      </c>
      <c r="F59" s="49">
        <v>53</v>
      </c>
      <c r="G59" s="51">
        <v>31.450000000000003</v>
      </c>
      <c r="H59" s="51">
        <v>28.85</v>
      </c>
      <c r="I59" s="51">
        <v>7.99</v>
      </c>
      <c r="J59" s="51">
        <v>7.99</v>
      </c>
      <c r="K59" s="51">
        <v>60</v>
      </c>
      <c r="L59" s="122">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c r="S59" s="51"/>
      <c r="T59" s="51"/>
      <c r="U59" s="49"/>
      <c r="V59" s="172"/>
      <c r="W59" s="122"/>
      <c r="X59" s="51"/>
      <c r="Y59" s="51"/>
      <c r="Z59" s="49"/>
      <c r="AB59" s="325"/>
      <c r="AC59" s="213"/>
      <c r="AD59" s="213"/>
      <c r="AE59" s="213"/>
      <c r="AF59" s="213"/>
      <c r="AG59" s="213"/>
      <c r="AH59" s="213"/>
      <c r="AI59" s="213"/>
      <c r="AJ59" s="326"/>
    </row>
    <row r="60" spans="4:36">
      <c r="D60" s="49">
        <v>54</v>
      </c>
      <c r="E60" s="49" t="s">
        <v>53</v>
      </c>
      <c r="F60" s="49">
        <v>54</v>
      </c>
      <c r="G60" s="51">
        <v>28.85</v>
      </c>
      <c r="H60" s="51">
        <v>26.240000000000002</v>
      </c>
      <c r="I60" s="51">
        <v>7.99</v>
      </c>
      <c r="J60" s="51">
        <v>7.99</v>
      </c>
      <c r="K60" s="51">
        <v>62</v>
      </c>
      <c r="L60" s="122">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c r="S60" s="51"/>
      <c r="T60" s="51"/>
      <c r="U60" s="49"/>
      <c r="V60" s="172"/>
      <c r="W60" s="122"/>
      <c r="X60" s="51"/>
      <c r="Y60" s="51"/>
      <c r="Z60" s="49"/>
      <c r="AB60" s="325"/>
      <c r="AC60" s="213"/>
      <c r="AD60" s="213"/>
      <c r="AE60" s="213"/>
      <c r="AF60" s="213"/>
      <c r="AG60" s="213"/>
      <c r="AH60" s="213"/>
      <c r="AI60" s="213"/>
      <c r="AJ60" s="326"/>
    </row>
    <row r="61" spans="4:36">
      <c r="D61" s="49">
        <v>55</v>
      </c>
      <c r="E61" s="49" t="s">
        <v>53</v>
      </c>
      <c r="F61" s="49">
        <v>55</v>
      </c>
      <c r="G61" s="51">
        <v>26.240000000000002</v>
      </c>
      <c r="H61" s="51">
        <v>23.630000000000003</v>
      </c>
      <c r="I61" s="51">
        <v>8</v>
      </c>
      <c r="J61" s="51">
        <v>8</v>
      </c>
      <c r="K61" s="51">
        <v>70</v>
      </c>
      <c r="L61" s="122">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c r="S61" s="51"/>
      <c r="T61" s="51"/>
      <c r="U61" s="49"/>
      <c r="V61" s="172"/>
      <c r="W61" s="122"/>
      <c r="X61" s="51"/>
      <c r="Y61" s="51"/>
      <c r="Z61" s="49"/>
      <c r="AB61" s="325"/>
      <c r="AC61" s="213"/>
      <c r="AD61" s="213"/>
      <c r="AE61" s="213"/>
      <c r="AF61" s="213"/>
      <c r="AG61" s="213"/>
      <c r="AH61" s="213"/>
      <c r="AI61" s="213"/>
      <c r="AJ61" s="326"/>
    </row>
    <row r="62" spans="4:36">
      <c r="D62" s="49">
        <v>56</v>
      </c>
      <c r="E62" s="49" t="s">
        <v>53</v>
      </c>
      <c r="F62" s="49">
        <v>56</v>
      </c>
      <c r="G62" s="51">
        <v>23.630000000000003</v>
      </c>
      <c r="H62" s="51">
        <v>20.92</v>
      </c>
      <c r="I62" s="51">
        <v>8.01</v>
      </c>
      <c r="J62" s="51">
        <v>8</v>
      </c>
      <c r="K62" s="51">
        <v>84</v>
      </c>
      <c r="L62" s="122">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c r="S62" s="51"/>
      <c r="T62" s="51"/>
      <c r="U62" s="49"/>
      <c r="V62" s="172"/>
      <c r="W62" s="122"/>
      <c r="X62" s="51"/>
      <c r="Y62" s="51"/>
      <c r="Z62" s="49"/>
      <c r="AB62" s="325"/>
      <c r="AC62" s="213"/>
      <c r="AD62" s="213"/>
      <c r="AE62" s="213"/>
      <c r="AF62" s="213"/>
      <c r="AG62" s="213"/>
      <c r="AH62" s="213"/>
      <c r="AI62" s="213"/>
      <c r="AJ62" s="326"/>
    </row>
    <row r="63" spans="4:36">
      <c r="D63" s="49">
        <v>57</v>
      </c>
      <c r="E63" s="49" t="s">
        <v>53</v>
      </c>
      <c r="F63" s="49">
        <v>57</v>
      </c>
      <c r="G63" s="51">
        <v>20.92</v>
      </c>
      <c r="H63" s="51">
        <v>20.720000000000006</v>
      </c>
      <c r="I63" s="51">
        <v>8</v>
      </c>
      <c r="J63" s="51">
        <v>8</v>
      </c>
      <c r="K63" s="51">
        <v>84</v>
      </c>
      <c r="L63" s="122">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c r="S63" s="51"/>
      <c r="T63" s="51"/>
      <c r="U63" s="49"/>
      <c r="V63" s="172"/>
      <c r="W63" s="122"/>
      <c r="X63" s="51"/>
      <c r="Y63" s="51"/>
      <c r="Z63" s="49"/>
      <c r="AB63" s="325"/>
      <c r="AC63" s="213"/>
      <c r="AD63" s="213"/>
      <c r="AE63" s="213"/>
      <c r="AF63" s="213"/>
      <c r="AG63" s="213"/>
      <c r="AH63" s="213"/>
      <c r="AI63" s="213"/>
      <c r="AJ63" s="326"/>
    </row>
    <row r="64" spans="4:36">
      <c r="D64" s="49">
        <v>58</v>
      </c>
      <c r="E64" s="49" t="s">
        <v>53</v>
      </c>
      <c r="F64" s="49">
        <v>58</v>
      </c>
      <c r="G64" s="51">
        <v>20.720000000000006</v>
      </c>
      <c r="H64" s="51">
        <v>20.11</v>
      </c>
      <c r="I64" s="51">
        <v>8</v>
      </c>
      <c r="J64" s="51">
        <v>8</v>
      </c>
      <c r="K64" s="51">
        <v>84</v>
      </c>
      <c r="L64" s="122">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c r="S64" s="51"/>
      <c r="T64" s="51"/>
      <c r="U64" s="49"/>
      <c r="V64" s="172"/>
      <c r="W64" s="122"/>
      <c r="X64" s="51"/>
      <c r="Y64" s="51"/>
      <c r="Z64" s="49"/>
      <c r="AB64" s="325"/>
      <c r="AC64" s="213"/>
      <c r="AD64" s="213"/>
      <c r="AE64" s="213"/>
      <c r="AF64" s="213"/>
      <c r="AG64" s="213"/>
      <c r="AH64" s="213"/>
      <c r="AI64" s="213"/>
      <c r="AJ64" s="326"/>
    </row>
    <row r="65" spans="4:36">
      <c r="D65" s="49">
        <v>59</v>
      </c>
      <c r="E65" s="49" t="s">
        <v>53</v>
      </c>
      <c r="F65" s="49">
        <v>59</v>
      </c>
      <c r="G65" s="51">
        <v>20.11</v>
      </c>
      <c r="H65" s="51">
        <v>17.490000000000002</v>
      </c>
      <c r="I65" s="51">
        <v>8</v>
      </c>
      <c r="J65" s="51">
        <v>8</v>
      </c>
      <c r="K65" s="51">
        <v>84</v>
      </c>
      <c r="L65" s="122">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72"/>
      <c r="W65" s="122"/>
      <c r="X65" s="51"/>
      <c r="Y65" s="51"/>
      <c r="Z65" s="49"/>
      <c r="AB65" s="325"/>
      <c r="AC65" s="213"/>
      <c r="AD65" s="213"/>
      <c r="AE65" s="213"/>
      <c r="AF65" s="213"/>
      <c r="AG65" s="213"/>
      <c r="AH65" s="213"/>
      <c r="AI65" s="213"/>
      <c r="AJ65" s="326"/>
    </row>
    <row r="66" spans="4:36">
      <c r="D66" s="49">
        <v>60</v>
      </c>
      <c r="E66" s="49" t="s">
        <v>53</v>
      </c>
      <c r="F66" s="49">
        <v>60</v>
      </c>
      <c r="G66" s="51">
        <v>17.490000000000002</v>
      </c>
      <c r="H66" s="51">
        <v>14.56</v>
      </c>
      <c r="I66" s="51">
        <v>8</v>
      </c>
      <c r="J66" s="51">
        <v>8</v>
      </c>
      <c r="K66" s="51">
        <v>88</v>
      </c>
      <c r="L66" s="122">
        <f t="shared" si="0"/>
        <v>50.31020657257698</v>
      </c>
      <c r="M66" s="51">
        <f>IFERROR(IF(OR(ISBLANK(WHOLE_STRUCTURE[[#This Row],[Top '[m']]]), ISBLANK(WHOLE_STRUCTURE[[#This Row],[Bottom '[m']]])), "", WHOLE_STRUCTURE[[#This Row],[Top '[m']]] - WHOLE_STRUCTURE[[#This Row],[Bottom '[m']]]),"")</f>
        <v>2.9300000000000015</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72"/>
      <c r="W66" s="122"/>
      <c r="X66" s="51"/>
      <c r="Y66" s="51"/>
      <c r="Z66" s="49"/>
      <c r="AB66" s="325"/>
      <c r="AC66" s="213"/>
      <c r="AD66" s="213"/>
      <c r="AE66" s="213"/>
      <c r="AF66" s="213"/>
      <c r="AG66" s="213"/>
      <c r="AH66" s="213"/>
      <c r="AI66" s="213"/>
      <c r="AJ66" s="326"/>
    </row>
    <row r="67" spans="4:36">
      <c r="D67" s="49">
        <v>61</v>
      </c>
      <c r="E67" s="49" t="s">
        <v>53</v>
      </c>
      <c r="F67" s="49">
        <v>61</v>
      </c>
      <c r="G67" s="51">
        <v>14.56</v>
      </c>
      <c r="H67" s="51">
        <v>11.63</v>
      </c>
      <c r="I67" s="51">
        <v>8.02</v>
      </c>
      <c r="J67" s="51">
        <v>7.99</v>
      </c>
      <c r="K67" s="51">
        <v>102</v>
      </c>
      <c r="L67" s="122">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72"/>
      <c r="W67" s="122"/>
      <c r="X67" s="51"/>
      <c r="Y67" s="51"/>
      <c r="Z67" s="49"/>
      <c r="AB67" s="325"/>
      <c r="AC67" s="213"/>
      <c r="AD67" s="213"/>
      <c r="AE67" s="213"/>
      <c r="AF67" s="213"/>
      <c r="AG67" s="213"/>
      <c r="AH67" s="213"/>
      <c r="AI67" s="213"/>
      <c r="AJ67" s="326"/>
    </row>
    <row r="68" spans="4:36">
      <c r="D68" s="49">
        <v>62</v>
      </c>
      <c r="E68" s="49" t="s">
        <v>53</v>
      </c>
      <c r="F68" s="49">
        <v>62</v>
      </c>
      <c r="G68" s="51">
        <v>11.63</v>
      </c>
      <c r="H68" s="51">
        <v>10.050000000000002</v>
      </c>
      <c r="I68" s="51">
        <v>8</v>
      </c>
      <c r="J68" s="51">
        <v>8</v>
      </c>
      <c r="K68" s="51">
        <v>116</v>
      </c>
      <c r="L68" s="122">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72"/>
      <c r="W68" s="122"/>
      <c r="X68" s="51"/>
      <c r="Y68" s="51"/>
      <c r="Z68" s="49"/>
      <c r="AB68" s="325"/>
      <c r="AC68" s="213"/>
      <c r="AD68" s="213"/>
      <c r="AE68" s="213"/>
      <c r="AF68" s="213"/>
      <c r="AG68" s="213"/>
      <c r="AH68" s="213"/>
      <c r="AI68" s="213"/>
      <c r="AJ68" s="326"/>
    </row>
    <row r="69" spans="4:36">
      <c r="D69" s="49">
        <v>63</v>
      </c>
      <c r="E69" s="49" t="s">
        <v>53</v>
      </c>
      <c r="F69" s="49">
        <v>63</v>
      </c>
      <c r="G69" s="51">
        <v>10.050000000000002</v>
      </c>
      <c r="H69" s="51">
        <v>7.0900000000000016</v>
      </c>
      <c r="I69" s="51">
        <v>8</v>
      </c>
      <c r="J69" s="51">
        <v>8</v>
      </c>
      <c r="K69" s="51">
        <v>116</v>
      </c>
      <c r="L69" s="122">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72"/>
      <c r="W69" s="122"/>
      <c r="X69" s="51"/>
      <c r="Y69" s="51"/>
      <c r="Z69" s="49"/>
      <c r="AB69" s="325"/>
      <c r="AC69" s="213"/>
      <c r="AD69" s="213"/>
      <c r="AE69" s="213"/>
      <c r="AF69" s="213"/>
      <c r="AG69" s="213"/>
      <c r="AH69" s="213"/>
      <c r="AI69" s="213"/>
      <c r="AJ69" s="326"/>
    </row>
    <row r="70" spans="4:36">
      <c r="D70" s="49">
        <v>64</v>
      </c>
      <c r="E70" s="49" t="s">
        <v>53</v>
      </c>
      <c r="F70" s="49">
        <v>64</v>
      </c>
      <c r="G70" s="51">
        <v>7.0900000000000016</v>
      </c>
      <c r="H70" s="51">
        <v>5.8400000000000016</v>
      </c>
      <c r="I70" s="51">
        <v>8</v>
      </c>
      <c r="J70" s="51">
        <v>8</v>
      </c>
      <c r="K70" s="51">
        <v>116</v>
      </c>
      <c r="L70" s="122">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72"/>
      <c r="W70" s="122"/>
      <c r="X70" s="51"/>
      <c r="Y70" s="51"/>
      <c r="Z70" s="49"/>
      <c r="AB70" s="325"/>
      <c r="AC70" s="213"/>
      <c r="AD70" s="213"/>
      <c r="AE70" s="213"/>
      <c r="AF70" s="213"/>
      <c r="AG70" s="213"/>
      <c r="AH70" s="213"/>
      <c r="AI70" s="213"/>
      <c r="AJ70" s="326"/>
    </row>
    <row r="71" spans="4:36">
      <c r="D71" s="49">
        <v>65</v>
      </c>
      <c r="E71" s="49" t="s">
        <v>53</v>
      </c>
      <c r="F71" s="49">
        <v>65</v>
      </c>
      <c r="G71" s="51">
        <v>5.8400000000000016</v>
      </c>
      <c r="H71" s="51">
        <v>5.6</v>
      </c>
      <c r="I71" s="51">
        <v>8</v>
      </c>
      <c r="J71" s="51">
        <v>8</v>
      </c>
      <c r="K71" s="51">
        <v>116</v>
      </c>
      <c r="L71" s="122">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72"/>
      <c r="W71" s="122"/>
      <c r="X71" s="51"/>
      <c r="Y71" s="51"/>
      <c r="Z71" s="49"/>
      <c r="AB71" s="325"/>
      <c r="AC71" s="213"/>
      <c r="AD71" s="213"/>
      <c r="AE71" s="213"/>
      <c r="AF71" s="213"/>
      <c r="AG71" s="213"/>
      <c r="AH71" s="213"/>
      <c r="AI71" s="213"/>
      <c r="AJ71" s="326"/>
    </row>
    <row r="72" spans="4:36">
      <c r="D72" s="49">
        <v>66</v>
      </c>
      <c r="E72" s="49" t="s">
        <v>51</v>
      </c>
      <c r="F72" s="49">
        <v>1</v>
      </c>
      <c r="G72" s="51">
        <v>5.6</v>
      </c>
      <c r="H72" s="51">
        <v>1.6</v>
      </c>
      <c r="I72" s="51">
        <v>7.5</v>
      </c>
      <c r="J72" s="51">
        <v>7.5</v>
      </c>
      <c r="K72" s="51">
        <v>108</v>
      </c>
      <c r="L72" s="122">
        <f t="shared" ref="L72:L123" si="1">IF(7850/1000*(1/3)*PI()*ABS(G72-H72)*((I72/2)^2+(I72/2)*(J72/2)+(J72/2)^2-(I72/2-K72/1000)^2-(I72/2-K72/1000)*(J72/2-K72/1000)-(J72/2-K72/1000)^2)=0,"",7850/1000*(1/3)*PI()*ABS(G72-H72)*((I72/2)^2+(I72/2)*(J72/2)+(J72/2)^2-(I72/2-K72/1000)^2-(I72/2-K72/1000)*(J72/2-K72/1000)-(J72/2-K72/1000)^2))</f>
        <v>78.752660498662593</v>
      </c>
      <c r="M72" s="51">
        <f>IFERROR(IF(OR(ISBLANK(WHOLE_STRUCTURE[[#This Row],[Top '[m']]]), ISBLANK(WHOLE_STRUCTURE[[#This Row],[Bottom '[m']]])), "", WHOLE_STRUCTURE[[#This Row],[Top '[m']]] - WHOLE_STRUCTURE[[#This Row],[Bottom '[m']]]),"")</f>
        <v>3.9999999999999996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72"/>
      <c r="W72" s="122"/>
      <c r="X72" s="51"/>
      <c r="Y72" s="51"/>
      <c r="Z72" s="49"/>
      <c r="AB72" s="325"/>
      <c r="AC72" s="213"/>
      <c r="AD72" s="213"/>
      <c r="AE72" s="213"/>
      <c r="AF72" s="213"/>
      <c r="AG72" s="213"/>
      <c r="AH72" s="213"/>
      <c r="AI72" s="213"/>
      <c r="AJ72" s="326"/>
    </row>
    <row r="73" spans="4:36">
      <c r="D73" s="49">
        <v>67</v>
      </c>
      <c r="E73" s="49" t="s">
        <v>51</v>
      </c>
      <c r="F73" s="49">
        <v>2</v>
      </c>
      <c r="G73" s="51">
        <v>1.6</v>
      </c>
      <c r="H73" s="51">
        <v>-2.2999999999999998</v>
      </c>
      <c r="I73" s="51">
        <v>7.5</v>
      </c>
      <c r="J73" s="51">
        <v>7.5</v>
      </c>
      <c r="K73" s="51">
        <v>100</v>
      </c>
      <c r="L73" s="122">
        <f t="shared" si="1"/>
        <v>71.173095726342183</v>
      </c>
      <c r="M73" s="51">
        <f>IFERROR(IF(OR(ISBLANK(WHOLE_STRUCTURE[[#This Row],[Top '[m']]]), ISBLANK(WHOLE_STRUCTURE[[#This Row],[Bottom '[m']]])), "", WHOLE_STRUCTURE[[#This Row],[Top '[m']]] - WHOLE_STRUCTURE[[#This Row],[Bottom '[m']]]),"")</f>
        <v>3.9</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72"/>
      <c r="W73" s="122"/>
      <c r="X73" s="51"/>
      <c r="Y73" s="51"/>
      <c r="Z73" s="49"/>
      <c r="AB73" s="325"/>
      <c r="AC73" s="213"/>
      <c r="AD73" s="213"/>
      <c r="AE73" s="213"/>
      <c r="AF73" s="213"/>
      <c r="AG73" s="213"/>
      <c r="AH73" s="213"/>
      <c r="AI73" s="213"/>
      <c r="AJ73" s="326"/>
    </row>
    <row r="74" spans="4:36">
      <c r="D74" s="49">
        <v>68</v>
      </c>
      <c r="E74" s="49" t="s">
        <v>51</v>
      </c>
      <c r="F74" s="49">
        <v>3</v>
      </c>
      <c r="G74" s="51">
        <v>-2.2999999999999998</v>
      </c>
      <c r="H74" s="51">
        <v>-6.2</v>
      </c>
      <c r="I74" s="51">
        <v>7.5</v>
      </c>
      <c r="J74" s="51">
        <v>7.5</v>
      </c>
      <c r="K74" s="51">
        <v>98</v>
      </c>
      <c r="L74" s="122">
        <f t="shared" si="1"/>
        <v>69.768485064196611</v>
      </c>
      <c r="M74" s="51">
        <f>IFERROR(IF(OR(ISBLANK(WHOLE_STRUCTURE[[#This Row],[Top '[m']]]), ISBLANK(WHOLE_STRUCTURE[[#This Row],[Bottom '[m']]])), "", WHOLE_STRUCTURE[[#This Row],[Top '[m']]] - WHOLE_STRUCTURE[[#This Row],[Bottom '[m']]]),"")</f>
        <v>3.9000000000000004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72"/>
      <c r="W74" s="122"/>
      <c r="X74" s="51"/>
      <c r="Y74" s="51"/>
      <c r="Z74" s="49"/>
      <c r="AB74" s="325"/>
      <c r="AC74" s="213"/>
      <c r="AD74" s="213"/>
      <c r="AE74" s="213"/>
      <c r="AF74" s="213"/>
      <c r="AG74" s="213"/>
      <c r="AH74" s="213"/>
      <c r="AI74" s="213"/>
      <c r="AJ74" s="326"/>
    </row>
    <row r="75" spans="4:36">
      <c r="D75" s="49">
        <v>69</v>
      </c>
      <c r="E75" s="49" t="s">
        <v>51</v>
      </c>
      <c r="F75" s="49">
        <v>4</v>
      </c>
      <c r="G75" s="51">
        <v>-6.2</v>
      </c>
      <c r="H75" s="51">
        <v>-10.1</v>
      </c>
      <c r="I75" s="51">
        <v>7.5</v>
      </c>
      <c r="J75" s="51">
        <v>7.8282999999999996</v>
      </c>
      <c r="K75" s="51">
        <v>98</v>
      </c>
      <c r="L75" s="122">
        <f t="shared" si="1"/>
        <v>71.315701603414155</v>
      </c>
      <c r="M75" s="51">
        <f>IFERROR(IF(OR(ISBLANK(WHOLE_STRUCTURE[[#This Row],[Top '[m']]]), ISBLANK(WHOLE_STRUCTURE[[#This Row],[Bottom '[m']]])), "", WHOLE_STRUCTURE[[#This Row],[Top '[m']]] - WHOLE_STRUCTURE[[#This Row],[Bottom '[m']]]),"")</f>
        <v>3.8999999999999995</v>
      </c>
      <c r="N75" s="52">
        <f>IFERROR(-(WHOLE_STRUCTURE[[#This Row],[D, bottom '[m']]]-WHOLE_STRUCTURE[[#This Row],[D, top '[m']]])/(WHOLE_STRUCTURE[[#This Row],[Bottom '[m']]]-WHOLE_STRUCTURE[[#This Row],[Top '[m']]]),"")</f>
        <v>8.4179487179487089E-2</v>
      </c>
      <c r="O75" s="50" t="str">
        <f>IFERROR((WHOLE_STRUCTURE[[#This Row],[D, bottom '[m']]]+WHOLE_STRUCTURE[[#This Row],[D, top '[m']]])/(2*#REF!/1000),"")</f>
        <v/>
      </c>
      <c r="Q75" s="49"/>
      <c r="S75" s="51"/>
      <c r="T75" s="51"/>
      <c r="U75" s="49"/>
      <c r="V75" s="172"/>
      <c r="W75" s="122"/>
      <c r="X75" s="51"/>
      <c r="Y75" s="51"/>
      <c r="Z75" s="49"/>
      <c r="AB75" s="325"/>
      <c r="AC75" s="213"/>
      <c r="AD75" s="213"/>
      <c r="AE75" s="213"/>
      <c r="AF75" s="213"/>
      <c r="AG75" s="213"/>
      <c r="AH75" s="213"/>
      <c r="AI75" s="213"/>
      <c r="AJ75" s="326"/>
    </row>
    <row r="76" spans="4:36">
      <c r="D76" s="49">
        <v>70</v>
      </c>
      <c r="E76" s="49" t="s">
        <v>51</v>
      </c>
      <c r="F76" s="49">
        <v>5</v>
      </c>
      <c r="G76" s="51">
        <v>-10.1</v>
      </c>
      <c r="H76" s="51">
        <v>-14</v>
      </c>
      <c r="I76" s="51">
        <v>7.8282999999999996</v>
      </c>
      <c r="J76" s="51">
        <v>8.1565999999999992</v>
      </c>
      <c r="K76" s="51">
        <v>104</v>
      </c>
      <c r="L76" s="122">
        <f t="shared" si="1"/>
        <v>78.905840981319429</v>
      </c>
      <c r="M76" s="51">
        <f>IFERROR(IF(OR(ISBLANK(WHOLE_STRUCTURE[[#This Row],[Top '[m']]]), ISBLANK(WHOLE_STRUCTURE[[#This Row],[Bottom '[m']]])), "", WHOLE_STRUCTURE[[#This Row],[Top '[m']]] - WHOLE_STRUCTURE[[#This Row],[Bottom '[m']]]),"")</f>
        <v>3.9000000000000004</v>
      </c>
      <c r="N76" s="52">
        <f>IFERROR(-(WHOLE_STRUCTURE[[#This Row],[D, bottom '[m']]]-WHOLE_STRUCTURE[[#This Row],[D, top '[m']]])/(WHOLE_STRUCTURE[[#This Row],[Bottom '[m']]]-WHOLE_STRUCTURE[[#This Row],[Top '[m']]]),"")</f>
        <v>8.4179487179487061E-2</v>
      </c>
      <c r="O76" s="50" t="str">
        <f>IFERROR((WHOLE_STRUCTURE[[#This Row],[D, bottom '[m']]]+WHOLE_STRUCTURE[[#This Row],[D, top '[m']]])/(2*#REF!/1000),"")</f>
        <v/>
      </c>
      <c r="Q76" s="49"/>
      <c r="S76" s="51"/>
      <c r="T76" s="51"/>
      <c r="U76" s="49"/>
      <c r="V76" s="172"/>
      <c r="W76" s="122"/>
      <c r="X76" s="51"/>
      <c r="Y76" s="51"/>
      <c r="Z76" s="49"/>
      <c r="AB76" s="325"/>
      <c r="AC76" s="213"/>
      <c r="AD76" s="213"/>
      <c r="AE76" s="213"/>
      <c r="AF76" s="213"/>
      <c r="AG76" s="213"/>
      <c r="AH76" s="213"/>
      <c r="AI76" s="213"/>
      <c r="AJ76" s="326"/>
    </row>
    <row r="77" spans="4:36">
      <c r="D77" s="49">
        <v>71</v>
      </c>
      <c r="E77" s="49" t="s">
        <v>51</v>
      </c>
      <c r="F77" s="49">
        <v>6</v>
      </c>
      <c r="G77" s="51">
        <v>-14</v>
      </c>
      <c r="H77" s="51">
        <v>-17.899999999999999</v>
      </c>
      <c r="I77" s="51">
        <v>8.1565999999999992</v>
      </c>
      <c r="J77" s="51">
        <v>8.4847999999999999</v>
      </c>
      <c r="K77" s="51">
        <v>98</v>
      </c>
      <c r="L77" s="122">
        <f t="shared" si="1"/>
        <v>77.504096478974631</v>
      </c>
      <c r="M77" s="51">
        <f>IFERROR(IF(OR(ISBLANK(WHOLE_STRUCTURE[[#This Row],[Top '[m']]]), ISBLANK(WHOLE_STRUCTURE[[#This Row],[Bottom '[m']]])), "", WHOLE_STRUCTURE[[#This Row],[Top '[m']]] - WHOLE_STRUCTURE[[#This Row],[Bottom '[m']]]),"")</f>
        <v>3.8999999999999986</v>
      </c>
      <c r="N77" s="52">
        <f>IFERROR(-(WHOLE_STRUCTURE[[#This Row],[D, bottom '[m']]]-WHOLE_STRUCTURE[[#This Row],[D, top '[m']]])/(WHOLE_STRUCTURE[[#This Row],[Bottom '[m']]]-WHOLE_STRUCTURE[[#This Row],[Top '[m']]]),"")</f>
        <v>8.4153846153846371E-2</v>
      </c>
      <c r="O77" s="50" t="str">
        <f>IFERROR((WHOLE_STRUCTURE[[#This Row],[D, bottom '[m']]]+WHOLE_STRUCTURE[[#This Row],[D, top '[m']]])/(2*#REF!/1000),"")</f>
        <v/>
      </c>
      <c r="Q77" s="49"/>
      <c r="S77" s="51"/>
      <c r="T77" s="51"/>
      <c r="U77" s="49"/>
      <c r="V77" s="172"/>
      <c r="W77" s="122"/>
      <c r="X77" s="51"/>
      <c r="Y77" s="51"/>
      <c r="Z77" s="49"/>
      <c r="AB77" s="325"/>
      <c r="AC77" s="213"/>
      <c r="AD77" s="213"/>
      <c r="AE77" s="213"/>
      <c r="AF77" s="213"/>
      <c r="AG77" s="213"/>
      <c r="AH77" s="213"/>
      <c r="AI77" s="213"/>
      <c r="AJ77" s="326"/>
    </row>
    <row r="78" spans="4:36">
      <c r="D78" s="49">
        <v>72</v>
      </c>
      <c r="E78" s="49" t="s">
        <v>51</v>
      </c>
      <c r="F78" s="49">
        <v>7</v>
      </c>
      <c r="G78" s="51">
        <v>-17.899999999999999</v>
      </c>
      <c r="H78" s="51">
        <v>-21.8</v>
      </c>
      <c r="I78" s="51">
        <v>8.4847999999999999</v>
      </c>
      <c r="J78" s="51">
        <v>8.8131000000000004</v>
      </c>
      <c r="K78" s="51">
        <v>94</v>
      </c>
      <c r="L78" s="122">
        <f t="shared" si="1"/>
        <v>77.34450523878759</v>
      </c>
      <c r="M78" s="51">
        <f>IFERROR(IF(OR(ISBLANK(WHOLE_STRUCTURE[[#This Row],[Top '[m']]]), ISBLANK(WHOLE_STRUCTURE[[#This Row],[Bottom '[m']]])), "", WHOLE_STRUCTURE[[#This Row],[Top '[m']]] - WHOLE_STRUCTURE[[#This Row],[Bottom '[m']]]),"")</f>
        <v>3.9000000000000021</v>
      </c>
      <c r="N78" s="52">
        <f>IFERROR(-(WHOLE_STRUCTURE[[#This Row],[D, bottom '[m']]]-WHOLE_STRUCTURE[[#This Row],[D, top '[m']]])/(WHOLE_STRUCTURE[[#This Row],[Bottom '[m']]]-WHOLE_STRUCTURE[[#This Row],[Top '[m']]]),"")</f>
        <v>8.4179487179487256E-2</v>
      </c>
      <c r="O78" s="50" t="str">
        <f>IFERROR((WHOLE_STRUCTURE[[#This Row],[D, bottom '[m']]]+WHOLE_STRUCTURE[[#This Row],[D, top '[m']]])/(2*#REF!/1000),"")</f>
        <v/>
      </c>
      <c r="Q78" s="49"/>
      <c r="S78" s="51"/>
      <c r="T78" s="51"/>
      <c r="U78" s="49"/>
      <c r="V78" s="172"/>
      <c r="W78" s="122"/>
      <c r="X78" s="51"/>
      <c r="Y78" s="51"/>
      <c r="Z78" s="49"/>
      <c r="AB78" s="325"/>
      <c r="AC78" s="213"/>
      <c r="AD78" s="213"/>
      <c r="AE78" s="213"/>
      <c r="AF78" s="213"/>
      <c r="AG78" s="213"/>
      <c r="AH78" s="213"/>
      <c r="AI78" s="213"/>
      <c r="AJ78" s="326"/>
    </row>
    <row r="79" spans="4:36">
      <c r="D79" s="49">
        <v>73</v>
      </c>
      <c r="E79" s="49" t="s">
        <v>51</v>
      </c>
      <c r="F79" s="49">
        <v>8</v>
      </c>
      <c r="G79" s="51">
        <v>-21.8</v>
      </c>
      <c r="H79" s="51">
        <v>-25.7</v>
      </c>
      <c r="I79" s="51">
        <v>8.8131000000000004</v>
      </c>
      <c r="J79" s="51">
        <v>9.1414000000000009</v>
      </c>
      <c r="K79" s="51">
        <v>92</v>
      </c>
      <c r="L79" s="122">
        <f t="shared" si="1"/>
        <v>78.621552553821701</v>
      </c>
      <c r="M79" s="51">
        <f>IFERROR(IF(OR(ISBLANK(WHOLE_STRUCTURE[[#This Row],[Top '[m']]]), ISBLANK(WHOLE_STRUCTURE[[#This Row],[Bottom '[m']]])), "", WHOLE_STRUCTURE[[#This Row],[Top '[m']]] - WHOLE_STRUCTURE[[#This Row],[Bottom '[m']]]),"")</f>
        <v>3.8999999999999986</v>
      </c>
      <c r="N79" s="52">
        <f>IFERROR(-(WHOLE_STRUCTURE[[#This Row],[D, bottom '[m']]]-WHOLE_STRUCTURE[[#This Row],[D, top '[m']]])/(WHOLE_STRUCTURE[[#This Row],[Bottom '[m']]]-WHOLE_STRUCTURE[[#This Row],[Top '[m']]]),"")</f>
        <v>8.4179487179487339E-2</v>
      </c>
      <c r="O79" s="50" t="str">
        <f>IFERROR((WHOLE_STRUCTURE[[#This Row],[D, bottom '[m']]]+WHOLE_STRUCTURE[[#This Row],[D, top '[m']]])/(2*#REF!/1000),"")</f>
        <v/>
      </c>
      <c r="Q79" s="49"/>
      <c r="S79" s="51"/>
      <c r="T79" s="51"/>
      <c r="U79" s="49"/>
      <c r="V79" s="172"/>
      <c r="W79" s="122"/>
      <c r="X79" s="51"/>
      <c r="Y79" s="51"/>
      <c r="Z79" s="49"/>
      <c r="AB79" s="325"/>
      <c r="AC79" s="213"/>
      <c r="AD79" s="213"/>
      <c r="AE79" s="213"/>
      <c r="AF79" s="213"/>
      <c r="AG79" s="213"/>
      <c r="AH79" s="213"/>
      <c r="AI79" s="213"/>
      <c r="AJ79" s="326"/>
    </row>
    <row r="80" spans="4:36">
      <c r="D80" s="49">
        <v>74</v>
      </c>
      <c r="E80" s="49" t="s">
        <v>51</v>
      </c>
      <c r="F80" s="49">
        <v>9</v>
      </c>
      <c r="G80" s="51">
        <v>-25.7</v>
      </c>
      <c r="H80" s="51">
        <v>-29.6</v>
      </c>
      <c r="I80" s="51">
        <v>9.1414000000000009</v>
      </c>
      <c r="J80" s="51">
        <v>9.4696999999999996</v>
      </c>
      <c r="K80" s="51">
        <v>90</v>
      </c>
      <c r="L80" s="122">
        <f t="shared" si="1"/>
        <v>79.771527039027319</v>
      </c>
      <c r="M80" s="51">
        <f>IFERROR(IF(OR(ISBLANK(WHOLE_STRUCTURE[[#This Row],[Top '[m']]]), ISBLANK(WHOLE_STRUCTURE[[#This Row],[Bottom '[m']]])), "", WHOLE_STRUCTURE[[#This Row],[Top '[m']]] - WHOLE_STRUCTURE[[#This Row],[Bottom '[m']]]),"")</f>
        <v>3.9000000000000021</v>
      </c>
      <c r="N80" s="52">
        <f>IFERROR(-(WHOLE_STRUCTURE[[#This Row],[D, bottom '[m']]]-WHOLE_STRUCTURE[[#This Row],[D, top '[m']]])/(WHOLE_STRUCTURE[[#This Row],[Bottom '[m']]]-WHOLE_STRUCTURE[[#This Row],[Top '[m']]]),"")</f>
        <v>8.4179487179486798E-2</v>
      </c>
      <c r="O80" s="50" t="str">
        <f>IFERROR((WHOLE_STRUCTURE[[#This Row],[D, bottom '[m']]]+WHOLE_STRUCTURE[[#This Row],[D, top '[m']]])/(2*#REF!/1000),"")</f>
        <v/>
      </c>
      <c r="Q80" s="49"/>
      <c r="S80" s="51"/>
      <c r="T80" s="51"/>
      <c r="U80" s="49"/>
      <c r="V80" s="172"/>
      <c r="W80" s="122"/>
      <c r="X80" s="51"/>
      <c r="Y80" s="51"/>
      <c r="Z80" s="49"/>
      <c r="AB80" s="325"/>
      <c r="AC80" s="213"/>
      <c r="AD80" s="213"/>
      <c r="AE80" s="213"/>
      <c r="AF80" s="213"/>
      <c r="AG80" s="213"/>
      <c r="AH80" s="213"/>
      <c r="AI80" s="213"/>
      <c r="AJ80" s="326"/>
    </row>
    <row r="81" spans="4:36">
      <c r="D81" s="49">
        <v>75</v>
      </c>
      <c r="E81" s="49" t="s">
        <v>51</v>
      </c>
      <c r="F81" s="49">
        <v>10</v>
      </c>
      <c r="G81" s="51">
        <v>-29.6</v>
      </c>
      <c r="H81" s="51">
        <v>-33.5</v>
      </c>
      <c r="I81" s="51">
        <v>9.4696999999999996</v>
      </c>
      <c r="J81" s="51">
        <v>9.8000000000000007</v>
      </c>
      <c r="K81" s="51">
        <v>90</v>
      </c>
      <c r="L81" s="122">
        <f t="shared" si="1"/>
        <v>82.622009522867344</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8.4692307692308011E-2</v>
      </c>
      <c r="O81" s="50" t="str">
        <f>IFERROR((WHOLE_STRUCTURE[[#This Row],[D, bottom '[m']]]+WHOLE_STRUCTURE[[#This Row],[D, top '[m']]])/(2*#REF!/1000),"")</f>
        <v/>
      </c>
      <c r="Q81" s="49"/>
      <c r="S81" s="51"/>
      <c r="T81" s="51"/>
      <c r="U81" s="49"/>
      <c r="V81" s="172"/>
      <c r="W81" s="122"/>
      <c r="X81" s="51"/>
      <c r="Y81" s="51"/>
      <c r="Z81" s="49"/>
      <c r="AB81" s="325"/>
      <c r="AC81" s="213"/>
      <c r="AD81" s="213"/>
      <c r="AE81" s="213"/>
      <c r="AF81" s="213"/>
      <c r="AG81" s="213"/>
      <c r="AH81" s="213"/>
      <c r="AI81" s="213"/>
      <c r="AJ81" s="326"/>
    </row>
    <row r="82" spans="4:36">
      <c r="D82" s="49">
        <v>76</v>
      </c>
      <c r="E82" s="49" t="s">
        <v>51</v>
      </c>
      <c r="F82" s="49">
        <v>11</v>
      </c>
      <c r="G82" s="51">
        <v>-33.5</v>
      </c>
      <c r="H82" s="51">
        <v>-36.799999999999997</v>
      </c>
      <c r="I82" s="51">
        <v>9.8000000000000007</v>
      </c>
      <c r="J82" s="51">
        <v>9.8000000000000007</v>
      </c>
      <c r="K82" s="51">
        <v>90</v>
      </c>
      <c r="L82" s="122">
        <f t="shared" si="1"/>
        <v>71.120566726377618</v>
      </c>
      <c r="M82" s="51">
        <f>IFERROR(IF(OR(ISBLANK(WHOLE_STRUCTURE[[#This Row],[Top '[m']]]), ISBLANK(WHOLE_STRUCTURE[[#This Row],[Bottom '[m']]])), "", WHOLE_STRUCTURE[[#This Row],[Top '[m']]] - WHOLE_STRUCTURE[[#This Row],[Bottom '[m']]]),"")</f>
        <v>3.2999999999999972</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72"/>
      <c r="W82" s="122"/>
      <c r="X82" s="51"/>
      <c r="Y82" s="51"/>
      <c r="Z82" s="49"/>
      <c r="AB82" s="325"/>
      <c r="AC82" s="213"/>
      <c r="AD82" s="213"/>
      <c r="AE82" s="213"/>
      <c r="AF82" s="213"/>
      <c r="AG82" s="213"/>
      <c r="AH82" s="213"/>
      <c r="AI82" s="213"/>
      <c r="AJ82" s="326"/>
    </row>
    <row r="83" spans="4:36">
      <c r="D83" s="49">
        <v>77</v>
      </c>
      <c r="E83" s="49" t="s">
        <v>51</v>
      </c>
      <c r="F83" s="49">
        <v>12</v>
      </c>
      <c r="G83" s="51">
        <v>-36.799999999999997</v>
      </c>
      <c r="H83" s="51">
        <v>-40.200000000000003</v>
      </c>
      <c r="I83" s="51">
        <v>9.8000000000000007</v>
      </c>
      <c r="J83" s="51">
        <v>9.8000000000000007</v>
      </c>
      <c r="K83" s="51">
        <v>98</v>
      </c>
      <c r="L83" s="122">
        <f t="shared" si="1"/>
        <v>79.723396418003802</v>
      </c>
      <c r="M83" s="51">
        <f>IFERROR(IF(OR(ISBLANK(WHOLE_STRUCTURE[[#This Row],[Top '[m']]]), ISBLANK(WHOLE_STRUCTURE[[#This Row],[Bottom '[m']]])), "", WHOLE_STRUCTURE[[#This Row],[Top '[m']]] - WHOLE_STRUCTURE[[#This Row],[Bottom '[m']]]),"")</f>
        <v>3.4000000000000057</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72"/>
      <c r="W83" s="122"/>
      <c r="X83" s="51"/>
      <c r="Y83" s="51"/>
      <c r="Z83" s="49"/>
      <c r="AB83" s="325"/>
      <c r="AC83" s="213"/>
      <c r="AD83" s="213"/>
      <c r="AE83" s="213"/>
      <c r="AF83" s="213"/>
      <c r="AG83" s="213"/>
      <c r="AH83" s="213"/>
      <c r="AI83" s="213"/>
      <c r="AJ83" s="326"/>
    </row>
    <row r="84" spans="4:36">
      <c r="D84" s="49">
        <v>78</v>
      </c>
      <c r="E84" s="49" t="s">
        <v>51</v>
      </c>
      <c r="F84" s="49">
        <v>13</v>
      </c>
      <c r="G84" s="51">
        <v>-40.200000000000003</v>
      </c>
      <c r="H84" s="51">
        <v>-43.8</v>
      </c>
      <c r="I84" s="51">
        <v>9.8000000000000007</v>
      </c>
      <c r="J84" s="51">
        <v>9.8000000000000007</v>
      </c>
      <c r="K84" s="51">
        <v>88</v>
      </c>
      <c r="L84" s="122">
        <f t="shared" si="1"/>
        <v>75.87756336934649</v>
      </c>
      <c r="M84" s="51">
        <f>IFERROR(IF(OR(ISBLANK(WHOLE_STRUCTURE[[#This Row],[Top '[m']]]), ISBLANK(WHOLE_STRUCTURE[[#This Row],[Bottom '[m']]])), "", WHOLE_STRUCTURE[[#This Row],[Top '[m']]] - WHOLE_STRUCTURE[[#This Row],[Bottom '[m']]]),"")</f>
        <v>3.5999999999999943</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72"/>
      <c r="W84" s="122"/>
      <c r="X84" s="51"/>
      <c r="Y84" s="51"/>
      <c r="Z84" s="49"/>
      <c r="AB84" s="325"/>
      <c r="AC84" s="213"/>
      <c r="AD84" s="213"/>
      <c r="AE84" s="213"/>
      <c r="AF84" s="213"/>
      <c r="AG84" s="213"/>
      <c r="AH84" s="213"/>
      <c r="AI84" s="213"/>
      <c r="AJ84" s="326"/>
    </row>
    <row r="85" spans="4:36">
      <c r="D85" s="49">
        <v>79</v>
      </c>
      <c r="E85" s="49" t="s">
        <v>51</v>
      </c>
      <c r="F85" s="49">
        <v>14</v>
      </c>
      <c r="G85" s="51">
        <v>-43.8</v>
      </c>
      <c r="H85" s="51">
        <v>-47.8</v>
      </c>
      <c r="I85" s="51">
        <v>9.8000000000000007</v>
      </c>
      <c r="J85" s="51">
        <v>9.8000000000000007</v>
      </c>
      <c r="K85" s="51">
        <v>88</v>
      </c>
      <c r="L85" s="122">
        <f t="shared" si="1"/>
        <v>84.308403743718472</v>
      </c>
      <c r="M85" s="51">
        <f>IFERROR(IF(OR(ISBLANK(WHOLE_STRUCTURE[[#This Row],[Top '[m']]]), ISBLANK(WHOLE_STRUCTURE[[#This Row],[Bottom '[m']]])), "", WHOLE_STRUCTURE[[#This Row],[Top '[m']]] - WHOLE_STRUCTURE[[#This Row],[Bottom '[m']]]),"")</f>
        <v>4</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72"/>
      <c r="W85" s="122"/>
      <c r="X85" s="51"/>
      <c r="Y85" s="51"/>
      <c r="Z85" s="49"/>
      <c r="AB85" s="325"/>
      <c r="AC85" s="213"/>
      <c r="AD85" s="213"/>
      <c r="AE85" s="213"/>
      <c r="AF85" s="213"/>
      <c r="AG85" s="213"/>
      <c r="AH85" s="213"/>
      <c r="AI85" s="213"/>
      <c r="AJ85" s="326"/>
    </row>
    <row r="86" spans="4:36">
      <c r="D86" s="49">
        <v>80</v>
      </c>
      <c r="E86" s="49" t="s">
        <v>51</v>
      </c>
      <c r="F86" s="49">
        <v>15</v>
      </c>
      <c r="G86" s="51">
        <v>-47.8</v>
      </c>
      <c r="H86" s="51">
        <v>-51.8</v>
      </c>
      <c r="I86" s="51">
        <v>9.8000000000000007</v>
      </c>
      <c r="J86" s="51">
        <v>9.8000000000000007</v>
      </c>
      <c r="K86" s="51">
        <v>88</v>
      </c>
      <c r="L86" s="122">
        <f t="shared" si="1"/>
        <v>84.308403743718472</v>
      </c>
      <c r="M86" s="51">
        <f>IFERROR(IF(OR(ISBLANK(WHOLE_STRUCTURE[[#This Row],[Top '[m']]]), ISBLANK(WHOLE_STRUCTURE[[#This Row],[Bottom '[m']]])), "", WHOLE_STRUCTURE[[#This Row],[Top '[m']]] - WHOLE_STRUCTURE[[#This Row],[Bottom '[m']]]),"")</f>
        <v>4</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72"/>
      <c r="W86" s="122"/>
      <c r="X86" s="51"/>
      <c r="Y86" s="51"/>
      <c r="Z86" s="49"/>
      <c r="AB86" s="325"/>
      <c r="AC86" s="213"/>
      <c r="AD86" s="213"/>
      <c r="AE86" s="213"/>
      <c r="AF86" s="213"/>
      <c r="AG86" s="213"/>
      <c r="AH86" s="213"/>
      <c r="AI86" s="213"/>
      <c r="AJ86" s="326"/>
    </row>
    <row r="87" spans="4:36">
      <c r="D87" s="49">
        <v>81</v>
      </c>
      <c r="E87" s="49" t="s">
        <v>51</v>
      </c>
      <c r="F87" s="49">
        <v>16</v>
      </c>
      <c r="G87" s="51">
        <v>-51.8</v>
      </c>
      <c r="H87" s="51">
        <v>-55.8</v>
      </c>
      <c r="I87" s="51">
        <v>9.8000000000000007</v>
      </c>
      <c r="J87" s="51">
        <v>9.8000000000000007</v>
      </c>
      <c r="K87" s="51">
        <v>81</v>
      </c>
      <c r="L87" s="122">
        <f t="shared" si="1"/>
        <v>77.657985733209031</v>
      </c>
      <c r="M87" s="51">
        <f>IFERROR(IF(OR(ISBLANK(WHOLE_STRUCTURE[[#This Row],[Top '[m']]]), ISBLANK(WHOLE_STRUCTURE[[#This Row],[Bottom '[m']]])), "", WHOLE_STRUCTURE[[#This Row],[Top '[m']]] - WHOLE_STRUCTURE[[#This Row],[Bottom '[m']]]),"")</f>
        <v>4</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2"/>
      <c r="W87" s="122"/>
      <c r="X87" s="51"/>
      <c r="Y87" s="51"/>
      <c r="Z87" s="49"/>
      <c r="AB87" s="325"/>
      <c r="AC87" s="213"/>
      <c r="AD87" s="213"/>
      <c r="AE87" s="213"/>
      <c r="AF87" s="213"/>
      <c r="AG87" s="213"/>
      <c r="AH87" s="213"/>
      <c r="AI87" s="213"/>
      <c r="AJ87" s="326"/>
    </row>
    <row r="88" spans="4:36">
      <c r="D88" s="49">
        <v>82</v>
      </c>
      <c r="E88" s="49" t="s">
        <v>51</v>
      </c>
      <c r="F88" s="49">
        <v>17</v>
      </c>
      <c r="G88" s="51">
        <v>-55.8</v>
      </c>
      <c r="H88" s="51">
        <v>-59.8</v>
      </c>
      <c r="I88" s="51">
        <v>9.8000000000000007</v>
      </c>
      <c r="J88" s="51">
        <v>9.8000000000000007</v>
      </c>
      <c r="K88" s="51">
        <v>81</v>
      </c>
      <c r="L88" s="122">
        <f t="shared" si="1"/>
        <v>77.657985733209031</v>
      </c>
      <c r="M88" s="51">
        <f>IFERROR(IF(OR(ISBLANK(WHOLE_STRUCTURE[[#This Row],[Top '[m']]]), ISBLANK(WHOLE_STRUCTURE[[#This Row],[Bottom '[m']]])), "", WHOLE_STRUCTURE[[#This Row],[Top '[m']]] - WHOLE_STRUCTURE[[#This Row],[Bottom '[m']]]),"")</f>
        <v>4</v>
      </c>
      <c r="N88" s="52">
        <f>IFERROR(-(WHOLE_STRUCTURE[[#This Row],[D, bottom '[m']]]-WHOLE_STRUCTURE[[#This Row],[D, top '[m']]])/(WHOLE_STRUCTURE[[#This Row],[Bottom '[m']]]-WHOLE_STRUCTURE[[#This Row],[Top '[m']]]),"")</f>
        <v>0</v>
      </c>
      <c r="O88" s="50" t="str">
        <f>IFERROR((WHOLE_STRUCTURE[[#This Row],[D, bottom '[m']]]+WHOLE_STRUCTURE[[#This Row],[D, top '[m']]])/(2*#REF!/1000),"")</f>
        <v/>
      </c>
      <c r="S88" s="177"/>
      <c r="T88" s="177"/>
      <c r="U88" s="49"/>
      <c r="V88" s="172"/>
      <c r="W88" s="122"/>
      <c r="X88" s="51"/>
      <c r="Y88" s="51"/>
      <c r="Z88" s="49"/>
      <c r="AB88" s="325"/>
      <c r="AC88" s="213"/>
      <c r="AD88" s="213"/>
      <c r="AE88" s="213"/>
      <c r="AF88" s="213"/>
      <c r="AG88" s="213"/>
      <c r="AH88" s="213"/>
      <c r="AI88" s="213"/>
      <c r="AJ88" s="326"/>
    </row>
    <row r="89" spans="4:36">
      <c r="D89" s="49">
        <v>83</v>
      </c>
      <c r="E89" s="49" t="s">
        <v>51</v>
      </c>
      <c r="F89" s="49">
        <v>18</v>
      </c>
      <c r="G89" s="51">
        <v>-59.8</v>
      </c>
      <c r="H89" s="51">
        <v>-63.8</v>
      </c>
      <c r="I89" s="51">
        <v>9.8000000000000007</v>
      </c>
      <c r="J89" s="51">
        <v>9.8000000000000007</v>
      </c>
      <c r="K89" s="51">
        <v>81</v>
      </c>
      <c r="L89" s="122">
        <f t="shared" si="1"/>
        <v>77.657985733209031</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77"/>
      <c r="T89" s="177"/>
      <c r="U89" s="49"/>
      <c r="V89" s="172"/>
      <c r="W89" s="122"/>
      <c r="X89" s="51"/>
      <c r="Y89" s="51"/>
      <c r="Z89" s="49"/>
      <c r="AB89" s="325"/>
      <c r="AC89" s="213"/>
      <c r="AD89" s="213"/>
      <c r="AE89" s="213"/>
      <c r="AF89" s="213"/>
      <c r="AG89" s="213"/>
      <c r="AH89" s="213"/>
      <c r="AI89" s="213"/>
      <c r="AJ89" s="326"/>
    </row>
    <row r="90" spans="4:36">
      <c r="D90" s="49">
        <v>84</v>
      </c>
      <c r="E90" s="49" t="s">
        <v>51</v>
      </c>
      <c r="F90" s="49">
        <v>19</v>
      </c>
      <c r="G90" s="51">
        <v>-63.8</v>
      </c>
      <c r="H90" s="51">
        <v>-67.599999999999994</v>
      </c>
      <c r="I90" s="51">
        <v>9.8000000000000007</v>
      </c>
      <c r="J90" s="51">
        <v>9.8000000000000007</v>
      </c>
      <c r="K90" s="51">
        <v>81</v>
      </c>
      <c r="L90" s="122">
        <f t="shared" si="1"/>
        <v>73.775086446548514</v>
      </c>
      <c r="M90" s="51">
        <f>IFERROR(IF(OR(ISBLANK(WHOLE_STRUCTURE[[#This Row],[Top '[m']]]), ISBLANK(WHOLE_STRUCTURE[[#This Row],[Bottom '[m']]])), "", WHOLE_STRUCTURE[[#This Row],[Top '[m']]] - WHOLE_STRUCTURE[[#This Row],[Bottom '[m']]]),"")</f>
        <v>3.7999999999999972</v>
      </c>
      <c r="N90" s="52">
        <f>IFERROR(-(WHOLE_STRUCTURE[[#This Row],[D, bottom '[m']]]-WHOLE_STRUCTURE[[#This Row],[D, top '[m']]])/(WHOLE_STRUCTURE[[#This Row],[Bottom '[m']]]-WHOLE_STRUCTURE[[#This Row],[Top '[m']]]),"")</f>
        <v>0</v>
      </c>
      <c r="O90" s="50" t="str">
        <f>IFERROR((WHOLE_STRUCTURE[[#This Row],[D, bottom '[m']]]+WHOLE_STRUCTURE[[#This Row],[D, top '[m']]])/(2*#REF!/1000),"")</f>
        <v/>
      </c>
      <c r="S90" s="177"/>
      <c r="T90" s="177"/>
      <c r="U90" s="49"/>
      <c r="V90" s="172"/>
      <c r="W90" s="122"/>
      <c r="X90" s="51"/>
      <c r="Y90" s="51"/>
      <c r="Z90" s="49"/>
      <c r="AB90" s="325"/>
      <c r="AC90" s="213"/>
      <c r="AD90" s="213"/>
      <c r="AE90" s="213"/>
      <c r="AF90" s="213"/>
      <c r="AG90" s="213"/>
      <c r="AH90" s="213"/>
      <c r="AI90" s="213"/>
      <c r="AJ90" s="326"/>
    </row>
    <row r="91" spans="4:36">
      <c r="D91" s="49">
        <v>85</v>
      </c>
      <c r="E91" s="49" t="s">
        <v>51</v>
      </c>
      <c r="F91" s="49">
        <v>20</v>
      </c>
      <c r="G91" s="51">
        <v>-67.599999999999994</v>
      </c>
      <c r="H91" s="51">
        <v>-70.7</v>
      </c>
      <c r="I91" s="51">
        <v>9.8000000000000007</v>
      </c>
      <c r="J91" s="51">
        <v>9.8000000000000007</v>
      </c>
      <c r="K91" s="51">
        <v>81</v>
      </c>
      <c r="L91" s="122">
        <f t="shared" si="1"/>
        <v>60.184938943237157</v>
      </c>
      <c r="M91" s="51">
        <f>IFERROR(IF(OR(ISBLANK(WHOLE_STRUCTURE[[#This Row],[Top '[m']]]), ISBLANK(WHOLE_STRUCTURE[[#This Row],[Bottom '[m']]])), "", WHOLE_STRUCTURE[[#This Row],[Top '[m']]] - WHOLE_STRUCTURE[[#This Row],[Bottom '[m']]]),"")</f>
        <v>3.1000000000000085</v>
      </c>
      <c r="N91" s="52">
        <f>IFERROR(-(WHOLE_STRUCTURE[[#This Row],[D, bottom '[m']]]-WHOLE_STRUCTURE[[#This Row],[D, top '[m']]])/(WHOLE_STRUCTURE[[#This Row],[Bottom '[m']]]-WHOLE_STRUCTURE[[#This Row],[Top '[m']]]),"")</f>
        <v>0</v>
      </c>
      <c r="O91" s="50" t="str">
        <f>IFERROR((WHOLE_STRUCTURE[[#This Row],[D, bottom '[m']]]+WHOLE_STRUCTURE[[#This Row],[D, top '[m']]])/(2*#REF!/1000),"")</f>
        <v/>
      </c>
      <c r="S91" s="177"/>
      <c r="T91" s="177"/>
      <c r="U91" s="49"/>
      <c r="V91" s="172"/>
      <c r="W91" s="122"/>
      <c r="X91" s="51"/>
      <c r="Y91" s="51"/>
      <c r="Z91" s="49"/>
      <c r="AB91" s="325"/>
      <c r="AC91" s="213"/>
      <c r="AD91" s="213"/>
      <c r="AE91" s="213"/>
      <c r="AF91" s="213"/>
      <c r="AG91" s="213"/>
      <c r="AH91" s="213"/>
      <c r="AI91" s="213"/>
      <c r="AJ91" s="326"/>
    </row>
    <row r="92" spans="4:36">
      <c r="D92" s="49">
        <v>86</v>
      </c>
      <c r="E92" s="49" t="s">
        <v>51</v>
      </c>
      <c r="F92" s="49">
        <v>21</v>
      </c>
      <c r="G92" s="51">
        <v>-70.7</v>
      </c>
      <c r="H92" s="51">
        <v>-73.7</v>
      </c>
      <c r="I92" s="51">
        <v>9.8000000000000007</v>
      </c>
      <c r="J92" s="51">
        <v>9.8000000000000007</v>
      </c>
      <c r="K92" s="51">
        <v>87</v>
      </c>
      <c r="L92" s="122">
        <f t="shared" si="1"/>
        <v>62.519201927990139</v>
      </c>
      <c r="M92" s="51">
        <f>IFERROR(IF(OR(ISBLANK(WHOLE_STRUCTURE[[#This Row],[Top '[m']]]), ISBLANK(WHOLE_STRUCTURE[[#This Row],[Bottom '[m']]])), "", WHOLE_STRUCTURE[[#This Row],[Top '[m']]] - WHOLE_STRUCTURE[[#This Row],[Bottom '[m']]]),"")</f>
        <v>3</v>
      </c>
      <c r="N92" s="52">
        <f>IFERROR(-(WHOLE_STRUCTURE[[#This Row],[D, bottom '[m']]]-WHOLE_STRUCTURE[[#This Row],[D, top '[m']]])/(WHOLE_STRUCTURE[[#This Row],[Bottom '[m']]]-WHOLE_STRUCTURE[[#This Row],[Top '[m']]]),"")</f>
        <v>0</v>
      </c>
      <c r="O92" s="50" t="str">
        <f>IFERROR((WHOLE_STRUCTURE[[#This Row],[D, bottom '[m']]]+WHOLE_STRUCTURE[[#This Row],[D, top '[m']]])/(2*#REF!/1000),"")</f>
        <v/>
      </c>
      <c r="S92" s="177"/>
      <c r="T92" s="177"/>
      <c r="U92" s="49"/>
      <c r="V92" s="172"/>
      <c r="W92" s="122"/>
      <c r="X92" s="51"/>
      <c r="Y92" s="51"/>
      <c r="Z92" s="49"/>
      <c r="AB92" s="325"/>
      <c r="AC92" s="213"/>
      <c r="AD92" s="213"/>
      <c r="AE92" s="213"/>
      <c r="AF92" s="213"/>
      <c r="AG92" s="213"/>
      <c r="AH92" s="213"/>
      <c r="AI92" s="213"/>
      <c r="AJ92" s="326"/>
    </row>
    <row r="93" spans="4:36">
      <c r="D93" s="49">
        <v>87</v>
      </c>
      <c r="E93" s="49" t="s">
        <v>51</v>
      </c>
      <c r="F93" s="49">
        <v>22</v>
      </c>
      <c r="G93" s="51">
        <v>-73.7</v>
      </c>
      <c r="H93" s="51">
        <v>-76.8</v>
      </c>
      <c r="I93" s="51">
        <v>9.8000000000000007</v>
      </c>
      <c r="J93" s="51">
        <v>9.8000000000000007</v>
      </c>
      <c r="K93" s="51">
        <v>95</v>
      </c>
      <c r="L93" s="122">
        <f t="shared" si="1"/>
        <v>70.485594695118522</v>
      </c>
      <c r="M93" s="51">
        <f>IFERROR(IF(OR(ISBLANK(WHOLE_STRUCTURE[[#This Row],[Top '[m']]]), ISBLANK(WHOLE_STRUCTURE[[#This Row],[Bottom '[m']]])), "", WHOLE_STRUCTURE[[#This Row],[Top '[m']]] - WHOLE_STRUCTURE[[#This Row],[Bottom '[m']]]),"")</f>
        <v>3.0999999999999943</v>
      </c>
      <c r="N93" s="52">
        <f>IFERROR(-(WHOLE_STRUCTURE[[#This Row],[D, bottom '[m']]]-WHOLE_STRUCTURE[[#This Row],[D, top '[m']]])/(WHOLE_STRUCTURE[[#This Row],[Bottom '[m']]]-WHOLE_STRUCTURE[[#This Row],[Top '[m']]]),"")</f>
        <v>0</v>
      </c>
      <c r="O93" s="50" t="str">
        <f>IFERROR((WHOLE_STRUCTURE[[#This Row],[D, bottom '[m']]]+WHOLE_STRUCTURE[[#This Row],[D, top '[m']]])/(2*#REF!/1000),"")</f>
        <v/>
      </c>
      <c r="S93" s="177"/>
      <c r="T93" s="177"/>
      <c r="U93" s="49"/>
      <c r="V93" s="172"/>
      <c r="W93" s="122"/>
      <c r="X93" s="51"/>
      <c r="Y93" s="51"/>
      <c r="Z93" s="49"/>
      <c r="AB93" s="325"/>
      <c r="AC93" s="213"/>
      <c r="AD93" s="213"/>
      <c r="AE93" s="213"/>
      <c r="AF93" s="213"/>
      <c r="AG93" s="213"/>
      <c r="AH93" s="213"/>
      <c r="AI93" s="213"/>
      <c r="AJ93" s="326"/>
    </row>
    <row r="94" spans="4:36">
      <c r="D94" s="49">
        <v>88</v>
      </c>
      <c r="E94" s="49" t="s">
        <v>51</v>
      </c>
      <c r="F94" s="49">
        <v>23</v>
      </c>
      <c r="G94" s="51">
        <v>-76.8</v>
      </c>
      <c r="H94" s="51">
        <v>-79.8</v>
      </c>
      <c r="I94" s="51">
        <v>9.8000000000000007</v>
      </c>
      <c r="J94" s="51">
        <v>9.8000000000000007</v>
      </c>
      <c r="K94" s="51">
        <v>105</v>
      </c>
      <c r="L94" s="122">
        <f t="shared" si="1"/>
        <v>75.314378505222052</v>
      </c>
      <c r="M94" s="51">
        <f>IFERROR(IF(OR(ISBLANK(WHOLE_STRUCTURE[[#This Row],[Top '[m']]]), ISBLANK(WHOLE_STRUCTURE[[#This Row],[Bottom '[m']]])), "", WHOLE_STRUCTURE[[#This Row],[Top '[m']]] - WHOLE_STRUCTURE[[#This Row],[Bottom '[m']]]),"")</f>
        <v>3</v>
      </c>
      <c r="N94" s="52">
        <f>IFERROR(-(WHOLE_STRUCTURE[[#This Row],[D, bottom '[m']]]-WHOLE_STRUCTURE[[#This Row],[D, top '[m']]])/(WHOLE_STRUCTURE[[#This Row],[Bottom '[m']]]-WHOLE_STRUCTURE[[#This Row],[Top '[m']]]),"")</f>
        <v>0</v>
      </c>
      <c r="O94" s="50" t="str">
        <f>IFERROR((WHOLE_STRUCTURE[[#This Row],[D, bottom '[m']]]+WHOLE_STRUCTURE[[#This Row],[D, top '[m']]])/(2*#REF!/1000),"")</f>
        <v/>
      </c>
      <c r="S94" s="177"/>
      <c r="T94" s="177"/>
      <c r="U94" s="49"/>
      <c r="V94" s="172"/>
      <c r="W94" s="122"/>
      <c r="X94" s="51"/>
      <c r="Y94" s="51"/>
      <c r="Z94" s="49"/>
      <c r="AB94" s="325"/>
      <c r="AC94" s="213"/>
      <c r="AD94" s="213"/>
      <c r="AE94" s="213"/>
      <c r="AF94" s="213"/>
      <c r="AG94" s="213"/>
      <c r="AH94" s="213"/>
      <c r="AI94" s="213"/>
      <c r="AJ94" s="326"/>
    </row>
    <row r="95" spans="4:36">
      <c r="G95" s="51"/>
      <c r="H95" s="51"/>
      <c r="I95" s="51"/>
      <c r="J95" s="51"/>
      <c r="K95" s="51"/>
      <c r="L95" s="122"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77"/>
      <c r="T95" s="177"/>
      <c r="U95" s="49"/>
      <c r="V95" s="172"/>
      <c r="W95" s="122"/>
      <c r="X95" s="51"/>
      <c r="Y95" s="51"/>
      <c r="Z95" s="49"/>
      <c r="AB95" s="325"/>
      <c r="AC95" s="213"/>
      <c r="AD95" s="213"/>
      <c r="AE95" s="213"/>
      <c r="AF95" s="213"/>
      <c r="AG95" s="213"/>
      <c r="AH95" s="213"/>
      <c r="AI95" s="213"/>
      <c r="AJ95" s="326"/>
    </row>
    <row r="96" spans="4:36">
      <c r="G96" s="51"/>
      <c r="H96" s="51"/>
      <c r="I96" s="51"/>
      <c r="J96" s="51"/>
      <c r="K96" s="51"/>
      <c r="L96" s="122"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77"/>
      <c r="T96" s="177"/>
      <c r="U96" s="49"/>
      <c r="V96" s="172"/>
      <c r="W96" s="122"/>
      <c r="X96" s="51"/>
      <c r="Y96" s="51"/>
      <c r="Z96" s="49"/>
      <c r="AB96" s="325"/>
      <c r="AC96" s="213"/>
      <c r="AD96" s="213"/>
      <c r="AE96" s="213"/>
      <c r="AF96" s="213"/>
      <c r="AG96" s="213"/>
      <c r="AH96" s="213"/>
      <c r="AI96" s="213"/>
      <c r="AJ96" s="326"/>
    </row>
    <row r="97" spans="7:36">
      <c r="G97" s="51"/>
      <c r="H97" s="51"/>
      <c r="I97" s="51"/>
      <c r="J97" s="51"/>
      <c r="K97" s="51"/>
      <c r="L97" s="122"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77"/>
      <c r="T97" s="177"/>
      <c r="U97" s="49"/>
      <c r="V97" s="172"/>
      <c r="W97" s="122"/>
      <c r="X97" s="51"/>
      <c r="Y97" s="51"/>
      <c r="Z97" s="49"/>
      <c r="AB97" s="325"/>
      <c r="AC97" s="213"/>
      <c r="AD97" s="213"/>
      <c r="AE97" s="213"/>
      <c r="AF97" s="213"/>
      <c r="AG97" s="213"/>
      <c r="AH97" s="213"/>
      <c r="AI97" s="213"/>
      <c r="AJ97" s="326"/>
    </row>
    <row r="98" spans="7:36">
      <c r="G98" s="51"/>
      <c r="H98" s="51"/>
      <c r="I98" s="51"/>
      <c r="J98" s="51"/>
      <c r="K98" s="51"/>
      <c r="L98" s="122"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77"/>
      <c r="T98" s="177"/>
      <c r="U98" s="49"/>
      <c r="V98" s="172"/>
      <c r="W98" s="122"/>
      <c r="X98" s="51"/>
      <c r="Y98" s="51"/>
      <c r="Z98" s="49"/>
      <c r="AB98" s="325"/>
      <c r="AC98" s="213"/>
      <c r="AD98" s="213"/>
      <c r="AE98" s="213"/>
      <c r="AF98" s="213"/>
      <c r="AG98" s="213"/>
      <c r="AH98" s="213"/>
      <c r="AI98" s="213"/>
      <c r="AJ98" s="326"/>
    </row>
    <row r="99" spans="7:36">
      <c r="G99" s="51"/>
      <c r="H99" s="51"/>
      <c r="I99" s="51"/>
      <c r="J99" s="51"/>
      <c r="K99" s="51"/>
      <c r="L99" s="122"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77"/>
      <c r="T99" s="177"/>
      <c r="U99" s="49"/>
      <c r="V99" s="172"/>
      <c r="W99" s="122"/>
      <c r="X99" s="51"/>
      <c r="Y99" s="51"/>
      <c r="Z99" s="49"/>
      <c r="AB99" s="325"/>
      <c r="AC99" s="213"/>
      <c r="AD99" s="213"/>
      <c r="AE99" s="213"/>
      <c r="AF99" s="213"/>
      <c r="AG99" s="213"/>
      <c r="AH99" s="213"/>
      <c r="AI99" s="213"/>
      <c r="AJ99" s="326"/>
    </row>
    <row r="100" spans="7:36">
      <c r="G100" s="51"/>
      <c r="H100" s="51"/>
      <c r="I100" s="51"/>
      <c r="J100" s="51"/>
      <c r="K100" s="51"/>
      <c r="L100" s="122"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77"/>
      <c r="T100" s="177"/>
      <c r="U100" s="49"/>
      <c r="V100" s="172"/>
      <c r="W100" s="122"/>
      <c r="X100" s="51"/>
      <c r="Y100" s="51"/>
      <c r="Z100" s="49"/>
      <c r="AB100" s="325"/>
      <c r="AC100" s="213"/>
      <c r="AD100" s="213"/>
      <c r="AE100" s="213"/>
      <c r="AF100" s="213"/>
      <c r="AG100" s="213"/>
      <c r="AH100" s="213"/>
      <c r="AI100" s="213"/>
      <c r="AJ100" s="326"/>
    </row>
    <row r="101" spans="7:36">
      <c r="G101" s="51"/>
      <c r="H101" s="51"/>
      <c r="I101" s="51"/>
      <c r="J101" s="51"/>
      <c r="K101" s="51"/>
      <c r="L101" s="122"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77"/>
      <c r="T101" s="177"/>
      <c r="U101" s="49"/>
      <c r="V101" s="172"/>
      <c r="W101" s="122"/>
      <c r="X101" s="51"/>
      <c r="Y101" s="51"/>
      <c r="Z101" s="49"/>
      <c r="AB101" s="325"/>
      <c r="AC101" s="213"/>
      <c r="AD101" s="213"/>
      <c r="AE101" s="213"/>
      <c r="AF101" s="213"/>
      <c r="AG101" s="213"/>
      <c r="AH101" s="213"/>
      <c r="AI101" s="213"/>
      <c r="AJ101" s="326"/>
    </row>
    <row r="102" spans="7:36">
      <c r="G102" s="51"/>
      <c r="H102" s="51"/>
      <c r="I102" s="51"/>
      <c r="J102" s="51"/>
      <c r="K102" s="51"/>
      <c r="L102" s="122"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77"/>
      <c r="T102" s="177"/>
      <c r="U102" s="49"/>
      <c r="V102" s="172"/>
      <c r="W102" s="122"/>
      <c r="X102" s="51"/>
      <c r="Y102" s="51"/>
      <c r="Z102" s="49"/>
      <c r="AB102" s="325"/>
      <c r="AC102" s="213"/>
      <c r="AD102" s="213"/>
      <c r="AE102" s="213"/>
      <c r="AF102" s="213"/>
      <c r="AG102" s="213"/>
      <c r="AH102" s="213"/>
      <c r="AI102" s="213"/>
      <c r="AJ102" s="326"/>
    </row>
    <row r="103" spans="7:36">
      <c r="G103" s="51"/>
      <c r="H103" s="51"/>
      <c r="I103" s="51"/>
      <c r="J103" s="51"/>
      <c r="K103" s="51"/>
      <c r="L103" s="122"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77"/>
      <c r="T103" s="177"/>
      <c r="U103" s="49"/>
      <c r="V103" s="172"/>
      <c r="W103" s="122"/>
      <c r="X103" s="51"/>
      <c r="Y103" s="51"/>
      <c r="Z103" s="49"/>
      <c r="AB103" s="325"/>
      <c r="AC103" s="213"/>
      <c r="AD103" s="213"/>
      <c r="AE103" s="213"/>
      <c r="AF103" s="213"/>
      <c r="AG103" s="213"/>
      <c r="AH103" s="213"/>
      <c r="AI103" s="213"/>
      <c r="AJ103" s="326"/>
    </row>
    <row r="104" spans="7:36">
      <c r="G104" s="51"/>
      <c r="H104" s="51"/>
      <c r="I104" s="51"/>
      <c r="J104" s="51"/>
      <c r="K104" s="51"/>
      <c r="L104" s="122"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77"/>
      <c r="T104" s="177"/>
      <c r="U104" s="49"/>
      <c r="V104" s="172"/>
      <c r="W104" s="122"/>
      <c r="X104" s="51"/>
      <c r="Y104" s="51"/>
      <c r="Z104" s="49"/>
      <c r="AB104" s="325"/>
      <c r="AC104" s="213"/>
      <c r="AD104" s="213"/>
      <c r="AE104" s="213"/>
      <c r="AF104" s="213"/>
      <c r="AG104" s="213"/>
      <c r="AH104" s="213"/>
      <c r="AI104" s="213"/>
      <c r="AJ104" s="326"/>
    </row>
    <row r="105" spans="7:36">
      <c r="G105" s="51"/>
      <c r="H105" s="51"/>
      <c r="I105" s="51"/>
      <c r="J105" s="51"/>
      <c r="K105" s="51"/>
      <c r="L105" s="122"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77"/>
      <c r="T105" s="177"/>
      <c r="U105" s="49"/>
      <c r="V105" s="172"/>
      <c r="W105" s="122"/>
      <c r="X105" s="51"/>
      <c r="Y105" s="51"/>
      <c r="Z105" s="49"/>
      <c r="AB105" s="325"/>
      <c r="AC105" s="213"/>
      <c r="AD105" s="213"/>
      <c r="AE105" s="213"/>
      <c r="AF105" s="213"/>
      <c r="AG105" s="213"/>
      <c r="AH105" s="213"/>
      <c r="AI105" s="213"/>
      <c r="AJ105" s="326"/>
    </row>
    <row r="106" spans="7:36">
      <c r="G106" s="51"/>
      <c r="H106" s="51"/>
      <c r="I106" s="51"/>
      <c r="J106" s="51"/>
      <c r="K106" s="51"/>
      <c r="L106" s="122"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77"/>
      <c r="T106" s="177"/>
      <c r="U106" s="49"/>
      <c r="V106" s="172"/>
      <c r="W106" s="122"/>
      <c r="X106" s="51"/>
      <c r="Y106" s="51"/>
      <c r="Z106" s="49"/>
      <c r="AB106" s="325"/>
      <c r="AC106" s="213"/>
      <c r="AD106" s="213"/>
      <c r="AE106" s="213"/>
      <c r="AF106" s="213"/>
      <c r="AG106" s="213"/>
      <c r="AH106" s="213"/>
      <c r="AI106" s="213"/>
      <c r="AJ106" s="326"/>
    </row>
    <row r="107" spans="7:36">
      <c r="G107" s="51"/>
      <c r="H107" s="51"/>
      <c r="I107" s="51"/>
      <c r="J107" s="51"/>
      <c r="K107" s="51"/>
      <c r="L107" s="122"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77"/>
      <c r="T107" s="177"/>
      <c r="U107" s="49"/>
      <c r="V107" s="172"/>
      <c r="W107" s="122"/>
      <c r="X107" s="51"/>
      <c r="Y107" s="51"/>
      <c r="Z107" s="49"/>
      <c r="AB107" s="325"/>
      <c r="AC107" s="213"/>
      <c r="AD107" s="213"/>
      <c r="AE107" s="213"/>
      <c r="AF107" s="213"/>
      <c r="AG107" s="213"/>
      <c r="AH107" s="213"/>
      <c r="AI107" s="213"/>
      <c r="AJ107" s="326"/>
    </row>
    <row r="108" spans="7:36">
      <c r="G108" s="51"/>
      <c r="H108" s="51"/>
      <c r="I108" s="51"/>
      <c r="J108" s="51"/>
      <c r="K108" s="51"/>
      <c r="L108" s="122"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77"/>
      <c r="T108" s="177"/>
      <c r="U108" s="49"/>
      <c r="V108" s="172"/>
      <c r="W108" s="122"/>
      <c r="X108" s="51"/>
      <c r="Y108" s="51"/>
      <c r="Z108" s="49"/>
      <c r="AB108" s="325"/>
      <c r="AC108" s="213"/>
      <c r="AD108" s="213"/>
      <c r="AE108" s="213"/>
      <c r="AF108" s="213"/>
      <c r="AG108" s="213"/>
      <c r="AH108" s="213"/>
      <c r="AI108" s="213"/>
      <c r="AJ108" s="326"/>
    </row>
    <row r="109" spans="7:36">
      <c r="G109" s="51"/>
      <c r="H109" s="51"/>
      <c r="I109" s="51"/>
      <c r="J109" s="51"/>
      <c r="K109" s="51"/>
      <c r="L109" s="122"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77"/>
      <c r="T109" s="177"/>
      <c r="U109" s="49"/>
      <c r="V109" s="172"/>
      <c r="W109" s="122"/>
      <c r="X109" s="51"/>
      <c r="Y109" s="51"/>
      <c r="Z109" s="49"/>
      <c r="AB109" s="325"/>
      <c r="AC109" s="213"/>
      <c r="AD109" s="213"/>
      <c r="AE109" s="213"/>
      <c r="AF109" s="213"/>
      <c r="AG109" s="213"/>
      <c r="AH109" s="213"/>
      <c r="AI109" s="213"/>
      <c r="AJ109" s="326"/>
    </row>
    <row r="110" spans="7:36">
      <c r="G110" s="51"/>
      <c r="H110" s="51"/>
      <c r="I110" s="51"/>
      <c r="J110" s="51"/>
      <c r="K110" s="51"/>
      <c r="L110" s="122"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77"/>
      <c r="T110" s="177"/>
      <c r="U110" s="49"/>
      <c r="V110" s="172"/>
      <c r="W110" s="122"/>
      <c r="X110" s="51"/>
      <c r="Y110" s="51"/>
      <c r="Z110" s="49"/>
      <c r="AB110" s="325"/>
      <c r="AC110" s="213"/>
      <c r="AD110" s="213"/>
      <c r="AE110" s="213"/>
      <c r="AF110" s="213"/>
      <c r="AG110" s="213"/>
      <c r="AH110" s="213"/>
      <c r="AI110" s="213"/>
      <c r="AJ110" s="326"/>
    </row>
    <row r="111" spans="7:36">
      <c r="G111" s="51"/>
      <c r="H111" s="51"/>
      <c r="I111" s="51"/>
      <c r="J111" s="51"/>
      <c r="K111" s="51"/>
      <c r="L111" s="122"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77"/>
      <c r="T111" s="177"/>
      <c r="U111" s="49"/>
      <c r="V111" s="172"/>
      <c r="W111" s="122"/>
      <c r="X111" s="51"/>
      <c r="Y111" s="51"/>
      <c r="Z111" s="49"/>
      <c r="AB111" s="325"/>
      <c r="AC111" s="213"/>
      <c r="AD111" s="213"/>
      <c r="AE111" s="213"/>
      <c r="AF111" s="213"/>
      <c r="AG111" s="213"/>
      <c r="AH111" s="213"/>
      <c r="AI111" s="213"/>
      <c r="AJ111" s="326"/>
    </row>
    <row r="112" spans="7:36">
      <c r="G112" s="51"/>
      <c r="H112" s="51"/>
      <c r="I112" s="51"/>
      <c r="J112" s="51"/>
      <c r="K112" s="51"/>
      <c r="L112" s="122"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77"/>
      <c r="T112" s="177"/>
      <c r="U112" s="49"/>
      <c r="V112" s="172"/>
      <c r="W112" s="122"/>
      <c r="X112" s="51"/>
      <c r="Y112" s="51"/>
      <c r="Z112" s="49"/>
      <c r="AB112" s="325"/>
      <c r="AC112" s="213"/>
      <c r="AD112" s="213"/>
      <c r="AE112" s="213"/>
      <c r="AF112" s="213"/>
      <c r="AG112" s="213"/>
      <c r="AH112" s="213"/>
      <c r="AI112" s="213"/>
      <c r="AJ112" s="326"/>
    </row>
    <row r="113" spans="7:36">
      <c r="G113" s="51"/>
      <c r="H113" s="51"/>
      <c r="I113" s="51"/>
      <c r="J113" s="51"/>
      <c r="K113" s="51"/>
      <c r="L113" s="122"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77"/>
      <c r="T113" s="177"/>
      <c r="U113" s="49"/>
      <c r="V113" s="172"/>
      <c r="W113" s="122"/>
      <c r="X113" s="51"/>
      <c r="Y113" s="51"/>
      <c r="Z113" s="49"/>
      <c r="AB113" s="325"/>
      <c r="AC113" s="213"/>
      <c r="AD113" s="213"/>
      <c r="AE113" s="213"/>
      <c r="AF113" s="213"/>
      <c r="AG113" s="213"/>
      <c r="AH113" s="213"/>
      <c r="AI113" s="213"/>
      <c r="AJ113" s="326"/>
    </row>
    <row r="114" spans="7:36">
      <c r="G114" s="51"/>
      <c r="H114" s="51"/>
      <c r="I114" s="51"/>
      <c r="J114" s="51"/>
      <c r="K114" s="51"/>
      <c r="L114" s="122"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77"/>
      <c r="T114" s="177"/>
      <c r="U114" s="49"/>
      <c r="V114" s="172"/>
      <c r="W114" s="122"/>
      <c r="X114" s="51"/>
      <c r="Y114" s="51"/>
      <c r="Z114" s="49"/>
      <c r="AB114" s="325"/>
      <c r="AC114" s="213"/>
      <c r="AD114" s="213"/>
      <c r="AE114" s="213"/>
      <c r="AF114" s="213"/>
      <c r="AG114" s="213"/>
      <c r="AH114" s="213"/>
      <c r="AI114" s="213"/>
      <c r="AJ114" s="326"/>
    </row>
    <row r="115" spans="7:36">
      <c r="G115" s="51"/>
      <c r="H115" s="51"/>
      <c r="I115" s="51"/>
      <c r="J115" s="51"/>
      <c r="K115" s="51"/>
      <c r="L115" s="122"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77"/>
      <c r="T115" s="177"/>
      <c r="U115" s="49"/>
      <c r="V115" s="172"/>
      <c r="W115" s="122"/>
      <c r="X115" s="51"/>
      <c r="Y115" s="51"/>
      <c r="Z115" s="49"/>
      <c r="AB115" s="325"/>
      <c r="AC115" s="213"/>
      <c r="AD115" s="213"/>
      <c r="AE115" s="213"/>
      <c r="AF115" s="213"/>
      <c r="AG115" s="213"/>
      <c r="AH115" s="213"/>
      <c r="AI115" s="213"/>
      <c r="AJ115" s="326"/>
    </row>
    <row r="116" spans="7:36">
      <c r="G116" s="51"/>
      <c r="H116" s="51"/>
      <c r="I116" s="51"/>
      <c r="J116" s="51"/>
      <c r="K116" s="51"/>
      <c r="L116" s="122"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77"/>
      <c r="T116" s="177"/>
      <c r="U116" s="49"/>
      <c r="V116" s="172"/>
      <c r="W116" s="122"/>
      <c r="X116" s="51"/>
      <c r="Y116" s="51"/>
      <c r="Z116" s="49"/>
      <c r="AB116" s="325"/>
      <c r="AC116" s="213"/>
      <c r="AD116" s="213"/>
      <c r="AE116" s="213"/>
      <c r="AF116" s="213"/>
      <c r="AG116" s="213"/>
      <c r="AH116" s="213"/>
      <c r="AI116" s="213"/>
      <c r="AJ116" s="326"/>
    </row>
    <row r="117" spans="7:36">
      <c r="G117" s="51"/>
      <c r="H117" s="51"/>
      <c r="I117" s="51"/>
      <c r="J117" s="51"/>
      <c r="K117" s="51"/>
      <c r="L117" s="122"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77"/>
      <c r="T117" s="177"/>
      <c r="U117" s="49"/>
      <c r="V117" s="172"/>
      <c r="W117" s="122"/>
      <c r="X117" s="51"/>
      <c r="Y117" s="51"/>
      <c r="Z117" s="49"/>
      <c r="AB117" s="325"/>
      <c r="AC117" s="213"/>
      <c r="AD117" s="213"/>
      <c r="AE117" s="213"/>
      <c r="AF117" s="213"/>
      <c r="AG117" s="213"/>
      <c r="AH117" s="213"/>
      <c r="AI117" s="213"/>
      <c r="AJ117" s="326"/>
    </row>
    <row r="118" spans="7:36">
      <c r="G118" s="51"/>
      <c r="H118" s="51"/>
      <c r="I118" s="51"/>
      <c r="J118" s="51"/>
      <c r="K118" s="51"/>
      <c r="L118" s="122"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77"/>
      <c r="T118" s="177"/>
      <c r="U118" s="49"/>
      <c r="V118" s="172"/>
      <c r="W118" s="122"/>
      <c r="X118" s="51"/>
      <c r="Y118" s="51"/>
      <c r="Z118" s="49"/>
      <c r="AB118" s="325"/>
      <c r="AC118" s="213"/>
      <c r="AD118" s="213"/>
      <c r="AE118" s="213"/>
      <c r="AF118" s="213"/>
      <c r="AG118" s="213"/>
      <c r="AH118" s="213"/>
      <c r="AI118" s="213"/>
      <c r="AJ118" s="326"/>
    </row>
    <row r="119" spans="7:36">
      <c r="G119" s="51"/>
      <c r="H119" s="51"/>
      <c r="I119" s="51"/>
      <c r="J119" s="51"/>
      <c r="K119" s="51"/>
      <c r="L119" s="122"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77"/>
      <c r="T119" s="177"/>
      <c r="U119" s="49"/>
      <c r="V119" s="172"/>
      <c r="W119" s="122"/>
      <c r="X119" s="51"/>
      <c r="Y119" s="51"/>
      <c r="Z119" s="49"/>
      <c r="AB119" s="325"/>
      <c r="AC119" s="213"/>
      <c r="AD119" s="213"/>
      <c r="AE119" s="213"/>
      <c r="AF119" s="213"/>
      <c r="AG119" s="213"/>
      <c r="AH119" s="213"/>
      <c r="AI119" s="213"/>
      <c r="AJ119" s="326"/>
    </row>
    <row r="120" spans="7:36">
      <c r="G120" s="51"/>
      <c r="H120" s="51"/>
      <c r="I120" s="51"/>
      <c r="J120" s="51"/>
      <c r="K120" s="51"/>
      <c r="L120" s="122"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77"/>
      <c r="T120" s="177"/>
      <c r="U120" s="49"/>
      <c r="V120" s="172"/>
      <c r="W120" s="122"/>
      <c r="X120" s="51"/>
      <c r="Y120" s="51"/>
      <c r="Z120" s="49"/>
      <c r="AB120" s="325"/>
      <c r="AC120" s="213"/>
      <c r="AD120" s="213"/>
      <c r="AE120" s="213"/>
      <c r="AF120" s="213"/>
      <c r="AG120" s="213"/>
      <c r="AH120" s="213"/>
      <c r="AI120" s="213"/>
      <c r="AJ120" s="326"/>
    </row>
    <row r="121" spans="7:36">
      <c r="G121" s="51"/>
      <c r="H121" s="51"/>
      <c r="I121" s="51"/>
      <c r="J121" s="51"/>
      <c r="K121" s="51"/>
      <c r="L121" s="122"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77"/>
      <c r="T121" s="177"/>
      <c r="U121" s="49"/>
      <c r="V121" s="172"/>
      <c r="W121" s="122"/>
      <c r="X121" s="51"/>
      <c r="Y121" s="51"/>
      <c r="Z121" s="49"/>
      <c r="AB121" s="325"/>
      <c r="AC121" s="213"/>
      <c r="AD121" s="213"/>
      <c r="AE121" s="213"/>
      <c r="AF121" s="213"/>
      <c r="AG121" s="213"/>
      <c r="AH121" s="213"/>
      <c r="AI121" s="213"/>
      <c r="AJ121" s="326"/>
    </row>
    <row r="122" spans="7:36">
      <c r="G122" s="51"/>
      <c r="H122" s="51"/>
      <c r="I122" s="51"/>
      <c r="J122" s="51"/>
      <c r="K122" s="51"/>
      <c r="L122" s="122"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77"/>
      <c r="T122" s="177"/>
      <c r="U122" s="49"/>
      <c r="V122" s="172"/>
      <c r="W122" s="122"/>
      <c r="X122" s="51"/>
      <c r="Y122" s="51"/>
      <c r="Z122" s="49"/>
      <c r="AB122" s="325"/>
      <c r="AC122" s="213"/>
      <c r="AD122" s="213"/>
      <c r="AE122" s="213"/>
      <c r="AF122" s="213"/>
      <c r="AG122" s="213"/>
      <c r="AH122" s="213"/>
      <c r="AI122" s="213"/>
      <c r="AJ122" s="326"/>
    </row>
    <row r="123" spans="7:36">
      <c r="G123" s="51"/>
      <c r="H123" s="51"/>
      <c r="I123" s="51"/>
      <c r="J123" s="51"/>
      <c r="K123" s="51"/>
      <c r="L123" s="122"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77"/>
      <c r="T123" s="177"/>
      <c r="U123" s="49"/>
      <c r="V123" s="172"/>
      <c r="W123" s="122"/>
      <c r="X123" s="51"/>
      <c r="Y123" s="51"/>
      <c r="Z123" s="49"/>
      <c r="AB123" s="325"/>
      <c r="AC123" s="213"/>
      <c r="AD123" s="213"/>
      <c r="AE123" s="213"/>
      <c r="AF123" s="213"/>
      <c r="AG123" s="213"/>
      <c r="AH123" s="213"/>
      <c r="AI123" s="213"/>
      <c r="AJ123" s="326"/>
    </row>
    <row r="124" spans="7:36">
      <c r="G124" s="51"/>
      <c r="H124" s="51"/>
      <c r="I124" s="51"/>
      <c r="J124" s="51"/>
      <c r="K124" s="50"/>
      <c r="L124" s="122"/>
      <c r="O124" s="50"/>
      <c r="S124" s="177"/>
      <c r="T124" s="177"/>
      <c r="U124" s="49"/>
      <c r="V124" s="172"/>
      <c r="W124" s="122"/>
      <c r="X124" s="51"/>
      <c r="Y124" s="51"/>
      <c r="Z124" s="49"/>
      <c r="AB124" s="325"/>
      <c r="AC124" s="213"/>
      <c r="AD124" s="213"/>
      <c r="AE124" s="213"/>
      <c r="AF124" s="213"/>
      <c r="AG124" s="213"/>
      <c r="AH124" s="213"/>
      <c r="AI124" s="213"/>
      <c r="AJ124" s="326"/>
    </row>
    <row r="125" spans="7:36">
      <c r="G125" s="51"/>
      <c r="H125" s="51"/>
      <c r="I125" s="51"/>
      <c r="J125" s="51"/>
      <c r="K125" s="50"/>
      <c r="L125" s="122"/>
      <c r="O125" s="50"/>
      <c r="S125" s="177"/>
      <c r="T125" s="177"/>
      <c r="U125" s="49"/>
      <c r="V125" s="172"/>
      <c r="W125" s="122"/>
      <c r="X125" s="51"/>
      <c r="Y125" s="51"/>
      <c r="Z125" s="49"/>
      <c r="AB125" s="325"/>
      <c r="AC125" s="213"/>
      <c r="AD125" s="213"/>
      <c r="AE125" s="213"/>
      <c r="AF125" s="213"/>
      <c r="AG125" s="213"/>
      <c r="AH125" s="213"/>
      <c r="AI125" s="213"/>
      <c r="AJ125" s="326"/>
    </row>
    <row r="126" spans="7:36">
      <c r="G126" s="51"/>
      <c r="H126" s="51"/>
      <c r="I126" s="51"/>
      <c r="J126" s="51"/>
      <c r="K126" s="50"/>
      <c r="L126" s="122"/>
      <c r="O126" s="50"/>
      <c r="S126" s="177"/>
      <c r="T126" s="177"/>
      <c r="U126" s="49"/>
      <c r="V126" s="172"/>
      <c r="W126" s="122"/>
      <c r="X126" s="51"/>
      <c r="Y126" s="51"/>
      <c r="Z126" s="49"/>
      <c r="AB126" s="325"/>
      <c r="AC126" s="213"/>
      <c r="AD126" s="213"/>
      <c r="AE126" s="213"/>
      <c r="AF126" s="213"/>
      <c r="AG126" s="213"/>
      <c r="AH126" s="213"/>
      <c r="AI126" s="213"/>
      <c r="AJ126" s="326"/>
    </row>
    <row r="127" spans="7:36">
      <c r="G127" s="51"/>
      <c r="H127" s="51"/>
      <c r="I127" s="51"/>
      <c r="J127" s="51"/>
      <c r="K127" s="50"/>
      <c r="L127" s="122"/>
      <c r="O127" s="50"/>
      <c r="S127" s="177"/>
      <c r="T127" s="177"/>
      <c r="U127" s="49"/>
      <c r="V127" s="172"/>
      <c r="W127" s="122"/>
      <c r="X127" s="51"/>
      <c r="Y127" s="51"/>
      <c r="Z127" s="49"/>
      <c r="AB127" s="325"/>
      <c r="AC127" s="213"/>
      <c r="AD127" s="213"/>
      <c r="AE127" s="213"/>
      <c r="AF127" s="213"/>
      <c r="AG127" s="213"/>
      <c r="AH127" s="213"/>
      <c r="AI127" s="213"/>
      <c r="AJ127" s="326"/>
    </row>
    <row r="128" spans="7:36">
      <c r="G128" s="51"/>
      <c r="H128" s="51"/>
      <c r="I128" s="51"/>
      <c r="J128" s="51"/>
      <c r="K128" s="50"/>
      <c r="L128" s="122"/>
      <c r="O128" s="50"/>
      <c r="S128" s="177"/>
      <c r="T128" s="177"/>
      <c r="U128" s="49"/>
      <c r="V128" s="172"/>
      <c r="W128" s="122"/>
      <c r="X128" s="51"/>
      <c r="Y128" s="51"/>
      <c r="Z128" s="49"/>
      <c r="AB128" s="325"/>
      <c r="AC128" s="213"/>
      <c r="AD128" s="213"/>
      <c r="AE128" s="213"/>
      <c r="AF128" s="213"/>
      <c r="AG128" s="213"/>
      <c r="AH128" s="213"/>
      <c r="AI128" s="213"/>
      <c r="AJ128" s="326"/>
    </row>
    <row r="129" spans="7:36">
      <c r="G129" s="51"/>
      <c r="H129" s="51"/>
      <c r="I129" s="51"/>
      <c r="J129" s="51"/>
      <c r="K129" s="50"/>
      <c r="L129" s="122"/>
      <c r="O129" s="50"/>
      <c r="S129" s="177"/>
      <c r="T129" s="177"/>
      <c r="U129" s="49"/>
      <c r="V129" s="172"/>
      <c r="W129" s="122"/>
      <c r="X129" s="51"/>
      <c r="Y129" s="51"/>
      <c r="Z129" s="49"/>
      <c r="AB129" s="325"/>
      <c r="AC129" s="213"/>
      <c r="AD129" s="213"/>
      <c r="AE129" s="213"/>
      <c r="AF129" s="213"/>
      <c r="AG129" s="213"/>
      <c r="AH129" s="213"/>
      <c r="AI129" s="213"/>
      <c r="AJ129" s="326"/>
    </row>
    <row r="130" spans="7:36">
      <c r="G130" s="51"/>
      <c r="H130" s="51"/>
      <c r="I130" s="51"/>
      <c r="J130" s="51"/>
      <c r="K130" s="50"/>
      <c r="L130" s="122"/>
      <c r="O130" s="50"/>
      <c r="S130" s="177"/>
      <c r="T130" s="177"/>
      <c r="U130" s="49"/>
      <c r="V130" s="172"/>
      <c r="W130" s="122"/>
      <c r="X130" s="51"/>
      <c r="Y130" s="51"/>
      <c r="Z130" s="49"/>
      <c r="AB130" s="325"/>
      <c r="AC130" s="213"/>
      <c r="AD130" s="213"/>
      <c r="AE130" s="213"/>
      <c r="AF130" s="213"/>
      <c r="AG130" s="213"/>
      <c r="AH130" s="213"/>
      <c r="AI130" s="213"/>
      <c r="AJ130" s="326"/>
    </row>
    <row r="131" spans="7:36">
      <c r="G131" s="51"/>
      <c r="H131" s="51"/>
      <c r="I131" s="51"/>
      <c r="J131" s="51"/>
      <c r="K131" s="50"/>
      <c r="L131" s="122"/>
      <c r="O131" s="50"/>
      <c r="S131" s="177"/>
      <c r="T131" s="177"/>
      <c r="U131" s="49"/>
      <c r="V131" s="172"/>
      <c r="W131" s="122"/>
      <c r="X131" s="51"/>
      <c r="Y131" s="51"/>
      <c r="Z131" s="49"/>
      <c r="AB131" s="325"/>
      <c r="AC131" s="213"/>
      <c r="AD131" s="213"/>
      <c r="AE131" s="213"/>
      <c r="AF131" s="213"/>
      <c r="AG131" s="213"/>
      <c r="AH131" s="213"/>
      <c r="AI131" s="213"/>
      <c r="AJ131" s="326"/>
    </row>
    <row r="132" spans="7:36">
      <c r="G132" s="51"/>
      <c r="H132" s="51"/>
      <c r="I132" s="51"/>
      <c r="J132" s="51"/>
      <c r="K132" s="50"/>
      <c r="L132" s="122"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77"/>
      <c r="T132" s="177"/>
      <c r="U132" s="49"/>
      <c r="V132" s="172"/>
      <c r="W132" s="122"/>
      <c r="X132" s="51"/>
      <c r="Y132" s="51"/>
      <c r="Z132" s="49"/>
      <c r="AB132" s="325"/>
      <c r="AC132" s="213"/>
      <c r="AD132" s="213"/>
      <c r="AE132" s="213"/>
      <c r="AF132" s="213"/>
      <c r="AG132" s="213"/>
      <c r="AH132" s="213"/>
      <c r="AI132" s="213"/>
      <c r="AJ132" s="326"/>
    </row>
    <row r="133" spans="7:36">
      <c r="G133" s="51"/>
      <c r="H133" s="51"/>
      <c r="I133" s="51"/>
      <c r="J133" s="51"/>
      <c r="K133" s="50"/>
      <c r="L133" s="122"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77"/>
      <c r="T133" s="177"/>
      <c r="U133" s="49"/>
      <c r="V133" s="172"/>
      <c r="W133" s="122"/>
      <c r="X133" s="51"/>
      <c r="Y133" s="51"/>
      <c r="Z133" s="49"/>
      <c r="AB133" s="325"/>
      <c r="AC133" s="213"/>
      <c r="AD133" s="213"/>
      <c r="AE133" s="213"/>
      <c r="AF133" s="213"/>
      <c r="AG133" s="213"/>
      <c r="AH133" s="213"/>
      <c r="AI133" s="213"/>
      <c r="AJ133" s="326"/>
    </row>
    <row r="134" spans="7:36">
      <c r="G134" s="51"/>
      <c r="H134" s="51"/>
      <c r="I134" s="51"/>
      <c r="J134" s="51"/>
      <c r="K134" s="50"/>
      <c r="L134" s="122"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77"/>
      <c r="T134" s="177"/>
      <c r="U134" s="49"/>
      <c r="V134" s="172"/>
      <c r="W134" s="122"/>
      <c r="X134" s="51"/>
      <c r="Y134" s="51"/>
      <c r="Z134" s="49"/>
      <c r="AB134" s="325"/>
      <c r="AC134" s="213"/>
      <c r="AD134" s="213"/>
      <c r="AE134" s="213"/>
      <c r="AF134" s="213"/>
      <c r="AG134" s="213"/>
      <c r="AH134" s="213"/>
      <c r="AI134" s="213"/>
      <c r="AJ134" s="326"/>
    </row>
    <row r="135" spans="7:36">
      <c r="G135" s="51"/>
      <c r="H135" s="51"/>
      <c r="I135" s="51"/>
      <c r="J135" s="51"/>
      <c r="K135" s="50"/>
      <c r="L135" s="122"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77"/>
      <c r="T135" s="177"/>
      <c r="U135" s="49"/>
      <c r="V135" s="172"/>
      <c r="W135" s="122"/>
      <c r="X135" s="51"/>
      <c r="Y135" s="51"/>
      <c r="Z135" s="49"/>
      <c r="AB135" s="325"/>
      <c r="AC135" s="213"/>
      <c r="AD135" s="213"/>
      <c r="AE135" s="213"/>
      <c r="AF135" s="213"/>
      <c r="AG135" s="213"/>
      <c r="AH135" s="213"/>
      <c r="AI135" s="213"/>
      <c r="AJ135" s="326"/>
    </row>
    <row r="136" spans="7:36">
      <c r="G136" s="51"/>
      <c r="H136" s="51"/>
      <c r="I136" s="51"/>
      <c r="J136" s="51"/>
      <c r="K136" s="50"/>
      <c r="L136" s="122"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77"/>
      <c r="T136" s="177"/>
      <c r="U136" s="49"/>
      <c r="V136" s="172"/>
      <c r="W136" s="122"/>
      <c r="X136" s="51"/>
      <c r="Y136" s="51"/>
      <c r="Z136" s="49"/>
      <c r="AB136" s="325"/>
      <c r="AC136" s="213"/>
      <c r="AD136" s="213"/>
      <c r="AE136" s="213"/>
      <c r="AF136" s="213"/>
      <c r="AG136" s="213"/>
      <c r="AH136" s="213"/>
      <c r="AI136" s="213"/>
      <c r="AJ136" s="326"/>
    </row>
    <row r="137" spans="7:36">
      <c r="G137" s="51"/>
      <c r="H137" s="51"/>
      <c r="I137" s="51"/>
      <c r="J137" s="51"/>
      <c r="K137" s="50"/>
      <c r="L137" s="122"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77"/>
      <c r="T137" s="177"/>
      <c r="U137" s="49"/>
      <c r="V137" s="172"/>
      <c r="W137" s="122"/>
      <c r="X137" s="51"/>
      <c r="Y137" s="51"/>
      <c r="Z137" s="49"/>
      <c r="AB137" s="325"/>
      <c r="AC137" s="213"/>
      <c r="AD137" s="213"/>
      <c r="AE137" s="213"/>
      <c r="AF137" s="213"/>
      <c r="AG137" s="213"/>
      <c r="AH137" s="213"/>
      <c r="AI137" s="213"/>
      <c r="AJ137" s="326"/>
    </row>
    <row r="138" spans="7:36">
      <c r="G138" s="51"/>
      <c r="H138" s="51"/>
      <c r="I138" s="51"/>
      <c r="J138" s="51"/>
      <c r="K138" s="50"/>
      <c r="L138" s="122"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77"/>
      <c r="T138" s="177"/>
      <c r="V138" s="197"/>
      <c r="W138" s="198"/>
      <c r="X138" s="177"/>
      <c r="Y138" s="177"/>
      <c r="AB138" s="325"/>
      <c r="AC138" s="213"/>
      <c r="AD138" s="213"/>
      <c r="AE138" s="213"/>
      <c r="AF138" s="213"/>
      <c r="AG138" s="213"/>
      <c r="AH138" s="213"/>
      <c r="AI138" s="213"/>
      <c r="AJ138" s="326"/>
    </row>
    <row r="139" spans="7:36">
      <c r="G139" s="51"/>
      <c r="H139" s="51"/>
      <c r="I139" s="51"/>
      <c r="J139" s="51"/>
      <c r="K139" s="50"/>
      <c r="L139" s="122"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77"/>
      <c r="T139" s="177"/>
      <c r="V139" s="197"/>
      <c r="W139" s="198"/>
      <c r="X139" s="177"/>
      <c r="Y139" s="177"/>
      <c r="AB139" s="325"/>
      <c r="AC139" s="213"/>
      <c r="AD139" s="213"/>
      <c r="AE139" s="213"/>
      <c r="AF139" s="213"/>
      <c r="AG139" s="213"/>
      <c r="AH139" s="213"/>
      <c r="AI139" s="213"/>
      <c r="AJ139" s="326"/>
    </row>
    <row r="140" spans="7:36">
      <c r="G140" s="51"/>
      <c r="H140" s="51"/>
      <c r="I140" s="51"/>
      <c r="J140" s="51"/>
      <c r="K140" s="50"/>
      <c r="L140" s="122"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77"/>
      <c r="T140" s="177"/>
      <c r="V140" s="197"/>
      <c r="W140" s="198"/>
      <c r="X140" s="177"/>
      <c r="Y140" s="177"/>
      <c r="AB140" s="325"/>
      <c r="AC140" s="213"/>
      <c r="AD140" s="213"/>
      <c r="AE140" s="213"/>
      <c r="AF140" s="213"/>
      <c r="AG140" s="213"/>
      <c r="AH140" s="213"/>
      <c r="AI140" s="213"/>
      <c r="AJ140" s="326"/>
    </row>
    <row r="141" spans="7:36">
      <c r="G141" s="51"/>
      <c r="H141" s="51"/>
      <c r="I141" s="51"/>
      <c r="J141" s="51"/>
      <c r="K141" s="50"/>
      <c r="L141" s="122"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77"/>
      <c r="T141" s="177"/>
      <c r="V141" s="197"/>
      <c r="W141" s="198"/>
      <c r="X141" s="177"/>
      <c r="Y141" s="177"/>
      <c r="AB141" s="325"/>
      <c r="AC141" s="213"/>
      <c r="AD141" s="213"/>
      <c r="AE141" s="213"/>
      <c r="AF141" s="213"/>
      <c r="AG141" s="213"/>
      <c r="AH141" s="213"/>
      <c r="AI141" s="213"/>
      <c r="AJ141" s="326"/>
    </row>
    <row r="142" spans="7:36">
      <c r="G142" s="51"/>
      <c r="H142" s="51"/>
      <c r="I142" s="51"/>
      <c r="J142" s="51"/>
      <c r="K142" s="50"/>
      <c r="L142" s="122"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77"/>
      <c r="T142" s="177"/>
      <c r="V142" s="197"/>
      <c r="W142" s="198"/>
      <c r="X142" s="177"/>
      <c r="Y142" s="177"/>
      <c r="AB142" s="325"/>
      <c r="AC142" s="213"/>
      <c r="AD142" s="213"/>
      <c r="AE142" s="213"/>
      <c r="AF142" s="213"/>
      <c r="AG142" s="213"/>
      <c r="AH142" s="213"/>
      <c r="AI142" s="213"/>
      <c r="AJ142" s="326"/>
    </row>
    <row r="143" spans="7:36">
      <c r="G143" s="51"/>
      <c r="H143" s="51"/>
      <c r="I143" s="51"/>
      <c r="J143" s="51"/>
      <c r="K143" s="50"/>
      <c r="L143" s="122"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77"/>
      <c r="T143" s="177"/>
      <c r="V143" s="197"/>
      <c r="W143" s="198"/>
      <c r="X143" s="177"/>
      <c r="Y143" s="177"/>
      <c r="AB143" s="325"/>
      <c r="AC143" s="213"/>
      <c r="AD143" s="213"/>
      <c r="AE143" s="213"/>
      <c r="AF143" s="213"/>
      <c r="AG143" s="213"/>
      <c r="AH143" s="213"/>
      <c r="AI143" s="213"/>
      <c r="AJ143" s="326"/>
    </row>
    <row r="144" spans="7:36">
      <c r="G144" s="51"/>
      <c r="H144" s="51"/>
      <c r="I144" s="51"/>
      <c r="J144" s="51"/>
      <c r="K144" s="50"/>
      <c r="L144" s="122"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77"/>
      <c r="T144" s="177"/>
      <c r="V144" s="197"/>
      <c r="W144" s="198"/>
      <c r="X144" s="177"/>
      <c r="Y144" s="177"/>
      <c r="AB144" s="325"/>
      <c r="AC144" s="213"/>
      <c r="AD144" s="213"/>
      <c r="AE144" s="213"/>
      <c r="AF144" s="213"/>
      <c r="AG144" s="213"/>
      <c r="AH144" s="213"/>
      <c r="AI144" s="213"/>
      <c r="AJ144" s="326"/>
    </row>
    <row r="145" spans="7:36">
      <c r="G145" s="51"/>
      <c r="H145" s="51"/>
      <c r="I145" s="51"/>
      <c r="J145" s="51"/>
      <c r="K145" s="50"/>
      <c r="L145" s="122"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77"/>
      <c r="T145" s="177"/>
      <c r="V145" s="197"/>
      <c r="W145" s="198"/>
      <c r="X145" s="177"/>
      <c r="Y145" s="177"/>
      <c r="AB145" s="325"/>
      <c r="AC145" s="213"/>
      <c r="AD145" s="213"/>
      <c r="AE145" s="213"/>
      <c r="AF145" s="213"/>
      <c r="AG145" s="213"/>
      <c r="AH145" s="213"/>
      <c r="AI145" s="213"/>
      <c r="AJ145" s="326"/>
    </row>
    <row r="146" spans="7:36">
      <c r="G146" s="51"/>
      <c r="H146" s="51"/>
      <c r="I146" s="51"/>
      <c r="J146" s="51"/>
      <c r="K146" s="50"/>
      <c r="L146" s="122"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77"/>
      <c r="T146" s="177"/>
      <c r="V146" s="197"/>
      <c r="W146" s="198"/>
      <c r="X146" s="177"/>
      <c r="Y146" s="177"/>
      <c r="AB146" s="325"/>
      <c r="AC146" s="213"/>
      <c r="AD146" s="213"/>
      <c r="AE146" s="213"/>
      <c r="AF146" s="213"/>
      <c r="AG146" s="213"/>
      <c r="AH146" s="213"/>
      <c r="AI146" s="213"/>
      <c r="AJ146" s="326"/>
    </row>
    <row r="147" spans="7:36">
      <c r="G147" s="51"/>
      <c r="H147" s="51"/>
      <c r="I147" s="51"/>
      <c r="J147" s="51"/>
      <c r="K147" s="50"/>
      <c r="L147" s="122"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77"/>
      <c r="T147" s="177"/>
      <c r="V147" s="197"/>
      <c r="W147" s="198"/>
      <c r="X147" s="177"/>
      <c r="Y147" s="177"/>
      <c r="AB147" s="325"/>
      <c r="AC147" s="213"/>
      <c r="AD147" s="213"/>
      <c r="AE147" s="213"/>
      <c r="AF147" s="213"/>
      <c r="AG147" s="213"/>
      <c r="AH147" s="213"/>
      <c r="AI147" s="213"/>
      <c r="AJ147" s="326"/>
    </row>
    <row r="148" spans="7:36">
      <c r="G148" s="51"/>
      <c r="H148" s="51"/>
      <c r="I148" s="51"/>
      <c r="J148" s="51"/>
      <c r="K148" s="50"/>
      <c r="L148" s="122"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77"/>
      <c r="T148" s="177"/>
      <c r="V148" s="197"/>
      <c r="W148" s="198"/>
      <c r="X148" s="177"/>
      <c r="Y148" s="177"/>
      <c r="AB148" s="325"/>
      <c r="AC148" s="213"/>
      <c r="AD148" s="213"/>
      <c r="AE148" s="213"/>
      <c r="AF148" s="213"/>
      <c r="AG148" s="213"/>
      <c r="AH148" s="213"/>
      <c r="AI148" s="213"/>
      <c r="AJ148" s="326"/>
    </row>
    <row r="149" spans="7:36">
      <c r="G149" s="51"/>
      <c r="H149" s="51"/>
      <c r="I149" s="51"/>
      <c r="J149" s="51"/>
      <c r="K149" s="50"/>
      <c r="L149" s="122"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77"/>
      <c r="T149" s="177"/>
      <c r="V149" s="197"/>
      <c r="W149" s="198"/>
      <c r="X149" s="177"/>
      <c r="Y149" s="177"/>
      <c r="AB149" s="325"/>
      <c r="AC149" s="213"/>
      <c r="AD149" s="213"/>
      <c r="AE149" s="213"/>
      <c r="AF149" s="213"/>
      <c r="AG149" s="213"/>
      <c r="AH149" s="213"/>
      <c r="AI149" s="213"/>
      <c r="AJ149" s="326"/>
    </row>
    <row r="150" spans="7:36">
      <c r="G150" s="51"/>
      <c r="H150" s="51"/>
      <c r="I150" s="51"/>
      <c r="J150" s="51"/>
      <c r="K150" s="50"/>
      <c r="L150" s="122"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77"/>
      <c r="T150" s="177"/>
      <c r="V150" s="197"/>
      <c r="W150" s="198"/>
      <c r="X150" s="177"/>
      <c r="Y150" s="177"/>
      <c r="AB150" s="325"/>
      <c r="AC150" s="213"/>
      <c r="AD150" s="213"/>
      <c r="AE150" s="213"/>
      <c r="AF150" s="213"/>
      <c r="AG150" s="213"/>
      <c r="AH150" s="213"/>
      <c r="AI150" s="213"/>
      <c r="AJ150" s="326"/>
    </row>
    <row r="151" spans="7:36">
      <c r="G151" s="51"/>
      <c r="H151" s="51"/>
      <c r="I151" s="51"/>
      <c r="J151" s="51"/>
      <c r="K151" s="50"/>
      <c r="L151" s="122"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77"/>
      <c r="T151" s="177"/>
      <c r="V151" s="197"/>
      <c r="W151" s="198"/>
      <c r="X151" s="177"/>
      <c r="Y151" s="177"/>
      <c r="AB151" s="325"/>
      <c r="AC151" s="213"/>
      <c r="AD151" s="213"/>
      <c r="AE151" s="213"/>
      <c r="AF151" s="213"/>
      <c r="AG151" s="213"/>
      <c r="AH151" s="213"/>
      <c r="AI151" s="213"/>
      <c r="AJ151" s="326"/>
    </row>
    <row r="152" spans="7:36">
      <c r="G152" s="51"/>
      <c r="H152" s="51"/>
      <c r="I152" s="51"/>
      <c r="J152" s="51"/>
      <c r="K152" s="50"/>
      <c r="L152" s="122"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77"/>
      <c r="T152" s="177"/>
      <c r="V152" s="197"/>
      <c r="W152" s="198"/>
      <c r="X152" s="177"/>
      <c r="Y152" s="177"/>
      <c r="AB152" s="325"/>
      <c r="AC152" s="213"/>
      <c r="AD152" s="213"/>
      <c r="AE152" s="213"/>
      <c r="AF152" s="213"/>
      <c r="AG152" s="213"/>
      <c r="AH152" s="213"/>
      <c r="AI152" s="213"/>
      <c r="AJ152" s="326"/>
    </row>
    <row r="153" spans="7:36">
      <c r="G153" s="51"/>
      <c r="H153" s="51"/>
      <c r="I153" s="51"/>
      <c r="J153" s="51"/>
      <c r="K153" s="50"/>
      <c r="L153" s="122"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77"/>
      <c r="T153" s="177"/>
      <c r="V153" s="197"/>
      <c r="W153" s="198"/>
      <c r="X153" s="177"/>
      <c r="Y153" s="177"/>
      <c r="AB153" s="325"/>
      <c r="AC153" s="213"/>
      <c r="AD153" s="213"/>
      <c r="AE153" s="213"/>
      <c r="AF153" s="213"/>
      <c r="AG153" s="213"/>
      <c r="AH153" s="213"/>
      <c r="AI153" s="213"/>
      <c r="AJ153" s="326"/>
    </row>
    <row r="154" spans="7:36">
      <c r="G154" s="51"/>
      <c r="H154" s="51"/>
      <c r="I154" s="51"/>
      <c r="J154" s="51"/>
      <c r="K154" s="50"/>
      <c r="L154" s="122"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77"/>
      <c r="T154" s="177"/>
      <c r="V154" s="197"/>
      <c r="W154" s="198"/>
      <c r="X154" s="177"/>
      <c r="Y154" s="177"/>
      <c r="AB154" s="325"/>
      <c r="AC154" s="213"/>
      <c r="AD154" s="213"/>
      <c r="AE154" s="213"/>
      <c r="AF154" s="213"/>
      <c r="AG154" s="213"/>
      <c r="AH154" s="213"/>
      <c r="AI154" s="213"/>
      <c r="AJ154" s="326"/>
    </row>
    <row r="155" spans="7:36">
      <c r="G155" s="51"/>
      <c r="H155" s="51"/>
      <c r="I155" s="51"/>
      <c r="J155" s="51"/>
      <c r="K155" s="50"/>
      <c r="L155" s="122"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77"/>
      <c r="T155" s="177"/>
      <c r="V155" s="197"/>
      <c r="W155" s="198"/>
      <c r="X155" s="177"/>
      <c r="Y155" s="177"/>
      <c r="AB155" s="325"/>
      <c r="AC155" s="213"/>
      <c r="AD155" s="213"/>
      <c r="AE155" s="213"/>
      <c r="AF155" s="213"/>
      <c r="AG155" s="213"/>
      <c r="AH155" s="213"/>
      <c r="AI155" s="213"/>
      <c r="AJ155" s="326"/>
    </row>
    <row r="156" spans="7:36">
      <c r="G156" s="51"/>
      <c r="H156" s="51"/>
      <c r="I156" s="51"/>
      <c r="J156" s="51"/>
      <c r="K156" s="50"/>
      <c r="L156" s="122"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77"/>
      <c r="T156" s="177"/>
      <c r="V156" s="197"/>
      <c r="W156" s="198"/>
      <c r="X156" s="177"/>
      <c r="Y156" s="177"/>
      <c r="AB156" s="325"/>
      <c r="AC156" s="213"/>
      <c r="AD156" s="213"/>
      <c r="AE156" s="213"/>
      <c r="AF156" s="213"/>
      <c r="AG156" s="213"/>
      <c r="AH156" s="213"/>
      <c r="AI156" s="213"/>
      <c r="AJ156" s="326"/>
    </row>
    <row r="157" spans="7:36">
      <c r="G157" s="51"/>
      <c r="H157" s="51"/>
      <c r="I157" s="51"/>
      <c r="J157" s="51"/>
      <c r="K157" s="50"/>
      <c r="L157" s="122"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77"/>
      <c r="T157" s="177"/>
      <c r="V157" s="197"/>
      <c r="W157" s="198"/>
      <c r="X157" s="177"/>
      <c r="Y157" s="177"/>
      <c r="AB157" s="325"/>
      <c r="AC157" s="213"/>
      <c r="AD157" s="213"/>
      <c r="AE157" s="213"/>
      <c r="AF157" s="213"/>
      <c r="AG157" s="213"/>
      <c r="AH157" s="213"/>
      <c r="AI157" s="213"/>
      <c r="AJ157" s="326"/>
    </row>
    <row r="158" spans="7:36">
      <c r="G158" s="51"/>
      <c r="H158" s="51"/>
      <c r="I158" s="51"/>
      <c r="J158" s="51"/>
      <c r="K158" s="50"/>
      <c r="L158" s="122"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77"/>
      <c r="T158" s="177"/>
      <c r="V158" s="197"/>
      <c r="W158" s="198"/>
      <c r="X158" s="177"/>
      <c r="Y158" s="177"/>
      <c r="AB158" s="325"/>
      <c r="AC158" s="213"/>
      <c r="AD158" s="213"/>
      <c r="AE158" s="213"/>
      <c r="AF158" s="213"/>
      <c r="AG158" s="213"/>
      <c r="AH158" s="213"/>
      <c r="AI158" s="213"/>
      <c r="AJ158" s="326"/>
    </row>
    <row r="159" spans="7:36">
      <c r="G159" s="51"/>
      <c r="H159" s="51"/>
      <c r="I159" s="51"/>
      <c r="J159" s="51"/>
      <c r="K159" s="50"/>
      <c r="L159" s="122"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77"/>
      <c r="T159" s="177"/>
      <c r="V159" s="197"/>
      <c r="W159" s="198"/>
      <c r="X159" s="177"/>
      <c r="Y159" s="177"/>
      <c r="AB159" s="325"/>
      <c r="AC159" s="213"/>
      <c r="AD159" s="213"/>
      <c r="AE159" s="213"/>
      <c r="AF159" s="213"/>
      <c r="AG159" s="213"/>
      <c r="AH159" s="213"/>
      <c r="AI159" s="213"/>
      <c r="AJ159" s="326"/>
    </row>
    <row r="160" spans="7:36">
      <c r="G160" s="51"/>
      <c r="H160" s="51"/>
      <c r="I160" s="51"/>
      <c r="J160" s="51"/>
      <c r="K160" s="50"/>
      <c r="L160" s="122"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77"/>
      <c r="T160" s="177"/>
      <c r="V160" s="197"/>
      <c r="W160" s="198"/>
      <c r="X160" s="177"/>
      <c r="Y160" s="177"/>
      <c r="AB160" s="325"/>
      <c r="AC160" s="213"/>
      <c r="AD160" s="213"/>
      <c r="AE160" s="213"/>
      <c r="AF160" s="213"/>
      <c r="AG160" s="213"/>
      <c r="AH160" s="213"/>
      <c r="AI160" s="213"/>
      <c r="AJ160" s="326"/>
    </row>
    <row r="161" spans="7:36">
      <c r="G161" s="51"/>
      <c r="H161" s="51"/>
      <c r="I161" s="51"/>
      <c r="J161" s="51"/>
      <c r="K161" s="50"/>
      <c r="L161" s="122"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77"/>
      <c r="T161" s="177"/>
      <c r="V161" s="197"/>
      <c r="W161" s="198"/>
      <c r="X161" s="177"/>
      <c r="Y161" s="177"/>
      <c r="AB161" s="325"/>
      <c r="AC161" s="213"/>
      <c r="AD161" s="213"/>
      <c r="AE161" s="213"/>
      <c r="AF161" s="213"/>
      <c r="AG161" s="213"/>
      <c r="AH161" s="213"/>
      <c r="AI161" s="213"/>
      <c r="AJ161" s="326"/>
    </row>
    <row r="162" spans="7:36">
      <c r="G162" s="51"/>
      <c r="H162" s="51"/>
      <c r="I162" s="51"/>
      <c r="J162" s="51"/>
      <c r="K162" s="50"/>
      <c r="L162" s="122"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77"/>
      <c r="T162" s="177"/>
      <c r="V162" s="197"/>
      <c r="W162" s="198"/>
      <c r="X162" s="177"/>
      <c r="Y162" s="177"/>
      <c r="AB162" s="325"/>
      <c r="AC162" s="213"/>
      <c r="AD162" s="213"/>
      <c r="AE162" s="213"/>
      <c r="AF162" s="213"/>
      <c r="AG162" s="213"/>
      <c r="AH162" s="213"/>
      <c r="AI162" s="213"/>
      <c r="AJ162" s="326"/>
    </row>
    <row r="163" spans="7:36">
      <c r="G163" s="51"/>
      <c r="H163" s="51"/>
      <c r="I163" s="51"/>
      <c r="J163" s="51"/>
      <c r="K163" s="50"/>
      <c r="L163" s="122"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77"/>
      <c r="T163" s="177"/>
      <c r="V163" s="197"/>
      <c r="W163" s="198"/>
      <c r="X163" s="177"/>
      <c r="Y163" s="177"/>
      <c r="AB163" s="325"/>
      <c r="AC163" s="213"/>
      <c r="AD163" s="213"/>
      <c r="AE163" s="213"/>
      <c r="AF163" s="213"/>
      <c r="AG163" s="213"/>
      <c r="AH163" s="213"/>
      <c r="AI163" s="213"/>
      <c r="AJ163" s="326"/>
    </row>
    <row r="164" spans="7:36">
      <c r="G164" s="51"/>
      <c r="H164" s="51"/>
      <c r="I164" s="51"/>
      <c r="J164" s="51"/>
      <c r="K164" s="50"/>
      <c r="L164" s="122"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77"/>
      <c r="T164" s="177"/>
      <c r="V164" s="197"/>
      <c r="W164" s="198"/>
      <c r="X164" s="177"/>
      <c r="Y164" s="177"/>
      <c r="AB164" s="325"/>
      <c r="AC164" s="213"/>
      <c r="AD164" s="213"/>
      <c r="AE164" s="213"/>
      <c r="AF164" s="213"/>
      <c r="AG164" s="213"/>
      <c r="AH164" s="213"/>
      <c r="AI164" s="213"/>
      <c r="AJ164" s="326"/>
    </row>
    <row r="165" spans="7:36">
      <c r="G165" s="51"/>
      <c r="H165" s="51"/>
      <c r="I165" s="51"/>
      <c r="J165" s="51"/>
      <c r="K165" s="50"/>
      <c r="L165" s="122"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77"/>
      <c r="T165" s="177"/>
      <c r="V165" s="197"/>
      <c r="W165" s="198"/>
      <c r="X165" s="177"/>
      <c r="Y165" s="177"/>
      <c r="AB165" s="325"/>
      <c r="AC165" s="213"/>
      <c r="AD165" s="213"/>
      <c r="AE165" s="213"/>
      <c r="AF165" s="213"/>
      <c r="AG165" s="213"/>
      <c r="AH165" s="213"/>
      <c r="AI165" s="213"/>
      <c r="AJ165" s="326"/>
    </row>
    <row r="166" spans="7:36">
      <c r="G166" s="51"/>
      <c r="H166" s="51"/>
      <c r="I166" s="51"/>
      <c r="J166" s="51"/>
      <c r="K166" s="50"/>
      <c r="L166" s="122"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77"/>
      <c r="T166" s="177"/>
      <c r="V166" s="197"/>
      <c r="W166" s="198"/>
      <c r="X166" s="177"/>
      <c r="Y166" s="177"/>
      <c r="AB166" s="325"/>
      <c r="AC166" s="213"/>
      <c r="AD166" s="213"/>
      <c r="AE166" s="213"/>
      <c r="AF166" s="213"/>
      <c r="AG166" s="213"/>
      <c r="AH166" s="213"/>
      <c r="AI166" s="213"/>
      <c r="AJ166" s="326"/>
    </row>
    <row r="167" spans="7:36">
      <c r="G167" s="51"/>
      <c r="H167" s="51"/>
      <c r="I167" s="51"/>
      <c r="J167" s="51"/>
      <c r="K167" s="50"/>
      <c r="L167" s="122"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77"/>
      <c r="T167" s="177"/>
      <c r="V167" s="197"/>
      <c r="W167" s="198"/>
      <c r="X167" s="177"/>
      <c r="Y167" s="177"/>
      <c r="AB167" s="325"/>
      <c r="AC167" s="213"/>
      <c r="AD167" s="213"/>
      <c r="AE167" s="213"/>
      <c r="AF167" s="213"/>
      <c r="AG167" s="213"/>
      <c r="AH167" s="213"/>
      <c r="AI167" s="213"/>
      <c r="AJ167" s="326"/>
    </row>
    <row r="168" spans="7:36">
      <c r="G168" s="51"/>
      <c r="H168" s="51"/>
      <c r="I168" s="51"/>
      <c r="J168" s="51"/>
      <c r="K168" s="50"/>
      <c r="L168" s="122"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77"/>
      <c r="T168" s="177"/>
      <c r="V168" s="197"/>
      <c r="W168" s="198"/>
      <c r="X168" s="177"/>
      <c r="Y168" s="177"/>
      <c r="AB168" s="325"/>
      <c r="AC168" s="213"/>
      <c r="AD168" s="213"/>
      <c r="AE168" s="213"/>
      <c r="AF168" s="213"/>
      <c r="AG168" s="213"/>
      <c r="AH168" s="213"/>
      <c r="AI168" s="213"/>
      <c r="AJ168" s="326"/>
    </row>
    <row r="169" spans="7:36">
      <c r="G169" s="51"/>
      <c r="H169" s="51"/>
      <c r="I169" s="51"/>
      <c r="J169" s="51"/>
      <c r="K169" s="50"/>
      <c r="L169" s="122"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77"/>
      <c r="T169" s="177"/>
      <c r="V169" s="197"/>
      <c r="W169" s="198"/>
      <c r="X169" s="177"/>
      <c r="Y169" s="177"/>
      <c r="AB169" s="325"/>
      <c r="AC169" s="213"/>
      <c r="AD169" s="213"/>
      <c r="AE169" s="213"/>
      <c r="AF169" s="213"/>
      <c r="AG169" s="213"/>
      <c r="AH169" s="213"/>
      <c r="AI169" s="213"/>
      <c r="AJ169" s="326"/>
    </row>
    <row r="170" spans="7:36">
      <c r="G170" s="51"/>
      <c r="H170" s="51"/>
      <c r="I170" s="51"/>
      <c r="J170" s="51"/>
      <c r="K170" s="50"/>
      <c r="L170" s="122"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77"/>
      <c r="T170" s="177"/>
      <c r="V170" s="197"/>
      <c r="W170" s="198"/>
      <c r="X170" s="177"/>
      <c r="Y170" s="177"/>
      <c r="AB170" s="325"/>
      <c r="AC170" s="213"/>
      <c r="AD170" s="213"/>
      <c r="AE170" s="213"/>
      <c r="AF170" s="213"/>
      <c r="AG170" s="213"/>
      <c r="AH170" s="213"/>
      <c r="AI170" s="213"/>
      <c r="AJ170" s="326"/>
    </row>
    <row r="171" spans="7:36">
      <c r="G171" s="51"/>
      <c r="H171" s="51"/>
      <c r="I171" s="51"/>
      <c r="J171" s="51"/>
      <c r="K171" s="50"/>
      <c r="L171" s="122"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77"/>
      <c r="T171" s="177"/>
      <c r="V171" s="197"/>
      <c r="W171" s="198"/>
      <c r="X171" s="177"/>
      <c r="Y171" s="177"/>
      <c r="AB171" s="325"/>
      <c r="AC171" s="213"/>
      <c r="AD171" s="213"/>
      <c r="AE171" s="213"/>
      <c r="AF171" s="213"/>
      <c r="AG171" s="213"/>
      <c r="AH171" s="213"/>
      <c r="AI171" s="213"/>
      <c r="AJ171" s="326"/>
    </row>
    <row r="172" spans="7:36">
      <c r="G172" s="51"/>
      <c r="H172" s="51"/>
      <c r="I172" s="51"/>
      <c r="J172" s="51"/>
      <c r="K172" s="50"/>
      <c r="L172" s="122"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77"/>
      <c r="T172" s="177"/>
      <c r="V172" s="197"/>
      <c r="W172" s="198"/>
      <c r="X172" s="177"/>
      <c r="Y172" s="177"/>
      <c r="AB172" s="325"/>
      <c r="AC172" s="213"/>
      <c r="AD172" s="213"/>
      <c r="AE172" s="213"/>
      <c r="AF172" s="213"/>
      <c r="AG172" s="213"/>
      <c r="AH172" s="213"/>
      <c r="AI172" s="213"/>
      <c r="AJ172" s="326"/>
    </row>
    <row r="173" spans="7:36">
      <c r="G173" s="51"/>
      <c r="H173" s="51"/>
      <c r="I173" s="51"/>
      <c r="J173" s="51"/>
      <c r="K173" s="50"/>
      <c r="L173" s="122"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77"/>
      <c r="T173" s="177"/>
      <c r="V173" s="197"/>
      <c r="W173" s="198"/>
      <c r="X173" s="177"/>
      <c r="Y173" s="177"/>
      <c r="AB173" s="325"/>
      <c r="AC173" s="213"/>
      <c r="AD173" s="213"/>
      <c r="AE173" s="213"/>
      <c r="AF173" s="213"/>
      <c r="AG173" s="213"/>
      <c r="AH173" s="213"/>
      <c r="AI173" s="213"/>
      <c r="AJ173" s="326"/>
    </row>
    <row r="174" spans="7:36">
      <c r="G174" s="51"/>
      <c r="H174" s="51"/>
      <c r="I174" s="51"/>
      <c r="J174" s="51"/>
      <c r="K174" s="50"/>
      <c r="L174" s="122"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77"/>
      <c r="T174" s="177"/>
      <c r="V174" s="197"/>
      <c r="W174" s="198"/>
      <c r="X174" s="177"/>
      <c r="Y174" s="177"/>
      <c r="AB174" s="325"/>
      <c r="AC174" s="213"/>
      <c r="AD174" s="213"/>
      <c r="AE174" s="213"/>
      <c r="AF174" s="213"/>
      <c r="AG174" s="213"/>
      <c r="AH174" s="213"/>
      <c r="AI174" s="213"/>
      <c r="AJ174" s="326"/>
    </row>
    <row r="175" spans="7:36">
      <c r="G175" s="51"/>
      <c r="H175" s="51"/>
      <c r="I175" s="51"/>
      <c r="J175" s="51"/>
      <c r="K175" s="50"/>
      <c r="L175" s="122"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77"/>
      <c r="T175" s="177"/>
      <c r="V175" s="197"/>
      <c r="W175" s="198"/>
      <c r="X175" s="177"/>
      <c r="Y175" s="177"/>
      <c r="AB175" s="325"/>
      <c r="AC175" s="213"/>
      <c r="AD175" s="213"/>
      <c r="AE175" s="213"/>
      <c r="AF175" s="213"/>
      <c r="AG175" s="213"/>
      <c r="AH175" s="213"/>
      <c r="AI175" s="213"/>
      <c r="AJ175" s="326"/>
    </row>
    <row r="176" spans="7:36">
      <c r="G176" s="51"/>
      <c r="H176" s="51"/>
      <c r="I176" s="51"/>
      <c r="J176" s="51"/>
      <c r="K176" s="50"/>
      <c r="L176" s="122"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77"/>
      <c r="T176" s="177"/>
      <c r="V176" s="197"/>
      <c r="W176" s="198"/>
      <c r="X176" s="177"/>
      <c r="Y176" s="177"/>
      <c r="AB176" s="325"/>
      <c r="AC176" s="213"/>
      <c r="AD176" s="213"/>
      <c r="AE176" s="213"/>
      <c r="AF176" s="213"/>
      <c r="AG176" s="213"/>
      <c r="AH176" s="213"/>
      <c r="AI176" s="213"/>
      <c r="AJ176" s="326"/>
    </row>
    <row r="177" spans="7:36">
      <c r="G177" s="51"/>
      <c r="H177" s="51"/>
      <c r="I177" s="51"/>
      <c r="J177" s="51"/>
      <c r="K177" s="50"/>
      <c r="L177" s="122"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77"/>
      <c r="T177" s="177"/>
      <c r="V177" s="197"/>
      <c r="W177" s="198"/>
      <c r="X177" s="177"/>
      <c r="Y177" s="177"/>
      <c r="AB177" s="325"/>
      <c r="AC177" s="213"/>
      <c r="AD177" s="213"/>
      <c r="AE177" s="213"/>
      <c r="AF177" s="213"/>
      <c r="AG177" s="213"/>
      <c r="AH177" s="213"/>
      <c r="AI177" s="213"/>
      <c r="AJ177" s="326"/>
    </row>
    <row r="178" spans="7:36">
      <c r="G178" s="51"/>
      <c r="H178" s="51"/>
      <c r="I178" s="51"/>
      <c r="J178" s="51"/>
      <c r="K178" s="50"/>
      <c r="L178" s="122"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77"/>
      <c r="T178" s="177"/>
      <c r="V178" s="197"/>
      <c r="W178" s="198"/>
      <c r="X178" s="177"/>
      <c r="Y178" s="177"/>
      <c r="AB178" s="325"/>
      <c r="AC178" s="213"/>
      <c r="AD178" s="213"/>
      <c r="AE178" s="213"/>
      <c r="AF178" s="213"/>
      <c r="AG178" s="213"/>
      <c r="AH178" s="213"/>
      <c r="AI178" s="213"/>
      <c r="AJ178" s="326"/>
    </row>
    <row r="179" spans="7:36">
      <c r="G179" s="51"/>
      <c r="H179" s="51"/>
      <c r="I179" s="51"/>
      <c r="J179" s="51"/>
      <c r="K179" s="50"/>
      <c r="L179" s="122"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77"/>
      <c r="T179" s="177"/>
      <c r="V179" s="197"/>
      <c r="W179" s="198"/>
      <c r="X179" s="177"/>
      <c r="Y179" s="177"/>
      <c r="AB179" s="325"/>
      <c r="AC179" s="213"/>
      <c r="AD179" s="213"/>
      <c r="AE179" s="213"/>
      <c r="AF179" s="213"/>
      <c r="AG179" s="213"/>
      <c r="AH179" s="213"/>
      <c r="AI179" s="213"/>
      <c r="AJ179" s="326"/>
    </row>
    <row r="180" spans="7:36">
      <c r="G180" s="51"/>
      <c r="H180" s="51"/>
      <c r="I180" s="51"/>
      <c r="J180" s="51"/>
      <c r="K180" s="50"/>
      <c r="L180" s="122"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77"/>
      <c r="T180" s="177"/>
      <c r="V180" s="197"/>
      <c r="W180" s="198"/>
      <c r="X180" s="177"/>
      <c r="Y180" s="177"/>
      <c r="AB180" s="325"/>
      <c r="AC180" s="213"/>
      <c r="AD180" s="213"/>
      <c r="AE180" s="213"/>
      <c r="AF180" s="213"/>
      <c r="AG180" s="213"/>
      <c r="AH180" s="213"/>
      <c r="AI180" s="213"/>
      <c r="AJ180" s="326"/>
    </row>
    <row r="181" spans="7:36">
      <c r="G181" s="51"/>
      <c r="H181" s="51"/>
      <c r="I181" s="51"/>
      <c r="J181" s="51"/>
      <c r="K181" s="50"/>
      <c r="L181" s="122"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77"/>
      <c r="T181" s="177"/>
      <c r="V181" s="197"/>
      <c r="W181" s="198"/>
      <c r="X181" s="177"/>
      <c r="Y181" s="177"/>
      <c r="AB181" s="325"/>
      <c r="AC181" s="213"/>
      <c r="AD181" s="213"/>
      <c r="AE181" s="213"/>
      <c r="AF181" s="213"/>
      <c r="AG181" s="213"/>
      <c r="AH181" s="213"/>
      <c r="AI181" s="213"/>
      <c r="AJ181" s="326"/>
    </row>
    <row r="182" spans="7:36">
      <c r="G182" s="51"/>
      <c r="H182" s="51"/>
      <c r="I182" s="51"/>
      <c r="J182" s="51"/>
      <c r="K182" s="50"/>
      <c r="L182" s="122"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77"/>
      <c r="T182" s="177"/>
      <c r="V182" s="197"/>
      <c r="W182" s="198"/>
      <c r="X182" s="177"/>
      <c r="Y182" s="177"/>
      <c r="AB182" s="325"/>
      <c r="AC182" s="213"/>
      <c r="AD182" s="213"/>
      <c r="AE182" s="213"/>
      <c r="AF182" s="213"/>
      <c r="AG182" s="213"/>
      <c r="AH182" s="213"/>
      <c r="AI182" s="213"/>
      <c r="AJ182" s="326"/>
    </row>
    <row r="183" spans="7:36">
      <c r="G183" s="51"/>
      <c r="H183" s="51"/>
      <c r="I183" s="51"/>
      <c r="J183" s="51"/>
      <c r="K183" s="50"/>
      <c r="L183" s="122"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77"/>
      <c r="T183" s="177"/>
      <c r="V183" s="197"/>
      <c r="W183" s="198"/>
      <c r="X183" s="177"/>
      <c r="Y183" s="177"/>
      <c r="AB183" s="325"/>
      <c r="AC183" s="213"/>
      <c r="AD183" s="213"/>
      <c r="AE183" s="213"/>
      <c r="AF183" s="213"/>
      <c r="AG183" s="213"/>
      <c r="AH183" s="213"/>
      <c r="AI183" s="213"/>
      <c r="AJ183" s="326"/>
    </row>
    <row r="184" spans="7:36">
      <c r="G184" s="51"/>
      <c r="H184" s="51"/>
      <c r="I184" s="51"/>
      <c r="J184" s="51"/>
      <c r="K184" s="50"/>
      <c r="L184" s="122"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77"/>
      <c r="T184" s="177"/>
      <c r="V184" s="197"/>
      <c r="W184" s="198"/>
      <c r="X184" s="177"/>
      <c r="Y184" s="177"/>
      <c r="AB184" s="325"/>
      <c r="AC184" s="213"/>
      <c r="AD184" s="213"/>
      <c r="AE184" s="213"/>
      <c r="AF184" s="213"/>
      <c r="AG184" s="213"/>
      <c r="AH184" s="213"/>
      <c r="AI184" s="213"/>
      <c r="AJ184" s="326"/>
    </row>
    <row r="185" spans="7:36">
      <c r="G185" s="51"/>
      <c r="H185" s="51"/>
      <c r="I185" s="51"/>
      <c r="J185" s="51"/>
      <c r="K185" s="50"/>
      <c r="L185" s="122"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77"/>
      <c r="T185" s="177"/>
      <c r="V185" s="197"/>
      <c r="W185" s="198"/>
      <c r="X185" s="177"/>
      <c r="Y185" s="177"/>
      <c r="AB185" s="325"/>
      <c r="AC185" s="213"/>
      <c r="AD185" s="213"/>
      <c r="AE185" s="213"/>
      <c r="AF185" s="213"/>
      <c r="AG185" s="213"/>
      <c r="AH185" s="213"/>
      <c r="AI185" s="213"/>
      <c r="AJ185" s="326"/>
    </row>
    <row r="186" spans="7:36">
      <c r="G186" s="51"/>
      <c r="H186" s="51"/>
      <c r="I186" s="51"/>
      <c r="J186" s="51"/>
      <c r="K186" s="50"/>
      <c r="L186" s="122"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77"/>
      <c r="T186" s="177"/>
      <c r="V186" s="197"/>
      <c r="W186" s="198"/>
      <c r="X186" s="177"/>
      <c r="Y186" s="177"/>
      <c r="AB186" s="325"/>
      <c r="AC186" s="213"/>
      <c r="AD186" s="213"/>
      <c r="AE186" s="213"/>
      <c r="AF186" s="213"/>
      <c r="AG186" s="213"/>
      <c r="AH186" s="213"/>
      <c r="AI186" s="213"/>
      <c r="AJ186" s="326"/>
    </row>
    <row r="187" spans="7:36">
      <c r="G187" s="51"/>
      <c r="H187" s="51"/>
      <c r="I187" s="51"/>
      <c r="J187" s="51"/>
      <c r="K187" s="50"/>
      <c r="L187" s="122"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77"/>
      <c r="T187" s="177"/>
      <c r="V187" s="197"/>
      <c r="W187" s="198"/>
      <c r="X187" s="177"/>
      <c r="Y187" s="177"/>
      <c r="AB187" s="325"/>
      <c r="AC187" s="213"/>
      <c r="AD187" s="213"/>
      <c r="AE187" s="213"/>
      <c r="AF187" s="213"/>
      <c r="AG187" s="213"/>
      <c r="AH187" s="213"/>
      <c r="AI187" s="213"/>
      <c r="AJ187" s="326"/>
    </row>
    <row r="188" spans="7:36">
      <c r="G188" s="51"/>
      <c r="H188" s="51"/>
      <c r="I188" s="51"/>
      <c r="J188" s="51"/>
      <c r="K188" s="50"/>
      <c r="L188" s="122"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77"/>
      <c r="T188" s="177"/>
      <c r="V188" s="197"/>
      <c r="W188" s="198"/>
      <c r="X188" s="177"/>
      <c r="Y188" s="177"/>
      <c r="AB188" s="325"/>
      <c r="AC188" s="213"/>
      <c r="AD188" s="213"/>
      <c r="AE188" s="213"/>
      <c r="AF188" s="213"/>
      <c r="AG188" s="213"/>
      <c r="AH188" s="213"/>
      <c r="AI188" s="213"/>
      <c r="AJ188" s="326"/>
    </row>
    <row r="189" spans="7:36">
      <c r="G189" s="51"/>
      <c r="H189" s="51"/>
      <c r="I189" s="51"/>
      <c r="J189" s="51"/>
      <c r="K189" s="50"/>
      <c r="L189" s="122"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77"/>
      <c r="T189" s="177"/>
      <c r="V189" s="197"/>
      <c r="W189" s="198"/>
      <c r="X189" s="177"/>
      <c r="Y189" s="177"/>
      <c r="AB189" s="325"/>
      <c r="AC189" s="213"/>
      <c r="AD189" s="213"/>
      <c r="AE189" s="213"/>
      <c r="AF189" s="213"/>
      <c r="AG189" s="213"/>
      <c r="AH189" s="213"/>
      <c r="AI189" s="213"/>
      <c r="AJ189" s="326"/>
    </row>
    <row r="190" spans="7:36">
      <c r="G190" s="51"/>
      <c r="H190" s="51"/>
      <c r="I190" s="51"/>
      <c r="J190" s="51"/>
      <c r="K190" s="50"/>
      <c r="L190" s="122"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77"/>
      <c r="T190" s="177"/>
      <c r="V190" s="197"/>
      <c r="W190" s="198"/>
      <c r="X190" s="177"/>
      <c r="Y190" s="177"/>
      <c r="AB190" s="325"/>
      <c r="AC190" s="213"/>
      <c r="AD190" s="213"/>
      <c r="AE190" s="213"/>
      <c r="AF190" s="213"/>
      <c r="AG190" s="213"/>
      <c r="AH190" s="213"/>
      <c r="AI190" s="213"/>
      <c r="AJ190" s="326"/>
    </row>
    <row r="191" spans="7:36">
      <c r="G191" s="51"/>
      <c r="H191" s="51"/>
      <c r="I191" s="51"/>
      <c r="J191" s="51"/>
      <c r="K191" s="50"/>
      <c r="L191" s="122"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77"/>
      <c r="T191" s="177"/>
      <c r="V191" s="197"/>
      <c r="W191" s="198"/>
      <c r="X191" s="177"/>
      <c r="Y191" s="177"/>
      <c r="AB191" s="325"/>
      <c r="AC191" s="213"/>
      <c r="AD191" s="213"/>
      <c r="AE191" s="213"/>
      <c r="AF191" s="213"/>
      <c r="AG191" s="213"/>
      <c r="AH191" s="213"/>
      <c r="AI191" s="213"/>
      <c r="AJ191" s="326"/>
    </row>
    <row r="192" spans="7:36">
      <c r="G192" s="51"/>
      <c r="H192" s="51"/>
      <c r="I192" s="51"/>
      <c r="J192" s="51"/>
      <c r="K192" s="50"/>
      <c r="L192" s="122"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77"/>
      <c r="T192" s="177"/>
      <c r="V192" s="197"/>
      <c r="W192" s="198"/>
      <c r="X192" s="177"/>
      <c r="Y192" s="177"/>
      <c r="AB192" s="325"/>
      <c r="AC192" s="213"/>
      <c r="AD192" s="213"/>
      <c r="AE192" s="213"/>
      <c r="AF192" s="213"/>
      <c r="AG192" s="213"/>
      <c r="AH192" s="213"/>
      <c r="AI192" s="213"/>
      <c r="AJ192" s="326"/>
    </row>
    <row r="193" spans="7:36">
      <c r="G193" s="51"/>
      <c r="H193" s="51"/>
      <c r="I193" s="51"/>
      <c r="J193" s="51"/>
      <c r="K193" s="50"/>
      <c r="L193" s="122"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77"/>
      <c r="T193" s="177"/>
      <c r="V193" s="197"/>
      <c r="W193" s="198"/>
      <c r="X193" s="177"/>
      <c r="Y193" s="177"/>
      <c r="AB193" s="325"/>
      <c r="AC193" s="213"/>
      <c r="AD193" s="213"/>
      <c r="AE193" s="213"/>
      <c r="AF193" s="213"/>
      <c r="AG193" s="213"/>
      <c r="AH193" s="213"/>
      <c r="AI193" s="213"/>
      <c r="AJ193" s="326"/>
    </row>
    <row r="194" spans="7:36">
      <c r="G194" s="51"/>
      <c r="H194" s="51"/>
      <c r="I194" s="51"/>
      <c r="J194" s="51"/>
      <c r="K194" s="50"/>
      <c r="L194" s="122"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77"/>
      <c r="T194" s="177"/>
      <c r="V194" s="197"/>
      <c r="W194" s="198"/>
      <c r="X194" s="177"/>
      <c r="Y194" s="177"/>
      <c r="AB194" s="325"/>
      <c r="AC194" s="213"/>
      <c r="AD194" s="213"/>
      <c r="AE194" s="213"/>
      <c r="AF194" s="213"/>
      <c r="AG194" s="213"/>
      <c r="AH194" s="213"/>
      <c r="AI194" s="213"/>
      <c r="AJ194" s="326"/>
    </row>
    <row r="195" spans="7:36">
      <c r="G195" s="51"/>
      <c r="H195" s="51"/>
      <c r="I195" s="51"/>
      <c r="J195" s="51"/>
      <c r="K195" s="50"/>
      <c r="L195" s="122"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77"/>
      <c r="T195" s="177"/>
      <c r="V195" s="197"/>
      <c r="W195" s="198"/>
      <c r="X195" s="177"/>
      <c r="Y195" s="177"/>
      <c r="AB195" s="325"/>
      <c r="AC195" s="213"/>
      <c r="AD195" s="213"/>
      <c r="AE195" s="213"/>
      <c r="AF195" s="213"/>
      <c r="AG195" s="213"/>
      <c r="AH195" s="213"/>
      <c r="AI195" s="213"/>
      <c r="AJ195" s="326"/>
    </row>
    <row r="196" spans="7:36">
      <c r="G196" s="51"/>
      <c r="H196" s="51"/>
      <c r="I196" s="51"/>
      <c r="J196" s="51"/>
      <c r="K196" s="50"/>
      <c r="L196" s="122"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77"/>
      <c r="T196" s="177"/>
      <c r="V196" s="197"/>
      <c r="W196" s="198"/>
      <c r="X196" s="177"/>
      <c r="Y196" s="177"/>
      <c r="AB196" s="325"/>
      <c r="AC196" s="213"/>
      <c r="AD196" s="213"/>
      <c r="AE196" s="213"/>
      <c r="AF196" s="213"/>
      <c r="AG196" s="213"/>
      <c r="AH196" s="213"/>
      <c r="AI196" s="213"/>
      <c r="AJ196" s="326"/>
    </row>
    <row r="197" spans="7:36">
      <c r="G197" s="51"/>
      <c r="H197" s="51"/>
      <c r="I197" s="51"/>
      <c r="J197" s="51"/>
      <c r="K197" s="50"/>
      <c r="L197" s="122"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77"/>
      <c r="T197" s="177"/>
      <c r="V197" s="197"/>
      <c r="W197" s="198"/>
      <c r="X197" s="177"/>
      <c r="Y197" s="177"/>
      <c r="AB197" s="325"/>
      <c r="AC197" s="213"/>
      <c r="AD197" s="213"/>
      <c r="AE197" s="213"/>
      <c r="AF197" s="213"/>
      <c r="AG197" s="213"/>
      <c r="AH197" s="213"/>
      <c r="AI197" s="213"/>
      <c r="AJ197" s="326"/>
    </row>
    <row r="198" spans="7:36">
      <c r="G198" s="51"/>
      <c r="H198" s="51"/>
      <c r="I198" s="51"/>
      <c r="J198" s="51"/>
      <c r="K198" s="50"/>
      <c r="L198" s="122"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77"/>
      <c r="T198" s="177"/>
      <c r="V198" s="197"/>
      <c r="W198" s="198"/>
      <c r="X198" s="177"/>
      <c r="Y198" s="177"/>
      <c r="AB198" s="325"/>
      <c r="AC198" s="213"/>
      <c r="AD198" s="213"/>
      <c r="AE198" s="213"/>
      <c r="AF198" s="213"/>
      <c r="AG198" s="213"/>
      <c r="AH198" s="213"/>
      <c r="AI198" s="213"/>
      <c r="AJ198" s="326"/>
    </row>
    <row r="199" spans="7:36">
      <c r="G199" s="51"/>
      <c r="H199" s="51"/>
      <c r="I199" s="51"/>
      <c r="J199" s="51"/>
      <c r="K199" s="50"/>
      <c r="L199" s="122"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77"/>
      <c r="T199" s="177"/>
      <c r="V199" s="197"/>
      <c r="W199" s="198"/>
      <c r="X199" s="177"/>
      <c r="Y199" s="177"/>
      <c r="AB199" s="325"/>
      <c r="AC199" s="213"/>
      <c r="AD199" s="213"/>
      <c r="AE199" s="213"/>
      <c r="AF199" s="213"/>
      <c r="AG199" s="213"/>
      <c r="AH199" s="213"/>
      <c r="AI199" s="213"/>
      <c r="AJ199" s="326"/>
    </row>
    <row r="200" spans="7:36">
      <c r="G200" s="51"/>
      <c r="H200" s="51"/>
      <c r="I200" s="51"/>
      <c r="J200" s="51"/>
      <c r="K200" s="50"/>
      <c r="L200" s="122"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77"/>
      <c r="T200" s="177"/>
      <c r="V200" s="197"/>
      <c r="W200" s="198"/>
      <c r="X200" s="177"/>
      <c r="Y200" s="177"/>
      <c r="AB200" s="325"/>
      <c r="AC200" s="213"/>
      <c r="AD200" s="213"/>
      <c r="AE200" s="213"/>
      <c r="AF200" s="213"/>
      <c r="AG200" s="213"/>
      <c r="AH200" s="213"/>
      <c r="AI200" s="213"/>
      <c r="AJ200" s="326"/>
    </row>
    <row r="201" spans="7:36">
      <c r="G201" s="51"/>
      <c r="H201" s="51"/>
      <c r="I201" s="51"/>
      <c r="J201" s="51"/>
      <c r="K201" s="50"/>
      <c r="L201" s="122"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77"/>
      <c r="T201" s="177"/>
      <c r="V201" s="197"/>
      <c r="W201" s="198"/>
      <c r="X201" s="177"/>
      <c r="Y201" s="177"/>
      <c r="AB201" s="325"/>
      <c r="AC201" s="213"/>
      <c r="AD201" s="213"/>
      <c r="AE201" s="213"/>
      <c r="AF201" s="213"/>
      <c r="AG201" s="213"/>
      <c r="AH201" s="213"/>
      <c r="AI201" s="213"/>
      <c r="AJ201" s="326"/>
    </row>
    <row r="202" spans="7:36">
      <c r="G202" s="51"/>
      <c r="H202" s="51"/>
      <c r="I202" s="51"/>
      <c r="J202" s="51"/>
      <c r="K202" s="50"/>
      <c r="L202" s="122"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77"/>
      <c r="T202" s="177"/>
      <c r="V202" s="197"/>
      <c r="W202" s="198"/>
      <c r="X202" s="177"/>
      <c r="Y202" s="177"/>
      <c r="AB202" s="325"/>
      <c r="AC202" s="213"/>
      <c r="AD202" s="213"/>
      <c r="AE202" s="213"/>
      <c r="AF202" s="213"/>
      <c r="AG202" s="213"/>
      <c r="AH202" s="213"/>
      <c r="AI202" s="213"/>
      <c r="AJ202" s="326"/>
    </row>
    <row r="203" spans="7:36">
      <c r="G203" s="51"/>
      <c r="H203" s="51"/>
      <c r="I203" s="51"/>
      <c r="J203" s="51"/>
      <c r="K203" s="50"/>
      <c r="L203" s="122"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77"/>
      <c r="T203" s="177"/>
      <c r="V203" s="197"/>
      <c r="W203" s="198"/>
      <c r="X203" s="177"/>
      <c r="Y203" s="177"/>
      <c r="AB203" s="325"/>
      <c r="AC203" s="213"/>
      <c r="AD203" s="213"/>
      <c r="AE203" s="213"/>
      <c r="AF203" s="213"/>
      <c r="AG203" s="213"/>
      <c r="AH203" s="213"/>
      <c r="AI203" s="213"/>
      <c r="AJ203" s="326"/>
    </row>
    <row r="204" spans="7:36">
      <c r="G204" s="51"/>
      <c r="H204" s="51"/>
      <c r="I204" s="51"/>
      <c r="J204" s="51"/>
      <c r="K204" s="50"/>
      <c r="L204" s="122"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77"/>
      <c r="T204" s="177"/>
      <c r="V204" s="197"/>
      <c r="W204" s="198"/>
      <c r="X204" s="177"/>
      <c r="Y204" s="177"/>
      <c r="AB204" s="325"/>
      <c r="AC204" s="213"/>
      <c r="AD204" s="213"/>
      <c r="AE204" s="213"/>
      <c r="AF204" s="213"/>
      <c r="AG204" s="213"/>
      <c r="AH204" s="213"/>
      <c r="AI204" s="213"/>
      <c r="AJ204" s="326"/>
    </row>
    <row r="205" spans="7:36">
      <c r="G205" s="51"/>
      <c r="H205" s="51"/>
      <c r="I205" s="51"/>
      <c r="J205" s="51"/>
      <c r="K205" s="50"/>
      <c r="L205" s="122"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77"/>
      <c r="T205" s="177"/>
      <c r="V205" s="197"/>
      <c r="W205" s="198"/>
      <c r="X205" s="177"/>
      <c r="Y205" s="177"/>
      <c r="AB205" s="325"/>
      <c r="AC205" s="213"/>
      <c r="AD205" s="213"/>
      <c r="AE205" s="213"/>
      <c r="AF205" s="213"/>
      <c r="AG205" s="213"/>
      <c r="AH205" s="213"/>
      <c r="AI205" s="213"/>
      <c r="AJ205" s="326"/>
    </row>
    <row r="206" spans="7:36">
      <c r="G206" s="51"/>
      <c r="H206" s="51"/>
      <c r="I206" s="51"/>
      <c r="J206" s="51"/>
      <c r="K206" s="50"/>
      <c r="L206" s="122"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77"/>
      <c r="T206" s="177"/>
      <c r="V206" s="197"/>
      <c r="W206" s="198"/>
      <c r="X206" s="177"/>
      <c r="Y206" s="177"/>
      <c r="AB206" s="325"/>
      <c r="AC206" s="213"/>
      <c r="AD206" s="213"/>
      <c r="AE206" s="213"/>
      <c r="AF206" s="213"/>
      <c r="AG206" s="213"/>
      <c r="AH206" s="213"/>
      <c r="AI206" s="213"/>
      <c r="AJ206" s="326"/>
    </row>
    <row r="207" spans="7:36">
      <c r="G207" s="51"/>
      <c r="H207" s="51"/>
      <c r="I207" s="51"/>
      <c r="J207" s="51"/>
      <c r="K207" s="50"/>
      <c r="L207" s="122"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77"/>
      <c r="T207" s="177"/>
      <c r="V207" s="197"/>
      <c r="W207" s="198"/>
      <c r="X207" s="177"/>
      <c r="Y207" s="177"/>
      <c r="AB207" s="325"/>
      <c r="AC207" s="213"/>
      <c r="AD207" s="213"/>
      <c r="AE207" s="213"/>
      <c r="AF207" s="213"/>
      <c r="AG207" s="213"/>
      <c r="AH207" s="213"/>
      <c r="AI207" s="213"/>
      <c r="AJ207" s="326"/>
    </row>
    <row r="208" spans="7:36">
      <c r="G208" s="51"/>
      <c r="H208" s="51"/>
      <c r="I208" s="51"/>
      <c r="J208" s="51"/>
      <c r="K208" s="50"/>
      <c r="L208" s="122"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77"/>
      <c r="T208" s="177"/>
      <c r="V208" s="197"/>
      <c r="W208" s="198"/>
      <c r="X208" s="177"/>
      <c r="Y208" s="177"/>
      <c r="AB208" s="325"/>
      <c r="AC208" s="213"/>
      <c r="AD208" s="213"/>
      <c r="AE208" s="213"/>
      <c r="AF208" s="213"/>
      <c r="AG208" s="213"/>
      <c r="AH208" s="213"/>
      <c r="AI208" s="213"/>
      <c r="AJ208" s="326"/>
    </row>
    <row r="209" spans="7:36">
      <c r="G209" s="51"/>
      <c r="H209" s="51"/>
      <c r="I209" s="51"/>
      <c r="J209" s="51"/>
      <c r="K209" s="50"/>
      <c r="L209" s="122"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77"/>
      <c r="T209" s="177"/>
      <c r="V209" s="197"/>
      <c r="W209" s="198"/>
      <c r="X209" s="177"/>
      <c r="Y209" s="177"/>
      <c r="AB209" s="325"/>
      <c r="AC209" s="213"/>
      <c r="AD209" s="213"/>
      <c r="AE209" s="213"/>
      <c r="AF209" s="213"/>
      <c r="AG209" s="213"/>
      <c r="AH209" s="213"/>
      <c r="AI209" s="213"/>
      <c r="AJ209" s="326"/>
    </row>
    <row r="210" spans="7:36">
      <c r="G210" s="51"/>
      <c r="H210" s="51"/>
      <c r="I210" s="51"/>
      <c r="J210" s="51"/>
      <c r="K210" s="50"/>
      <c r="L210" s="122"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77"/>
      <c r="T210" s="177"/>
      <c r="V210" s="197"/>
      <c r="W210" s="198"/>
      <c r="X210" s="177"/>
      <c r="Y210" s="177"/>
      <c r="AB210" s="325"/>
      <c r="AC210" s="213"/>
      <c r="AD210" s="213"/>
      <c r="AE210" s="213"/>
      <c r="AF210" s="213"/>
      <c r="AG210" s="213"/>
      <c r="AH210" s="213"/>
      <c r="AI210" s="213"/>
      <c r="AJ210" s="326"/>
    </row>
    <row r="211" spans="7:36">
      <c r="G211" s="51"/>
      <c r="H211" s="51"/>
      <c r="I211" s="51"/>
      <c r="J211" s="51"/>
      <c r="K211" s="50"/>
      <c r="L211" s="122"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77"/>
      <c r="T211" s="177"/>
      <c r="V211" s="197"/>
      <c r="W211" s="198"/>
      <c r="X211" s="177"/>
      <c r="Y211" s="177"/>
      <c r="AB211" s="325"/>
      <c r="AC211" s="213"/>
      <c r="AD211" s="213"/>
      <c r="AE211" s="213"/>
      <c r="AF211" s="213"/>
      <c r="AG211" s="213"/>
      <c r="AH211" s="213"/>
      <c r="AI211" s="213"/>
      <c r="AJ211" s="326"/>
    </row>
    <row r="212" spans="7:36">
      <c r="G212" s="51"/>
      <c r="H212" s="51"/>
      <c r="I212" s="51"/>
      <c r="J212" s="51"/>
      <c r="K212" s="50"/>
      <c r="L212" s="122"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77"/>
      <c r="T212" s="177"/>
      <c r="V212" s="197"/>
      <c r="W212" s="198"/>
      <c r="X212" s="177"/>
      <c r="Y212" s="177"/>
      <c r="AB212" s="325"/>
      <c r="AC212" s="213"/>
      <c r="AD212" s="213"/>
      <c r="AE212" s="213"/>
      <c r="AF212" s="213"/>
      <c r="AG212" s="213"/>
      <c r="AH212" s="213"/>
      <c r="AI212" s="213"/>
      <c r="AJ212" s="326"/>
    </row>
    <row r="213" spans="7:36">
      <c r="G213" s="51"/>
      <c r="H213" s="51"/>
      <c r="I213" s="51"/>
      <c r="J213" s="51"/>
      <c r="K213" s="50"/>
      <c r="L213" s="122"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77"/>
      <c r="T213" s="177"/>
      <c r="V213" s="197"/>
      <c r="W213" s="198"/>
      <c r="X213" s="177"/>
      <c r="Y213" s="177"/>
      <c r="AB213" s="325"/>
      <c r="AC213" s="213"/>
      <c r="AD213" s="213"/>
      <c r="AE213" s="213"/>
      <c r="AF213" s="213"/>
      <c r="AG213" s="213"/>
      <c r="AH213" s="213"/>
      <c r="AI213" s="213"/>
      <c r="AJ213" s="326"/>
    </row>
    <row r="214" spans="7:36">
      <c r="G214" s="51"/>
      <c r="H214" s="51"/>
      <c r="I214" s="51"/>
      <c r="J214" s="51"/>
      <c r="K214" s="50"/>
      <c r="L214" s="122"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77"/>
      <c r="T214" s="177"/>
      <c r="V214" s="197"/>
      <c r="W214" s="198"/>
      <c r="X214" s="177"/>
      <c r="Y214" s="177"/>
      <c r="AB214" s="325"/>
      <c r="AC214" s="213"/>
      <c r="AD214" s="213"/>
      <c r="AE214" s="213"/>
      <c r="AF214" s="213"/>
      <c r="AG214" s="213"/>
      <c r="AH214" s="213"/>
      <c r="AI214" s="213"/>
      <c r="AJ214" s="326"/>
    </row>
    <row r="215" spans="7:36">
      <c r="G215" s="51"/>
      <c r="H215" s="51"/>
      <c r="I215" s="51"/>
      <c r="J215" s="51"/>
      <c r="K215" s="50"/>
      <c r="L215" s="122"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77"/>
      <c r="T215" s="177"/>
      <c r="V215" s="197"/>
      <c r="W215" s="198"/>
      <c r="X215" s="177"/>
      <c r="Y215" s="177"/>
      <c r="AB215" s="325"/>
      <c r="AC215" s="213"/>
      <c r="AD215" s="213"/>
      <c r="AE215" s="213"/>
      <c r="AF215" s="213"/>
      <c r="AG215" s="213"/>
      <c r="AH215" s="213"/>
      <c r="AI215" s="213"/>
      <c r="AJ215" s="326"/>
    </row>
    <row r="216" spans="7:36">
      <c r="G216" s="51"/>
      <c r="H216" s="51"/>
      <c r="I216" s="51"/>
      <c r="J216" s="51"/>
      <c r="K216" s="50"/>
      <c r="L216" s="122"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77"/>
      <c r="T216" s="177"/>
      <c r="V216" s="197"/>
      <c r="W216" s="198"/>
      <c r="X216" s="177"/>
      <c r="Y216" s="177"/>
      <c r="AB216" s="325"/>
      <c r="AC216" s="213"/>
      <c r="AD216" s="213"/>
      <c r="AE216" s="213"/>
      <c r="AF216" s="213"/>
      <c r="AG216" s="213"/>
      <c r="AH216" s="213"/>
      <c r="AI216" s="213"/>
      <c r="AJ216" s="326"/>
    </row>
    <row r="217" spans="7:36">
      <c r="G217" s="51"/>
      <c r="H217" s="51"/>
      <c r="I217" s="51"/>
      <c r="J217" s="51"/>
      <c r="K217" s="50"/>
      <c r="L217" s="122"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77"/>
      <c r="T217" s="177"/>
      <c r="V217" s="197"/>
      <c r="W217" s="198"/>
      <c r="X217" s="177"/>
      <c r="Y217" s="177"/>
      <c r="AB217" s="325"/>
      <c r="AC217" s="213"/>
      <c r="AD217" s="213"/>
      <c r="AE217" s="213"/>
      <c r="AF217" s="213"/>
      <c r="AG217" s="213"/>
      <c r="AH217" s="213"/>
      <c r="AI217" s="213"/>
      <c r="AJ217" s="326"/>
    </row>
    <row r="218" spans="7:36">
      <c r="G218" s="51"/>
      <c r="H218" s="51"/>
      <c r="I218" s="51"/>
      <c r="J218" s="51"/>
      <c r="K218" s="50"/>
      <c r="L218" s="122"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77"/>
      <c r="T218" s="177"/>
      <c r="V218" s="197"/>
      <c r="W218" s="198"/>
      <c r="X218" s="177"/>
      <c r="Y218" s="177"/>
      <c r="AB218" s="325"/>
      <c r="AC218" s="213"/>
      <c r="AD218" s="213"/>
      <c r="AE218" s="213"/>
      <c r="AF218" s="213"/>
      <c r="AG218" s="213"/>
      <c r="AH218" s="213"/>
      <c r="AI218" s="213"/>
      <c r="AJ218" s="326"/>
    </row>
    <row r="219" spans="7:36">
      <c r="G219" s="51"/>
      <c r="H219" s="51"/>
      <c r="I219" s="51"/>
      <c r="J219" s="51"/>
      <c r="K219" s="50"/>
      <c r="L219" s="122"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77"/>
      <c r="T219" s="177"/>
      <c r="V219" s="197"/>
      <c r="W219" s="198"/>
      <c r="X219" s="177"/>
      <c r="Y219" s="177"/>
      <c r="AB219" s="325"/>
      <c r="AC219" s="213"/>
      <c r="AD219" s="213"/>
      <c r="AE219" s="213"/>
      <c r="AF219" s="213"/>
      <c r="AG219" s="213"/>
      <c r="AH219" s="213"/>
      <c r="AI219" s="213"/>
      <c r="AJ219" s="326"/>
    </row>
    <row r="220" spans="7:36">
      <c r="G220" s="51"/>
      <c r="H220" s="51"/>
      <c r="I220" s="51"/>
      <c r="J220" s="51"/>
      <c r="K220" s="50"/>
      <c r="L220" s="122"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77"/>
      <c r="T220" s="177"/>
      <c r="V220" s="197"/>
      <c r="W220" s="198"/>
      <c r="X220" s="177"/>
      <c r="Y220" s="177"/>
      <c r="AB220" s="325"/>
      <c r="AC220" s="213"/>
      <c r="AD220" s="213"/>
      <c r="AE220" s="213"/>
      <c r="AF220" s="213"/>
      <c r="AG220" s="213"/>
      <c r="AH220" s="213"/>
      <c r="AI220" s="213"/>
      <c r="AJ220" s="326"/>
    </row>
    <row r="221" spans="7:36">
      <c r="G221" s="51"/>
      <c r="H221" s="51"/>
      <c r="I221" s="51"/>
      <c r="J221" s="51"/>
      <c r="K221" s="50"/>
      <c r="L221" s="122"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77"/>
      <c r="T221" s="177"/>
      <c r="V221" s="197"/>
      <c r="W221" s="198"/>
      <c r="X221" s="177"/>
      <c r="Y221" s="177"/>
      <c r="AB221" s="325"/>
      <c r="AC221" s="213"/>
      <c r="AD221" s="213"/>
      <c r="AE221" s="213"/>
      <c r="AF221" s="213"/>
      <c r="AG221" s="213"/>
      <c r="AH221" s="213"/>
      <c r="AI221" s="213"/>
      <c r="AJ221" s="326"/>
    </row>
    <row r="222" spans="7:36">
      <c r="G222" s="51"/>
      <c r="H222" s="51"/>
      <c r="I222" s="51"/>
      <c r="J222" s="51"/>
      <c r="K222" s="50"/>
      <c r="L222" s="122"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77"/>
      <c r="T222" s="177"/>
      <c r="V222" s="197"/>
      <c r="W222" s="198"/>
      <c r="X222" s="177"/>
      <c r="Y222" s="177"/>
      <c r="AB222" s="325"/>
      <c r="AC222" s="213"/>
      <c r="AD222" s="213"/>
      <c r="AE222" s="213"/>
      <c r="AF222" s="213"/>
      <c r="AG222" s="213"/>
      <c r="AH222" s="213"/>
      <c r="AI222" s="213"/>
      <c r="AJ222" s="326"/>
    </row>
    <row r="223" spans="7:36">
      <c r="G223" s="51"/>
      <c r="H223" s="51"/>
      <c r="I223" s="51"/>
      <c r="J223" s="51"/>
      <c r="K223" s="50"/>
      <c r="L223" s="122"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77"/>
      <c r="T223" s="177"/>
      <c r="V223" s="197"/>
      <c r="W223" s="198"/>
      <c r="X223" s="177"/>
      <c r="Y223" s="177"/>
      <c r="AB223" s="325"/>
      <c r="AC223" s="213"/>
      <c r="AD223" s="213"/>
      <c r="AE223" s="213"/>
      <c r="AF223" s="213"/>
      <c r="AG223" s="213"/>
      <c r="AH223" s="213"/>
      <c r="AI223" s="213"/>
      <c r="AJ223" s="326"/>
    </row>
    <row r="224" spans="7:36">
      <c r="G224" s="51"/>
      <c r="H224" s="51"/>
      <c r="I224" s="51"/>
      <c r="J224" s="51"/>
      <c r="K224" s="50"/>
      <c r="L224" s="122"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77"/>
      <c r="T224" s="177"/>
      <c r="V224" s="197"/>
      <c r="W224" s="198"/>
      <c r="X224" s="177"/>
      <c r="Y224" s="177"/>
      <c r="AB224" s="325"/>
      <c r="AC224" s="213"/>
      <c r="AD224" s="213"/>
      <c r="AE224" s="213"/>
      <c r="AF224" s="213"/>
      <c r="AG224" s="213"/>
      <c r="AH224" s="213"/>
      <c r="AI224" s="213"/>
      <c r="AJ224" s="326"/>
    </row>
    <row r="225" spans="7:36">
      <c r="G225" s="51"/>
      <c r="H225" s="51"/>
      <c r="I225" s="51"/>
      <c r="J225" s="51"/>
      <c r="K225" s="50"/>
      <c r="L225" s="122"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77"/>
      <c r="T225" s="177"/>
      <c r="V225" s="197"/>
      <c r="W225" s="198"/>
      <c r="X225" s="177"/>
      <c r="Y225" s="177"/>
      <c r="AB225" s="325"/>
      <c r="AC225" s="213"/>
      <c r="AD225" s="213"/>
      <c r="AE225" s="213"/>
      <c r="AF225" s="213"/>
      <c r="AG225" s="213"/>
      <c r="AH225" s="213"/>
      <c r="AI225" s="213"/>
      <c r="AJ225" s="326"/>
    </row>
    <row r="226" spans="7:36">
      <c r="G226" s="51"/>
      <c r="H226" s="51"/>
      <c r="I226" s="51"/>
      <c r="J226" s="51"/>
      <c r="K226" s="50"/>
      <c r="L226" s="122"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77"/>
      <c r="T226" s="177"/>
      <c r="V226" s="197"/>
      <c r="W226" s="198"/>
      <c r="X226" s="177"/>
      <c r="Y226" s="177"/>
      <c r="AB226" s="325"/>
      <c r="AC226" s="213"/>
      <c r="AD226" s="213"/>
      <c r="AE226" s="213"/>
      <c r="AF226" s="213"/>
      <c r="AG226" s="213"/>
      <c r="AH226" s="213"/>
      <c r="AI226" s="213"/>
      <c r="AJ226" s="326"/>
    </row>
    <row r="227" spans="7:36">
      <c r="G227" s="51"/>
      <c r="H227" s="51"/>
      <c r="I227" s="51"/>
      <c r="J227" s="51"/>
      <c r="K227" s="50"/>
      <c r="L227" s="122"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77"/>
      <c r="T227" s="177"/>
      <c r="V227" s="197"/>
      <c r="W227" s="198"/>
      <c r="X227" s="177"/>
      <c r="Y227" s="177"/>
      <c r="AB227" s="325"/>
      <c r="AC227" s="213"/>
      <c r="AD227" s="213"/>
      <c r="AE227" s="213"/>
      <c r="AF227" s="213"/>
      <c r="AG227" s="213"/>
      <c r="AH227" s="213"/>
      <c r="AI227" s="213"/>
      <c r="AJ227" s="326"/>
    </row>
    <row r="228" spans="7:36">
      <c r="G228" s="51"/>
      <c r="H228" s="51"/>
      <c r="I228" s="51"/>
      <c r="J228" s="51"/>
      <c r="K228" s="50"/>
      <c r="L228" s="122"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77"/>
      <c r="T228" s="177"/>
      <c r="V228" s="197"/>
      <c r="W228" s="198"/>
      <c r="X228" s="177"/>
      <c r="Y228" s="177"/>
      <c r="AB228" s="325"/>
      <c r="AC228" s="213"/>
      <c r="AD228" s="213"/>
      <c r="AE228" s="213"/>
      <c r="AF228" s="213"/>
      <c r="AG228" s="213"/>
      <c r="AH228" s="213"/>
      <c r="AI228" s="213"/>
      <c r="AJ228" s="326"/>
    </row>
    <row r="229" spans="7:36">
      <c r="G229" s="51"/>
      <c r="H229" s="51"/>
      <c r="I229" s="51"/>
      <c r="J229" s="51"/>
      <c r="K229" s="50"/>
      <c r="L229" s="122"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77"/>
      <c r="T229" s="177"/>
      <c r="V229" s="197"/>
      <c r="W229" s="198"/>
      <c r="X229" s="177"/>
      <c r="Y229" s="177"/>
      <c r="AB229" s="325"/>
      <c r="AC229" s="213"/>
      <c r="AD229" s="213"/>
      <c r="AE229" s="213"/>
      <c r="AF229" s="213"/>
      <c r="AG229" s="213"/>
      <c r="AH229" s="213"/>
      <c r="AI229" s="213"/>
      <c r="AJ229" s="326"/>
    </row>
    <row r="230" spans="7:36">
      <c r="G230" s="51"/>
      <c r="H230" s="51"/>
      <c r="I230" s="51"/>
      <c r="J230" s="51"/>
      <c r="K230" s="50"/>
      <c r="L230" s="122"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77"/>
      <c r="T230" s="177"/>
      <c r="V230" s="197"/>
      <c r="W230" s="198"/>
      <c r="X230" s="177"/>
      <c r="Y230" s="177"/>
      <c r="AB230" s="325"/>
      <c r="AC230" s="213"/>
      <c r="AD230" s="213"/>
      <c r="AE230" s="213"/>
      <c r="AF230" s="213"/>
      <c r="AG230" s="213"/>
      <c r="AH230" s="213"/>
      <c r="AI230" s="213"/>
      <c r="AJ230" s="326"/>
    </row>
    <row r="231" spans="7:36">
      <c r="G231" s="51"/>
      <c r="H231" s="51"/>
      <c r="I231" s="51"/>
      <c r="J231" s="51"/>
      <c r="K231" s="50"/>
      <c r="L231" s="122"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77"/>
      <c r="T231" s="177"/>
      <c r="V231" s="197"/>
      <c r="W231" s="198"/>
      <c r="X231" s="177"/>
      <c r="Y231" s="177"/>
      <c r="AB231" s="325"/>
      <c r="AC231" s="213"/>
      <c r="AD231" s="213"/>
      <c r="AE231" s="213"/>
      <c r="AF231" s="213"/>
      <c r="AG231" s="213"/>
      <c r="AH231" s="213"/>
      <c r="AI231" s="213"/>
      <c r="AJ231" s="326"/>
    </row>
    <row r="232" spans="7:36">
      <c r="G232" s="51"/>
      <c r="H232" s="51"/>
      <c r="I232" s="51"/>
      <c r="J232" s="51"/>
      <c r="K232" s="50"/>
      <c r="L232" s="122"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77"/>
      <c r="T232" s="177"/>
      <c r="V232" s="197"/>
      <c r="W232" s="198"/>
      <c r="X232" s="177"/>
      <c r="Y232" s="177"/>
      <c r="AB232" s="325"/>
      <c r="AC232" s="213"/>
      <c r="AD232" s="213"/>
      <c r="AE232" s="213"/>
      <c r="AF232" s="213"/>
      <c r="AG232" s="213"/>
      <c r="AH232" s="213"/>
      <c r="AI232" s="213"/>
      <c r="AJ232" s="326"/>
    </row>
    <row r="233" spans="7:36">
      <c r="G233" s="51"/>
      <c r="H233" s="51"/>
      <c r="I233" s="51"/>
      <c r="J233" s="51"/>
      <c r="K233" s="50"/>
      <c r="L233" s="122"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77"/>
      <c r="T233" s="177"/>
      <c r="V233" s="197"/>
      <c r="W233" s="198"/>
      <c r="X233" s="177"/>
      <c r="Y233" s="177"/>
      <c r="AB233" s="325"/>
      <c r="AC233" s="213"/>
      <c r="AD233" s="213"/>
      <c r="AE233" s="213"/>
      <c r="AF233" s="213"/>
      <c r="AG233" s="213"/>
      <c r="AH233" s="213"/>
      <c r="AI233" s="213"/>
      <c r="AJ233" s="326"/>
    </row>
    <row r="234" spans="7:36">
      <c r="G234" s="51"/>
      <c r="H234" s="51"/>
      <c r="I234" s="51"/>
      <c r="J234" s="51"/>
      <c r="K234" s="50"/>
      <c r="L234" s="122"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77"/>
      <c r="T234" s="177"/>
      <c r="V234" s="197"/>
      <c r="W234" s="198"/>
      <c r="X234" s="177"/>
      <c r="Y234" s="177"/>
      <c r="AB234" s="325"/>
      <c r="AC234" s="213"/>
      <c r="AD234" s="213"/>
      <c r="AE234" s="213"/>
      <c r="AF234" s="213"/>
      <c r="AG234" s="213"/>
      <c r="AH234" s="213"/>
      <c r="AI234" s="213"/>
      <c r="AJ234" s="326"/>
    </row>
    <row r="235" spans="7:36">
      <c r="G235" s="51"/>
      <c r="H235" s="51"/>
      <c r="I235" s="51"/>
      <c r="J235" s="51"/>
      <c r="K235" s="50"/>
      <c r="L235" s="122"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77"/>
      <c r="T235" s="177"/>
      <c r="V235" s="197"/>
      <c r="W235" s="198"/>
      <c r="X235" s="177"/>
      <c r="Y235" s="177"/>
      <c r="AB235" s="325"/>
      <c r="AC235" s="213"/>
      <c r="AD235" s="213"/>
      <c r="AE235" s="213"/>
      <c r="AF235" s="213"/>
      <c r="AG235" s="213"/>
      <c r="AH235" s="213"/>
      <c r="AI235" s="213"/>
      <c r="AJ235" s="326"/>
    </row>
    <row r="236" spans="7:36">
      <c r="G236" s="51"/>
      <c r="H236" s="51"/>
      <c r="I236" s="51"/>
      <c r="J236" s="51"/>
      <c r="K236" s="50"/>
      <c r="L236" s="122"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77"/>
      <c r="T236" s="177"/>
      <c r="V236" s="197"/>
      <c r="W236" s="198"/>
      <c r="X236" s="177"/>
      <c r="Y236" s="177"/>
      <c r="AB236" s="325"/>
      <c r="AC236" s="213"/>
      <c r="AD236" s="213"/>
      <c r="AE236" s="213"/>
      <c r="AF236" s="213"/>
      <c r="AG236" s="213"/>
      <c r="AH236" s="213"/>
      <c r="AI236" s="213"/>
      <c r="AJ236" s="326"/>
    </row>
    <row r="237" spans="7:36">
      <c r="G237" s="51"/>
      <c r="H237" s="51"/>
      <c r="I237" s="51"/>
      <c r="J237" s="51"/>
      <c r="K237" s="50"/>
      <c r="L237" s="122"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77"/>
      <c r="T237" s="177"/>
      <c r="V237" s="197"/>
      <c r="W237" s="198"/>
      <c r="X237" s="177"/>
      <c r="Y237" s="177"/>
      <c r="AB237" s="325"/>
      <c r="AC237" s="213"/>
      <c r="AD237" s="213"/>
      <c r="AE237" s="213"/>
      <c r="AF237" s="213"/>
      <c r="AG237" s="213"/>
      <c r="AH237" s="213"/>
      <c r="AI237" s="213"/>
      <c r="AJ237" s="326"/>
    </row>
    <row r="238" spans="7:36">
      <c r="G238" s="51"/>
      <c r="H238" s="51"/>
      <c r="I238" s="51"/>
      <c r="J238" s="51"/>
      <c r="K238" s="50"/>
      <c r="L238" s="122"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77"/>
      <c r="T238" s="177"/>
      <c r="V238" s="197"/>
      <c r="W238" s="198"/>
      <c r="X238" s="177"/>
      <c r="Y238" s="177"/>
      <c r="AB238" s="325"/>
      <c r="AC238" s="213"/>
      <c r="AD238" s="213"/>
      <c r="AE238" s="213"/>
      <c r="AF238" s="213"/>
      <c r="AG238" s="213"/>
      <c r="AH238" s="213"/>
      <c r="AI238" s="213"/>
      <c r="AJ238" s="326"/>
    </row>
    <row r="239" spans="7:36">
      <c r="G239" s="51"/>
      <c r="H239" s="51"/>
      <c r="I239" s="51"/>
      <c r="J239" s="51"/>
      <c r="K239" s="50"/>
      <c r="L239" s="122"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77"/>
      <c r="T239" s="177"/>
      <c r="V239" s="197"/>
      <c r="W239" s="198"/>
      <c r="X239" s="177"/>
      <c r="Y239" s="177"/>
      <c r="AB239" s="325"/>
      <c r="AC239" s="213"/>
      <c r="AD239" s="213"/>
      <c r="AE239" s="213"/>
      <c r="AF239" s="213"/>
      <c r="AG239" s="213"/>
      <c r="AH239" s="213"/>
      <c r="AI239" s="213"/>
      <c r="AJ239" s="326"/>
    </row>
    <row r="240" spans="7:36">
      <c r="G240" s="51"/>
      <c r="H240" s="51"/>
      <c r="I240" s="51"/>
      <c r="J240" s="51"/>
      <c r="K240" s="50"/>
      <c r="L240" s="122"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77"/>
      <c r="T240" s="177"/>
      <c r="V240" s="197"/>
      <c r="W240" s="198"/>
      <c r="X240" s="177"/>
      <c r="Y240" s="177"/>
      <c r="AB240" s="325"/>
      <c r="AC240" s="213"/>
      <c r="AD240" s="213"/>
      <c r="AE240" s="213"/>
      <c r="AF240" s="213"/>
      <c r="AG240" s="213"/>
      <c r="AH240" s="213"/>
      <c r="AI240" s="213"/>
      <c r="AJ240" s="326"/>
    </row>
    <row r="241" spans="7:36">
      <c r="G241" s="51"/>
      <c r="H241" s="51"/>
      <c r="I241" s="51"/>
      <c r="J241" s="51"/>
      <c r="K241" s="50"/>
      <c r="L241" s="122"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77"/>
      <c r="T241" s="177"/>
      <c r="V241" s="197"/>
      <c r="W241" s="198"/>
      <c r="X241" s="177"/>
      <c r="Y241" s="177"/>
      <c r="AB241" s="325"/>
      <c r="AC241" s="213"/>
      <c r="AD241" s="213"/>
      <c r="AE241" s="213"/>
      <c r="AF241" s="213"/>
      <c r="AG241" s="213"/>
      <c r="AH241" s="213"/>
      <c r="AI241" s="213"/>
      <c r="AJ241" s="326"/>
    </row>
    <row r="242" spans="7:36">
      <c r="G242" s="51"/>
      <c r="H242" s="51"/>
      <c r="I242" s="51"/>
      <c r="J242" s="51"/>
      <c r="K242" s="50"/>
      <c r="L242" s="122"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77"/>
      <c r="T242" s="177"/>
      <c r="V242" s="197"/>
      <c r="W242" s="198"/>
      <c r="X242" s="177"/>
      <c r="Y242" s="177"/>
      <c r="AB242" s="325"/>
      <c r="AC242" s="213"/>
      <c r="AD242" s="213"/>
      <c r="AE242" s="213"/>
      <c r="AF242" s="213"/>
      <c r="AG242" s="213"/>
      <c r="AH242" s="213"/>
      <c r="AI242" s="213"/>
      <c r="AJ242" s="326"/>
    </row>
    <row r="243" spans="7:36">
      <c r="G243" s="51"/>
      <c r="H243" s="51"/>
      <c r="I243" s="51"/>
      <c r="J243" s="51"/>
      <c r="K243" s="50"/>
      <c r="L243" s="122"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77"/>
      <c r="T243" s="177"/>
      <c r="V243" s="197"/>
      <c r="W243" s="198"/>
      <c r="X243" s="177"/>
      <c r="Y243" s="177"/>
      <c r="AB243" s="325"/>
      <c r="AC243" s="213"/>
      <c r="AD243" s="213"/>
      <c r="AE243" s="213"/>
      <c r="AF243" s="213"/>
      <c r="AG243" s="213"/>
      <c r="AH243" s="213"/>
      <c r="AI243" s="213"/>
      <c r="AJ243" s="326"/>
    </row>
    <row r="244" spans="7:36">
      <c r="G244" s="51"/>
      <c r="H244" s="51"/>
      <c r="I244" s="51"/>
      <c r="J244" s="51"/>
      <c r="K244" s="50"/>
      <c r="L244" s="122"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77"/>
      <c r="T244" s="177"/>
      <c r="V244" s="197"/>
      <c r="W244" s="198"/>
      <c r="X244" s="177"/>
      <c r="Y244" s="177"/>
      <c r="AB244" s="325"/>
      <c r="AC244" s="213"/>
      <c r="AD244" s="213"/>
      <c r="AE244" s="213"/>
      <c r="AF244" s="213"/>
      <c r="AG244" s="213"/>
      <c r="AH244" s="213"/>
      <c r="AI244" s="213"/>
      <c r="AJ244" s="326"/>
    </row>
    <row r="245" spans="7:36">
      <c r="G245" s="51"/>
      <c r="H245" s="51"/>
      <c r="I245" s="51"/>
      <c r="J245" s="51"/>
      <c r="K245" s="50"/>
      <c r="L245" s="122"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77"/>
      <c r="T245" s="177"/>
      <c r="V245" s="197"/>
      <c r="W245" s="198"/>
      <c r="X245" s="177"/>
      <c r="Y245" s="177"/>
      <c r="AB245" s="325"/>
      <c r="AC245" s="213"/>
      <c r="AD245" s="213"/>
      <c r="AE245" s="213"/>
      <c r="AF245" s="213"/>
      <c r="AG245" s="213"/>
      <c r="AH245" s="213"/>
      <c r="AI245" s="213"/>
      <c r="AJ245" s="326"/>
    </row>
    <row r="246" spans="7:36">
      <c r="G246" s="51"/>
      <c r="H246" s="51"/>
      <c r="I246" s="51"/>
      <c r="J246" s="51"/>
      <c r="K246" s="50"/>
      <c r="L246" s="122"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77"/>
      <c r="T246" s="177"/>
      <c r="V246" s="197"/>
      <c r="W246" s="198"/>
      <c r="X246" s="177"/>
      <c r="Y246" s="177"/>
      <c r="AB246" s="325"/>
      <c r="AC246" s="213"/>
      <c r="AD246" s="213"/>
      <c r="AE246" s="213"/>
      <c r="AF246" s="213"/>
      <c r="AG246" s="213"/>
      <c r="AH246" s="213"/>
      <c r="AI246" s="213"/>
      <c r="AJ246" s="326"/>
    </row>
    <row r="247" spans="7:36">
      <c r="G247" s="51"/>
      <c r="H247" s="51"/>
      <c r="I247" s="51"/>
      <c r="J247" s="51"/>
      <c r="K247" s="50"/>
      <c r="L247" s="122"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77"/>
      <c r="T247" s="177"/>
      <c r="V247" s="197"/>
      <c r="W247" s="198"/>
      <c r="X247" s="177"/>
      <c r="Y247" s="177"/>
      <c r="AB247" s="325"/>
      <c r="AC247" s="213"/>
      <c r="AD247" s="213"/>
      <c r="AE247" s="213"/>
      <c r="AF247" s="213"/>
      <c r="AG247" s="213"/>
      <c r="AH247" s="213"/>
      <c r="AI247" s="213"/>
      <c r="AJ247" s="326"/>
    </row>
    <row r="248" spans="7:36">
      <c r="G248" s="51"/>
      <c r="H248" s="51"/>
      <c r="I248" s="51"/>
      <c r="J248" s="51"/>
      <c r="K248" s="50"/>
      <c r="L248" s="122"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77"/>
      <c r="T248" s="177"/>
      <c r="V248" s="197"/>
      <c r="W248" s="198"/>
      <c r="X248" s="177"/>
      <c r="Y248" s="177"/>
      <c r="AB248" s="325"/>
      <c r="AC248" s="213"/>
      <c r="AD248" s="213"/>
      <c r="AE248" s="213"/>
      <c r="AF248" s="213"/>
      <c r="AG248" s="213"/>
      <c r="AH248" s="213"/>
      <c r="AI248" s="213"/>
      <c r="AJ248" s="326"/>
    </row>
    <row r="249" spans="7:36">
      <c r="G249" s="51"/>
      <c r="H249" s="51"/>
      <c r="I249" s="51"/>
      <c r="J249" s="51"/>
      <c r="K249" s="50"/>
      <c r="L249" s="122"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77"/>
      <c r="T249" s="177"/>
      <c r="V249" s="197"/>
      <c r="W249" s="198"/>
      <c r="X249" s="177"/>
      <c r="Y249" s="177"/>
      <c r="AB249" s="325"/>
      <c r="AC249" s="213"/>
      <c r="AD249" s="213"/>
      <c r="AE249" s="213"/>
      <c r="AF249" s="213"/>
      <c r="AG249" s="213"/>
      <c r="AH249" s="213"/>
      <c r="AI249" s="213"/>
      <c r="AJ249" s="326"/>
    </row>
    <row r="250" spans="7:36">
      <c r="G250" s="51"/>
      <c r="H250" s="51"/>
      <c r="I250" s="51"/>
      <c r="J250" s="51"/>
      <c r="K250" s="50"/>
      <c r="L250" s="122"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77"/>
      <c r="T250" s="177"/>
      <c r="V250" s="197"/>
      <c r="W250" s="198"/>
      <c r="X250" s="177"/>
      <c r="Y250" s="177"/>
      <c r="AB250" s="325"/>
      <c r="AC250" s="213"/>
      <c r="AD250" s="213"/>
      <c r="AE250" s="213"/>
      <c r="AF250" s="213"/>
      <c r="AG250" s="213"/>
      <c r="AH250" s="213"/>
      <c r="AI250" s="213"/>
      <c r="AJ250" s="326"/>
    </row>
    <row r="251" spans="7:36">
      <c r="G251" s="51"/>
      <c r="H251" s="51"/>
      <c r="I251" s="51"/>
      <c r="J251" s="51"/>
      <c r="K251" s="50"/>
      <c r="L251" s="122"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77"/>
      <c r="T251" s="177"/>
      <c r="V251" s="197"/>
      <c r="W251" s="198"/>
      <c r="X251" s="177"/>
      <c r="Y251" s="177"/>
      <c r="AB251" s="325"/>
      <c r="AC251" s="213"/>
      <c r="AD251" s="213"/>
      <c r="AE251" s="213"/>
      <c r="AF251" s="213"/>
      <c r="AG251" s="213"/>
      <c r="AH251" s="213"/>
      <c r="AI251" s="213"/>
      <c r="AJ251" s="326"/>
    </row>
    <row r="252" spans="7:36">
      <c r="G252" s="51"/>
      <c r="H252" s="51"/>
      <c r="I252" s="51"/>
      <c r="J252" s="51"/>
      <c r="K252" s="50"/>
      <c r="L252" s="122"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77"/>
      <c r="T252" s="177"/>
      <c r="V252" s="197"/>
      <c r="W252" s="198"/>
      <c r="X252" s="177"/>
      <c r="Y252" s="177"/>
      <c r="AB252" s="325"/>
      <c r="AC252" s="213"/>
      <c r="AD252" s="213"/>
      <c r="AE252" s="213"/>
      <c r="AF252" s="213"/>
      <c r="AG252" s="213"/>
      <c r="AH252" s="213"/>
      <c r="AI252" s="213"/>
      <c r="AJ252" s="326"/>
    </row>
    <row r="253" spans="7:36">
      <c r="G253" s="51"/>
      <c r="H253" s="51"/>
      <c r="I253" s="51"/>
      <c r="J253" s="51"/>
      <c r="K253" s="50"/>
      <c r="L253" s="122"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77"/>
      <c r="T253" s="177"/>
      <c r="V253" s="197"/>
      <c r="W253" s="198"/>
      <c r="X253" s="177"/>
      <c r="Y253" s="177"/>
      <c r="AB253" s="325"/>
      <c r="AC253" s="213"/>
      <c r="AD253" s="213"/>
      <c r="AE253" s="213"/>
      <c r="AF253" s="213"/>
      <c r="AG253" s="213"/>
      <c r="AH253" s="213"/>
      <c r="AI253" s="213"/>
      <c r="AJ253" s="326"/>
    </row>
    <row r="254" spans="7:36">
      <c r="G254" s="51"/>
      <c r="H254" s="51"/>
      <c r="I254" s="51"/>
      <c r="J254" s="51"/>
      <c r="K254" s="50"/>
      <c r="L254" s="122"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77"/>
      <c r="T254" s="177"/>
      <c r="V254" s="197"/>
      <c r="W254" s="198"/>
      <c r="X254" s="177"/>
      <c r="Y254" s="177"/>
      <c r="AB254" s="325"/>
      <c r="AC254" s="213"/>
      <c r="AD254" s="213"/>
      <c r="AE254" s="213"/>
      <c r="AF254" s="213"/>
      <c r="AG254" s="213"/>
      <c r="AH254" s="213"/>
      <c r="AI254" s="213"/>
      <c r="AJ254" s="326"/>
    </row>
    <row r="255" spans="7:36">
      <c r="G255" s="51"/>
      <c r="H255" s="51"/>
      <c r="I255" s="51"/>
      <c r="J255" s="51"/>
      <c r="K255" s="50"/>
      <c r="L255" s="122"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77"/>
      <c r="T255" s="177"/>
      <c r="V255" s="197"/>
      <c r="W255" s="198"/>
      <c r="X255" s="177"/>
      <c r="Y255" s="177"/>
      <c r="AB255" s="325"/>
      <c r="AC255" s="213"/>
      <c r="AD255" s="213"/>
      <c r="AE255" s="213"/>
      <c r="AF255" s="213"/>
      <c r="AG255" s="213"/>
      <c r="AH255" s="213"/>
      <c r="AI255" s="213"/>
      <c r="AJ255" s="326"/>
    </row>
    <row r="256" spans="7:36">
      <c r="G256" s="51"/>
      <c r="H256" s="51"/>
      <c r="I256" s="51"/>
      <c r="J256" s="51"/>
      <c r="K256" s="50"/>
      <c r="L256" s="122"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77"/>
      <c r="T256" s="177"/>
      <c r="V256" s="197"/>
      <c r="W256" s="198"/>
      <c r="X256" s="177"/>
      <c r="Y256" s="177"/>
      <c r="AB256" s="325"/>
      <c r="AC256" s="213"/>
      <c r="AD256" s="213"/>
      <c r="AE256" s="213"/>
      <c r="AF256" s="213"/>
      <c r="AG256" s="213"/>
      <c r="AH256" s="213"/>
      <c r="AI256" s="213"/>
      <c r="AJ256" s="326"/>
    </row>
    <row r="257" spans="7:36">
      <c r="G257" s="51"/>
      <c r="H257" s="51"/>
      <c r="I257" s="51"/>
      <c r="J257" s="51"/>
      <c r="K257" s="50"/>
      <c r="L257" s="122"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77"/>
      <c r="T257" s="177"/>
      <c r="V257" s="197"/>
      <c r="W257" s="198"/>
      <c r="X257" s="177"/>
      <c r="Y257" s="177"/>
      <c r="AB257" s="325"/>
      <c r="AC257" s="213"/>
      <c r="AD257" s="213"/>
      <c r="AE257" s="213"/>
      <c r="AF257" s="213"/>
      <c r="AG257" s="213"/>
      <c r="AH257" s="213"/>
      <c r="AI257" s="213"/>
      <c r="AJ257" s="326"/>
    </row>
    <row r="258" spans="7:36">
      <c r="G258" s="51"/>
      <c r="H258" s="51"/>
      <c r="I258" s="51"/>
      <c r="J258" s="51"/>
      <c r="K258" s="50"/>
      <c r="L258" s="122"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77"/>
      <c r="T258" s="177"/>
      <c r="V258" s="197"/>
      <c r="W258" s="198"/>
      <c r="X258" s="177"/>
      <c r="Y258" s="177"/>
      <c r="AB258" s="325"/>
      <c r="AC258" s="213"/>
      <c r="AD258" s="213"/>
      <c r="AE258" s="213"/>
      <c r="AF258" s="213"/>
      <c r="AG258" s="213"/>
      <c r="AH258" s="213"/>
      <c r="AI258" s="213"/>
      <c r="AJ258" s="326"/>
    </row>
    <row r="259" spans="7:36">
      <c r="G259" s="51"/>
      <c r="H259" s="51"/>
      <c r="I259" s="51"/>
      <c r="J259" s="51"/>
      <c r="K259" s="50"/>
      <c r="L259" s="122"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77"/>
      <c r="T259" s="177"/>
      <c r="V259" s="197"/>
      <c r="W259" s="198"/>
      <c r="X259" s="177"/>
      <c r="Y259" s="177"/>
      <c r="AB259" s="325"/>
      <c r="AC259" s="213"/>
      <c r="AD259" s="213"/>
      <c r="AE259" s="213"/>
      <c r="AF259" s="213"/>
      <c r="AG259" s="213"/>
      <c r="AH259" s="213"/>
      <c r="AI259" s="213"/>
      <c r="AJ259" s="326"/>
    </row>
    <row r="260" spans="7:36">
      <c r="G260" s="51"/>
      <c r="H260" s="51"/>
      <c r="I260" s="51"/>
      <c r="J260" s="51"/>
      <c r="K260" s="50"/>
      <c r="L260" s="122"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77"/>
      <c r="T260" s="177"/>
      <c r="V260" s="197"/>
      <c r="W260" s="198"/>
      <c r="X260" s="177"/>
      <c r="Y260" s="177"/>
      <c r="AB260" s="325"/>
      <c r="AC260" s="213"/>
      <c r="AD260" s="213"/>
      <c r="AE260" s="213"/>
      <c r="AF260" s="213"/>
      <c r="AG260" s="213"/>
      <c r="AH260" s="213"/>
      <c r="AI260" s="213"/>
      <c r="AJ260" s="326"/>
    </row>
    <row r="261" spans="7:36">
      <c r="G261" s="51"/>
      <c r="H261" s="51"/>
      <c r="I261" s="51"/>
      <c r="J261" s="51"/>
      <c r="K261" s="50"/>
      <c r="L261" s="122"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77"/>
      <c r="T261" s="177"/>
      <c r="V261" s="197"/>
      <c r="W261" s="198"/>
      <c r="X261" s="177"/>
      <c r="Y261" s="177"/>
      <c r="AB261" s="325"/>
      <c r="AC261" s="213"/>
      <c r="AD261" s="213"/>
      <c r="AE261" s="213"/>
      <c r="AF261" s="213"/>
      <c r="AG261" s="213"/>
      <c r="AH261" s="213"/>
      <c r="AI261" s="213"/>
      <c r="AJ261" s="326"/>
    </row>
    <row r="262" spans="7:36">
      <c r="G262" s="51"/>
      <c r="H262" s="51"/>
      <c r="I262" s="51"/>
      <c r="J262" s="51"/>
      <c r="K262" s="50"/>
      <c r="L262" s="122"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77"/>
      <c r="T262" s="177"/>
      <c r="V262" s="197"/>
      <c r="W262" s="198"/>
      <c r="X262" s="177"/>
      <c r="Y262" s="177"/>
      <c r="AB262" s="325"/>
      <c r="AC262" s="213"/>
      <c r="AD262" s="213"/>
      <c r="AE262" s="213"/>
      <c r="AF262" s="213"/>
      <c r="AG262" s="213"/>
      <c r="AH262" s="213"/>
      <c r="AI262" s="213"/>
      <c r="AJ262" s="326"/>
    </row>
    <row r="263" spans="7:36">
      <c r="G263" s="51"/>
      <c r="H263" s="51"/>
      <c r="I263" s="51"/>
      <c r="J263" s="51"/>
      <c r="K263" s="50"/>
      <c r="L263" s="122"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77"/>
      <c r="T263" s="177"/>
      <c r="V263" s="197"/>
      <c r="W263" s="198"/>
      <c r="X263" s="177"/>
      <c r="Y263" s="177"/>
      <c r="AB263" s="325"/>
      <c r="AC263" s="213"/>
      <c r="AD263" s="213"/>
      <c r="AE263" s="213"/>
      <c r="AF263" s="213"/>
      <c r="AG263" s="213"/>
      <c r="AH263" s="213"/>
      <c r="AI263" s="213"/>
      <c r="AJ263" s="326"/>
    </row>
    <row r="264" spans="7:36">
      <c r="G264" s="51"/>
      <c r="H264" s="51"/>
      <c r="I264" s="51"/>
      <c r="J264" s="51"/>
      <c r="K264" s="50"/>
      <c r="L264" s="122"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77"/>
      <c r="T264" s="177"/>
      <c r="V264" s="197"/>
      <c r="W264" s="198"/>
      <c r="X264" s="177"/>
      <c r="Y264" s="177"/>
      <c r="AB264" s="325"/>
      <c r="AC264" s="213"/>
      <c r="AD264" s="213"/>
      <c r="AE264" s="213"/>
      <c r="AF264" s="213"/>
      <c r="AG264" s="213"/>
      <c r="AH264" s="213"/>
      <c r="AI264" s="213"/>
      <c r="AJ264" s="326"/>
    </row>
    <row r="265" spans="7:36">
      <c r="G265" s="51"/>
      <c r="H265" s="51"/>
      <c r="I265" s="51"/>
      <c r="J265" s="51"/>
      <c r="K265" s="50"/>
      <c r="L265" s="122"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77"/>
      <c r="T265" s="177"/>
      <c r="V265" s="197"/>
      <c r="W265" s="198"/>
      <c r="X265" s="177"/>
      <c r="Y265" s="177"/>
      <c r="AB265" s="325"/>
      <c r="AC265" s="213"/>
      <c r="AD265" s="213"/>
      <c r="AE265" s="213"/>
      <c r="AF265" s="213"/>
      <c r="AG265" s="213"/>
      <c r="AH265" s="213"/>
      <c r="AI265" s="213"/>
      <c r="AJ265" s="326"/>
    </row>
    <row r="266" spans="7:36">
      <c r="G266" s="51"/>
      <c r="H266" s="51"/>
      <c r="I266" s="51"/>
      <c r="J266" s="51"/>
      <c r="K266" s="50"/>
      <c r="L266" s="122"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77"/>
      <c r="T266" s="177"/>
      <c r="V266" s="197"/>
      <c r="W266" s="198"/>
      <c r="X266" s="177"/>
      <c r="Y266" s="177"/>
      <c r="AB266" s="325"/>
      <c r="AC266" s="213"/>
      <c r="AD266" s="213"/>
      <c r="AE266" s="213"/>
      <c r="AF266" s="213"/>
      <c r="AG266" s="213"/>
      <c r="AH266" s="213"/>
      <c r="AI266" s="213"/>
      <c r="AJ266" s="326"/>
    </row>
    <row r="267" spans="7:36">
      <c r="G267" s="51"/>
      <c r="H267" s="51"/>
      <c r="I267" s="51"/>
      <c r="J267" s="51"/>
      <c r="K267" s="50"/>
      <c r="L267" s="122"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77"/>
      <c r="T267" s="177"/>
      <c r="V267" s="197"/>
      <c r="W267" s="198"/>
      <c r="X267" s="177"/>
      <c r="Y267" s="177"/>
      <c r="AB267" s="325"/>
      <c r="AC267" s="213"/>
      <c r="AD267" s="213"/>
      <c r="AE267" s="213"/>
      <c r="AF267" s="213"/>
      <c r="AG267" s="213"/>
      <c r="AH267" s="213"/>
      <c r="AI267" s="213"/>
      <c r="AJ267" s="326"/>
    </row>
    <row r="268" spans="7:36">
      <c r="G268" s="51"/>
      <c r="H268" s="51"/>
      <c r="I268" s="51"/>
      <c r="J268" s="51"/>
      <c r="K268" s="50"/>
      <c r="L268" s="122"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77"/>
      <c r="T268" s="177"/>
      <c r="V268" s="197"/>
      <c r="W268" s="198"/>
      <c r="X268" s="177"/>
      <c r="Y268" s="177"/>
      <c r="AB268" s="325"/>
      <c r="AC268" s="213"/>
      <c r="AD268" s="213"/>
      <c r="AE268" s="213"/>
      <c r="AF268" s="213"/>
      <c r="AG268" s="213"/>
      <c r="AH268" s="213"/>
      <c r="AI268" s="213"/>
      <c r="AJ268" s="326"/>
    </row>
    <row r="269" spans="7:36">
      <c r="G269" s="51"/>
      <c r="H269" s="51"/>
      <c r="I269" s="51"/>
      <c r="J269" s="51"/>
      <c r="K269" s="50"/>
      <c r="L269" s="122"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77"/>
      <c r="T269" s="177"/>
      <c r="V269" s="197"/>
      <c r="W269" s="198"/>
      <c r="X269" s="177"/>
      <c r="Y269" s="177"/>
      <c r="AB269" s="325"/>
      <c r="AC269" s="213"/>
      <c r="AD269" s="213"/>
      <c r="AE269" s="213"/>
      <c r="AF269" s="213"/>
      <c r="AG269" s="213"/>
      <c r="AH269" s="213"/>
      <c r="AI269" s="213"/>
      <c r="AJ269" s="326"/>
    </row>
    <row r="270" spans="7:36">
      <c r="G270" s="51"/>
      <c r="H270" s="51"/>
      <c r="I270" s="51"/>
      <c r="J270" s="51"/>
      <c r="K270" s="50"/>
      <c r="L270" s="122"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77"/>
      <c r="T270" s="177"/>
      <c r="V270" s="197"/>
      <c r="W270" s="198"/>
      <c r="X270" s="177"/>
      <c r="Y270" s="177"/>
      <c r="AB270" s="325"/>
      <c r="AC270" s="213"/>
      <c r="AD270" s="213"/>
      <c r="AE270" s="213"/>
      <c r="AF270" s="213"/>
      <c r="AG270" s="213"/>
      <c r="AH270" s="213"/>
      <c r="AI270" s="213"/>
      <c r="AJ270" s="326"/>
    </row>
    <row r="271" spans="7:36">
      <c r="G271" s="51"/>
      <c r="H271" s="51"/>
      <c r="I271" s="51"/>
      <c r="J271" s="51"/>
      <c r="K271" s="50"/>
      <c r="L271" s="122"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77"/>
      <c r="T271" s="177"/>
      <c r="V271" s="197"/>
      <c r="W271" s="198"/>
      <c r="X271" s="177"/>
      <c r="Y271" s="177"/>
      <c r="AB271" s="325"/>
      <c r="AC271" s="213"/>
      <c r="AD271" s="213"/>
      <c r="AE271" s="213"/>
      <c r="AF271" s="213"/>
      <c r="AG271" s="213"/>
      <c r="AH271" s="213"/>
      <c r="AI271" s="213"/>
      <c r="AJ271" s="326"/>
    </row>
    <row r="272" spans="7:36">
      <c r="G272" s="51"/>
      <c r="H272" s="51"/>
      <c r="I272" s="51"/>
      <c r="J272" s="51"/>
      <c r="K272" s="50"/>
      <c r="L272" s="122"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77"/>
      <c r="T272" s="177"/>
      <c r="V272" s="197"/>
      <c r="W272" s="198"/>
      <c r="X272" s="177"/>
      <c r="Y272" s="177"/>
      <c r="AB272" s="325"/>
      <c r="AC272" s="213"/>
      <c r="AD272" s="213"/>
      <c r="AE272" s="213"/>
      <c r="AF272" s="213"/>
      <c r="AG272" s="213"/>
      <c r="AH272" s="213"/>
      <c r="AI272" s="213"/>
      <c r="AJ272" s="326"/>
    </row>
    <row r="273" spans="7:36">
      <c r="G273" s="51"/>
      <c r="H273" s="51"/>
      <c r="I273" s="51"/>
      <c r="J273" s="51"/>
      <c r="K273" s="50"/>
      <c r="L273" s="122"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77"/>
      <c r="T273" s="177"/>
      <c r="V273" s="197"/>
      <c r="W273" s="198"/>
      <c r="X273" s="177"/>
      <c r="Y273" s="177"/>
      <c r="AB273" s="325"/>
      <c r="AC273" s="213"/>
      <c r="AD273" s="213"/>
      <c r="AE273" s="213"/>
      <c r="AF273" s="213"/>
      <c r="AG273" s="213"/>
      <c r="AH273" s="213"/>
      <c r="AI273" s="213"/>
      <c r="AJ273" s="326"/>
    </row>
    <row r="274" spans="7:36">
      <c r="G274" s="51"/>
      <c r="H274" s="51"/>
      <c r="I274" s="51"/>
      <c r="J274" s="51"/>
      <c r="K274" s="50"/>
      <c r="L274" s="122"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77"/>
      <c r="T274" s="177"/>
      <c r="V274" s="197"/>
      <c r="W274" s="198"/>
      <c r="X274" s="177"/>
      <c r="Y274" s="177"/>
      <c r="AB274" s="325"/>
      <c r="AC274" s="213"/>
      <c r="AD274" s="213"/>
      <c r="AE274" s="213"/>
      <c r="AF274" s="213"/>
      <c r="AG274" s="213"/>
      <c r="AH274" s="213"/>
      <c r="AI274" s="213"/>
      <c r="AJ274" s="326"/>
    </row>
    <row r="275" spans="7:36">
      <c r="G275" s="51"/>
      <c r="H275" s="51"/>
      <c r="I275" s="51"/>
      <c r="J275" s="51"/>
      <c r="K275" s="50"/>
      <c r="L275" s="122"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77"/>
      <c r="T275" s="177"/>
      <c r="V275" s="197"/>
      <c r="W275" s="198"/>
      <c r="X275" s="177"/>
      <c r="Y275" s="177"/>
      <c r="AB275" s="325"/>
      <c r="AC275" s="213"/>
      <c r="AD275" s="213"/>
      <c r="AE275" s="213"/>
      <c r="AF275" s="213"/>
      <c r="AG275" s="213"/>
      <c r="AH275" s="213"/>
      <c r="AI275" s="213"/>
      <c r="AJ275" s="326"/>
    </row>
    <row r="276" spans="7:36">
      <c r="G276" s="51"/>
      <c r="H276" s="51"/>
      <c r="I276" s="51"/>
      <c r="J276" s="51"/>
      <c r="K276" s="50"/>
      <c r="L276" s="122"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77"/>
      <c r="T276" s="177"/>
      <c r="V276" s="197"/>
      <c r="W276" s="198"/>
      <c r="X276" s="177"/>
      <c r="Y276" s="177"/>
      <c r="AB276" s="325"/>
      <c r="AC276" s="213"/>
      <c r="AD276" s="213"/>
      <c r="AE276" s="213"/>
      <c r="AF276" s="213"/>
      <c r="AG276" s="213"/>
      <c r="AH276" s="213"/>
      <c r="AI276" s="213"/>
      <c r="AJ276" s="326"/>
    </row>
    <row r="277" spans="7:36">
      <c r="G277" s="51"/>
      <c r="H277" s="51"/>
      <c r="I277" s="51"/>
      <c r="J277" s="51"/>
      <c r="K277" s="50"/>
      <c r="L277" s="122"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77"/>
      <c r="T277" s="177"/>
      <c r="V277" s="197"/>
      <c r="W277" s="198"/>
      <c r="X277" s="177"/>
      <c r="Y277" s="177"/>
      <c r="AB277" s="325"/>
      <c r="AC277" s="213"/>
      <c r="AD277" s="213"/>
      <c r="AE277" s="213"/>
      <c r="AF277" s="213"/>
      <c r="AG277" s="213"/>
      <c r="AH277" s="213"/>
      <c r="AI277" s="213"/>
      <c r="AJ277" s="326"/>
    </row>
    <row r="278" spans="7:36">
      <c r="G278" s="51"/>
      <c r="H278" s="51"/>
      <c r="I278" s="51"/>
      <c r="J278" s="51"/>
      <c r="K278" s="50"/>
      <c r="L278" s="122"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77"/>
      <c r="T278" s="177"/>
      <c r="V278" s="197"/>
      <c r="W278" s="198"/>
      <c r="X278" s="177"/>
      <c r="Y278" s="177"/>
      <c r="AB278" s="325"/>
      <c r="AC278" s="213"/>
      <c r="AD278" s="213"/>
      <c r="AE278" s="213"/>
      <c r="AF278" s="213"/>
      <c r="AG278" s="213"/>
      <c r="AH278" s="213"/>
      <c r="AI278" s="213"/>
      <c r="AJ278" s="326"/>
    </row>
    <row r="279" spans="7:36">
      <c r="G279" s="51"/>
      <c r="H279" s="51"/>
      <c r="I279" s="51"/>
      <c r="J279" s="51"/>
      <c r="K279" s="50"/>
      <c r="L279" s="122"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77"/>
      <c r="T279" s="177"/>
      <c r="V279" s="197"/>
      <c r="W279" s="198"/>
      <c r="X279" s="177"/>
      <c r="Y279" s="177"/>
      <c r="AB279" s="325"/>
      <c r="AC279" s="213"/>
      <c r="AD279" s="213"/>
      <c r="AE279" s="213"/>
      <c r="AF279" s="213"/>
      <c r="AG279" s="213"/>
      <c r="AH279" s="213"/>
      <c r="AI279" s="213"/>
      <c r="AJ279" s="326"/>
    </row>
    <row r="280" spans="7:36">
      <c r="G280" s="51"/>
      <c r="H280" s="51"/>
      <c r="I280" s="51"/>
      <c r="J280" s="51"/>
      <c r="K280" s="50"/>
      <c r="L280" s="122"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77"/>
      <c r="T280" s="177"/>
      <c r="V280" s="197"/>
      <c r="W280" s="198"/>
      <c r="X280" s="177"/>
      <c r="Y280" s="177"/>
      <c r="AB280" s="325"/>
      <c r="AC280" s="213"/>
      <c r="AD280" s="213"/>
      <c r="AE280" s="213"/>
      <c r="AF280" s="213"/>
      <c r="AG280" s="213"/>
      <c r="AH280" s="213"/>
      <c r="AI280" s="213"/>
      <c r="AJ280" s="326"/>
    </row>
    <row r="281" spans="7:36">
      <c r="G281" s="51"/>
      <c r="H281" s="51"/>
      <c r="I281" s="51"/>
      <c r="J281" s="51"/>
      <c r="K281" s="50"/>
      <c r="L281" s="122"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77"/>
      <c r="T281" s="177"/>
      <c r="V281" s="197"/>
      <c r="W281" s="198"/>
      <c r="X281" s="177"/>
      <c r="Y281" s="177"/>
      <c r="AB281" s="325"/>
      <c r="AC281" s="213"/>
      <c r="AD281" s="213"/>
      <c r="AE281" s="213"/>
      <c r="AF281" s="213"/>
      <c r="AG281" s="213"/>
      <c r="AH281" s="213"/>
      <c r="AI281" s="213"/>
      <c r="AJ281" s="326"/>
    </row>
    <row r="282" spans="7:36">
      <c r="G282" s="51"/>
      <c r="H282" s="51"/>
      <c r="I282" s="51"/>
      <c r="J282" s="51"/>
      <c r="K282" s="50"/>
      <c r="L282" s="122"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77"/>
      <c r="T282" s="177"/>
      <c r="V282" s="197"/>
      <c r="W282" s="198"/>
      <c r="X282" s="177"/>
      <c r="Y282" s="177"/>
      <c r="AB282" s="325"/>
      <c r="AC282" s="213"/>
      <c r="AD282" s="213"/>
      <c r="AE282" s="213"/>
      <c r="AF282" s="213"/>
      <c r="AG282" s="213"/>
      <c r="AH282" s="213"/>
      <c r="AI282" s="213"/>
      <c r="AJ282" s="326"/>
    </row>
    <row r="283" spans="7:36">
      <c r="G283" s="51"/>
      <c r="H283" s="51"/>
      <c r="I283" s="51"/>
      <c r="J283" s="51"/>
      <c r="K283" s="50"/>
      <c r="L283" s="122"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77"/>
      <c r="T283" s="177"/>
      <c r="V283" s="197"/>
      <c r="W283" s="198"/>
      <c r="X283" s="177"/>
      <c r="Y283" s="177"/>
      <c r="AB283" s="325"/>
      <c r="AC283" s="213"/>
      <c r="AD283" s="213"/>
      <c r="AE283" s="213"/>
      <c r="AF283" s="213"/>
      <c r="AG283" s="213"/>
      <c r="AH283" s="213"/>
      <c r="AI283" s="213"/>
      <c r="AJ283" s="326"/>
    </row>
    <row r="284" spans="7:36">
      <c r="G284" s="51"/>
      <c r="H284" s="51"/>
      <c r="I284" s="51"/>
      <c r="J284" s="51"/>
      <c r="K284" s="50"/>
      <c r="L284" s="122"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77"/>
      <c r="T284" s="177"/>
      <c r="V284" s="197"/>
      <c r="W284" s="198"/>
      <c r="X284" s="177"/>
      <c r="Y284" s="177"/>
      <c r="AB284" s="325"/>
      <c r="AC284" s="213"/>
      <c r="AD284" s="213"/>
      <c r="AE284" s="213"/>
      <c r="AF284" s="213"/>
      <c r="AG284" s="213"/>
      <c r="AH284" s="213"/>
      <c r="AI284" s="213"/>
      <c r="AJ284" s="326"/>
    </row>
    <row r="285" spans="7:36">
      <c r="G285" s="51"/>
      <c r="H285" s="51"/>
      <c r="I285" s="51"/>
      <c r="J285" s="51"/>
      <c r="K285" s="50"/>
      <c r="L285" s="122"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77"/>
      <c r="T285" s="177"/>
      <c r="V285" s="197"/>
      <c r="W285" s="198"/>
      <c r="X285" s="177"/>
      <c r="Y285" s="177"/>
      <c r="AB285" s="325"/>
      <c r="AC285" s="213"/>
      <c r="AD285" s="213"/>
      <c r="AE285" s="213"/>
      <c r="AF285" s="213"/>
      <c r="AG285" s="213"/>
      <c r="AH285" s="213"/>
      <c r="AI285" s="213"/>
      <c r="AJ285" s="326"/>
    </row>
    <row r="286" spans="7:36">
      <c r="G286" s="51"/>
      <c r="H286" s="51"/>
      <c r="I286" s="51"/>
      <c r="J286" s="51"/>
      <c r="K286" s="50"/>
      <c r="L286" s="122"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77"/>
      <c r="T286" s="177"/>
      <c r="V286" s="197"/>
      <c r="W286" s="198"/>
      <c r="X286" s="177"/>
      <c r="Y286" s="177"/>
      <c r="AB286" s="325"/>
      <c r="AC286" s="213"/>
      <c r="AD286" s="213"/>
      <c r="AE286" s="213"/>
      <c r="AF286" s="213"/>
      <c r="AG286" s="213"/>
      <c r="AH286" s="213"/>
      <c r="AI286" s="213"/>
      <c r="AJ286" s="326"/>
    </row>
    <row r="287" spans="7:36">
      <c r="G287" s="51"/>
      <c r="H287" s="51"/>
      <c r="I287" s="51"/>
      <c r="J287" s="51"/>
      <c r="K287" s="50"/>
      <c r="L287" s="122"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77"/>
      <c r="T287" s="177"/>
      <c r="V287" s="197"/>
      <c r="W287" s="198"/>
      <c r="X287" s="177"/>
      <c r="Y287" s="177"/>
      <c r="AB287" s="325"/>
      <c r="AC287" s="213"/>
      <c r="AD287" s="213"/>
      <c r="AE287" s="213"/>
      <c r="AF287" s="213"/>
      <c r="AG287" s="213"/>
      <c r="AH287" s="213"/>
      <c r="AI287" s="213"/>
      <c r="AJ287" s="326"/>
    </row>
    <row r="288" spans="7:36">
      <c r="G288" s="51"/>
      <c r="H288" s="51"/>
      <c r="I288" s="51"/>
      <c r="J288" s="51"/>
      <c r="K288" s="50"/>
      <c r="L288" s="122"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77"/>
      <c r="T288" s="177"/>
      <c r="V288" s="197"/>
      <c r="W288" s="198"/>
      <c r="X288" s="177"/>
      <c r="Y288" s="177"/>
      <c r="AB288" s="325"/>
      <c r="AC288" s="213"/>
      <c r="AD288" s="213"/>
      <c r="AE288" s="213"/>
      <c r="AF288" s="213"/>
      <c r="AG288" s="213"/>
      <c r="AH288" s="213"/>
      <c r="AI288" s="213"/>
      <c r="AJ288" s="326"/>
    </row>
    <row r="289" spans="7:36">
      <c r="G289" s="51"/>
      <c r="H289" s="51"/>
      <c r="I289" s="51"/>
      <c r="J289" s="51"/>
      <c r="K289" s="50"/>
      <c r="L289" s="122"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77"/>
      <c r="T289" s="177"/>
      <c r="V289" s="197"/>
      <c r="W289" s="198"/>
      <c r="X289" s="177"/>
      <c r="Y289" s="177"/>
      <c r="AB289" s="325"/>
      <c r="AC289" s="213"/>
      <c r="AD289" s="213"/>
      <c r="AE289" s="213"/>
      <c r="AF289" s="213"/>
      <c r="AG289" s="213"/>
      <c r="AH289" s="213"/>
      <c r="AI289" s="213"/>
      <c r="AJ289" s="326"/>
    </row>
    <row r="290" spans="7:36">
      <c r="G290" s="51"/>
      <c r="H290" s="51"/>
      <c r="I290" s="51"/>
      <c r="J290" s="51"/>
      <c r="K290" s="50"/>
      <c r="L290" s="122"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77"/>
      <c r="T290" s="177"/>
      <c r="V290" s="197"/>
      <c r="W290" s="198"/>
      <c r="X290" s="177"/>
      <c r="Y290" s="177"/>
      <c r="AB290" s="325"/>
      <c r="AC290" s="213"/>
      <c r="AD290" s="213"/>
      <c r="AE290" s="213"/>
      <c r="AF290" s="213"/>
      <c r="AG290" s="213"/>
      <c r="AH290" s="213"/>
      <c r="AI290" s="213"/>
      <c r="AJ290" s="326"/>
    </row>
    <row r="291" spans="7:36">
      <c r="G291" s="51"/>
      <c r="H291" s="51"/>
      <c r="I291" s="51"/>
      <c r="J291" s="51"/>
      <c r="K291" s="50"/>
      <c r="L291" s="122"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77"/>
      <c r="T291" s="177"/>
      <c r="V291" s="197"/>
      <c r="W291" s="198"/>
      <c r="X291" s="177"/>
      <c r="Y291" s="177"/>
      <c r="AB291" s="325"/>
      <c r="AC291" s="213"/>
      <c r="AD291" s="213"/>
      <c r="AE291" s="213"/>
      <c r="AF291" s="213"/>
      <c r="AG291" s="213"/>
      <c r="AH291" s="213"/>
      <c r="AI291" s="213"/>
      <c r="AJ291" s="326"/>
    </row>
    <row r="292" spans="7:36">
      <c r="G292" s="51"/>
      <c r="H292" s="51"/>
      <c r="I292" s="51"/>
      <c r="J292" s="51"/>
      <c r="K292" s="50"/>
      <c r="L292" s="122"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77"/>
      <c r="T292" s="177"/>
      <c r="V292" s="197"/>
      <c r="W292" s="198"/>
      <c r="X292" s="177"/>
      <c r="Y292" s="177"/>
      <c r="AB292" s="325"/>
      <c r="AC292" s="213"/>
      <c r="AD292" s="213"/>
      <c r="AE292" s="213"/>
      <c r="AF292" s="213"/>
      <c r="AG292" s="213"/>
      <c r="AH292" s="213"/>
      <c r="AI292" s="213"/>
      <c r="AJ292" s="326"/>
    </row>
    <row r="293" spans="7:36">
      <c r="G293" s="51"/>
      <c r="H293" s="51"/>
      <c r="I293" s="51"/>
      <c r="J293" s="51"/>
      <c r="K293" s="50"/>
      <c r="L293" s="122"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77"/>
      <c r="T293" s="177"/>
      <c r="V293" s="197"/>
      <c r="W293" s="198"/>
      <c r="X293" s="177"/>
      <c r="Y293" s="177"/>
      <c r="AB293" s="325"/>
      <c r="AC293" s="213"/>
      <c r="AD293" s="213"/>
      <c r="AE293" s="213"/>
      <c r="AF293" s="213"/>
      <c r="AG293" s="213"/>
      <c r="AH293" s="213"/>
      <c r="AI293" s="213"/>
      <c r="AJ293" s="326"/>
    </row>
    <row r="294" spans="7:36">
      <c r="G294" s="51"/>
      <c r="H294" s="51"/>
      <c r="I294" s="51"/>
      <c r="J294" s="51"/>
      <c r="K294" s="50"/>
      <c r="L294" s="122"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77"/>
      <c r="T294" s="177"/>
      <c r="V294" s="197"/>
      <c r="W294" s="198"/>
      <c r="X294" s="177"/>
      <c r="Y294" s="177"/>
      <c r="AB294" s="325"/>
      <c r="AC294" s="213"/>
      <c r="AD294" s="213"/>
      <c r="AE294" s="213"/>
      <c r="AF294" s="213"/>
      <c r="AG294" s="213"/>
      <c r="AH294" s="213"/>
      <c r="AI294" s="213"/>
      <c r="AJ294" s="326"/>
    </row>
    <row r="295" spans="7:36">
      <c r="G295" s="51"/>
      <c r="H295" s="51"/>
      <c r="I295" s="51"/>
      <c r="J295" s="51"/>
      <c r="K295" s="50"/>
      <c r="L295" s="122"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77"/>
      <c r="T295" s="177"/>
      <c r="V295" s="197"/>
      <c r="W295" s="198"/>
      <c r="X295" s="177"/>
      <c r="Y295" s="177"/>
      <c r="AB295" s="325"/>
      <c r="AC295" s="213"/>
      <c r="AD295" s="213"/>
      <c r="AE295" s="213"/>
      <c r="AF295" s="213"/>
      <c r="AG295" s="213"/>
      <c r="AH295" s="213"/>
      <c r="AI295" s="213"/>
      <c r="AJ295" s="326"/>
    </row>
    <row r="296" spans="7:36">
      <c r="G296" s="51"/>
      <c r="H296" s="51"/>
      <c r="I296" s="51"/>
      <c r="J296" s="51"/>
      <c r="K296" s="50"/>
      <c r="L296" s="122"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77"/>
      <c r="T296" s="177"/>
      <c r="V296" s="197"/>
      <c r="W296" s="198"/>
      <c r="X296" s="177"/>
      <c r="Y296" s="177"/>
      <c r="AB296" s="325"/>
      <c r="AC296" s="213"/>
      <c r="AD296" s="213"/>
      <c r="AE296" s="213"/>
      <c r="AF296" s="213"/>
      <c r="AG296" s="213"/>
      <c r="AH296" s="213"/>
      <c r="AI296" s="213"/>
      <c r="AJ296" s="326"/>
    </row>
    <row r="297" spans="7:36">
      <c r="G297" s="51"/>
      <c r="H297" s="51"/>
      <c r="I297" s="51"/>
      <c r="J297" s="51"/>
      <c r="K297" s="50"/>
      <c r="L297" s="122"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77"/>
      <c r="T297" s="177"/>
      <c r="V297" s="197"/>
      <c r="W297" s="198"/>
      <c r="X297" s="177"/>
      <c r="Y297" s="177"/>
      <c r="AB297" s="325"/>
      <c r="AC297" s="213"/>
      <c r="AD297" s="213"/>
      <c r="AE297" s="213"/>
      <c r="AF297" s="213"/>
      <c r="AG297" s="213"/>
      <c r="AH297" s="213"/>
      <c r="AI297" s="213"/>
      <c r="AJ297" s="326"/>
    </row>
    <row r="298" spans="7:36">
      <c r="G298" s="51"/>
      <c r="H298" s="51"/>
      <c r="I298" s="51"/>
      <c r="J298" s="51"/>
      <c r="K298" s="50"/>
      <c r="L298" s="122"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77"/>
      <c r="T298" s="177"/>
      <c r="V298" s="197"/>
      <c r="W298" s="198"/>
      <c r="X298" s="177"/>
      <c r="Y298" s="177"/>
      <c r="AB298" s="325"/>
      <c r="AC298" s="213"/>
      <c r="AD298" s="213"/>
      <c r="AE298" s="213"/>
      <c r="AF298" s="213"/>
      <c r="AG298" s="213"/>
      <c r="AH298" s="213"/>
      <c r="AI298" s="213"/>
      <c r="AJ298" s="326"/>
    </row>
    <row r="299" spans="7:36">
      <c r="G299" s="51"/>
      <c r="H299" s="51"/>
      <c r="I299" s="51"/>
      <c r="J299" s="51"/>
      <c r="K299" s="50"/>
      <c r="L299" s="122"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77"/>
      <c r="T299" s="177"/>
      <c r="V299" s="197"/>
      <c r="W299" s="198"/>
      <c r="X299" s="177"/>
      <c r="Y299" s="177"/>
      <c r="AB299" s="325"/>
      <c r="AC299" s="213"/>
      <c r="AD299" s="213"/>
      <c r="AE299" s="213"/>
      <c r="AF299" s="213"/>
      <c r="AG299" s="213"/>
      <c r="AH299" s="213"/>
      <c r="AI299" s="213"/>
      <c r="AJ299" s="326"/>
    </row>
    <row r="300" spans="7:36">
      <c r="G300" s="51"/>
      <c r="H300" s="51"/>
      <c r="I300" s="51"/>
      <c r="J300" s="51"/>
      <c r="K300" s="50"/>
      <c r="L300" s="122"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77"/>
      <c r="T300" s="177"/>
      <c r="V300" s="197"/>
      <c r="W300" s="198"/>
      <c r="X300" s="177"/>
      <c r="Y300" s="177"/>
      <c r="AB300" s="325"/>
      <c r="AC300" s="213"/>
      <c r="AD300" s="213"/>
      <c r="AE300" s="213"/>
      <c r="AF300" s="213"/>
      <c r="AG300" s="213"/>
      <c r="AH300" s="213"/>
      <c r="AI300" s="213"/>
      <c r="AJ300" s="326"/>
    </row>
    <row r="301" spans="7:36">
      <c r="G301" s="51"/>
      <c r="H301" s="51"/>
      <c r="I301" s="51"/>
      <c r="J301" s="51"/>
      <c r="K301" s="50"/>
      <c r="L301" s="122"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77"/>
      <c r="T301" s="177"/>
      <c r="V301" s="197"/>
      <c r="W301" s="198"/>
      <c r="X301" s="177"/>
      <c r="Y301" s="177"/>
      <c r="AB301" s="325"/>
      <c r="AC301" s="213"/>
      <c r="AD301" s="213"/>
      <c r="AE301" s="213"/>
      <c r="AF301" s="213"/>
      <c r="AG301" s="213"/>
      <c r="AH301" s="213"/>
      <c r="AI301" s="213"/>
      <c r="AJ301" s="326"/>
    </row>
    <row r="302" spans="7:36">
      <c r="G302" s="51"/>
      <c r="H302" s="51"/>
      <c r="I302" s="51"/>
      <c r="J302" s="51"/>
      <c r="K302" s="50"/>
      <c r="L302" s="122"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77"/>
      <c r="T302" s="177"/>
      <c r="V302" s="197"/>
      <c r="W302" s="198"/>
      <c r="X302" s="177"/>
      <c r="Y302" s="177"/>
      <c r="AB302" s="325"/>
      <c r="AC302" s="213"/>
      <c r="AD302" s="213"/>
      <c r="AE302" s="213"/>
      <c r="AF302" s="213"/>
      <c r="AG302" s="213"/>
      <c r="AH302" s="213"/>
      <c r="AI302" s="213"/>
      <c r="AJ302" s="326"/>
    </row>
    <row r="303" spans="7:36">
      <c r="G303" s="51"/>
      <c r="H303" s="51"/>
      <c r="I303" s="51"/>
      <c r="J303" s="51"/>
      <c r="K303" s="50"/>
      <c r="L303" s="122"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77"/>
      <c r="T303" s="177"/>
      <c r="V303" s="197"/>
      <c r="W303" s="198"/>
      <c r="X303" s="177"/>
      <c r="Y303" s="177"/>
      <c r="AB303" s="325"/>
      <c r="AC303" s="213"/>
      <c r="AD303" s="213"/>
      <c r="AE303" s="213"/>
      <c r="AF303" s="213"/>
      <c r="AG303" s="213"/>
      <c r="AH303" s="213"/>
      <c r="AI303" s="213"/>
      <c r="AJ303" s="326"/>
    </row>
    <row r="304" spans="7:36">
      <c r="G304" s="51"/>
      <c r="H304" s="51"/>
      <c r="I304" s="51"/>
      <c r="J304" s="51"/>
      <c r="K304" s="50"/>
      <c r="L304" s="122"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77"/>
      <c r="T304" s="177"/>
      <c r="V304" s="197"/>
      <c r="W304" s="198"/>
      <c r="X304" s="177"/>
      <c r="Y304" s="177"/>
      <c r="AB304" s="325"/>
      <c r="AC304" s="213"/>
      <c r="AD304" s="213"/>
      <c r="AE304" s="213"/>
      <c r="AF304" s="213"/>
      <c r="AG304" s="213"/>
      <c r="AH304" s="213"/>
      <c r="AI304" s="213"/>
      <c r="AJ304" s="326"/>
    </row>
    <row r="305" spans="7:36">
      <c r="G305" s="51"/>
      <c r="H305" s="51"/>
      <c r="I305" s="51"/>
      <c r="J305" s="51"/>
      <c r="K305" s="50"/>
      <c r="L305" s="122"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77"/>
      <c r="T305" s="177"/>
      <c r="V305" s="197"/>
      <c r="W305" s="198"/>
      <c r="X305" s="177"/>
      <c r="Y305" s="177"/>
      <c r="AB305" s="325"/>
      <c r="AC305" s="213"/>
      <c r="AD305" s="213"/>
      <c r="AE305" s="213"/>
      <c r="AF305" s="213"/>
      <c r="AG305" s="213"/>
      <c r="AH305" s="213"/>
      <c r="AI305" s="213"/>
      <c r="AJ305" s="326"/>
    </row>
    <row r="306" spans="7:36">
      <c r="G306" s="51"/>
      <c r="H306" s="51"/>
      <c r="I306" s="51"/>
      <c r="J306" s="51"/>
      <c r="K306" s="50"/>
      <c r="L306" s="122"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77"/>
      <c r="T306" s="177"/>
      <c r="V306" s="197"/>
      <c r="W306" s="198"/>
      <c r="X306" s="177"/>
      <c r="Y306" s="177"/>
      <c r="AB306" s="325"/>
      <c r="AC306" s="213"/>
      <c r="AD306" s="213"/>
      <c r="AE306" s="213"/>
      <c r="AF306" s="213"/>
      <c r="AG306" s="213"/>
      <c r="AH306" s="213"/>
      <c r="AI306" s="213"/>
      <c r="AJ306" s="326"/>
    </row>
    <row r="307" spans="7:36">
      <c r="G307" s="51"/>
      <c r="H307" s="51"/>
      <c r="I307" s="51"/>
      <c r="J307" s="51"/>
      <c r="K307" s="50"/>
      <c r="L307" s="122"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77"/>
      <c r="T307" s="177"/>
      <c r="V307" s="197"/>
      <c r="W307" s="198"/>
      <c r="X307" s="177"/>
      <c r="Y307" s="177"/>
      <c r="AB307" s="325"/>
      <c r="AC307" s="213"/>
      <c r="AD307" s="213"/>
      <c r="AE307" s="213"/>
      <c r="AF307" s="213"/>
      <c r="AG307" s="213"/>
      <c r="AH307" s="213"/>
      <c r="AI307" s="213"/>
      <c r="AJ307" s="326"/>
    </row>
    <row r="308" spans="7:36">
      <c r="G308" s="51"/>
      <c r="H308" s="51"/>
      <c r="I308" s="51"/>
      <c r="J308" s="51"/>
      <c r="K308" s="50"/>
      <c r="L308" s="122"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77"/>
      <c r="T308" s="177"/>
      <c r="V308" s="197"/>
      <c r="W308" s="198"/>
      <c r="X308" s="177"/>
      <c r="Y308" s="177"/>
      <c r="AB308" s="325"/>
      <c r="AC308" s="213"/>
      <c r="AD308" s="213"/>
      <c r="AE308" s="213"/>
      <c r="AF308" s="213"/>
      <c r="AG308" s="213"/>
      <c r="AH308" s="213"/>
      <c r="AI308" s="213"/>
      <c r="AJ308" s="326"/>
    </row>
    <row r="309" spans="7:36">
      <c r="G309" s="51"/>
      <c r="H309" s="51"/>
      <c r="I309" s="51"/>
      <c r="J309" s="51"/>
      <c r="K309" s="50"/>
      <c r="L309" s="122"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77"/>
      <c r="T309" s="177"/>
      <c r="V309" s="197"/>
      <c r="W309" s="198"/>
      <c r="X309" s="177"/>
      <c r="Y309" s="177"/>
      <c r="AB309" s="325"/>
      <c r="AC309" s="213"/>
      <c r="AD309" s="213"/>
      <c r="AE309" s="213"/>
      <c r="AF309" s="213"/>
      <c r="AG309" s="213"/>
      <c r="AH309" s="213"/>
      <c r="AI309" s="213"/>
      <c r="AJ309" s="326"/>
    </row>
    <row r="310" spans="7:36">
      <c r="G310" s="51"/>
      <c r="H310" s="51"/>
      <c r="I310" s="51"/>
      <c r="J310" s="51"/>
      <c r="K310" s="50"/>
      <c r="L310" s="122"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77"/>
      <c r="T310" s="177"/>
      <c r="V310" s="197"/>
      <c r="W310" s="198"/>
      <c r="X310" s="177"/>
      <c r="Y310" s="177"/>
      <c r="AB310" s="325"/>
      <c r="AC310" s="213"/>
      <c r="AD310" s="213"/>
      <c r="AE310" s="213"/>
      <c r="AF310" s="213"/>
      <c r="AG310" s="213"/>
      <c r="AH310" s="213"/>
      <c r="AI310" s="213"/>
      <c r="AJ310" s="326"/>
    </row>
    <row r="311" spans="7:36">
      <c r="G311" s="51"/>
      <c r="H311" s="51"/>
      <c r="I311" s="51"/>
      <c r="J311" s="51"/>
      <c r="K311" s="50"/>
      <c r="L311" s="122"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77"/>
      <c r="T311" s="177"/>
      <c r="V311" s="197"/>
      <c r="W311" s="198"/>
      <c r="X311" s="177"/>
      <c r="Y311" s="177"/>
      <c r="AB311" s="325"/>
      <c r="AC311" s="213"/>
      <c r="AD311" s="213"/>
      <c r="AE311" s="213"/>
      <c r="AF311" s="213"/>
      <c r="AG311" s="213"/>
      <c r="AH311" s="213"/>
      <c r="AI311" s="213"/>
      <c r="AJ311" s="326"/>
    </row>
    <row r="312" spans="7:36">
      <c r="G312" s="51"/>
      <c r="H312" s="51"/>
      <c r="I312" s="51"/>
      <c r="J312" s="51"/>
      <c r="K312" s="50"/>
      <c r="L312" s="122"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77"/>
      <c r="T312" s="177"/>
      <c r="V312" s="197"/>
      <c r="W312" s="198"/>
      <c r="X312" s="177"/>
      <c r="Y312" s="177"/>
      <c r="AB312" s="325"/>
      <c r="AC312" s="213"/>
      <c r="AD312" s="213"/>
      <c r="AE312" s="213"/>
      <c r="AF312" s="213"/>
      <c r="AG312" s="213"/>
      <c r="AH312" s="213"/>
      <c r="AI312" s="213"/>
      <c r="AJ312" s="326"/>
    </row>
    <row r="313" spans="7:36">
      <c r="G313" s="51"/>
      <c r="H313" s="51"/>
      <c r="I313" s="51"/>
      <c r="J313" s="51"/>
      <c r="K313" s="50"/>
      <c r="L313" s="122"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77"/>
      <c r="T313" s="177"/>
      <c r="V313" s="197"/>
      <c r="W313" s="198"/>
      <c r="X313" s="177"/>
      <c r="Y313" s="177"/>
      <c r="AB313" s="325"/>
      <c r="AC313" s="213"/>
      <c r="AD313" s="213"/>
      <c r="AE313" s="213"/>
      <c r="AF313" s="213"/>
      <c r="AG313" s="213"/>
      <c r="AH313" s="213"/>
      <c r="AI313" s="213"/>
      <c r="AJ313" s="326"/>
    </row>
    <row r="314" spans="7:36">
      <c r="G314" s="51"/>
      <c r="H314" s="51"/>
      <c r="I314" s="51"/>
      <c r="J314" s="51"/>
      <c r="K314" s="50"/>
      <c r="L314" s="122"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77"/>
      <c r="T314" s="177"/>
      <c r="V314" s="197"/>
      <c r="W314" s="198"/>
      <c r="X314" s="177"/>
      <c r="Y314" s="177"/>
      <c r="AB314" s="325"/>
      <c r="AC314" s="213"/>
      <c r="AD314" s="213"/>
      <c r="AE314" s="213"/>
      <c r="AF314" s="213"/>
      <c r="AG314" s="213"/>
      <c r="AH314" s="213"/>
      <c r="AI314" s="213"/>
      <c r="AJ314" s="326"/>
    </row>
    <row r="315" spans="7:36">
      <c r="G315" s="51"/>
      <c r="H315" s="51"/>
      <c r="I315" s="51"/>
      <c r="J315" s="51"/>
      <c r="K315" s="50"/>
      <c r="L315" s="122"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77"/>
      <c r="T315" s="177"/>
      <c r="V315" s="197"/>
      <c r="W315" s="198"/>
      <c r="X315" s="177"/>
      <c r="Y315" s="177"/>
      <c r="AB315" s="325"/>
      <c r="AC315" s="213"/>
      <c r="AD315" s="213"/>
      <c r="AE315" s="213"/>
      <c r="AF315" s="213"/>
      <c r="AG315" s="213"/>
      <c r="AH315" s="213"/>
      <c r="AI315" s="213"/>
      <c r="AJ315" s="326"/>
    </row>
    <row r="316" spans="7:36">
      <c r="G316" s="51"/>
      <c r="H316" s="51"/>
      <c r="I316" s="51"/>
      <c r="J316" s="51"/>
      <c r="K316" s="50"/>
      <c r="L316" s="122"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77"/>
      <c r="T316" s="177"/>
      <c r="V316" s="197"/>
      <c r="W316" s="198"/>
      <c r="X316" s="177"/>
      <c r="Y316" s="177"/>
      <c r="AB316" s="325"/>
      <c r="AC316" s="213"/>
      <c r="AD316" s="213"/>
      <c r="AE316" s="213"/>
      <c r="AF316" s="213"/>
      <c r="AG316" s="213"/>
      <c r="AH316" s="213"/>
      <c r="AI316" s="213"/>
      <c r="AJ316" s="326"/>
    </row>
    <row r="317" spans="7:36">
      <c r="G317" s="51"/>
      <c r="H317" s="51"/>
      <c r="I317" s="51"/>
      <c r="J317" s="51"/>
      <c r="K317" s="50"/>
      <c r="L317" s="122"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77"/>
      <c r="T317" s="177"/>
      <c r="V317" s="197"/>
      <c r="W317" s="198"/>
      <c r="X317" s="177"/>
      <c r="Y317" s="177"/>
      <c r="AB317" s="325"/>
      <c r="AC317" s="213"/>
      <c r="AD317" s="213"/>
      <c r="AE317" s="213"/>
      <c r="AF317" s="213"/>
      <c r="AG317" s="213"/>
      <c r="AH317" s="213"/>
      <c r="AI317" s="213"/>
      <c r="AJ317" s="326"/>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77"/>
      <c r="T318" s="177"/>
      <c r="V318" s="197"/>
      <c r="W318" s="198"/>
      <c r="X318" s="177"/>
      <c r="Y318" s="177"/>
      <c r="AB318" s="325"/>
      <c r="AC318" s="213"/>
      <c r="AD318" s="213"/>
      <c r="AE318" s="213"/>
      <c r="AF318" s="213"/>
      <c r="AG318" s="213"/>
      <c r="AH318" s="213"/>
      <c r="AI318" s="213"/>
      <c r="AJ318" s="326"/>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77"/>
      <c r="T319" s="177"/>
      <c r="V319" s="197"/>
      <c r="W319" s="198"/>
      <c r="X319" s="177"/>
      <c r="Y319" s="177"/>
      <c r="AB319" s="325"/>
      <c r="AC319" s="213"/>
      <c r="AD319" s="213"/>
      <c r="AE319" s="213"/>
      <c r="AF319" s="213"/>
      <c r="AG319" s="213"/>
      <c r="AH319" s="213"/>
      <c r="AI319" s="213"/>
      <c r="AJ319" s="326"/>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77"/>
      <c r="T320" s="177"/>
      <c r="V320" s="197"/>
      <c r="W320" s="198"/>
      <c r="X320" s="177"/>
      <c r="Y320" s="177"/>
      <c r="AB320" s="325"/>
      <c r="AC320" s="213"/>
      <c r="AD320" s="213"/>
      <c r="AE320" s="213"/>
      <c r="AF320" s="213"/>
      <c r="AG320" s="213"/>
      <c r="AH320" s="213"/>
      <c r="AI320" s="213"/>
      <c r="AJ320" s="326"/>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77"/>
      <c r="T321" s="177"/>
      <c r="V321" s="197"/>
      <c r="W321" s="198"/>
      <c r="X321" s="177"/>
      <c r="Y321" s="177"/>
      <c r="AB321" s="325"/>
      <c r="AC321" s="213"/>
      <c r="AD321" s="213"/>
      <c r="AE321" s="213"/>
      <c r="AF321" s="213"/>
      <c r="AG321" s="213"/>
      <c r="AH321" s="213"/>
      <c r="AI321" s="213"/>
      <c r="AJ321" s="326"/>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77"/>
      <c r="T322" s="177"/>
      <c r="V322" s="197"/>
      <c r="W322" s="198"/>
      <c r="X322" s="177"/>
      <c r="Y322" s="177"/>
      <c r="AB322" s="325"/>
      <c r="AC322" s="213"/>
      <c r="AD322" s="213"/>
      <c r="AE322" s="213"/>
      <c r="AF322" s="213"/>
      <c r="AG322" s="213"/>
      <c r="AH322" s="213"/>
      <c r="AI322" s="213"/>
      <c r="AJ322" s="326"/>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77"/>
      <c r="T323" s="177"/>
      <c r="V323" s="197"/>
      <c r="W323" s="198"/>
      <c r="X323" s="177"/>
      <c r="Y323" s="177"/>
      <c r="AB323" s="325"/>
      <c r="AC323" s="213"/>
      <c r="AD323" s="213"/>
      <c r="AE323" s="213"/>
      <c r="AF323" s="213"/>
      <c r="AG323" s="213"/>
      <c r="AH323" s="213"/>
      <c r="AI323" s="213"/>
      <c r="AJ323" s="326"/>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77"/>
      <c r="T324" s="177"/>
      <c r="V324" s="197"/>
      <c r="W324" s="198"/>
      <c r="X324" s="177"/>
      <c r="Y324" s="177"/>
      <c r="AB324" s="325"/>
      <c r="AC324" s="213"/>
      <c r="AD324" s="213"/>
      <c r="AE324" s="213"/>
      <c r="AF324" s="213"/>
      <c r="AG324" s="213"/>
      <c r="AH324" s="213"/>
      <c r="AI324" s="213"/>
      <c r="AJ324" s="326"/>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77"/>
      <c r="T325" s="177"/>
      <c r="V325" s="197"/>
      <c r="W325" s="198"/>
      <c r="X325" s="177"/>
      <c r="Y325" s="177"/>
      <c r="AB325" s="325"/>
      <c r="AC325" s="213"/>
      <c r="AD325" s="213"/>
      <c r="AE325" s="213"/>
      <c r="AF325" s="213"/>
      <c r="AG325" s="213"/>
      <c r="AH325" s="213"/>
      <c r="AI325" s="213"/>
      <c r="AJ325" s="326"/>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77"/>
      <c r="T326" s="177"/>
      <c r="V326" s="197"/>
      <c r="W326" s="198"/>
      <c r="X326" s="177"/>
      <c r="Y326" s="177"/>
      <c r="AB326" s="325"/>
      <c r="AC326" s="213"/>
      <c r="AD326" s="213"/>
      <c r="AE326" s="213"/>
      <c r="AF326" s="213"/>
      <c r="AG326" s="213"/>
      <c r="AH326" s="213"/>
      <c r="AI326" s="213"/>
      <c r="AJ326" s="326"/>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77"/>
      <c r="T327" s="177"/>
      <c r="V327" s="197"/>
      <c r="W327" s="198"/>
      <c r="X327" s="177"/>
      <c r="Y327" s="177"/>
      <c r="AB327" s="325"/>
      <c r="AC327" s="213"/>
      <c r="AD327" s="213"/>
      <c r="AE327" s="213"/>
      <c r="AF327" s="213"/>
      <c r="AG327" s="213"/>
      <c r="AH327" s="213"/>
      <c r="AI327" s="213"/>
      <c r="AJ327" s="326"/>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77"/>
      <c r="T328" s="177"/>
      <c r="V328" s="197"/>
      <c r="W328" s="198"/>
      <c r="X328" s="177"/>
      <c r="Y328" s="177"/>
      <c r="AB328" s="325"/>
      <c r="AC328" s="213"/>
      <c r="AD328" s="213"/>
      <c r="AE328" s="213"/>
      <c r="AF328" s="213"/>
      <c r="AG328" s="213"/>
      <c r="AH328" s="213"/>
      <c r="AI328" s="213"/>
      <c r="AJ328" s="326"/>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77"/>
      <c r="T329" s="177"/>
      <c r="V329" s="197"/>
      <c r="W329" s="198"/>
      <c r="X329" s="177"/>
      <c r="Y329" s="177"/>
      <c r="AB329" s="325"/>
      <c r="AC329" s="213"/>
      <c r="AD329" s="213"/>
      <c r="AE329" s="213"/>
      <c r="AF329" s="213"/>
      <c r="AG329" s="213"/>
      <c r="AH329" s="213"/>
      <c r="AI329" s="213"/>
      <c r="AJ329" s="326"/>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77"/>
      <c r="T330" s="177"/>
      <c r="V330" s="197"/>
      <c r="W330" s="198"/>
      <c r="X330" s="177"/>
      <c r="Y330" s="177"/>
      <c r="AB330" s="325"/>
      <c r="AC330" s="213"/>
      <c r="AD330" s="213"/>
      <c r="AE330" s="213"/>
      <c r="AF330" s="213"/>
      <c r="AG330" s="213"/>
      <c r="AH330" s="213"/>
      <c r="AI330" s="213"/>
      <c r="AJ330" s="326"/>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77"/>
      <c r="T331" s="177"/>
      <c r="V331" s="197"/>
      <c r="W331" s="198"/>
      <c r="X331" s="177"/>
      <c r="Y331" s="177"/>
      <c r="AB331" s="325"/>
      <c r="AC331" s="213"/>
      <c r="AD331" s="213"/>
      <c r="AE331" s="213"/>
      <c r="AF331" s="213"/>
      <c r="AG331" s="213"/>
      <c r="AH331" s="213"/>
      <c r="AI331" s="213"/>
      <c r="AJ331" s="326"/>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77"/>
      <c r="T332" s="177"/>
      <c r="V332" s="197"/>
      <c r="W332" s="198"/>
      <c r="X332" s="177"/>
      <c r="Y332" s="177"/>
      <c r="AB332" s="325"/>
      <c r="AC332" s="213"/>
      <c r="AD332" s="213"/>
      <c r="AE332" s="213"/>
      <c r="AF332" s="213"/>
      <c r="AG332" s="213"/>
      <c r="AH332" s="213"/>
      <c r="AI332" s="213"/>
      <c r="AJ332" s="326"/>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77"/>
      <c r="T333" s="177"/>
      <c r="V333" s="197"/>
      <c r="W333" s="198"/>
      <c r="X333" s="177"/>
      <c r="Y333" s="177"/>
      <c r="AB333" s="325"/>
      <c r="AC333" s="213"/>
      <c r="AD333" s="213"/>
      <c r="AE333" s="213"/>
      <c r="AF333" s="213"/>
      <c r="AG333" s="213"/>
      <c r="AH333" s="213"/>
      <c r="AI333" s="213"/>
      <c r="AJ333" s="326"/>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77"/>
      <c r="T334" s="177"/>
      <c r="V334" s="197"/>
      <c r="W334" s="198"/>
      <c r="X334" s="177"/>
      <c r="Y334" s="177"/>
      <c r="AB334" s="325"/>
      <c r="AC334" s="213"/>
      <c r="AD334" s="213"/>
      <c r="AE334" s="213"/>
      <c r="AF334" s="213"/>
      <c r="AG334" s="213"/>
      <c r="AH334" s="213"/>
      <c r="AI334" s="213"/>
      <c r="AJ334" s="326"/>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77"/>
      <c r="T335" s="177"/>
      <c r="V335" s="197"/>
      <c r="W335" s="198"/>
      <c r="X335" s="177"/>
      <c r="Y335" s="177"/>
      <c r="AB335" s="325"/>
      <c r="AC335" s="213"/>
      <c r="AD335" s="213"/>
      <c r="AE335" s="213"/>
      <c r="AF335" s="213"/>
      <c r="AG335" s="213"/>
      <c r="AH335" s="213"/>
      <c r="AI335" s="213"/>
      <c r="AJ335" s="326"/>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77"/>
      <c r="T336" s="177"/>
      <c r="V336" s="197"/>
      <c r="W336" s="198"/>
      <c r="X336" s="177"/>
      <c r="Y336" s="177"/>
      <c r="AB336" s="325"/>
      <c r="AC336" s="213"/>
      <c r="AD336" s="213"/>
      <c r="AE336" s="213"/>
      <c r="AF336" s="213"/>
      <c r="AG336" s="213"/>
      <c r="AH336" s="213"/>
      <c r="AI336" s="213"/>
      <c r="AJ336" s="326"/>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77"/>
      <c r="T337" s="177"/>
      <c r="V337" s="197"/>
      <c r="W337" s="198"/>
      <c r="X337" s="177"/>
      <c r="Y337" s="177"/>
      <c r="AB337" s="325"/>
      <c r="AC337" s="213"/>
      <c r="AD337" s="213"/>
      <c r="AE337" s="213"/>
      <c r="AF337" s="213"/>
      <c r="AG337" s="213"/>
      <c r="AH337" s="213"/>
      <c r="AI337" s="213"/>
      <c r="AJ337" s="326"/>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77"/>
      <c r="T338" s="177"/>
      <c r="V338" s="197"/>
      <c r="W338" s="198"/>
      <c r="X338" s="177"/>
      <c r="Y338" s="177"/>
      <c r="AB338" s="325"/>
      <c r="AC338" s="213"/>
      <c r="AD338" s="213"/>
      <c r="AE338" s="213"/>
      <c r="AF338" s="213"/>
      <c r="AG338" s="213"/>
      <c r="AH338" s="213"/>
      <c r="AI338" s="213"/>
      <c r="AJ338" s="326"/>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77"/>
      <c r="T339" s="177"/>
      <c r="V339" s="197"/>
      <c r="W339" s="198"/>
      <c r="X339" s="177"/>
      <c r="Y339" s="177"/>
      <c r="AB339" s="325"/>
      <c r="AC339" s="213"/>
      <c r="AD339" s="213"/>
      <c r="AE339" s="213"/>
      <c r="AF339" s="213"/>
      <c r="AG339" s="213"/>
      <c r="AH339" s="213"/>
      <c r="AI339" s="213"/>
      <c r="AJ339" s="326"/>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77"/>
      <c r="T340" s="177"/>
      <c r="V340" s="197"/>
      <c r="W340" s="198"/>
      <c r="X340" s="177"/>
      <c r="Y340" s="177"/>
      <c r="AB340" s="325"/>
      <c r="AC340" s="213"/>
      <c r="AD340" s="213"/>
      <c r="AE340" s="213"/>
      <c r="AF340" s="213"/>
      <c r="AG340" s="213"/>
      <c r="AH340" s="213"/>
      <c r="AI340" s="213"/>
      <c r="AJ340" s="326"/>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77"/>
      <c r="T341" s="177"/>
      <c r="V341" s="197"/>
      <c r="W341" s="198"/>
      <c r="X341" s="177"/>
      <c r="Y341" s="177"/>
      <c r="AB341" s="325"/>
      <c r="AC341" s="213"/>
      <c r="AD341" s="213"/>
      <c r="AE341" s="213"/>
      <c r="AF341" s="213"/>
      <c r="AG341" s="213"/>
      <c r="AH341" s="213"/>
      <c r="AI341" s="213"/>
      <c r="AJ341" s="326"/>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77"/>
      <c r="T342" s="177"/>
      <c r="V342" s="197"/>
      <c r="W342" s="198"/>
      <c r="X342" s="177"/>
      <c r="Y342" s="177"/>
      <c r="AB342" s="325"/>
      <c r="AC342" s="213"/>
      <c r="AD342" s="213"/>
      <c r="AE342" s="213"/>
      <c r="AF342" s="213"/>
      <c r="AG342" s="213"/>
      <c r="AH342" s="213"/>
      <c r="AI342" s="213"/>
      <c r="AJ342" s="326"/>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77"/>
      <c r="T343" s="177"/>
      <c r="V343" s="197"/>
      <c r="W343" s="198"/>
      <c r="X343" s="177"/>
      <c r="Y343" s="177"/>
      <c r="AB343" s="325"/>
      <c r="AC343" s="213"/>
      <c r="AD343" s="213"/>
      <c r="AE343" s="213"/>
      <c r="AF343" s="213"/>
      <c r="AG343" s="213"/>
      <c r="AH343" s="213"/>
      <c r="AI343" s="213"/>
      <c r="AJ343" s="326"/>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77"/>
      <c r="T344" s="177"/>
      <c r="V344" s="197"/>
      <c r="W344" s="198"/>
      <c r="X344" s="177"/>
      <c r="Y344" s="177"/>
      <c r="AB344" s="325"/>
      <c r="AC344" s="213"/>
      <c r="AD344" s="213"/>
      <c r="AE344" s="213"/>
      <c r="AF344" s="213"/>
      <c r="AG344" s="213"/>
      <c r="AH344" s="213"/>
      <c r="AI344" s="213"/>
      <c r="AJ344" s="326"/>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77"/>
      <c r="T345" s="177"/>
      <c r="V345" s="197"/>
      <c r="W345" s="198"/>
      <c r="X345" s="177"/>
      <c r="Y345" s="177"/>
      <c r="AB345" s="325"/>
      <c r="AC345" s="213"/>
      <c r="AD345" s="213"/>
      <c r="AE345" s="213"/>
      <c r="AF345" s="213"/>
      <c r="AG345" s="213"/>
      <c r="AH345" s="213"/>
      <c r="AI345" s="213"/>
      <c r="AJ345" s="326"/>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77"/>
      <c r="T346" s="177"/>
      <c r="V346" s="197"/>
      <c r="W346" s="198"/>
      <c r="X346" s="177"/>
      <c r="Y346" s="177"/>
      <c r="AB346" s="325"/>
      <c r="AC346" s="213"/>
      <c r="AD346" s="213"/>
      <c r="AE346" s="213"/>
      <c r="AF346" s="213"/>
      <c r="AG346" s="213"/>
      <c r="AH346" s="213"/>
      <c r="AI346" s="213"/>
      <c r="AJ346" s="326"/>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77"/>
      <c r="T347" s="177"/>
      <c r="V347" s="197"/>
      <c r="W347" s="198"/>
      <c r="X347" s="177"/>
      <c r="Y347" s="177"/>
      <c r="AB347" s="325"/>
      <c r="AC347" s="213"/>
      <c r="AD347" s="213"/>
      <c r="AE347" s="213"/>
      <c r="AF347" s="213"/>
      <c r="AG347" s="213"/>
      <c r="AH347" s="213"/>
      <c r="AI347" s="213"/>
      <c r="AJ347" s="326"/>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77"/>
      <c r="T348" s="177"/>
      <c r="V348" s="197"/>
      <c r="W348" s="198"/>
      <c r="X348" s="177"/>
      <c r="Y348" s="177"/>
      <c r="AB348" s="325"/>
      <c r="AC348" s="213"/>
      <c r="AD348" s="213"/>
      <c r="AE348" s="213"/>
      <c r="AF348" s="213"/>
      <c r="AG348" s="213"/>
      <c r="AH348" s="213"/>
      <c r="AI348" s="213"/>
      <c r="AJ348" s="326"/>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77"/>
      <c r="T349" s="177"/>
      <c r="V349" s="197"/>
      <c r="W349" s="198"/>
      <c r="X349" s="177"/>
      <c r="Y349" s="177"/>
      <c r="AB349" s="325"/>
      <c r="AC349" s="213"/>
      <c r="AD349" s="213"/>
      <c r="AE349" s="213"/>
      <c r="AF349" s="213"/>
      <c r="AG349" s="213"/>
      <c r="AH349" s="213"/>
      <c r="AI349" s="213"/>
      <c r="AJ349" s="326"/>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77"/>
      <c r="T350" s="177"/>
      <c r="V350" s="197"/>
      <c r="W350" s="198"/>
      <c r="X350" s="177"/>
      <c r="Y350" s="177"/>
      <c r="AB350" s="325"/>
      <c r="AC350" s="213"/>
      <c r="AD350" s="213"/>
      <c r="AE350" s="213"/>
      <c r="AF350" s="213"/>
      <c r="AG350" s="213"/>
      <c r="AH350" s="213"/>
      <c r="AI350" s="213"/>
      <c r="AJ350" s="326"/>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77"/>
      <c r="T351" s="177"/>
      <c r="V351" s="197"/>
      <c r="W351" s="198"/>
      <c r="X351" s="177"/>
      <c r="Y351" s="177"/>
      <c r="AB351" s="325"/>
      <c r="AC351" s="213"/>
      <c r="AD351" s="213"/>
      <c r="AE351" s="213"/>
      <c r="AF351" s="213"/>
      <c r="AG351" s="213"/>
      <c r="AH351" s="213"/>
      <c r="AI351" s="213"/>
      <c r="AJ351" s="326"/>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77"/>
      <c r="T352" s="177"/>
      <c r="V352" s="197"/>
      <c r="W352" s="198"/>
      <c r="X352" s="177"/>
      <c r="Y352" s="177"/>
      <c r="AB352" s="325"/>
      <c r="AC352" s="213"/>
      <c r="AD352" s="213"/>
      <c r="AE352" s="213"/>
      <c r="AF352" s="213"/>
      <c r="AG352" s="213"/>
      <c r="AH352" s="213"/>
      <c r="AI352" s="213"/>
      <c r="AJ352" s="326"/>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77"/>
      <c r="T353" s="177"/>
      <c r="V353" s="197"/>
      <c r="W353" s="198"/>
      <c r="X353" s="177"/>
      <c r="Y353" s="177"/>
      <c r="AB353" s="325"/>
      <c r="AC353" s="213"/>
      <c r="AD353" s="213"/>
      <c r="AE353" s="213"/>
      <c r="AF353" s="213"/>
      <c r="AG353" s="213"/>
      <c r="AH353" s="213"/>
      <c r="AI353" s="213"/>
      <c r="AJ353" s="326"/>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77"/>
      <c r="T354" s="177"/>
      <c r="V354" s="197"/>
      <c r="W354" s="198"/>
      <c r="X354" s="177"/>
      <c r="Y354" s="177"/>
      <c r="AB354" s="325"/>
      <c r="AC354" s="213"/>
      <c r="AD354" s="213"/>
      <c r="AE354" s="213"/>
      <c r="AF354" s="213"/>
      <c r="AG354" s="213"/>
      <c r="AH354" s="213"/>
      <c r="AI354" s="213"/>
      <c r="AJ354" s="326"/>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77"/>
      <c r="T355" s="177"/>
      <c r="V355" s="197"/>
      <c r="W355" s="198"/>
      <c r="X355" s="177"/>
      <c r="Y355" s="177"/>
      <c r="AB355" s="325"/>
      <c r="AC355" s="213"/>
      <c r="AD355" s="213"/>
      <c r="AE355" s="213"/>
      <c r="AF355" s="213"/>
      <c r="AG355" s="213"/>
      <c r="AH355" s="213"/>
      <c r="AI355" s="213"/>
      <c r="AJ355" s="326"/>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77"/>
      <c r="T356" s="177"/>
      <c r="V356" s="197"/>
      <c r="W356" s="198"/>
      <c r="X356" s="177"/>
      <c r="Y356" s="177"/>
      <c r="AB356" s="325"/>
      <c r="AC356" s="213"/>
      <c r="AD356" s="213"/>
      <c r="AE356" s="213"/>
      <c r="AF356" s="213"/>
      <c r="AG356" s="213"/>
      <c r="AH356" s="213"/>
      <c r="AI356" s="213"/>
      <c r="AJ356" s="326"/>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77"/>
      <c r="T357" s="177"/>
      <c r="V357" s="197"/>
      <c r="W357" s="198"/>
      <c r="X357" s="177"/>
      <c r="Y357" s="177"/>
      <c r="AB357" s="325"/>
      <c r="AC357" s="213"/>
      <c r="AD357" s="213"/>
      <c r="AE357" s="213"/>
      <c r="AF357" s="213"/>
      <c r="AG357" s="213"/>
      <c r="AH357" s="213"/>
      <c r="AI357" s="213"/>
      <c r="AJ357" s="326"/>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77"/>
      <c r="T358" s="177"/>
      <c r="V358" s="197"/>
      <c r="W358" s="198"/>
      <c r="X358" s="177"/>
      <c r="Y358" s="177"/>
      <c r="AB358" s="325"/>
      <c r="AC358" s="213"/>
      <c r="AD358" s="213"/>
      <c r="AE358" s="213"/>
      <c r="AF358" s="213"/>
      <c r="AG358" s="213"/>
      <c r="AH358" s="213"/>
      <c r="AI358" s="213"/>
      <c r="AJ358" s="326"/>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77"/>
      <c r="T359" s="177"/>
      <c r="V359" s="197"/>
      <c r="W359" s="198"/>
      <c r="X359" s="177"/>
      <c r="Y359" s="177"/>
      <c r="AB359" s="325"/>
      <c r="AC359" s="213"/>
      <c r="AD359" s="213"/>
      <c r="AE359" s="213"/>
      <c r="AF359" s="213"/>
      <c r="AG359" s="213"/>
      <c r="AH359" s="213"/>
      <c r="AI359" s="213"/>
      <c r="AJ359" s="326"/>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77"/>
      <c r="T360" s="177"/>
      <c r="V360" s="197"/>
      <c r="W360" s="198"/>
      <c r="X360" s="177"/>
      <c r="Y360" s="177"/>
      <c r="AB360" s="325"/>
      <c r="AC360" s="213"/>
      <c r="AD360" s="213"/>
      <c r="AE360" s="213"/>
      <c r="AF360" s="213"/>
      <c r="AG360" s="213"/>
      <c r="AH360" s="213"/>
      <c r="AI360" s="213"/>
      <c r="AJ360" s="326"/>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77"/>
      <c r="T361" s="177"/>
      <c r="V361" s="197"/>
      <c r="W361" s="198"/>
      <c r="X361" s="177"/>
      <c r="Y361" s="177"/>
      <c r="AB361" s="325"/>
      <c r="AC361" s="213"/>
      <c r="AD361" s="213"/>
      <c r="AE361" s="213"/>
      <c r="AF361" s="213"/>
      <c r="AG361" s="213"/>
      <c r="AH361" s="213"/>
      <c r="AI361" s="213"/>
      <c r="AJ361" s="326"/>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77"/>
      <c r="T362" s="177"/>
      <c r="V362" s="197"/>
      <c r="W362" s="198"/>
      <c r="X362" s="177"/>
      <c r="Y362" s="177"/>
      <c r="AB362" s="325"/>
      <c r="AC362" s="213"/>
      <c r="AD362" s="213"/>
      <c r="AE362" s="213"/>
      <c r="AF362" s="213"/>
      <c r="AG362" s="213"/>
      <c r="AH362" s="213"/>
      <c r="AI362" s="213"/>
      <c r="AJ362" s="326"/>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77"/>
      <c r="T363" s="177"/>
      <c r="V363" s="197"/>
      <c r="W363" s="198"/>
      <c r="X363" s="177"/>
      <c r="Y363" s="177"/>
      <c r="AB363" s="325"/>
      <c r="AC363" s="213"/>
      <c r="AD363" s="213"/>
      <c r="AE363" s="213"/>
      <c r="AF363" s="213"/>
      <c r="AG363" s="213"/>
      <c r="AH363" s="213"/>
      <c r="AI363" s="213"/>
      <c r="AJ363" s="326"/>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77"/>
      <c r="T364" s="177"/>
      <c r="V364" s="197"/>
      <c r="W364" s="198"/>
      <c r="X364" s="177"/>
      <c r="Y364" s="177"/>
      <c r="AB364" s="325"/>
      <c r="AC364" s="213"/>
      <c r="AD364" s="213"/>
      <c r="AE364" s="213"/>
      <c r="AF364" s="213"/>
      <c r="AG364" s="213"/>
      <c r="AH364" s="213"/>
      <c r="AI364" s="213"/>
      <c r="AJ364" s="326"/>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77"/>
      <c r="T365" s="177"/>
      <c r="V365" s="197"/>
      <c r="W365" s="198"/>
      <c r="X365" s="177"/>
      <c r="Y365" s="177"/>
      <c r="AB365" s="325"/>
      <c r="AC365" s="213"/>
      <c r="AD365" s="213"/>
      <c r="AE365" s="213"/>
      <c r="AF365" s="213"/>
      <c r="AG365" s="213"/>
      <c r="AH365" s="213"/>
      <c r="AI365" s="213"/>
      <c r="AJ365" s="326"/>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77"/>
      <c r="T366" s="177"/>
      <c r="V366" s="197"/>
      <c r="W366" s="198"/>
      <c r="X366" s="177"/>
      <c r="Y366" s="177"/>
      <c r="AB366" s="325"/>
      <c r="AC366" s="213"/>
      <c r="AD366" s="213"/>
      <c r="AE366" s="213"/>
      <c r="AF366" s="213"/>
      <c r="AG366" s="213"/>
      <c r="AH366" s="213"/>
      <c r="AI366" s="213"/>
      <c r="AJ366" s="326"/>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77"/>
      <c r="T367" s="177"/>
      <c r="V367" s="197"/>
      <c r="W367" s="198"/>
      <c r="X367" s="177"/>
      <c r="Y367" s="177"/>
      <c r="AB367" s="325"/>
      <c r="AC367" s="213"/>
      <c r="AD367" s="213"/>
      <c r="AE367" s="213"/>
      <c r="AF367" s="213"/>
      <c r="AG367" s="213"/>
      <c r="AH367" s="213"/>
      <c r="AI367" s="213"/>
      <c r="AJ367" s="326"/>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77"/>
      <c r="T368" s="177"/>
      <c r="V368" s="197"/>
      <c r="W368" s="198"/>
      <c r="X368" s="177"/>
      <c r="Y368" s="177"/>
      <c r="AB368" s="325"/>
      <c r="AC368" s="213"/>
      <c r="AD368" s="213"/>
      <c r="AE368" s="213"/>
      <c r="AF368" s="213"/>
      <c r="AG368" s="213"/>
      <c r="AH368" s="213"/>
      <c r="AI368" s="213"/>
      <c r="AJ368" s="326"/>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77"/>
      <c r="T369" s="177"/>
      <c r="V369" s="197"/>
      <c r="W369" s="198"/>
      <c r="X369" s="177"/>
      <c r="Y369" s="177"/>
      <c r="AB369" s="325"/>
      <c r="AC369" s="213"/>
      <c r="AD369" s="213"/>
      <c r="AE369" s="213"/>
      <c r="AF369" s="213"/>
      <c r="AG369" s="213"/>
      <c r="AH369" s="213"/>
      <c r="AI369" s="213"/>
      <c r="AJ369" s="326"/>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77"/>
      <c r="T370" s="177"/>
      <c r="V370" s="197"/>
      <c r="W370" s="198"/>
      <c r="X370" s="177"/>
      <c r="Y370" s="177"/>
      <c r="AB370" s="325"/>
      <c r="AC370" s="213"/>
      <c r="AD370" s="213"/>
      <c r="AE370" s="213"/>
      <c r="AF370" s="213"/>
      <c r="AG370" s="213"/>
      <c r="AH370" s="213"/>
      <c r="AI370" s="213"/>
      <c r="AJ370" s="326"/>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77"/>
      <c r="T371" s="177"/>
      <c r="V371" s="197"/>
      <c r="W371" s="198"/>
      <c r="X371" s="177"/>
      <c r="Y371" s="177"/>
      <c r="AB371" s="325"/>
      <c r="AC371" s="213"/>
      <c r="AD371" s="213"/>
      <c r="AE371" s="213"/>
      <c r="AF371" s="213"/>
      <c r="AG371" s="213"/>
      <c r="AH371" s="213"/>
      <c r="AI371" s="213"/>
      <c r="AJ371" s="326"/>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77"/>
      <c r="T372" s="177"/>
      <c r="V372" s="197"/>
      <c r="W372" s="198"/>
      <c r="X372" s="177"/>
      <c r="Y372" s="177"/>
      <c r="AB372" s="325"/>
      <c r="AC372" s="213"/>
      <c r="AD372" s="213"/>
      <c r="AE372" s="213"/>
      <c r="AF372" s="213"/>
      <c r="AG372" s="213"/>
      <c r="AH372" s="213"/>
      <c r="AI372" s="213"/>
      <c r="AJ372" s="326"/>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77"/>
      <c r="T373" s="177"/>
      <c r="V373" s="197"/>
      <c r="W373" s="198"/>
      <c r="X373" s="177"/>
      <c r="Y373" s="177"/>
      <c r="AB373" s="325"/>
      <c r="AC373" s="213"/>
      <c r="AD373" s="213"/>
      <c r="AE373" s="213"/>
      <c r="AF373" s="213"/>
      <c r="AG373" s="213"/>
      <c r="AH373" s="213"/>
      <c r="AI373" s="213"/>
      <c r="AJ373" s="326"/>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77"/>
      <c r="T374" s="177"/>
      <c r="V374" s="197"/>
      <c r="W374" s="198"/>
      <c r="X374" s="177"/>
      <c r="Y374" s="177"/>
      <c r="AB374" s="325"/>
      <c r="AC374" s="213"/>
      <c r="AD374" s="213"/>
      <c r="AE374" s="213"/>
      <c r="AF374" s="213"/>
      <c r="AG374" s="213"/>
      <c r="AH374" s="213"/>
      <c r="AI374" s="213"/>
      <c r="AJ374" s="326"/>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77"/>
      <c r="T375" s="177"/>
      <c r="V375" s="197"/>
      <c r="W375" s="198"/>
      <c r="X375" s="177"/>
      <c r="Y375" s="177"/>
      <c r="AB375" s="325"/>
      <c r="AC375" s="213"/>
      <c r="AD375" s="213"/>
      <c r="AE375" s="213"/>
      <c r="AF375" s="213"/>
      <c r="AG375" s="213"/>
      <c r="AH375" s="213"/>
      <c r="AI375" s="213"/>
      <c r="AJ375" s="326"/>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77"/>
      <c r="T376" s="177"/>
      <c r="V376" s="197"/>
      <c r="W376" s="198"/>
      <c r="X376" s="177"/>
      <c r="Y376" s="177"/>
      <c r="AB376" s="325"/>
      <c r="AC376" s="213"/>
      <c r="AD376" s="213"/>
      <c r="AE376" s="213"/>
      <c r="AF376" s="213"/>
      <c r="AG376" s="213"/>
      <c r="AH376" s="213"/>
      <c r="AI376" s="213"/>
      <c r="AJ376" s="326"/>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77"/>
      <c r="T377" s="177"/>
      <c r="V377" s="197"/>
      <c r="W377" s="198"/>
      <c r="X377" s="177"/>
      <c r="Y377" s="177"/>
      <c r="AB377" s="325"/>
      <c r="AC377" s="213"/>
      <c r="AD377" s="213"/>
      <c r="AE377" s="213"/>
      <c r="AF377" s="213"/>
      <c r="AG377" s="213"/>
      <c r="AH377" s="213"/>
      <c r="AI377" s="213"/>
      <c r="AJ377" s="326"/>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77"/>
      <c r="T378" s="177"/>
      <c r="V378" s="197"/>
      <c r="W378" s="198"/>
      <c r="X378" s="177"/>
      <c r="Y378" s="177"/>
      <c r="AB378" s="325"/>
      <c r="AC378" s="213"/>
      <c r="AD378" s="213"/>
      <c r="AE378" s="213"/>
      <c r="AF378" s="213"/>
      <c r="AG378" s="213"/>
      <c r="AH378" s="213"/>
      <c r="AI378" s="213"/>
      <c r="AJ378" s="326"/>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77"/>
      <c r="T379" s="177"/>
      <c r="V379" s="197"/>
      <c r="W379" s="198"/>
      <c r="X379" s="177"/>
      <c r="Y379" s="177"/>
      <c r="AB379" s="325"/>
      <c r="AC379" s="213"/>
      <c r="AD379" s="213"/>
      <c r="AE379" s="213"/>
      <c r="AF379" s="213"/>
      <c r="AG379" s="213"/>
      <c r="AH379" s="213"/>
      <c r="AI379" s="213"/>
      <c r="AJ379" s="326"/>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77"/>
      <c r="T380" s="177"/>
      <c r="V380" s="197"/>
      <c r="W380" s="198"/>
      <c r="X380" s="177"/>
      <c r="Y380" s="177"/>
      <c r="AB380" s="325"/>
      <c r="AC380" s="213"/>
      <c r="AD380" s="213"/>
      <c r="AE380" s="213"/>
      <c r="AF380" s="213"/>
      <c r="AG380" s="213"/>
      <c r="AH380" s="213"/>
      <c r="AI380" s="213"/>
      <c r="AJ380" s="326"/>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77"/>
      <c r="T381" s="177"/>
      <c r="V381" s="197"/>
      <c r="W381" s="198"/>
      <c r="X381" s="177"/>
      <c r="Y381" s="177"/>
      <c r="AB381" s="325"/>
      <c r="AC381" s="213"/>
      <c r="AD381" s="213"/>
      <c r="AE381" s="213"/>
      <c r="AF381" s="213"/>
      <c r="AG381" s="213"/>
      <c r="AH381" s="213"/>
      <c r="AI381" s="213"/>
      <c r="AJ381" s="326"/>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77"/>
      <c r="T382" s="177"/>
      <c r="V382" s="197"/>
      <c r="W382" s="198"/>
      <c r="X382" s="177"/>
      <c r="Y382" s="177"/>
      <c r="AB382" s="325"/>
      <c r="AC382" s="213"/>
      <c r="AD382" s="213"/>
      <c r="AE382" s="213"/>
      <c r="AF382" s="213"/>
      <c r="AG382" s="213"/>
      <c r="AH382" s="213"/>
      <c r="AI382" s="213"/>
      <c r="AJ382" s="326"/>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77"/>
      <c r="T383" s="177"/>
      <c r="V383" s="197"/>
      <c r="W383" s="198"/>
      <c r="X383" s="177"/>
      <c r="Y383" s="177"/>
      <c r="AB383" s="325"/>
      <c r="AC383" s="213"/>
      <c r="AD383" s="213"/>
      <c r="AE383" s="213"/>
      <c r="AF383" s="213"/>
      <c r="AG383" s="213"/>
      <c r="AH383" s="213"/>
      <c r="AI383" s="213"/>
      <c r="AJ383" s="326"/>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77"/>
      <c r="T384" s="177"/>
      <c r="V384" s="197"/>
      <c r="W384" s="198"/>
      <c r="X384" s="177"/>
      <c r="Y384" s="177"/>
      <c r="AB384" s="325"/>
      <c r="AC384" s="213"/>
      <c r="AD384" s="213"/>
      <c r="AE384" s="213"/>
      <c r="AF384" s="213"/>
      <c r="AG384" s="213"/>
      <c r="AH384" s="213"/>
      <c r="AI384" s="213"/>
      <c r="AJ384" s="326"/>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77"/>
      <c r="T385" s="177"/>
      <c r="V385" s="197"/>
      <c r="W385" s="198"/>
      <c r="X385" s="177"/>
      <c r="Y385" s="177"/>
      <c r="AB385" s="325"/>
      <c r="AC385" s="213"/>
      <c r="AD385" s="213"/>
      <c r="AE385" s="213"/>
      <c r="AF385" s="213"/>
      <c r="AG385" s="213"/>
      <c r="AH385" s="213"/>
      <c r="AI385" s="213"/>
      <c r="AJ385" s="326"/>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77"/>
      <c r="T386" s="177"/>
      <c r="V386" s="197"/>
      <c r="W386" s="198"/>
      <c r="X386" s="177"/>
      <c r="Y386" s="177"/>
      <c r="AB386" s="325"/>
      <c r="AC386" s="213"/>
      <c r="AD386" s="213"/>
      <c r="AE386" s="213"/>
      <c r="AF386" s="213"/>
      <c r="AG386" s="213"/>
      <c r="AH386" s="213"/>
      <c r="AI386" s="213"/>
      <c r="AJ386" s="326"/>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77"/>
      <c r="T387" s="177"/>
      <c r="V387" s="197"/>
      <c r="W387" s="198"/>
      <c r="X387" s="177"/>
      <c r="Y387" s="177"/>
      <c r="AB387" s="325"/>
      <c r="AC387" s="213"/>
      <c r="AD387" s="213"/>
      <c r="AE387" s="213"/>
      <c r="AF387" s="213"/>
      <c r="AG387" s="213"/>
      <c r="AH387" s="213"/>
      <c r="AI387" s="213"/>
      <c r="AJ387" s="326"/>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77"/>
      <c r="T388" s="177"/>
      <c r="V388" s="197"/>
      <c r="W388" s="198"/>
      <c r="X388" s="177"/>
      <c r="Y388" s="177"/>
      <c r="AB388" s="325"/>
      <c r="AC388" s="213"/>
      <c r="AD388" s="213"/>
      <c r="AE388" s="213"/>
      <c r="AF388" s="213"/>
      <c r="AG388" s="213"/>
      <c r="AH388" s="213"/>
      <c r="AI388" s="213"/>
      <c r="AJ388" s="326"/>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77"/>
      <c r="T389" s="177"/>
      <c r="V389" s="197"/>
      <c r="W389" s="198"/>
      <c r="X389" s="177"/>
      <c r="Y389" s="177"/>
      <c r="AB389" s="325"/>
      <c r="AC389" s="213"/>
      <c r="AD389" s="213"/>
      <c r="AE389" s="213"/>
      <c r="AF389" s="213"/>
      <c r="AG389" s="213"/>
      <c r="AH389" s="213"/>
      <c r="AI389" s="213"/>
      <c r="AJ389" s="326"/>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77"/>
      <c r="T390" s="177"/>
      <c r="V390" s="197"/>
      <c r="W390" s="198"/>
      <c r="X390" s="177"/>
      <c r="Y390" s="177"/>
      <c r="AB390" s="325"/>
      <c r="AC390" s="213"/>
      <c r="AD390" s="213"/>
      <c r="AE390" s="213"/>
      <c r="AF390" s="213"/>
      <c r="AG390" s="213"/>
      <c r="AH390" s="213"/>
      <c r="AI390" s="213"/>
      <c r="AJ390" s="326"/>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77"/>
      <c r="T391" s="177"/>
      <c r="V391" s="197"/>
      <c r="W391" s="198"/>
      <c r="X391" s="177"/>
      <c r="Y391" s="177"/>
      <c r="AB391" s="325"/>
      <c r="AC391" s="213"/>
      <c r="AD391" s="213"/>
      <c r="AE391" s="213"/>
      <c r="AF391" s="213"/>
      <c r="AG391" s="213"/>
      <c r="AH391" s="213"/>
      <c r="AI391" s="213"/>
      <c r="AJ391" s="326"/>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77"/>
      <c r="T392" s="177"/>
      <c r="V392" s="197"/>
      <c r="W392" s="198"/>
      <c r="X392" s="177"/>
      <c r="Y392" s="177"/>
      <c r="AB392" s="325"/>
      <c r="AC392" s="213"/>
      <c r="AD392" s="213"/>
      <c r="AE392" s="213"/>
      <c r="AF392" s="213"/>
      <c r="AG392" s="213"/>
      <c r="AH392" s="213"/>
      <c r="AI392" s="213"/>
      <c r="AJ392" s="326"/>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77"/>
      <c r="T393" s="177"/>
      <c r="V393" s="197"/>
      <c r="W393" s="198"/>
      <c r="X393" s="177"/>
      <c r="Y393" s="177"/>
      <c r="AB393" s="325"/>
      <c r="AC393" s="213"/>
      <c r="AD393" s="213"/>
      <c r="AE393" s="213"/>
      <c r="AF393" s="213"/>
      <c r="AG393" s="213"/>
      <c r="AH393" s="213"/>
      <c r="AI393" s="213"/>
      <c r="AJ393" s="326"/>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77"/>
      <c r="T394" s="177"/>
      <c r="V394" s="197"/>
      <c r="W394" s="198"/>
      <c r="X394" s="177"/>
      <c r="Y394" s="177"/>
      <c r="AB394" s="325"/>
      <c r="AC394" s="213"/>
      <c r="AD394" s="213"/>
      <c r="AE394" s="213"/>
      <c r="AF394" s="213"/>
      <c r="AG394" s="213"/>
      <c r="AH394" s="213"/>
      <c r="AI394" s="213"/>
      <c r="AJ394" s="326"/>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77"/>
      <c r="T395" s="177"/>
      <c r="V395" s="197"/>
      <c r="W395" s="198"/>
      <c r="X395" s="177"/>
      <c r="Y395" s="177"/>
      <c r="AB395" s="325"/>
      <c r="AC395" s="213"/>
      <c r="AD395" s="213"/>
      <c r="AE395" s="213"/>
      <c r="AF395" s="213"/>
      <c r="AG395" s="213"/>
      <c r="AH395" s="213"/>
      <c r="AI395" s="213"/>
      <c r="AJ395" s="326"/>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77"/>
      <c r="T396" s="177"/>
      <c r="V396" s="197"/>
      <c r="W396" s="198"/>
      <c r="X396" s="177"/>
      <c r="Y396" s="177"/>
      <c r="AB396" s="325"/>
      <c r="AC396" s="213"/>
      <c r="AD396" s="213"/>
      <c r="AE396" s="213"/>
      <c r="AF396" s="213"/>
      <c r="AG396" s="213"/>
      <c r="AH396" s="213"/>
      <c r="AI396" s="213"/>
      <c r="AJ396" s="326"/>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77"/>
      <c r="T397" s="177"/>
      <c r="V397" s="197"/>
      <c r="W397" s="198"/>
      <c r="X397" s="177"/>
      <c r="Y397" s="177"/>
      <c r="AB397" s="325"/>
      <c r="AC397" s="213"/>
      <c r="AD397" s="213"/>
      <c r="AE397" s="213"/>
      <c r="AF397" s="213"/>
      <c r="AG397" s="213"/>
      <c r="AH397" s="213"/>
      <c r="AI397" s="213"/>
      <c r="AJ397" s="326"/>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77"/>
      <c r="T398" s="177"/>
      <c r="V398" s="197"/>
      <c r="W398" s="198"/>
      <c r="X398" s="177"/>
      <c r="Y398" s="177"/>
      <c r="AB398" s="325"/>
      <c r="AC398" s="213"/>
      <c r="AD398" s="213"/>
      <c r="AE398" s="213"/>
      <c r="AF398" s="213"/>
      <c r="AG398" s="213"/>
      <c r="AH398" s="213"/>
      <c r="AI398" s="213"/>
      <c r="AJ398" s="326"/>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77"/>
      <c r="T399" s="177"/>
      <c r="V399" s="197"/>
      <c r="W399" s="198"/>
      <c r="X399" s="177"/>
      <c r="Y399" s="177"/>
      <c r="AB399" s="325"/>
      <c r="AC399" s="213"/>
      <c r="AD399" s="213"/>
      <c r="AE399" s="213"/>
      <c r="AF399" s="213"/>
      <c r="AG399" s="213"/>
      <c r="AH399" s="213"/>
      <c r="AI399" s="213"/>
      <c r="AJ399" s="326"/>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77"/>
      <c r="T400" s="177"/>
      <c r="V400" s="197"/>
      <c r="W400" s="198"/>
      <c r="X400" s="177"/>
      <c r="Y400" s="177"/>
      <c r="AB400" s="325"/>
      <c r="AC400" s="213"/>
      <c r="AD400" s="213"/>
      <c r="AE400" s="213"/>
      <c r="AF400" s="213"/>
      <c r="AG400" s="213"/>
      <c r="AH400" s="213"/>
      <c r="AI400" s="213"/>
      <c r="AJ400" s="326"/>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77"/>
      <c r="T401" s="177"/>
      <c r="V401" s="197"/>
      <c r="W401" s="198"/>
      <c r="X401" s="177"/>
      <c r="Y401" s="177"/>
      <c r="AB401" s="325"/>
      <c r="AC401" s="213"/>
      <c r="AD401" s="213"/>
      <c r="AE401" s="213"/>
      <c r="AF401" s="213"/>
      <c r="AG401" s="213"/>
      <c r="AH401" s="213"/>
      <c r="AI401" s="213"/>
      <c r="AJ401" s="326"/>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77"/>
      <c r="T402" s="177"/>
      <c r="V402" s="197"/>
      <c r="W402" s="198"/>
      <c r="X402" s="177"/>
      <c r="Y402" s="177"/>
      <c r="AB402" s="325"/>
      <c r="AC402" s="213"/>
      <c r="AD402" s="213"/>
      <c r="AE402" s="213"/>
      <c r="AF402" s="213"/>
      <c r="AG402" s="213"/>
      <c r="AH402" s="213"/>
      <c r="AI402" s="213"/>
      <c r="AJ402" s="326"/>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77"/>
      <c r="T403" s="177"/>
      <c r="V403" s="197"/>
      <c r="W403" s="198"/>
      <c r="X403" s="177"/>
      <c r="Y403" s="177"/>
      <c r="AB403" s="325"/>
      <c r="AC403" s="213"/>
      <c r="AD403" s="213"/>
      <c r="AE403" s="213"/>
      <c r="AF403" s="213"/>
      <c r="AG403" s="213"/>
      <c r="AH403" s="213"/>
      <c r="AI403" s="213"/>
      <c r="AJ403" s="326"/>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77"/>
      <c r="T404" s="177"/>
      <c r="V404" s="197"/>
      <c r="W404" s="198"/>
      <c r="X404" s="177"/>
      <c r="Y404" s="177"/>
      <c r="AB404" s="325"/>
      <c r="AC404" s="213"/>
      <c r="AD404" s="213"/>
      <c r="AE404" s="213"/>
      <c r="AF404" s="213"/>
      <c r="AG404" s="213"/>
      <c r="AH404" s="213"/>
      <c r="AI404" s="213"/>
      <c r="AJ404" s="326"/>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77"/>
      <c r="T405" s="177"/>
      <c r="V405" s="197"/>
      <c r="W405" s="198"/>
      <c r="X405" s="177"/>
      <c r="Y405" s="177"/>
      <c r="AB405" s="325"/>
      <c r="AC405" s="213"/>
      <c r="AD405" s="213"/>
      <c r="AE405" s="213"/>
      <c r="AF405" s="213"/>
      <c r="AG405" s="213"/>
      <c r="AH405" s="213"/>
      <c r="AI405" s="213"/>
      <c r="AJ405" s="326"/>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77"/>
      <c r="T406" s="177"/>
      <c r="V406" s="197"/>
      <c r="W406" s="198"/>
      <c r="X406" s="177"/>
      <c r="Y406" s="177"/>
      <c r="AB406" s="325"/>
      <c r="AC406" s="213"/>
      <c r="AD406" s="213"/>
      <c r="AE406" s="213"/>
      <c r="AF406" s="213"/>
      <c r="AG406" s="213"/>
      <c r="AH406" s="213"/>
      <c r="AI406" s="213"/>
      <c r="AJ406" s="326"/>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77"/>
      <c r="T407" s="177"/>
      <c r="V407" s="197"/>
      <c r="W407" s="198"/>
      <c r="X407" s="177"/>
      <c r="Y407" s="177"/>
      <c r="AB407" s="325"/>
      <c r="AC407" s="213"/>
      <c r="AD407" s="213"/>
      <c r="AE407" s="213"/>
      <c r="AF407" s="213"/>
      <c r="AG407" s="213"/>
      <c r="AH407" s="213"/>
      <c r="AI407" s="213"/>
      <c r="AJ407" s="326"/>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77"/>
      <c r="T408" s="177"/>
      <c r="V408" s="197"/>
      <c r="W408" s="198"/>
      <c r="X408" s="177"/>
      <c r="Y408" s="177"/>
      <c r="AB408" s="325"/>
      <c r="AC408" s="213"/>
      <c r="AD408" s="213"/>
      <c r="AE408" s="213"/>
      <c r="AF408" s="213"/>
      <c r="AG408" s="213"/>
      <c r="AH408" s="213"/>
      <c r="AI408" s="213"/>
      <c r="AJ408" s="326"/>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77"/>
      <c r="T409" s="177"/>
      <c r="V409" s="197"/>
      <c r="W409" s="198"/>
      <c r="X409" s="177"/>
      <c r="Y409" s="177"/>
      <c r="AB409" s="325"/>
      <c r="AC409" s="213"/>
      <c r="AD409" s="213"/>
      <c r="AE409" s="213"/>
      <c r="AF409" s="213"/>
      <c r="AG409" s="213"/>
      <c r="AH409" s="213"/>
      <c r="AI409" s="213"/>
      <c r="AJ409" s="326"/>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77"/>
      <c r="T410" s="177"/>
      <c r="V410" s="197"/>
      <c r="W410" s="198"/>
      <c r="X410" s="177"/>
      <c r="Y410" s="177"/>
      <c r="AB410" s="325"/>
      <c r="AC410" s="213"/>
      <c r="AD410" s="213"/>
      <c r="AE410" s="213"/>
      <c r="AF410" s="213"/>
      <c r="AG410" s="213"/>
      <c r="AH410" s="213"/>
      <c r="AI410" s="213"/>
      <c r="AJ410" s="326"/>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77"/>
      <c r="T411" s="177"/>
      <c r="V411" s="197"/>
      <c r="W411" s="198"/>
      <c r="X411" s="177"/>
      <c r="Y411" s="177"/>
      <c r="AB411" s="325"/>
      <c r="AC411" s="213"/>
      <c r="AD411" s="213"/>
      <c r="AE411" s="213"/>
      <c r="AF411" s="213"/>
      <c r="AG411" s="213"/>
      <c r="AH411" s="213"/>
      <c r="AI411" s="213"/>
      <c r="AJ411" s="326"/>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77"/>
      <c r="T412" s="177"/>
      <c r="V412" s="197"/>
      <c r="W412" s="198"/>
      <c r="X412" s="177"/>
      <c r="Y412" s="177"/>
      <c r="AB412" s="325"/>
      <c r="AC412" s="213"/>
      <c r="AD412" s="213"/>
      <c r="AE412" s="213"/>
      <c r="AF412" s="213"/>
      <c r="AG412" s="213"/>
      <c r="AH412" s="213"/>
      <c r="AI412" s="213"/>
      <c r="AJ412" s="326"/>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77"/>
      <c r="T413" s="177"/>
      <c r="V413" s="197"/>
      <c r="W413" s="198"/>
      <c r="X413" s="177"/>
      <c r="Y413" s="177"/>
      <c r="AB413" s="325"/>
      <c r="AC413" s="213"/>
      <c r="AD413" s="213"/>
      <c r="AE413" s="213"/>
      <c r="AF413" s="213"/>
      <c r="AG413" s="213"/>
      <c r="AH413" s="213"/>
      <c r="AI413" s="213"/>
      <c r="AJ413" s="326"/>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77"/>
      <c r="T414" s="177"/>
      <c r="V414" s="197"/>
      <c r="W414" s="198"/>
      <c r="X414" s="177"/>
      <c r="Y414" s="177"/>
      <c r="AB414" s="325"/>
      <c r="AC414" s="213"/>
      <c r="AD414" s="213"/>
      <c r="AE414" s="213"/>
      <c r="AF414" s="213"/>
      <c r="AG414" s="213"/>
      <c r="AH414" s="213"/>
      <c r="AI414" s="213"/>
      <c r="AJ414" s="326"/>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77"/>
      <c r="T415" s="177"/>
      <c r="V415" s="197"/>
      <c r="W415" s="198"/>
      <c r="X415" s="177"/>
      <c r="Y415" s="177"/>
      <c r="AB415" s="325"/>
      <c r="AC415" s="213"/>
      <c r="AD415" s="213"/>
      <c r="AE415" s="213"/>
      <c r="AF415" s="213"/>
      <c r="AG415" s="213"/>
      <c r="AH415" s="213"/>
      <c r="AI415" s="213"/>
      <c r="AJ415" s="326"/>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77"/>
      <c r="T416" s="177"/>
      <c r="V416" s="197"/>
      <c r="W416" s="198"/>
      <c r="X416" s="177"/>
      <c r="Y416" s="177"/>
      <c r="AB416" s="325"/>
      <c r="AC416" s="213"/>
      <c r="AD416" s="213"/>
      <c r="AE416" s="213"/>
      <c r="AF416" s="213"/>
      <c r="AG416" s="213"/>
      <c r="AH416" s="213"/>
      <c r="AI416" s="213"/>
      <c r="AJ416" s="326"/>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77"/>
      <c r="T417" s="177"/>
      <c r="V417" s="197"/>
      <c r="W417" s="198"/>
      <c r="X417" s="177"/>
      <c r="Y417" s="177"/>
      <c r="AB417" s="325"/>
      <c r="AC417" s="213"/>
      <c r="AD417" s="213"/>
      <c r="AE417" s="213"/>
      <c r="AF417" s="213"/>
      <c r="AG417" s="213"/>
      <c r="AH417" s="213"/>
      <c r="AI417" s="213"/>
      <c r="AJ417" s="326"/>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77"/>
      <c r="T418" s="177"/>
      <c r="V418" s="197"/>
      <c r="W418" s="198"/>
      <c r="X418" s="177"/>
      <c r="Y418" s="177"/>
      <c r="AB418" s="325"/>
      <c r="AC418" s="213"/>
      <c r="AD418" s="213"/>
      <c r="AE418" s="213"/>
      <c r="AF418" s="213"/>
      <c r="AG418" s="213"/>
      <c r="AH418" s="213"/>
      <c r="AI418" s="213"/>
      <c r="AJ418" s="326"/>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77"/>
      <c r="T419" s="177"/>
      <c r="V419" s="197"/>
      <c r="W419" s="198"/>
      <c r="X419" s="177"/>
      <c r="Y419" s="177"/>
      <c r="AB419" s="325"/>
      <c r="AC419" s="213"/>
      <c r="AD419" s="213"/>
      <c r="AE419" s="213"/>
      <c r="AF419" s="213"/>
      <c r="AG419" s="213"/>
      <c r="AH419" s="213"/>
      <c r="AI419" s="213"/>
      <c r="AJ419" s="326"/>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77"/>
      <c r="T420" s="177"/>
      <c r="V420" s="197"/>
      <c r="W420" s="198"/>
      <c r="X420" s="177"/>
      <c r="Y420" s="177"/>
      <c r="AB420" s="325"/>
      <c r="AC420" s="213"/>
      <c r="AD420" s="213"/>
      <c r="AE420" s="213"/>
      <c r="AF420" s="213"/>
      <c r="AG420" s="213"/>
      <c r="AH420" s="213"/>
      <c r="AI420" s="213"/>
      <c r="AJ420" s="326"/>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77"/>
      <c r="T421" s="177"/>
      <c r="V421" s="197"/>
      <c r="W421" s="198"/>
      <c r="X421" s="177"/>
      <c r="Y421" s="177"/>
      <c r="AB421" s="325"/>
      <c r="AC421" s="213"/>
      <c r="AD421" s="213"/>
      <c r="AE421" s="213"/>
      <c r="AF421" s="213"/>
      <c r="AG421" s="213"/>
      <c r="AH421" s="213"/>
      <c r="AI421" s="213"/>
      <c r="AJ421" s="326"/>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77"/>
      <c r="T422" s="177"/>
      <c r="V422" s="197"/>
      <c r="W422" s="198"/>
      <c r="X422" s="177"/>
      <c r="Y422" s="177"/>
      <c r="AB422" s="325"/>
      <c r="AC422" s="213"/>
      <c r="AD422" s="213"/>
      <c r="AE422" s="213"/>
      <c r="AF422" s="213"/>
      <c r="AG422" s="213"/>
      <c r="AH422" s="213"/>
      <c r="AI422" s="213"/>
      <c r="AJ422" s="326"/>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77"/>
      <c r="T423" s="177"/>
      <c r="V423" s="197"/>
      <c r="W423" s="198"/>
      <c r="X423" s="177"/>
      <c r="Y423" s="177"/>
      <c r="AB423" s="325"/>
      <c r="AC423" s="213"/>
      <c r="AD423" s="213"/>
      <c r="AE423" s="213"/>
      <c r="AF423" s="213"/>
      <c r="AG423" s="213"/>
      <c r="AH423" s="213"/>
      <c r="AI423" s="213"/>
      <c r="AJ423" s="326"/>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77"/>
      <c r="T424" s="177"/>
      <c r="V424" s="197"/>
      <c r="W424" s="198"/>
      <c r="X424" s="177"/>
      <c r="Y424" s="177"/>
      <c r="AB424" s="325"/>
      <c r="AC424" s="213"/>
      <c r="AD424" s="213"/>
      <c r="AE424" s="213"/>
      <c r="AF424" s="213"/>
      <c r="AG424" s="213"/>
      <c r="AH424" s="213"/>
      <c r="AI424" s="213"/>
      <c r="AJ424" s="326"/>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77"/>
      <c r="T425" s="177"/>
      <c r="V425" s="197"/>
      <c r="W425" s="198"/>
      <c r="X425" s="177"/>
      <c r="Y425" s="177"/>
      <c r="AB425" s="325"/>
      <c r="AC425" s="213"/>
      <c r="AD425" s="213"/>
      <c r="AE425" s="213"/>
      <c r="AF425" s="213"/>
      <c r="AG425" s="213"/>
      <c r="AH425" s="213"/>
      <c r="AI425" s="213"/>
      <c r="AJ425" s="326"/>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77"/>
      <c r="T426" s="177"/>
      <c r="V426" s="197"/>
      <c r="W426" s="198"/>
      <c r="X426" s="177"/>
      <c r="Y426" s="177"/>
      <c r="AB426" s="325"/>
      <c r="AC426" s="213"/>
      <c r="AD426" s="213"/>
      <c r="AE426" s="213"/>
      <c r="AF426" s="213"/>
      <c r="AG426" s="213"/>
      <c r="AH426" s="213"/>
      <c r="AI426" s="213"/>
      <c r="AJ426" s="326"/>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77"/>
      <c r="T427" s="177"/>
      <c r="V427" s="197"/>
      <c r="W427" s="198"/>
      <c r="X427" s="177"/>
      <c r="Y427" s="177"/>
      <c r="AB427" s="325"/>
      <c r="AC427" s="213"/>
      <c r="AD427" s="213"/>
      <c r="AE427" s="213"/>
      <c r="AF427" s="213"/>
      <c r="AG427" s="213"/>
      <c r="AH427" s="213"/>
      <c r="AI427" s="213"/>
      <c r="AJ427" s="326"/>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77"/>
      <c r="T428" s="177"/>
      <c r="V428" s="197"/>
      <c r="W428" s="198"/>
      <c r="X428" s="177"/>
      <c r="Y428" s="177"/>
      <c r="AB428" s="325"/>
      <c r="AC428" s="213"/>
      <c r="AD428" s="213"/>
      <c r="AE428" s="213"/>
      <c r="AF428" s="213"/>
      <c r="AG428" s="213"/>
      <c r="AH428" s="213"/>
      <c r="AI428" s="213"/>
      <c r="AJ428" s="326"/>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77"/>
      <c r="T429" s="177"/>
      <c r="V429" s="197"/>
      <c r="W429" s="198"/>
      <c r="X429" s="177"/>
      <c r="Y429" s="177"/>
      <c r="AB429" s="325"/>
      <c r="AC429" s="213"/>
      <c r="AD429" s="213"/>
      <c r="AE429" s="213"/>
      <c r="AF429" s="213"/>
      <c r="AG429" s="213"/>
      <c r="AH429" s="213"/>
      <c r="AI429" s="213"/>
      <c r="AJ429" s="326"/>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77"/>
      <c r="T430" s="177"/>
      <c r="V430" s="197"/>
      <c r="W430" s="198"/>
      <c r="X430" s="177"/>
      <c r="Y430" s="177"/>
      <c r="AB430" s="325"/>
      <c r="AC430" s="213"/>
      <c r="AD430" s="213"/>
      <c r="AE430" s="213"/>
      <c r="AF430" s="213"/>
      <c r="AG430" s="213"/>
      <c r="AH430" s="213"/>
      <c r="AI430" s="213"/>
      <c r="AJ430" s="326"/>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77"/>
      <c r="T431" s="177"/>
      <c r="V431" s="197"/>
      <c r="W431" s="198"/>
      <c r="X431" s="177"/>
      <c r="Y431" s="177"/>
      <c r="AB431" s="325"/>
      <c r="AC431" s="213"/>
      <c r="AD431" s="213"/>
      <c r="AE431" s="213"/>
      <c r="AF431" s="213"/>
      <c r="AG431" s="213"/>
      <c r="AH431" s="213"/>
      <c r="AI431" s="213"/>
      <c r="AJ431" s="326"/>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77"/>
      <c r="T432" s="177"/>
      <c r="V432" s="197"/>
      <c r="W432" s="198"/>
      <c r="X432" s="177"/>
      <c r="Y432" s="177"/>
      <c r="AB432" s="325"/>
      <c r="AC432" s="213"/>
      <c r="AD432" s="213"/>
      <c r="AE432" s="213"/>
      <c r="AF432" s="213"/>
      <c r="AG432" s="213"/>
      <c r="AH432" s="213"/>
      <c r="AI432" s="213"/>
      <c r="AJ432" s="326"/>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77"/>
      <c r="T433" s="177"/>
      <c r="V433" s="197"/>
      <c r="W433" s="198"/>
      <c r="X433" s="177"/>
      <c r="Y433" s="177"/>
      <c r="AB433" s="325"/>
      <c r="AC433" s="213"/>
      <c r="AD433" s="213"/>
      <c r="AE433" s="213"/>
      <c r="AF433" s="213"/>
      <c r="AG433" s="213"/>
      <c r="AH433" s="213"/>
      <c r="AI433" s="213"/>
      <c r="AJ433" s="326"/>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77"/>
      <c r="T434" s="177"/>
      <c r="V434" s="197"/>
      <c r="W434" s="198"/>
      <c r="X434" s="177"/>
      <c r="Y434" s="177"/>
      <c r="AB434" s="325"/>
      <c r="AC434" s="213"/>
      <c r="AD434" s="213"/>
      <c r="AE434" s="213"/>
      <c r="AF434" s="213"/>
      <c r="AG434" s="213"/>
      <c r="AH434" s="213"/>
      <c r="AI434" s="213"/>
      <c r="AJ434" s="326"/>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77"/>
      <c r="T435" s="177"/>
      <c r="V435" s="197"/>
      <c r="W435" s="198"/>
      <c r="X435" s="177"/>
      <c r="Y435" s="177"/>
      <c r="AB435" s="325"/>
      <c r="AC435" s="213"/>
      <c r="AD435" s="213"/>
      <c r="AE435" s="213"/>
      <c r="AF435" s="213"/>
      <c r="AG435" s="213"/>
      <c r="AH435" s="213"/>
      <c r="AI435" s="213"/>
      <c r="AJ435" s="326"/>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77"/>
      <c r="T436" s="177"/>
      <c r="V436" s="197"/>
      <c r="W436" s="198"/>
      <c r="X436" s="177"/>
      <c r="Y436" s="177"/>
      <c r="AB436" s="325"/>
      <c r="AC436" s="213"/>
      <c r="AD436" s="213"/>
      <c r="AE436" s="213"/>
      <c r="AF436" s="213"/>
      <c r="AG436" s="213"/>
      <c r="AH436" s="213"/>
      <c r="AI436" s="213"/>
      <c r="AJ436" s="326"/>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77"/>
      <c r="T437" s="177"/>
      <c r="V437" s="197"/>
      <c r="W437" s="198"/>
      <c r="X437" s="177"/>
      <c r="Y437" s="177"/>
      <c r="AB437" s="325"/>
      <c r="AC437" s="213"/>
      <c r="AD437" s="213"/>
      <c r="AE437" s="213"/>
      <c r="AF437" s="213"/>
      <c r="AG437" s="213"/>
      <c r="AH437" s="213"/>
      <c r="AI437" s="213"/>
      <c r="AJ437" s="326"/>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77"/>
      <c r="T438" s="177"/>
      <c r="V438" s="197"/>
      <c r="W438" s="198"/>
      <c r="X438" s="177"/>
      <c r="Y438" s="177"/>
      <c r="AB438" s="325"/>
      <c r="AC438" s="213"/>
      <c r="AD438" s="213"/>
      <c r="AE438" s="213"/>
      <c r="AF438" s="213"/>
      <c r="AG438" s="213"/>
      <c r="AH438" s="213"/>
      <c r="AI438" s="213"/>
      <c r="AJ438" s="326"/>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77"/>
      <c r="T439" s="177"/>
      <c r="V439" s="197"/>
      <c r="W439" s="198"/>
      <c r="X439" s="177"/>
      <c r="Y439" s="177"/>
      <c r="AB439" s="325"/>
      <c r="AC439" s="213"/>
      <c r="AD439" s="213"/>
      <c r="AE439" s="213"/>
      <c r="AF439" s="213"/>
      <c r="AG439" s="213"/>
      <c r="AH439" s="213"/>
      <c r="AI439" s="213"/>
      <c r="AJ439" s="326"/>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77"/>
      <c r="T440" s="177"/>
      <c r="V440" s="197"/>
      <c r="W440" s="198"/>
      <c r="X440" s="177"/>
      <c r="Y440" s="177"/>
      <c r="AB440" s="325"/>
      <c r="AC440" s="213"/>
      <c r="AD440" s="213"/>
      <c r="AE440" s="213"/>
      <c r="AF440" s="213"/>
      <c r="AG440" s="213"/>
      <c r="AH440" s="213"/>
      <c r="AI440" s="213"/>
      <c r="AJ440" s="326"/>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77"/>
      <c r="T441" s="177"/>
      <c r="V441" s="197"/>
      <c r="W441" s="198"/>
      <c r="X441" s="177"/>
      <c r="Y441" s="177"/>
      <c r="AB441" s="325"/>
      <c r="AC441" s="213"/>
      <c r="AD441" s="213"/>
      <c r="AE441" s="213"/>
      <c r="AF441" s="213"/>
      <c r="AG441" s="213"/>
      <c r="AH441" s="213"/>
      <c r="AI441" s="213"/>
      <c r="AJ441" s="326"/>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77"/>
      <c r="T442" s="177"/>
      <c r="V442" s="197"/>
      <c r="W442" s="198"/>
      <c r="X442" s="177"/>
      <c r="Y442" s="177"/>
      <c r="AB442" s="325"/>
      <c r="AC442" s="213"/>
      <c r="AD442" s="213"/>
      <c r="AE442" s="213"/>
      <c r="AF442" s="213"/>
      <c r="AG442" s="213"/>
      <c r="AH442" s="213"/>
      <c r="AI442" s="213"/>
      <c r="AJ442" s="326"/>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77"/>
      <c r="T443" s="177"/>
      <c r="V443" s="197"/>
      <c r="W443" s="198"/>
      <c r="X443" s="177"/>
      <c r="Y443" s="177"/>
      <c r="AB443" s="325"/>
      <c r="AC443" s="213"/>
      <c r="AD443" s="213"/>
      <c r="AE443" s="213"/>
      <c r="AF443" s="213"/>
      <c r="AG443" s="213"/>
      <c r="AH443" s="213"/>
      <c r="AI443" s="213"/>
      <c r="AJ443" s="326"/>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77"/>
      <c r="T444" s="177"/>
      <c r="V444" s="197"/>
      <c r="W444" s="198"/>
      <c r="X444" s="177"/>
      <c r="Y444" s="177"/>
      <c r="AB444" s="325"/>
      <c r="AC444" s="213"/>
      <c r="AD444" s="213"/>
      <c r="AE444" s="213"/>
      <c r="AF444" s="213"/>
      <c r="AG444" s="213"/>
      <c r="AH444" s="213"/>
      <c r="AI444" s="213"/>
      <c r="AJ444" s="326"/>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77"/>
      <c r="T445" s="177"/>
      <c r="V445" s="197"/>
      <c r="W445" s="198"/>
      <c r="X445" s="177"/>
      <c r="Y445" s="177"/>
      <c r="AB445" s="325"/>
      <c r="AC445" s="213"/>
      <c r="AD445" s="213"/>
      <c r="AE445" s="213"/>
      <c r="AF445" s="213"/>
      <c r="AG445" s="213"/>
      <c r="AH445" s="213"/>
      <c r="AI445" s="213"/>
      <c r="AJ445" s="326"/>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77"/>
      <c r="T446" s="177"/>
      <c r="V446" s="197"/>
      <c r="W446" s="198"/>
      <c r="X446" s="177"/>
      <c r="Y446" s="177"/>
      <c r="AB446" s="325"/>
      <c r="AC446" s="213"/>
      <c r="AD446" s="213"/>
      <c r="AE446" s="213"/>
      <c r="AF446" s="213"/>
      <c r="AG446" s="213"/>
      <c r="AH446" s="213"/>
      <c r="AI446" s="213"/>
      <c r="AJ446" s="326"/>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77"/>
      <c r="T447" s="177"/>
      <c r="V447" s="197"/>
      <c r="W447" s="198"/>
      <c r="X447" s="177"/>
      <c r="Y447" s="177"/>
      <c r="AB447" s="325"/>
      <c r="AC447" s="213"/>
      <c r="AD447" s="213"/>
      <c r="AE447" s="213"/>
      <c r="AF447" s="213"/>
      <c r="AG447" s="213"/>
      <c r="AH447" s="213"/>
      <c r="AI447" s="213"/>
      <c r="AJ447" s="326"/>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77"/>
      <c r="T448" s="177"/>
      <c r="V448" s="197"/>
      <c r="W448" s="198"/>
      <c r="X448" s="177"/>
      <c r="Y448" s="177"/>
      <c r="AB448" s="325"/>
      <c r="AC448" s="213"/>
      <c r="AD448" s="213"/>
      <c r="AE448" s="213"/>
      <c r="AF448" s="213"/>
      <c r="AG448" s="213"/>
      <c r="AH448" s="213"/>
      <c r="AI448" s="213"/>
      <c r="AJ448" s="326"/>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77"/>
      <c r="T449" s="177"/>
      <c r="V449" s="197"/>
      <c r="W449" s="198"/>
      <c r="X449" s="177"/>
      <c r="Y449" s="177"/>
      <c r="AB449" s="325"/>
      <c r="AC449" s="213"/>
      <c r="AD449" s="213"/>
      <c r="AE449" s="213"/>
      <c r="AF449" s="213"/>
      <c r="AG449" s="213"/>
      <c r="AH449" s="213"/>
      <c r="AI449" s="213"/>
      <c r="AJ449" s="326"/>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77"/>
      <c r="T450" s="177"/>
      <c r="V450" s="197"/>
      <c r="W450" s="198"/>
      <c r="X450" s="177"/>
      <c r="Y450" s="177"/>
      <c r="AB450" s="325"/>
      <c r="AC450" s="213"/>
      <c r="AD450" s="213"/>
      <c r="AE450" s="213"/>
      <c r="AF450" s="213"/>
      <c r="AG450" s="213"/>
      <c r="AH450" s="213"/>
      <c r="AI450" s="213"/>
      <c r="AJ450" s="326"/>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77"/>
      <c r="T451" s="177"/>
      <c r="V451" s="197"/>
      <c r="W451" s="198"/>
      <c r="X451" s="177"/>
      <c r="Y451" s="177"/>
      <c r="AB451" s="325"/>
      <c r="AC451" s="213"/>
      <c r="AD451" s="213"/>
      <c r="AE451" s="213"/>
      <c r="AF451" s="213"/>
      <c r="AG451" s="213"/>
      <c r="AH451" s="213"/>
      <c r="AI451" s="213"/>
      <c r="AJ451" s="326"/>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77"/>
      <c r="T452" s="177"/>
      <c r="V452" s="197"/>
      <c r="W452" s="198"/>
      <c r="X452" s="177"/>
      <c r="Y452" s="177"/>
      <c r="AB452" s="325"/>
      <c r="AC452" s="213"/>
      <c r="AD452" s="213"/>
      <c r="AE452" s="213"/>
      <c r="AF452" s="213"/>
      <c r="AG452" s="213"/>
      <c r="AH452" s="213"/>
      <c r="AI452" s="213"/>
      <c r="AJ452" s="326"/>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77"/>
      <c r="T453" s="177"/>
      <c r="V453" s="197"/>
      <c r="W453" s="198"/>
      <c r="X453" s="177"/>
      <c r="Y453" s="177"/>
      <c r="AB453" s="325"/>
      <c r="AC453" s="213"/>
      <c r="AD453" s="213"/>
      <c r="AE453" s="213"/>
      <c r="AF453" s="213"/>
      <c r="AG453" s="213"/>
      <c r="AH453" s="213"/>
      <c r="AI453" s="213"/>
      <c r="AJ453" s="326"/>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77"/>
      <c r="T454" s="177"/>
      <c r="V454" s="197"/>
      <c r="W454" s="198"/>
      <c r="X454" s="177"/>
      <c r="Y454" s="177"/>
      <c r="AB454" s="325"/>
      <c r="AC454" s="213"/>
      <c r="AD454" s="213"/>
      <c r="AE454" s="213"/>
      <c r="AF454" s="213"/>
      <c r="AG454" s="213"/>
      <c r="AH454" s="213"/>
      <c r="AI454" s="213"/>
      <c r="AJ454" s="326"/>
    </row>
    <row r="455" spans="7:36">
      <c r="K455" s="50"/>
      <c r="M455" s="51" t="str">
        <f>IFERROR(IF(OR(ISBLANK(WHOLE_STRUCTURE[[#This Row],[Top '[m']]]), ISBLANK(WHOLE_STRUCTURE[[#This Row],[Bottom '[m']]])), "", WHOLE_STRUCTURE[[#This Row],[Top '[m']]] - WHOLE_STRUCTURE[[#This Row],[Bottom '[m']]]),"")</f>
        <v/>
      </c>
      <c r="S455" s="177"/>
      <c r="T455" s="177"/>
      <c r="V455" s="197"/>
      <c r="W455" s="198"/>
      <c r="X455" s="177"/>
      <c r="Y455" s="177"/>
      <c r="AB455" s="325"/>
      <c r="AC455" s="213"/>
      <c r="AD455" s="213"/>
      <c r="AE455" s="213"/>
      <c r="AF455" s="213"/>
      <c r="AG455" s="213"/>
      <c r="AH455" s="213"/>
      <c r="AI455" s="213"/>
      <c r="AJ455" s="326"/>
    </row>
    <row r="456" spans="7:36">
      <c r="S456" s="177"/>
      <c r="T456" s="177"/>
      <c r="V456" s="197"/>
      <c r="W456" s="198"/>
      <c r="X456" s="177"/>
      <c r="Y456" s="177"/>
      <c r="AB456" s="325"/>
      <c r="AC456" s="213"/>
      <c r="AD456" s="213"/>
      <c r="AE456" s="213"/>
      <c r="AF456" s="213"/>
      <c r="AG456" s="213"/>
      <c r="AH456" s="213"/>
      <c r="AI456" s="213"/>
      <c r="AJ456" s="326"/>
    </row>
    <row r="457" spans="7:36">
      <c r="S457" s="177"/>
      <c r="T457" s="177"/>
      <c r="V457" s="197"/>
      <c r="W457" s="198"/>
      <c r="X457" s="177"/>
      <c r="Y457" s="177"/>
      <c r="AB457" s="325"/>
      <c r="AC457" s="213"/>
      <c r="AD457" s="213"/>
      <c r="AE457" s="213"/>
      <c r="AF457" s="213"/>
      <c r="AG457" s="213"/>
      <c r="AH457" s="213"/>
      <c r="AI457" s="213"/>
      <c r="AJ457" s="326"/>
    </row>
    <row r="458" spans="7:36">
      <c r="S458" s="177"/>
      <c r="T458" s="177"/>
      <c r="V458" s="197"/>
      <c r="W458" s="198"/>
      <c r="X458" s="177"/>
      <c r="Y458" s="177"/>
      <c r="AB458" s="325"/>
      <c r="AC458" s="213"/>
      <c r="AD458" s="213"/>
      <c r="AE458" s="213"/>
      <c r="AF458" s="213"/>
      <c r="AG458" s="213"/>
      <c r="AH458" s="213"/>
      <c r="AI458" s="213"/>
      <c r="AJ458" s="326"/>
    </row>
    <row r="459" spans="7:36">
      <c r="S459" s="177"/>
      <c r="T459" s="177"/>
      <c r="V459" s="197"/>
      <c r="W459" s="198"/>
      <c r="X459" s="177"/>
      <c r="Y459" s="177"/>
      <c r="AB459" s="325"/>
      <c r="AC459" s="213"/>
      <c r="AD459" s="213"/>
      <c r="AE459" s="213"/>
      <c r="AF459" s="213"/>
      <c r="AG459" s="213"/>
      <c r="AH459" s="213"/>
      <c r="AI459" s="213"/>
      <c r="AJ459" s="326"/>
    </row>
    <row r="460" spans="7:36">
      <c r="S460" s="177"/>
      <c r="T460" s="177"/>
      <c r="V460" s="197"/>
      <c r="W460" s="198"/>
      <c r="X460" s="177"/>
      <c r="Y460" s="177"/>
      <c r="AB460" s="325"/>
      <c r="AC460" s="213"/>
      <c r="AD460" s="213"/>
      <c r="AE460" s="213"/>
      <c r="AF460" s="213"/>
      <c r="AG460" s="213"/>
      <c r="AH460" s="213"/>
      <c r="AI460" s="213"/>
      <c r="AJ460" s="326"/>
    </row>
    <row r="461" spans="7:36">
      <c r="S461" s="177"/>
      <c r="T461" s="177"/>
      <c r="V461" s="197"/>
      <c r="W461" s="198"/>
      <c r="X461" s="177"/>
      <c r="Y461" s="177"/>
      <c r="AB461" s="325"/>
      <c r="AC461" s="213"/>
      <c r="AD461" s="213"/>
      <c r="AE461" s="213"/>
      <c r="AF461" s="213"/>
      <c r="AG461" s="213"/>
      <c r="AH461" s="213"/>
      <c r="AI461" s="213"/>
      <c r="AJ461" s="326"/>
    </row>
    <row r="462" spans="7:36">
      <c r="S462" s="177"/>
      <c r="T462" s="177"/>
      <c r="V462" s="197"/>
      <c r="W462" s="198"/>
      <c r="X462" s="177"/>
      <c r="Y462" s="177"/>
      <c r="AB462" s="325"/>
      <c r="AC462" s="213"/>
      <c r="AD462" s="213"/>
      <c r="AE462" s="213"/>
      <c r="AF462" s="213"/>
      <c r="AG462" s="213"/>
      <c r="AH462" s="213"/>
      <c r="AI462" s="213"/>
      <c r="AJ462" s="326"/>
    </row>
    <row r="463" spans="7:36">
      <c r="S463" s="177"/>
      <c r="T463" s="177"/>
      <c r="V463" s="197"/>
      <c r="W463" s="198"/>
      <c r="X463" s="177"/>
      <c r="Y463" s="177"/>
      <c r="AB463" s="325"/>
      <c r="AC463" s="213"/>
      <c r="AD463" s="213"/>
      <c r="AE463" s="213"/>
      <c r="AF463" s="213"/>
      <c r="AG463" s="213"/>
      <c r="AH463" s="213"/>
      <c r="AI463" s="213"/>
      <c r="AJ463" s="326"/>
    </row>
    <row r="464" spans="7:36">
      <c r="S464" s="177"/>
      <c r="T464" s="177"/>
      <c r="V464" s="197"/>
      <c r="W464" s="198"/>
      <c r="X464" s="177"/>
      <c r="Y464" s="177"/>
      <c r="AB464" s="325"/>
      <c r="AC464" s="213"/>
      <c r="AD464" s="213"/>
      <c r="AE464" s="213"/>
      <c r="AF464" s="213"/>
      <c r="AG464" s="213"/>
      <c r="AH464" s="213"/>
      <c r="AI464" s="213"/>
      <c r="AJ464" s="326"/>
    </row>
    <row r="465" spans="19:36">
      <c r="S465" s="177"/>
      <c r="T465" s="177"/>
      <c r="V465" s="197"/>
      <c r="W465" s="198"/>
      <c r="X465" s="177"/>
      <c r="Y465" s="177"/>
      <c r="AB465" s="325"/>
      <c r="AC465" s="213"/>
      <c r="AD465" s="213"/>
      <c r="AE465" s="213"/>
      <c r="AF465" s="213"/>
      <c r="AG465" s="213"/>
      <c r="AH465" s="213"/>
      <c r="AI465" s="213"/>
      <c r="AJ465" s="326"/>
    </row>
    <row r="466" spans="19:36">
      <c r="S466" s="177"/>
      <c r="T466" s="177"/>
      <c r="V466" s="197"/>
      <c r="W466" s="198"/>
      <c r="X466" s="177"/>
      <c r="Y466" s="177"/>
      <c r="AB466" s="325"/>
      <c r="AC466" s="213"/>
      <c r="AD466" s="213"/>
      <c r="AE466" s="213"/>
      <c r="AF466" s="213"/>
      <c r="AG466" s="213"/>
      <c r="AH466" s="213"/>
      <c r="AI466" s="213"/>
      <c r="AJ466" s="326"/>
    </row>
    <row r="467" spans="19:36">
      <c r="S467" s="177"/>
      <c r="T467" s="177"/>
      <c r="V467" s="197"/>
      <c r="W467" s="198"/>
      <c r="X467" s="177"/>
      <c r="Y467" s="177"/>
      <c r="AB467" s="325"/>
      <c r="AC467" s="213"/>
      <c r="AD467" s="213"/>
      <c r="AE467" s="213"/>
      <c r="AF467" s="213"/>
      <c r="AG467" s="213"/>
      <c r="AH467" s="213"/>
      <c r="AI467" s="213"/>
      <c r="AJ467" s="326"/>
    </row>
    <row r="468" spans="19:36">
      <c r="S468" s="177"/>
      <c r="T468" s="177"/>
      <c r="V468" s="197"/>
      <c r="W468" s="198"/>
      <c r="X468" s="177"/>
      <c r="Y468" s="177"/>
      <c r="AB468" s="325"/>
      <c r="AC468" s="213"/>
      <c r="AD468" s="213"/>
      <c r="AE468" s="213"/>
      <c r="AF468" s="213"/>
      <c r="AG468" s="213"/>
      <c r="AH468" s="213"/>
      <c r="AI468" s="213"/>
      <c r="AJ468" s="326"/>
    </row>
    <row r="469" spans="19:36">
      <c r="S469" s="177"/>
      <c r="T469" s="177"/>
      <c r="V469" s="197"/>
      <c r="W469" s="198"/>
      <c r="X469" s="177"/>
      <c r="Y469" s="177"/>
      <c r="AB469" s="325"/>
      <c r="AC469" s="213"/>
      <c r="AD469" s="213"/>
      <c r="AE469" s="213"/>
      <c r="AF469" s="213"/>
      <c r="AG469" s="213"/>
      <c r="AH469" s="213"/>
      <c r="AI469" s="213"/>
      <c r="AJ469" s="326"/>
    </row>
    <row r="470" spans="19:36">
      <c r="S470" s="177"/>
      <c r="T470" s="177"/>
      <c r="V470" s="197"/>
      <c r="W470" s="198"/>
      <c r="X470" s="177"/>
      <c r="Y470" s="177"/>
      <c r="AB470" s="325"/>
      <c r="AC470" s="213"/>
      <c r="AD470" s="213"/>
      <c r="AE470" s="213"/>
      <c r="AF470" s="213"/>
      <c r="AG470" s="213"/>
      <c r="AH470" s="213"/>
      <c r="AI470" s="213"/>
      <c r="AJ470" s="326"/>
    </row>
    <row r="471" spans="19:36">
      <c r="S471" s="177"/>
      <c r="T471" s="177"/>
      <c r="V471" s="197"/>
      <c r="W471" s="198"/>
      <c r="X471" s="177"/>
      <c r="Y471" s="177"/>
      <c r="AB471" s="325"/>
      <c r="AC471" s="213"/>
      <c r="AD471" s="213"/>
      <c r="AE471" s="213"/>
      <c r="AF471" s="213"/>
      <c r="AG471" s="213"/>
      <c r="AH471" s="213"/>
      <c r="AI471" s="213"/>
      <c r="AJ471" s="326"/>
    </row>
    <row r="472" spans="19:36">
      <c r="S472" s="177"/>
      <c r="T472" s="177"/>
      <c r="V472" s="197"/>
      <c r="W472" s="198"/>
      <c r="X472" s="177"/>
      <c r="Y472" s="177"/>
      <c r="AB472" s="325"/>
      <c r="AC472" s="213"/>
      <c r="AD472" s="213"/>
      <c r="AE472" s="213"/>
      <c r="AF472" s="213"/>
      <c r="AG472" s="213"/>
      <c r="AH472" s="213"/>
      <c r="AI472" s="213"/>
      <c r="AJ472" s="326"/>
    </row>
    <row r="473" spans="19:36">
      <c r="S473" s="177"/>
      <c r="T473" s="177"/>
      <c r="V473" s="197"/>
      <c r="W473" s="198"/>
      <c r="X473" s="177"/>
      <c r="Y473" s="177"/>
      <c r="AB473" s="325"/>
      <c r="AC473" s="213"/>
      <c r="AD473" s="213"/>
      <c r="AE473" s="213"/>
      <c r="AF473" s="213"/>
      <c r="AG473" s="213"/>
      <c r="AH473" s="213"/>
      <c r="AI473" s="213"/>
      <c r="AJ473" s="326"/>
    </row>
    <row r="474" spans="19:36">
      <c r="S474" s="177"/>
      <c r="T474" s="177"/>
      <c r="V474" s="197"/>
      <c r="W474" s="198"/>
      <c r="X474" s="177"/>
      <c r="Y474" s="177"/>
      <c r="AB474" s="325"/>
      <c r="AC474" s="213"/>
      <c r="AD474" s="213"/>
      <c r="AE474" s="213"/>
      <c r="AF474" s="213"/>
      <c r="AG474" s="213"/>
      <c r="AH474" s="213"/>
      <c r="AI474" s="213"/>
      <c r="AJ474" s="326"/>
    </row>
    <row r="475" spans="19:36">
      <c r="S475" s="177"/>
      <c r="T475" s="177"/>
      <c r="V475" s="197"/>
      <c r="W475" s="198"/>
      <c r="X475" s="177"/>
      <c r="Y475" s="177"/>
      <c r="AB475" s="325"/>
      <c r="AC475" s="213"/>
      <c r="AD475" s="213"/>
      <c r="AE475" s="213"/>
      <c r="AF475" s="213"/>
      <c r="AG475" s="213"/>
      <c r="AH475" s="213"/>
      <c r="AI475" s="213"/>
      <c r="AJ475" s="326"/>
    </row>
    <row r="476" spans="19:36">
      <c r="S476" s="177"/>
      <c r="T476" s="177"/>
      <c r="V476" s="197"/>
      <c r="W476" s="198"/>
      <c r="X476" s="177"/>
      <c r="Y476" s="177"/>
      <c r="AB476" s="325"/>
      <c r="AC476" s="213"/>
      <c r="AD476" s="213"/>
      <c r="AE476" s="213"/>
      <c r="AF476" s="213"/>
      <c r="AG476" s="213"/>
      <c r="AH476" s="213"/>
      <c r="AI476" s="213"/>
      <c r="AJ476" s="326"/>
    </row>
    <row r="477" spans="19:36">
      <c r="S477" s="177"/>
      <c r="T477" s="177"/>
      <c r="V477" s="197"/>
      <c r="W477" s="198"/>
      <c r="X477" s="177"/>
      <c r="Y477" s="177"/>
      <c r="AB477" s="325"/>
      <c r="AC477" s="213"/>
      <c r="AD477" s="213"/>
      <c r="AE477" s="213"/>
      <c r="AF477" s="213"/>
      <c r="AG477" s="213"/>
      <c r="AH477" s="213"/>
      <c r="AI477" s="213"/>
      <c r="AJ477" s="326"/>
    </row>
    <row r="478" spans="19:36">
      <c r="S478" s="177"/>
      <c r="T478" s="177"/>
      <c r="V478" s="197"/>
      <c r="W478" s="198"/>
      <c r="X478" s="177"/>
      <c r="Y478" s="177"/>
      <c r="AB478" s="325"/>
      <c r="AC478" s="213"/>
      <c r="AD478" s="213"/>
      <c r="AE478" s="213"/>
      <c r="AF478" s="213"/>
      <c r="AG478" s="213"/>
      <c r="AH478" s="213"/>
      <c r="AI478" s="213"/>
      <c r="AJ478" s="326"/>
    </row>
    <row r="479" spans="19:36">
      <c r="S479" s="177"/>
      <c r="T479" s="177"/>
      <c r="V479" s="197"/>
      <c r="W479" s="198"/>
      <c r="X479" s="177"/>
      <c r="Y479" s="177"/>
      <c r="AB479" s="325"/>
      <c r="AC479" s="213"/>
      <c r="AD479" s="213"/>
      <c r="AE479" s="213"/>
      <c r="AF479" s="213"/>
      <c r="AG479" s="213"/>
      <c r="AH479" s="213"/>
      <c r="AI479" s="213"/>
      <c r="AJ479" s="326"/>
    </row>
    <row r="480" spans="19:36">
      <c r="S480" s="177"/>
      <c r="T480" s="177"/>
      <c r="V480" s="197"/>
      <c r="W480" s="198"/>
      <c r="X480" s="177"/>
      <c r="Y480" s="177"/>
      <c r="AB480" s="325"/>
      <c r="AC480" s="213"/>
      <c r="AD480" s="213"/>
      <c r="AE480" s="213"/>
      <c r="AF480" s="213"/>
      <c r="AG480" s="213"/>
      <c r="AH480" s="213"/>
      <c r="AI480" s="213"/>
      <c r="AJ480" s="326"/>
    </row>
    <row r="481" spans="19:36">
      <c r="S481" s="177"/>
      <c r="T481" s="177"/>
      <c r="V481" s="197"/>
      <c r="W481" s="198"/>
      <c r="X481" s="177"/>
      <c r="Y481" s="177"/>
      <c r="AB481" s="325"/>
      <c r="AC481" s="213"/>
      <c r="AD481" s="213"/>
      <c r="AE481" s="213"/>
      <c r="AF481" s="213"/>
      <c r="AG481" s="213"/>
      <c r="AH481" s="213"/>
      <c r="AI481" s="213"/>
      <c r="AJ481" s="326"/>
    </row>
    <row r="482" spans="19:36">
      <c r="S482" s="177"/>
      <c r="T482" s="177"/>
      <c r="V482" s="197"/>
      <c r="W482" s="198"/>
      <c r="X482" s="177"/>
      <c r="Y482" s="177"/>
      <c r="AB482" s="325"/>
      <c r="AC482" s="213"/>
      <c r="AD482" s="213"/>
      <c r="AE482" s="213"/>
      <c r="AF482" s="213"/>
      <c r="AG482" s="213"/>
      <c r="AH482" s="213"/>
      <c r="AI482" s="213"/>
      <c r="AJ482" s="326"/>
    </row>
    <row r="483" spans="19:36">
      <c r="S483" s="177"/>
      <c r="T483" s="177"/>
      <c r="V483" s="197"/>
      <c r="W483" s="198"/>
      <c r="X483" s="177"/>
      <c r="Y483" s="177"/>
      <c r="AB483" s="325"/>
      <c r="AC483" s="213"/>
      <c r="AD483" s="213"/>
      <c r="AE483" s="213"/>
      <c r="AF483" s="213"/>
      <c r="AG483" s="213"/>
      <c r="AH483" s="213"/>
      <c r="AI483" s="213"/>
      <c r="AJ483" s="326"/>
    </row>
    <row r="484" spans="19:36">
      <c r="S484" s="177"/>
      <c r="T484" s="177"/>
      <c r="V484" s="197"/>
      <c r="W484" s="198"/>
      <c r="X484" s="177"/>
      <c r="Y484" s="177"/>
      <c r="AB484" s="325"/>
      <c r="AC484" s="213"/>
      <c r="AD484" s="213"/>
      <c r="AE484" s="213"/>
      <c r="AF484" s="213"/>
      <c r="AG484" s="213"/>
      <c r="AH484" s="213"/>
      <c r="AI484" s="213"/>
      <c r="AJ484" s="326"/>
    </row>
    <row r="485" spans="19:36">
      <c r="S485" s="177"/>
      <c r="T485" s="177"/>
      <c r="V485" s="197"/>
      <c r="W485" s="198"/>
      <c r="X485" s="177"/>
      <c r="Y485" s="177"/>
      <c r="AB485" s="325"/>
      <c r="AC485" s="213"/>
      <c r="AD485" s="213"/>
      <c r="AE485" s="213"/>
      <c r="AF485" s="213"/>
      <c r="AG485" s="213"/>
      <c r="AH485" s="213"/>
      <c r="AI485" s="213"/>
      <c r="AJ485" s="326"/>
    </row>
    <row r="486" spans="19:36">
      <c r="S486" s="177"/>
      <c r="T486" s="177"/>
      <c r="V486" s="197"/>
      <c r="W486" s="198"/>
      <c r="X486" s="177"/>
      <c r="Y486" s="177"/>
      <c r="AB486" s="325"/>
      <c r="AC486" s="213"/>
      <c r="AD486" s="213"/>
      <c r="AE486" s="213"/>
      <c r="AF486" s="213"/>
      <c r="AG486" s="213"/>
      <c r="AH486" s="213"/>
      <c r="AI486" s="213"/>
      <c r="AJ486" s="326"/>
    </row>
    <row r="487" spans="19:36">
      <c r="S487" s="177"/>
      <c r="T487" s="177"/>
      <c r="V487" s="197"/>
      <c r="W487" s="198"/>
      <c r="X487" s="177"/>
      <c r="Y487" s="177"/>
      <c r="AB487" s="325"/>
      <c r="AC487" s="213"/>
      <c r="AD487" s="213"/>
      <c r="AE487" s="213"/>
      <c r="AF487" s="213"/>
      <c r="AG487" s="213"/>
      <c r="AH487" s="213"/>
      <c r="AI487" s="213"/>
      <c r="AJ487" s="326"/>
    </row>
    <row r="488" spans="19:36">
      <c r="S488" s="177"/>
      <c r="T488" s="177"/>
      <c r="V488" s="197"/>
      <c r="W488" s="198"/>
      <c r="X488" s="177"/>
      <c r="Y488" s="177"/>
      <c r="AB488" s="325"/>
      <c r="AC488" s="213"/>
      <c r="AD488" s="213"/>
      <c r="AE488" s="213"/>
      <c r="AF488" s="213"/>
      <c r="AG488" s="213"/>
      <c r="AH488" s="213"/>
      <c r="AI488" s="213"/>
      <c r="AJ488" s="326"/>
    </row>
    <row r="489" spans="19:36">
      <c r="S489" s="177"/>
      <c r="T489" s="177"/>
      <c r="V489" s="197"/>
      <c r="W489" s="198"/>
      <c r="X489" s="177"/>
      <c r="Y489" s="177"/>
      <c r="AB489" s="325"/>
      <c r="AC489" s="213"/>
      <c r="AD489" s="213"/>
      <c r="AE489" s="213"/>
      <c r="AF489" s="213"/>
      <c r="AG489" s="213"/>
      <c r="AH489" s="213"/>
      <c r="AI489" s="213"/>
      <c r="AJ489" s="326"/>
    </row>
    <row r="490" spans="19:36">
      <c r="S490" s="177"/>
      <c r="T490" s="177"/>
      <c r="V490" s="197"/>
      <c r="W490" s="198"/>
      <c r="X490" s="177"/>
      <c r="Y490" s="177"/>
      <c r="AB490" s="325"/>
      <c r="AC490" s="213"/>
      <c r="AD490" s="213"/>
      <c r="AE490" s="213"/>
      <c r="AF490" s="213"/>
      <c r="AG490" s="213"/>
      <c r="AH490" s="213"/>
      <c r="AI490" s="213"/>
      <c r="AJ490" s="326"/>
    </row>
    <row r="491" spans="19:36">
      <c r="S491" s="177"/>
      <c r="T491" s="177"/>
      <c r="V491" s="197"/>
      <c r="W491" s="198"/>
      <c r="X491" s="177"/>
      <c r="Y491" s="177"/>
      <c r="AB491" s="325"/>
      <c r="AC491" s="213"/>
      <c r="AD491" s="213"/>
      <c r="AE491" s="213"/>
      <c r="AF491" s="213"/>
      <c r="AG491" s="213"/>
      <c r="AH491" s="213"/>
      <c r="AI491" s="213"/>
      <c r="AJ491" s="326"/>
    </row>
    <row r="492" spans="19:36">
      <c r="S492" s="177"/>
      <c r="T492" s="177"/>
      <c r="V492" s="197"/>
      <c r="W492" s="198"/>
      <c r="X492" s="177"/>
      <c r="Y492" s="177"/>
      <c r="AB492" s="325"/>
      <c r="AC492" s="213"/>
      <c r="AD492" s="213"/>
      <c r="AE492" s="213"/>
      <c r="AF492" s="213"/>
      <c r="AG492" s="213"/>
      <c r="AH492" s="213"/>
      <c r="AI492" s="213"/>
      <c r="AJ492" s="326"/>
    </row>
    <row r="493" spans="19:36">
      <c r="S493" s="177"/>
      <c r="T493" s="177"/>
      <c r="V493" s="197"/>
      <c r="W493" s="198"/>
      <c r="X493" s="177"/>
      <c r="Y493" s="177"/>
      <c r="AB493" s="325"/>
      <c r="AC493" s="213"/>
      <c r="AD493" s="213"/>
      <c r="AE493" s="213"/>
      <c r="AF493" s="213"/>
      <c r="AG493" s="213"/>
      <c r="AH493" s="213"/>
      <c r="AI493" s="213"/>
      <c r="AJ493" s="326"/>
    </row>
    <row r="494" spans="19:36">
      <c r="S494" s="177"/>
      <c r="T494" s="177"/>
      <c r="V494" s="197"/>
      <c r="W494" s="198"/>
      <c r="X494" s="177"/>
      <c r="Y494" s="177"/>
      <c r="AB494" s="325"/>
      <c r="AC494" s="213"/>
      <c r="AD494" s="213"/>
      <c r="AE494" s="213"/>
      <c r="AF494" s="213"/>
      <c r="AG494" s="213"/>
      <c r="AH494" s="213"/>
      <c r="AI494" s="213"/>
      <c r="AJ494" s="326"/>
    </row>
    <row r="495" spans="19:36">
      <c r="S495" s="177"/>
      <c r="T495" s="177"/>
      <c r="V495" s="197"/>
      <c r="W495" s="198"/>
      <c r="X495" s="177"/>
      <c r="Y495" s="177"/>
      <c r="AB495" s="325"/>
      <c r="AC495" s="213"/>
      <c r="AD495" s="213"/>
      <c r="AE495" s="213"/>
      <c r="AF495" s="213"/>
      <c r="AG495" s="213"/>
      <c r="AH495" s="213"/>
      <c r="AI495" s="213"/>
      <c r="AJ495" s="326"/>
    </row>
    <row r="496" spans="19:36">
      <c r="S496" s="177"/>
      <c r="T496" s="177"/>
      <c r="V496" s="197"/>
      <c r="W496" s="198"/>
      <c r="X496" s="177"/>
      <c r="Y496" s="177"/>
      <c r="AB496" s="325"/>
      <c r="AC496" s="213"/>
      <c r="AD496" s="213"/>
      <c r="AE496" s="213"/>
      <c r="AF496" s="213"/>
      <c r="AG496" s="213"/>
      <c r="AH496" s="213"/>
      <c r="AI496" s="213"/>
      <c r="AJ496" s="326"/>
    </row>
    <row r="497" spans="19:36">
      <c r="S497" s="177"/>
      <c r="T497" s="177"/>
      <c r="V497" s="197"/>
      <c r="W497" s="198"/>
      <c r="X497" s="177"/>
      <c r="Y497" s="177"/>
      <c r="AB497" s="325"/>
      <c r="AC497" s="213"/>
      <c r="AD497" s="213"/>
      <c r="AE497" s="213"/>
      <c r="AF497" s="213"/>
      <c r="AG497" s="213"/>
      <c r="AH497" s="213"/>
      <c r="AI497" s="213"/>
      <c r="AJ497" s="326"/>
    </row>
    <row r="498" spans="19:36">
      <c r="S498" s="177"/>
      <c r="T498" s="177"/>
      <c r="V498" s="197"/>
      <c r="W498" s="198"/>
      <c r="X498" s="177"/>
      <c r="Y498" s="177"/>
      <c r="AB498" s="325"/>
      <c r="AC498" s="213"/>
      <c r="AD498" s="213"/>
      <c r="AE498" s="213"/>
      <c r="AF498" s="213"/>
      <c r="AG498" s="213"/>
      <c r="AH498" s="213"/>
      <c r="AI498" s="213"/>
      <c r="AJ498" s="326"/>
    </row>
    <row r="499" spans="19:36">
      <c r="S499" s="177"/>
      <c r="T499" s="177"/>
      <c r="V499" s="197"/>
      <c r="W499" s="198"/>
      <c r="X499" s="177"/>
      <c r="Y499" s="177"/>
      <c r="AB499" s="325"/>
      <c r="AC499" s="213"/>
      <c r="AD499" s="213"/>
      <c r="AE499" s="213"/>
      <c r="AF499" s="213"/>
      <c r="AG499" s="213"/>
      <c r="AH499" s="213"/>
      <c r="AI499" s="213"/>
      <c r="AJ499" s="326"/>
    </row>
    <row r="500" spans="19:36">
      <c r="S500" s="177"/>
      <c r="T500" s="177"/>
      <c r="V500" s="197"/>
      <c r="W500" s="198"/>
      <c r="X500" s="177"/>
      <c r="Y500" s="177"/>
      <c r="AB500" s="325"/>
      <c r="AC500" s="213"/>
      <c r="AD500" s="213"/>
      <c r="AE500" s="213"/>
      <c r="AF500" s="213"/>
      <c r="AG500" s="213"/>
      <c r="AH500" s="213"/>
      <c r="AI500" s="213"/>
      <c r="AJ500" s="326"/>
    </row>
    <row r="501" spans="19:36">
      <c r="S501" s="177"/>
      <c r="T501" s="177"/>
      <c r="V501" s="197"/>
      <c r="W501" s="198"/>
      <c r="X501" s="177"/>
      <c r="Y501" s="177"/>
      <c r="AB501" s="325"/>
      <c r="AC501" s="213"/>
      <c r="AD501" s="213"/>
      <c r="AE501" s="213"/>
      <c r="AF501" s="213"/>
      <c r="AG501" s="213"/>
      <c r="AH501" s="213"/>
      <c r="AI501" s="213"/>
      <c r="AJ501" s="326"/>
    </row>
    <row r="502" spans="19:36">
      <c r="S502" s="177"/>
      <c r="T502" s="177"/>
      <c r="V502" s="197"/>
      <c r="W502" s="198"/>
      <c r="X502" s="177"/>
      <c r="Y502" s="177"/>
      <c r="AB502" s="325"/>
      <c r="AC502" s="213"/>
      <c r="AD502" s="213"/>
      <c r="AE502" s="213"/>
      <c r="AF502" s="213"/>
      <c r="AG502" s="213"/>
      <c r="AH502" s="213"/>
      <c r="AI502" s="213"/>
      <c r="AJ502" s="326"/>
    </row>
    <row r="503" spans="19:36">
      <c r="S503" s="177"/>
      <c r="T503" s="177"/>
      <c r="V503" s="197"/>
      <c r="W503" s="198"/>
      <c r="X503" s="177"/>
      <c r="Y503" s="177"/>
      <c r="AB503" s="325"/>
      <c r="AC503" s="213"/>
      <c r="AD503" s="213"/>
      <c r="AE503" s="213"/>
      <c r="AF503" s="213"/>
      <c r="AG503" s="213"/>
      <c r="AH503" s="213"/>
      <c r="AI503" s="213"/>
      <c r="AJ503" s="326"/>
    </row>
    <row r="504" spans="19:36">
      <c r="S504" s="177"/>
      <c r="T504" s="177"/>
      <c r="V504" s="197"/>
      <c r="W504" s="198"/>
      <c r="X504" s="177"/>
      <c r="Y504" s="177"/>
      <c r="AB504" s="325"/>
      <c r="AC504" s="213"/>
      <c r="AD504" s="213"/>
      <c r="AE504" s="213"/>
      <c r="AF504" s="213"/>
      <c r="AG504" s="213"/>
      <c r="AH504" s="213"/>
      <c r="AI504" s="213"/>
      <c r="AJ504" s="326"/>
    </row>
    <row r="505" spans="19:36">
      <c r="S505" s="177"/>
      <c r="T505" s="177"/>
      <c r="V505" s="197"/>
      <c r="W505" s="198"/>
      <c r="X505" s="177"/>
      <c r="Y505" s="177"/>
      <c r="AB505" s="325"/>
      <c r="AC505" s="213"/>
      <c r="AD505" s="213"/>
      <c r="AE505" s="213"/>
      <c r="AF505" s="213"/>
      <c r="AG505" s="213"/>
      <c r="AH505" s="213"/>
      <c r="AI505" s="213"/>
      <c r="AJ505" s="326"/>
    </row>
    <row r="506" spans="19:36">
      <c r="S506" s="177"/>
      <c r="T506" s="177"/>
      <c r="V506" s="197"/>
      <c r="W506" s="198"/>
      <c r="X506" s="177"/>
      <c r="Y506" s="177"/>
      <c r="AB506" s="325"/>
      <c r="AC506" s="213"/>
      <c r="AD506" s="213"/>
      <c r="AE506" s="213"/>
      <c r="AF506" s="213"/>
      <c r="AG506" s="213"/>
      <c r="AH506" s="213"/>
      <c r="AI506" s="213"/>
      <c r="AJ506" s="326"/>
    </row>
    <row r="507" spans="19:36">
      <c r="S507" s="177"/>
      <c r="T507" s="177"/>
      <c r="V507" s="197"/>
      <c r="W507" s="198"/>
      <c r="X507" s="177"/>
      <c r="Y507" s="177"/>
      <c r="AB507" s="325"/>
      <c r="AC507" s="213"/>
      <c r="AD507" s="213"/>
      <c r="AE507" s="213"/>
      <c r="AF507" s="213"/>
      <c r="AG507" s="213"/>
      <c r="AH507" s="213"/>
      <c r="AI507" s="213"/>
      <c r="AJ507" s="326"/>
    </row>
    <row r="508" spans="19:36">
      <c r="S508" s="177"/>
      <c r="T508" s="177"/>
      <c r="V508" s="197"/>
      <c r="W508" s="198"/>
      <c r="X508" s="177"/>
      <c r="Y508" s="177"/>
      <c r="AB508" s="325"/>
      <c r="AC508" s="213"/>
      <c r="AD508" s="213"/>
      <c r="AE508" s="213"/>
      <c r="AF508" s="213"/>
      <c r="AG508" s="213"/>
      <c r="AH508" s="213"/>
      <c r="AI508" s="213"/>
      <c r="AJ508" s="326"/>
    </row>
    <row r="509" spans="19:36">
      <c r="S509" s="177"/>
      <c r="T509" s="177"/>
      <c r="V509" s="197"/>
      <c r="W509" s="198"/>
      <c r="X509" s="177"/>
      <c r="Y509" s="177"/>
      <c r="AB509" s="325"/>
      <c r="AC509" s="213"/>
      <c r="AD509" s="213"/>
      <c r="AE509" s="213"/>
      <c r="AF509" s="213"/>
      <c r="AG509" s="213"/>
      <c r="AH509" s="213"/>
      <c r="AI509" s="213"/>
      <c r="AJ509" s="326"/>
    </row>
    <row r="510" spans="19:36">
      <c r="S510" s="177"/>
      <c r="T510" s="177"/>
      <c r="V510" s="197"/>
      <c r="W510" s="198"/>
      <c r="X510" s="177"/>
      <c r="Y510" s="177"/>
      <c r="AB510" s="325"/>
      <c r="AC510" s="213"/>
      <c r="AD510" s="213"/>
      <c r="AE510" s="213"/>
      <c r="AF510" s="213"/>
      <c r="AG510" s="213"/>
      <c r="AH510" s="213"/>
      <c r="AI510" s="213"/>
      <c r="AJ510" s="326"/>
    </row>
    <row r="511" spans="19:36">
      <c r="S511" s="177"/>
      <c r="T511" s="177"/>
      <c r="V511" s="197"/>
      <c r="W511" s="198"/>
      <c r="X511" s="177"/>
      <c r="Y511" s="177"/>
      <c r="AB511" s="325"/>
      <c r="AC511" s="213"/>
      <c r="AD511" s="213"/>
      <c r="AE511" s="213"/>
      <c r="AF511" s="213"/>
      <c r="AG511" s="213"/>
      <c r="AH511" s="213"/>
      <c r="AI511" s="213"/>
      <c r="AJ511" s="326"/>
    </row>
    <row r="512" spans="19:36">
      <c r="S512" s="177"/>
      <c r="T512" s="177"/>
      <c r="V512" s="197"/>
      <c r="W512" s="198"/>
      <c r="X512" s="177"/>
      <c r="Y512" s="177"/>
      <c r="AB512" s="325"/>
      <c r="AC512" s="213"/>
      <c r="AD512" s="213"/>
      <c r="AE512" s="213"/>
      <c r="AF512" s="213"/>
      <c r="AG512" s="213"/>
      <c r="AH512" s="213"/>
      <c r="AI512" s="213"/>
      <c r="AJ512" s="326"/>
    </row>
    <row r="513" spans="19:36">
      <c r="S513" s="177"/>
      <c r="T513" s="177"/>
      <c r="V513" s="197"/>
      <c r="W513" s="198"/>
      <c r="X513" s="177"/>
      <c r="Y513" s="177"/>
      <c r="AB513" s="325"/>
      <c r="AC513" s="213"/>
      <c r="AD513" s="213"/>
      <c r="AE513" s="213"/>
      <c r="AF513" s="213"/>
      <c r="AG513" s="213"/>
      <c r="AH513" s="213"/>
      <c r="AI513" s="213"/>
      <c r="AJ513" s="326"/>
    </row>
    <row r="514" spans="19:36">
      <c r="S514" s="177"/>
      <c r="T514" s="177"/>
      <c r="V514" s="197"/>
      <c r="W514" s="198"/>
      <c r="X514" s="177"/>
      <c r="Y514" s="177"/>
      <c r="AB514" s="325"/>
      <c r="AC514" s="213"/>
      <c r="AD514" s="213"/>
      <c r="AE514" s="213"/>
      <c r="AF514" s="213"/>
      <c r="AG514" s="213"/>
      <c r="AH514" s="213"/>
      <c r="AI514" s="213"/>
      <c r="AJ514" s="326"/>
    </row>
    <row r="515" spans="19:36">
      <c r="S515" s="177"/>
      <c r="T515" s="177"/>
      <c r="V515" s="197"/>
      <c r="W515" s="198"/>
      <c r="X515" s="177"/>
      <c r="Y515" s="177"/>
      <c r="AB515" s="325"/>
      <c r="AC515" s="213"/>
      <c r="AD515" s="213"/>
      <c r="AE515" s="213"/>
      <c r="AF515" s="213"/>
      <c r="AG515" s="213"/>
      <c r="AH515" s="213"/>
      <c r="AI515" s="213"/>
      <c r="AJ515" s="326"/>
    </row>
    <row r="516" spans="19:36">
      <c r="S516" s="177"/>
      <c r="T516" s="177"/>
      <c r="V516" s="197"/>
      <c r="W516" s="198"/>
      <c r="X516" s="177"/>
      <c r="Y516" s="177"/>
      <c r="AB516" s="325"/>
      <c r="AC516" s="213"/>
      <c r="AD516" s="213"/>
      <c r="AE516" s="213"/>
      <c r="AF516" s="213"/>
      <c r="AG516" s="213"/>
      <c r="AH516" s="213"/>
      <c r="AI516" s="213"/>
      <c r="AJ516" s="326"/>
    </row>
    <row r="517" spans="19:36">
      <c r="S517" s="177"/>
      <c r="T517" s="177"/>
      <c r="V517" s="197"/>
      <c r="W517" s="198"/>
      <c r="X517" s="177"/>
      <c r="Y517" s="177"/>
      <c r="AB517" s="325"/>
      <c r="AC517" s="213"/>
      <c r="AD517" s="213"/>
      <c r="AE517" s="213"/>
      <c r="AF517" s="213"/>
      <c r="AG517" s="213"/>
      <c r="AH517" s="213"/>
      <c r="AI517" s="213"/>
      <c r="AJ517" s="326"/>
    </row>
    <row r="518" spans="19:36">
      <c r="S518" s="177"/>
      <c r="T518" s="177"/>
      <c r="V518" s="197"/>
      <c r="W518" s="198"/>
      <c r="X518" s="177"/>
      <c r="Y518" s="177"/>
      <c r="AB518" s="325"/>
      <c r="AC518" s="213"/>
      <c r="AD518" s="213"/>
      <c r="AE518" s="213"/>
      <c r="AF518" s="213"/>
      <c r="AG518" s="213"/>
      <c r="AH518" s="213"/>
      <c r="AI518" s="213"/>
      <c r="AJ518" s="326"/>
    </row>
    <row r="519" spans="19:36">
      <c r="S519" s="177"/>
      <c r="T519" s="177"/>
      <c r="V519" s="197"/>
      <c r="W519" s="198"/>
      <c r="X519" s="177"/>
      <c r="Y519" s="177"/>
      <c r="AB519" s="325"/>
      <c r="AC519" s="213"/>
      <c r="AD519" s="213"/>
      <c r="AE519" s="213"/>
      <c r="AF519" s="213"/>
      <c r="AG519" s="213"/>
      <c r="AH519" s="213"/>
      <c r="AI519" s="213"/>
      <c r="AJ519" s="326"/>
    </row>
    <row r="520" spans="19:36">
      <c r="S520" s="177"/>
      <c r="T520" s="177"/>
      <c r="V520" s="197"/>
      <c r="W520" s="198"/>
      <c r="X520" s="177"/>
      <c r="Y520" s="177"/>
      <c r="AB520" s="325"/>
      <c r="AC520" s="213"/>
      <c r="AD520" s="213"/>
      <c r="AE520" s="213"/>
      <c r="AF520" s="213"/>
      <c r="AG520" s="213"/>
      <c r="AH520" s="213"/>
      <c r="AI520" s="213"/>
      <c r="AJ520" s="326"/>
    </row>
    <row r="521" spans="19:36">
      <c r="S521" s="177"/>
      <c r="T521" s="177"/>
      <c r="V521" s="197"/>
      <c r="W521" s="198"/>
      <c r="X521" s="177"/>
      <c r="Y521" s="177"/>
      <c r="AB521" s="325"/>
      <c r="AC521" s="213"/>
      <c r="AD521" s="213"/>
      <c r="AE521" s="213"/>
      <c r="AF521" s="213"/>
      <c r="AG521" s="213"/>
      <c r="AH521" s="213"/>
      <c r="AI521" s="213"/>
      <c r="AJ521" s="326"/>
    </row>
    <row r="522" spans="19:36">
      <c r="S522" s="177"/>
      <c r="T522" s="177"/>
      <c r="V522" s="197"/>
      <c r="W522" s="198"/>
      <c r="X522" s="177"/>
      <c r="Y522" s="177"/>
      <c r="AB522" s="325"/>
      <c r="AC522" s="213"/>
      <c r="AD522" s="213"/>
      <c r="AE522" s="213"/>
      <c r="AF522" s="213"/>
      <c r="AG522" s="213"/>
      <c r="AH522" s="213"/>
      <c r="AI522" s="213"/>
      <c r="AJ522" s="326"/>
    </row>
    <row r="523" spans="19:36">
      <c r="S523" s="177"/>
      <c r="T523" s="177"/>
      <c r="V523" s="197"/>
      <c r="W523" s="198"/>
      <c r="X523" s="177"/>
      <c r="Y523" s="177"/>
      <c r="AB523" s="325"/>
      <c r="AC523" s="213"/>
      <c r="AD523" s="213"/>
      <c r="AE523" s="213"/>
      <c r="AF523" s="213"/>
      <c r="AG523" s="213"/>
      <c r="AH523" s="213"/>
      <c r="AI523" s="213"/>
      <c r="AJ523" s="326"/>
    </row>
    <row r="524" spans="19:36">
      <c r="S524" s="177"/>
      <c r="T524" s="177"/>
      <c r="V524" s="197"/>
      <c r="W524" s="198"/>
      <c r="X524" s="177"/>
      <c r="Y524" s="177"/>
      <c r="AB524" s="325"/>
      <c r="AC524" s="213"/>
      <c r="AD524" s="213"/>
      <c r="AE524" s="213"/>
      <c r="AF524" s="213"/>
      <c r="AG524" s="213"/>
      <c r="AH524" s="213"/>
      <c r="AI524" s="213"/>
      <c r="AJ524" s="326"/>
    </row>
    <row r="525" spans="19:36">
      <c r="S525" s="177"/>
      <c r="T525" s="177"/>
      <c r="V525" s="197"/>
      <c r="W525" s="198"/>
      <c r="X525" s="177"/>
      <c r="Y525" s="177"/>
      <c r="AB525" s="325"/>
      <c r="AC525" s="213"/>
      <c r="AD525" s="213"/>
      <c r="AE525" s="213"/>
      <c r="AF525" s="213"/>
      <c r="AG525" s="213"/>
      <c r="AH525" s="213"/>
      <c r="AI525" s="213"/>
      <c r="AJ525" s="326"/>
    </row>
    <row r="526" spans="19:36">
      <c r="S526" s="177"/>
      <c r="T526" s="177"/>
      <c r="V526" s="197"/>
      <c r="W526" s="198"/>
      <c r="X526" s="177"/>
      <c r="Y526" s="177"/>
      <c r="AB526" s="325"/>
      <c r="AC526" s="213"/>
      <c r="AD526" s="213"/>
      <c r="AE526" s="213"/>
      <c r="AF526" s="213"/>
      <c r="AG526" s="213"/>
      <c r="AH526" s="213"/>
      <c r="AI526" s="213"/>
      <c r="AJ526" s="326"/>
    </row>
    <row r="527" spans="19:36">
      <c r="S527" s="177"/>
      <c r="T527" s="177"/>
      <c r="V527" s="197"/>
      <c r="W527" s="198"/>
      <c r="X527" s="177"/>
      <c r="Y527" s="177"/>
      <c r="AB527" s="325"/>
      <c r="AC527" s="213"/>
      <c r="AD527" s="213"/>
      <c r="AE527" s="213"/>
      <c r="AF527" s="213"/>
      <c r="AG527" s="213"/>
      <c r="AH527" s="213"/>
      <c r="AI527" s="213"/>
      <c r="AJ527" s="326"/>
    </row>
    <row r="528" spans="19:36">
      <c r="S528" s="177"/>
      <c r="T528" s="177"/>
      <c r="V528" s="197"/>
      <c r="W528" s="198"/>
      <c r="X528" s="177"/>
      <c r="Y528" s="177"/>
      <c r="AB528" s="325"/>
      <c r="AC528" s="213"/>
      <c r="AD528" s="213"/>
      <c r="AE528" s="213"/>
      <c r="AF528" s="213"/>
      <c r="AG528" s="213"/>
      <c r="AH528" s="213"/>
      <c r="AI528" s="213"/>
      <c r="AJ528" s="326"/>
    </row>
    <row r="529" spans="19:36">
      <c r="S529" s="177"/>
      <c r="T529" s="177"/>
      <c r="V529" s="197"/>
      <c r="W529" s="198"/>
      <c r="X529" s="177"/>
      <c r="Y529" s="177"/>
      <c r="AB529" s="325"/>
      <c r="AC529" s="213"/>
      <c r="AD529" s="213"/>
      <c r="AE529" s="213"/>
      <c r="AF529" s="213"/>
      <c r="AG529" s="213"/>
      <c r="AH529" s="213"/>
      <c r="AI529" s="213"/>
      <c r="AJ529" s="326"/>
    </row>
    <row r="530" spans="19:36">
      <c r="S530" s="177"/>
      <c r="T530" s="177"/>
      <c r="V530" s="197"/>
      <c r="W530" s="198"/>
      <c r="X530" s="177"/>
      <c r="Y530" s="177"/>
      <c r="AB530" s="325"/>
      <c r="AC530" s="213"/>
      <c r="AD530" s="213"/>
      <c r="AE530" s="213"/>
      <c r="AF530" s="213"/>
      <c r="AG530" s="213"/>
      <c r="AH530" s="213"/>
      <c r="AI530" s="213"/>
      <c r="AJ530" s="326"/>
    </row>
    <row r="531" spans="19:36">
      <c r="S531" s="177"/>
      <c r="T531" s="177"/>
      <c r="V531" s="197"/>
      <c r="W531" s="198"/>
      <c r="X531" s="177"/>
      <c r="Y531" s="177"/>
      <c r="AB531" s="325"/>
      <c r="AC531" s="213"/>
      <c r="AD531" s="213"/>
      <c r="AE531" s="213"/>
      <c r="AF531" s="213"/>
      <c r="AG531" s="213"/>
      <c r="AH531" s="213"/>
      <c r="AI531" s="213"/>
      <c r="AJ531" s="326"/>
    </row>
    <row r="532" spans="19:36">
      <c r="S532" s="177"/>
      <c r="T532" s="177"/>
      <c r="V532" s="197"/>
      <c r="W532" s="198"/>
      <c r="X532" s="177"/>
      <c r="Y532" s="177"/>
      <c r="AB532" s="325"/>
      <c r="AC532" s="213"/>
      <c r="AD532" s="213"/>
      <c r="AE532" s="213"/>
      <c r="AF532" s="213"/>
      <c r="AG532" s="213"/>
      <c r="AH532" s="213"/>
      <c r="AI532" s="213"/>
      <c r="AJ532" s="326"/>
    </row>
    <row r="533" spans="19:36">
      <c r="S533" s="177"/>
      <c r="T533" s="177"/>
      <c r="V533" s="197"/>
      <c r="W533" s="198"/>
      <c r="X533" s="177"/>
      <c r="Y533" s="177"/>
      <c r="AB533" s="325"/>
      <c r="AC533" s="213"/>
      <c r="AD533" s="213"/>
      <c r="AE533" s="213"/>
      <c r="AF533" s="213"/>
      <c r="AG533" s="213"/>
      <c r="AH533" s="213"/>
      <c r="AI533" s="213"/>
      <c r="AJ533" s="326"/>
    </row>
    <row r="534" spans="19:36">
      <c r="S534" s="177"/>
      <c r="T534" s="177"/>
      <c r="V534" s="197"/>
      <c r="W534" s="198"/>
      <c r="X534" s="177"/>
      <c r="Y534" s="177"/>
      <c r="AB534" s="325"/>
      <c r="AC534" s="213"/>
      <c r="AD534" s="213"/>
      <c r="AE534" s="213"/>
      <c r="AF534" s="213"/>
      <c r="AG534" s="213"/>
      <c r="AH534" s="213"/>
      <c r="AI534" s="213"/>
      <c r="AJ534" s="326"/>
    </row>
    <row r="535" spans="19:36">
      <c r="S535" s="177"/>
      <c r="T535" s="177"/>
      <c r="V535" s="197"/>
      <c r="W535" s="198"/>
      <c r="X535" s="177"/>
      <c r="Y535" s="177"/>
      <c r="AB535" s="325"/>
      <c r="AC535" s="213"/>
      <c r="AD535" s="213"/>
      <c r="AE535" s="213"/>
      <c r="AF535" s="213"/>
      <c r="AG535" s="213"/>
      <c r="AH535" s="213"/>
      <c r="AI535" s="213"/>
      <c r="AJ535" s="326"/>
    </row>
    <row r="536" spans="19:36">
      <c r="S536" s="177"/>
      <c r="T536" s="177"/>
      <c r="V536" s="197"/>
      <c r="W536" s="198"/>
      <c r="X536" s="177"/>
      <c r="Y536" s="177"/>
      <c r="AB536" s="325"/>
      <c r="AC536" s="213"/>
      <c r="AD536" s="213"/>
      <c r="AE536" s="213"/>
      <c r="AF536" s="213"/>
      <c r="AG536" s="213"/>
      <c r="AH536" s="213"/>
      <c r="AI536" s="213"/>
      <c r="AJ536" s="326"/>
    </row>
    <row r="537" spans="19:36">
      <c r="S537" s="177"/>
      <c r="T537" s="177"/>
      <c r="V537" s="197"/>
      <c r="W537" s="198"/>
      <c r="X537" s="177"/>
      <c r="Y537" s="177"/>
      <c r="AB537" s="325"/>
      <c r="AC537" s="213"/>
      <c r="AD537" s="213"/>
      <c r="AE537" s="213"/>
      <c r="AF537" s="213"/>
      <c r="AG537" s="213"/>
      <c r="AH537" s="213"/>
      <c r="AI537" s="213"/>
      <c r="AJ537" s="326"/>
    </row>
    <row r="538" spans="19:36">
      <c r="S538" s="177"/>
      <c r="T538" s="177"/>
      <c r="V538" s="197"/>
      <c r="W538" s="198"/>
      <c r="X538" s="177"/>
      <c r="Y538" s="177"/>
      <c r="AB538" s="325"/>
      <c r="AC538" s="213"/>
      <c r="AD538" s="213"/>
      <c r="AE538" s="213"/>
      <c r="AF538" s="213"/>
      <c r="AG538" s="213"/>
      <c r="AH538" s="213"/>
      <c r="AI538" s="213"/>
      <c r="AJ538" s="326"/>
    </row>
    <row r="539" spans="19:36">
      <c r="S539" s="177"/>
      <c r="T539" s="177"/>
      <c r="V539" s="197"/>
      <c r="W539" s="198"/>
      <c r="X539" s="177"/>
      <c r="Y539" s="177"/>
      <c r="AB539" s="325"/>
      <c r="AC539" s="213"/>
      <c r="AD539" s="213"/>
      <c r="AE539" s="213"/>
      <c r="AF539" s="213"/>
      <c r="AG539" s="213"/>
      <c r="AH539" s="213"/>
      <c r="AI539" s="213"/>
      <c r="AJ539" s="326"/>
    </row>
    <row r="540" spans="19:36">
      <c r="S540" s="177"/>
      <c r="T540" s="177"/>
      <c r="V540" s="197"/>
      <c r="W540" s="198"/>
      <c r="X540" s="177"/>
      <c r="Y540" s="177"/>
      <c r="AB540" s="325"/>
      <c r="AC540" s="213"/>
      <c r="AD540" s="213"/>
      <c r="AE540" s="213"/>
      <c r="AF540" s="213"/>
      <c r="AG540" s="213"/>
      <c r="AH540" s="213"/>
      <c r="AI540" s="213"/>
      <c r="AJ540" s="326"/>
    </row>
    <row r="541" spans="19:36">
      <c r="S541" s="177"/>
      <c r="T541" s="177"/>
      <c r="V541" s="197"/>
      <c r="W541" s="198"/>
      <c r="X541" s="177"/>
      <c r="Y541" s="177"/>
      <c r="AB541" s="325"/>
      <c r="AC541" s="213"/>
      <c r="AD541" s="213"/>
      <c r="AE541" s="213"/>
      <c r="AF541" s="213"/>
      <c r="AG541" s="213"/>
      <c r="AH541" s="213"/>
      <c r="AI541" s="213"/>
      <c r="AJ541" s="326"/>
    </row>
    <row r="542" spans="19:36">
      <c r="S542" s="177"/>
      <c r="T542" s="177"/>
      <c r="V542" s="197"/>
      <c r="W542" s="198"/>
      <c r="X542" s="177"/>
      <c r="Y542" s="177"/>
      <c r="AB542" s="325"/>
      <c r="AC542" s="213"/>
      <c r="AD542" s="213"/>
      <c r="AE542" s="213"/>
      <c r="AF542" s="213"/>
      <c r="AG542" s="213"/>
      <c r="AH542" s="213"/>
      <c r="AI542" s="213"/>
      <c r="AJ542" s="326"/>
    </row>
    <row r="543" spans="19:36">
      <c r="S543" s="177"/>
      <c r="T543" s="177"/>
      <c r="V543" s="197"/>
      <c r="W543" s="198"/>
      <c r="X543" s="177"/>
      <c r="Y543" s="177"/>
      <c r="AB543" s="325"/>
      <c r="AC543" s="213"/>
      <c r="AD543" s="213"/>
      <c r="AE543" s="213"/>
      <c r="AF543" s="213"/>
      <c r="AG543" s="213"/>
      <c r="AH543" s="213"/>
      <c r="AI543" s="213"/>
      <c r="AJ543" s="326"/>
    </row>
    <row r="544" spans="19:36">
      <c r="S544" s="177"/>
      <c r="T544" s="177"/>
      <c r="V544" s="197"/>
      <c r="W544" s="198"/>
      <c r="X544" s="177"/>
      <c r="Y544" s="177"/>
      <c r="AB544" s="325"/>
      <c r="AC544" s="213"/>
      <c r="AD544" s="213"/>
      <c r="AE544" s="213"/>
      <c r="AF544" s="213"/>
      <c r="AG544" s="213"/>
      <c r="AH544" s="213"/>
      <c r="AI544" s="213"/>
      <c r="AJ544" s="326"/>
    </row>
    <row r="545" spans="19:36">
      <c r="S545" s="177"/>
      <c r="T545" s="177"/>
      <c r="V545" s="197"/>
      <c r="W545" s="198"/>
      <c r="X545" s="177"/>
      <c r="Y545" s="177"/>
      <c r="AB545" s="325"/>
      <c r="AC545" s="213"/>
      <c r="AD545" s="213"/>
      <c r="AE545" s="213"/>
      <c r="AF545" s="213"/>
      <c r="AG545" s="213"/>
      <c r="AH545" s="213"/>
      <c r="AI545" s="213"/>
      <c r="AJ545" s="326"/>
    </row>
    <row r="546" spans="19:36">
      <c r="S546" s="177"/>
      <c r="T546" s="177"/>
      <c r="V546" s="197"/>
      <c r="W546" s="198"/>
      <c r="X546" s="177"/>
      <c r="Y546" s="177"/>
      <c r="AB546" s="325"/>
      <c r="AC546" s="213"/>
      <c r="AD546" s="213"/>
      <c r="AE546" s="213"/>
      <c r="AF546" s="213"/>
      <c r="AG546" s="213"/>
      <c r="AH546" s="213"/>
      <c r="AI546" s="213"/>
      <c r="AJ546" s="326"/>
    </row>
    <row r="547" spans="19:36">
      <c r="S547" s="177"/>
      <c r="T547" s="177"/>
      <c r="V547" s="197"/>
      <c r="W547" s="198"/>
      <c r="X547" s="177"/>
      <c r="Y547" s="177"/>
      <c r="AB547" s="325"/>
      <c r="AC547" s="213"/>
      <c r="AD547" s="213"/>
      <c r="AE547" s="213"/>
      <c r="AF547" s="213"/>
      <c r="AG547" s="213"/>
      <c r="AH547" s="213"/>
      <c r="AI547" s="213"/>
      <c r="AJ547" s="326"/>
    </row>
    <row r="548" spans="19:36">
      <c r="S548" s="177"/>
      <c r="T548" s="177"/>
      <c r="V548" s="197"/>
      <c r="W548" s="198"/>
      <c r="X548" s="177"/>
      <c r="Y548" s="177"/>
      <c r="AB548" s="325"/>
      <c r="AC548" s="213"/>
      <c r="AD548" s="213"/>
      <c r="AE548" s="213"/>
      <c r="AF548" s="213"/>
      <c r="AG548" s="213"/>
      <c r="AH548" s="213"/>
      <c r="AI548" s="213"/>
      <c r="AJ548" s="326"/>
    </row>
    <row r="549" spans="19:36">
      <c r="S549" s="177"/>
      <c r="T549" s="177"/>
      <c r="V549" s="197"/>
      <c r="W549" s="198"/>
      <c r="X549" s="177"/>
      <c r="Y549" s="177"/>
      <c r="AB549" s="325"/>
      <c r="AC549" s="213"/>
      <c r="AD549" s="213"/>
      <c r="AE549" s="213"/>
      <c r="AF549" s="213"/>
      <c r="AG549" s="213"/>
      <c r="AH549" s="213"/>
      <c r="AI549" s="213"/>
      <c r="AJ549" s="326"/>
    </row>
    <row r="550" spans="19:36">
      <c r="S550" s="177"/>
      <c r="T550" s="177"/>
      <c r="V550" s="197"/>
      <c r="W550" s="198"/>
      <c r="X550" s="177"/>
      <c r="Y550" s="177"/>
      <c r="AB550" s="325"/>
      <c r="AC550" s="213"/>
      <c r="AD550" s="213"/>
      <c r="AE550" s="213"/>
      <c r="AF550" s="213"/>
      <c r="AG550" s="213"/>
      <c r="AH550" s="213"/>
      <c r="AI550" s="213"/>
      <c r="AJ550" s="326"/>
    </row>
    <row r="551" spans="19:36">
      <c r="S551" s="177"/>
      <c r="T551" s="177"/>
      <c r="V551" s="197"/>
      <c r="W551" s="198"/>
      <c r="X551" s="177"/>
      <c r="Y551" s="177"/>
      <c r="AB551" s="325"/>
      <c r="AC551" s="213"/>
      <c r="AD551" s="213"/>
      <c r="AE551" s="213"/>
      <c r="AF551" s="213"/>
      <c r="AG551" s="213"/>
      <c r="AH551" s="213"/>
      <c r="AI551" s="213"/>
      <c r="AJ551" s="326"/>
    </row>
    <row r="552" spans="19:36">
      <c r="S552" s="177"/>
      <c r="T552" s="177"/>
      <c r="V552" s="197"/>
      <c r="W552" s="198"/>
      <c r="X552" s="177"/>
      <c r="Y552" s="177"/>
      <c r="AB552" s="325"/>
      <c r="AC552" s="213"/>
      <c r="AD552" s="213"/>
      <c r="AE552" s="213"/>
      <c r="AF552" s="213"/>
      <c r="AG552" s="213"/>
      <c r="AH552" s="213"/>
      <c r="AI552" s="213"/>
      <c r="AJ552" s="326"/>
    </row>
    <row r="553" spans="19:36">
      <c r="S553" s="177"/>
      <c r="T553" s="177"/>
      <c r="V553" s="197"/>
      <c r="W553" s="198"/>
      <c r="X553" s="177"/>
      <c r="Y553" s="177"/>
      <c r="AB553" s="325"/>
      <c r="AC553" s="213"/>
      <c r="AD553" s="213"/>
      <c r="AE553" s="213"/>
      <c r="AF553" s="213"/>
      <c r="AG553" s="213"/>
      <c r="AH553" s="213"/>
      <c r="AI553" s="213"/>
      <c r="AJ553" s="326"/>
    </row>
    <row r="554" spans="19:36">
      <c r="S554" s="177"/>
      <c r="T554" s="177"/>
      <c r="V554" s="197"/>
      <c r="W554" s="198"/>
      <c r="X554" s="177"/>
      <c r="Y554" s="177"/>
      <c r="AB554" s="325"/>
      <c r="AC554" s="213"/>
      <c r="AD554" s="213"/>
      <c r="AE554" s="213"/>
      <c r="AF554" s="213"/>
      <c r="AG554" s="213"/>
      <c r="AH554" s="213"/>
      <c r="AI554" s="213"/>
      <c r="AJ554" s="326"/>
    </row>
    <row r="555" spans="19:36">
      <c r="S555" s="177"/>
      <c r="T555" s="177"/>
      <c r="V555" s="197"/>
      <c r="W555" s="198"/>
      <c r="X555" s="177"/>
      <c r="Y555" s="177"/>
      <c r="AB555" s="325"/>
      <c r="AC555" s="213"/>
      <c r="AD555" s="213"/>
      <c r="AE555" s="213"/>
      <c r="AF555" s="213"/>
      <c r="AG555" s="213"/>
      <c r="AH555" s="213"/>
      <c r="AI555" s="213"/>
      <c r="AJ555" s="326"/>
    </row>
    <row r="556" spans="19:36">
      <c r="S556" s="177"/>
      <c r="T556" s="177"/>
      <c r="V556" s="197"/>
      <c r="W556" s="198"/>
      <c r="X556" s="177"/>
      <c r="Y556" s="177"/>
      <c r="AB556" s="325"/>
      <c r="AC556" s="213"/>
      <c r="AD556" s="213"/>
      <c r="AE556" s="213"/>
      <c r="AF556" s="213"/>
      <c r="AG556" s="213"/>
      <c r="AH556" s="213"/>
      <c r="AI556" s="213"/>
      <c r="AJ556" s="326"/>
    </row>
    <row r="557" spans="19:36">
      <c r="S557" s="177"/>
      <c r="T557" s="177"/>
      <c r="V557" s="197"/>
      <c r="W557" s="198"/>
      <c r="X557" s="177"/>
      <c r="Y557" s="177"/>
      <c r="AB557" s="325"/>
      <c r="AC557" s="213"/>
      <c r="AD557" s="213"/>
      <c r="AE557" s="213"/>
      <c r="AF557" s="213"/>
      <c r="AG557" s="213"/>
      <c r="AH557" s="213"/>
      <c r="AI557" s="213"/>
      <c r="AJ557" s="326"/>
    </row>
    <row r="558" spans="19:36">
      <c r="S558" s="177"/>
      <c r="T558" s="177"/>
      <c r="V558" s="197"/>
      <c r="W558" s="198"/>
      <c r="X558" s="177"/>
      <c r="Y558" s="177"/>
      <c r="AB558" s="325"/>
      <c r="AC558" s="213"/>
      <c r="AD558" s="213"/>
      <c r="AE558" s="213"/>
      <c r="AF558" s="213"/>
      <c r="AG558" s="213"/>
      <c r="AH558" s="213"/>
      <c r="AI558" s="213"/>
      <c r="AJ558" s="326"/>
    </row>
    <row r="559" spans="19:36">
      <c r="S559" s="177"/>
      <c r="T559" s="177"/>
      <c r="V559" s="197"/>
      <c r="W559" s="198"/>
      <c r="X559" s="177"/>
      <c r="Y559" s="177"/>
      <c r="AB559" s="325"/>
      <c r="AC559" s="213"/>
      <c r="AD559" s="213"/>
      <c r="AE559" s="213"/>
      <c r="AF559" s="213"/>
      <c r="AG559" s="213"/>
      <c r="AH559" s="213"/>
      <c r="AI559" s="213"/>
      <c r="AJ559" s="326"/>
    </row>
    <row r="560" spans="19:36">
      <c r="S560" s="177"/>
      <c r="T560" s="177"/>
      <c r="V560" s="197"/>
      <c r="W560" s="198"/>
      <c r="X560" s="177"/>
      <c r="Y560" s="177"/>
      <c r="AB560" s="325"/>
      <c r="AC560" s="213"/>
      <c r="AD560" s="213"/>
      <c r="AE560" s="213"/>
      <c r="AF560" s="213"/>
      <c r="AG560" s="213"/>
      <c r="AH560" s="213"/>
      <c r="AI560" s="213"/>
      <c r="AJ560" s="326"/>
    </row>
    <row r="561" spans="19:36">
      <c r="S561" s="177"/>
      <c r="T561" s="177"/>
      <c r="V561" s="197"/>
      <c r="W561" s="198"/>
      <c r="X561" s="177"/>
      <c r="Y561" s="177"/>
      <c r="AB561" s="325"/>
      <c r="AC561" s="213"/>
      <c r="AD561" s="213"/>
      <c r="AE561" s="213"/>
      <c r="AF561" s="213"/>
      <c r="AG561" s="213"/>
      <c r="AH561" s="213"/>
      <c r="AI561" s="213"/>
      <c r="AJ561" s="326"/>
    </row>
    <row r="562" spans="19:36">
      <c r="S562" s="177"/>
      <c r="T562" s="177"/>
      <c r="V562" s="197"/>
      <c r="W562" s="198"/>
      <c r="X562" s="177"/>
      <c r="Y562" s="177"/>
      <c r="AB562" s="325"/>
      <c r="AC562" s="213"/>
      <c r="AD562" s="213"/>
      <c r="AE562" s="213"/>
      <c r="AF562" s="213"/>
      <c r="AG562" s="213"/>
      <c r="AH562" s="213"/>
      <c r="AI562" s="213"/>
      <c r="AJ562" s="326"/>
    </row>
    <row r="563" spans="19:36">
      <c r="S563" s="177"/>
      <c r="T563" s="177"/>
      <c r="V563" s="197"/>
      <c r="W563" s="198"/>
      <c r="X563" s="177"/>
      <c r="Y563" s="177"/>
      <c r="AB563" s="325"/>
      <c r="AC563" s="213"/>
      <c r="AD563" s="213"/>
      <c r="AE563" s="213"/>
      <c r="AF563" s="213"/>
      <c r="AG563" s="213"/>
      <c r="AH563" s="213"/>
      <c r="AI563" s="213"/>
      <c r="AJ563" s="326"/>
    </row>
    <row r="564" spans="19:36">
      <c r="S564" s="177"/>
      <c r="T564" s="177"/>
      <c r="V564" s="197"/>
      <c r="W564" s="198"/>
      <c r="X564" s="177"/>
      <c r="Y564" s="177"/>
      <c r="AB564" s="325"/>
      <c r="AC564" s="213"/>
      <c r="AD564" s="213"/>
      <c r="AE564" s="213"/>
      <c r="AF564" s="213"/>
      <c r="AG564" s="213"/>
      <c r="AH564" s="213"/>
      <c r="AI564" s="213"/>
      <c r="AJ564" s="326"/>
    </row>
    <row r="565" spans="19:36">
      <c r="S565" s="177"/>
      <c r="T565" s="177"/>
      <c r="V565" s="197"/>
      <c r="W565" s="198"/>
      <c r="X565" s="177"/>
      <c r="Y565" s="177"/>
      <c r="AB565" s="325"/>
      <c r="AC565" s="213"/>
      <c r="AD565" s="213"/>
      <c r="AE565" s="213"/>
      <c r="AF565" s="213"/>
      <c r="AG565" s="213"/>
      <c r="AH565" s="213"/>
      <c r="AI565" s="213"/>
      <c r="AJ565" s="326"/>
    </row>
    <row r="566" spans="19:36">
      <c r="S566" s="177"/>
      <c r="T566" s="177"/>
      <c r="V566" s="197"/>
      <c r="W566" s="198"/>
      <c r="X566" s="177"/>
      <c r="Y566" s="177"/>
      <c r="AB566" s="325"/>
      <c r="AC566" s="213"/>
      <c r="AD566" s="213"/>
      <c r="AE566" s="213"/>
      <c r="AF566" s="213"/>
      <c r="AG566" s="213"/>
      <c r="AH566" s="213"/>
      <c r="AI566" s="213"/>
      <c r="AJ566" s="326"/>
    </row>
    <row r="567" spans="19:36">
      <c r="S567" s="177"/>
      <c r="T567" s="177"/>
      <c r="V567" s="197"/>
      <c r="W567" s="198"/>
      <c r="X567" s="177"/>
      <c r="Y567" s="177"/>
      <c r="AB567" s="325"/>
      <c r="AC567" s="213"/>
      <c r="AD567" s="213"/>
      <c r="AE567" s="213"/>
      <c r="AF567" s="213"/>
      <c r="AG567" s="213"/>
      <c r="AH567" s="213"/>
      <c r="AI567" s="213"/>
      <c r="AJ567" s="326"/>
    </row>
    <row r="568" spans="19:36">
      <c r="S568" s="177"/>
      <c r="T568" s="177"/>
      <c r="V568" s="197"/>
      <c r="W568" s="198"/>
      <c r="X568" s="177"/>
      <c r="Y568" s="177"/>
      <c r="AB568" s="325"/>
      <c r="AC568" s="213"/>
      <c r="AD568" s="213"/>
      <c r="AE568" s="213"/>
      <c r="AF568" s="213"/>
      <c r="AG568" s="213"/>
      <c r="AH568" s="213"/>
      <c r="AI568" s="213"/>
      <c r="AJ568" s="326"/>
    </row>
    <row r="569" spans="19:36">
      <c r="S569" s="177"/>
      <c r="T569" s="177"/>
      <c r="V569" s="197"/>
      <c r="W569" s="198"/>
      <c r="X569" s="177"/>
      <c r="Y569" s="177"/>
      <c r="AB569" s="325"/>
      <c r="AC569" s="213"/>
      <c r="AD569" s="213"/>
      <c r="AE569" s="213"/>
      <c r="AF569" s="213"/>
      <c r="AG569" s="213"/>
      <c r="AH569" s="213"/>
      <c r="AI569" s="213"/>
      <c r="AJ569" s="326"/>
    </row>
    <row r="570" spans="19:36">
      <c r="S570" s="177"/>
      <c r="T570" s="177"/>
      <c r="V570" s="197"/>
      <c r="W570" s="198"/>
      <c r="X570" s="177"/>
      <c r="Y570" s="177"/>
      <c r="AB570" s="325"/>
      <c r="AC570" s="213"/>
      <c r="AD570" s="213"/>
      <c r="AE570" s="213"/>
      <c r="AF570" s="213"/>
      <c r="AG570" s="213"/>
      <c r="AH570" s="213"/>
      <c r="AI570" s="213"/>
      <c r="AJ570" s="326"/>
    </row>
    <row r="571" spans="19:36">
      <c r="S571" s="177"/>
      <c r="T571" s="177"/>
      <c r="V571" s="197"/>
      <c r="W571" s="198"/>
      <c r="X571" s="177"/>
      <c r="Y571" s="177"/>
      <c r="AB571" s="325"/>
      <c r="AC571" s="213"/>
      <c r="AD571" s="213"/>
      <c r="AE571" s="213"/>
      <c r="AF571" s="213"/>
      <c r="AG571" s="213"/>
      <c r="AH571" s="213"/>
      <c r="AI571" s="213"/>
      <c r="AJ571" s="326"/>
    </row>
    <row r="572" spans="19:36">
      <c r="S572" s="177"/>
      <c r="T572" s="177"/>
      <c r="V572" s="197"/>
      <c r="W572" s="198"/>
      <c r="X572" s="177"/>
      <c r="Y572" s="177"/>
      <c r="AB572" s="325"/>
      <c r="AC572" s="213"/>
      <c r="AD572" s="213"/>
      <c r="AE572" s="213"/>
      <c r="AF572" s="213"/>
      <c r="AG572" s="213"/>
      <c r="AH572" s="213"/>
      <c r="AI572" s="213"/>
      <c r="AJ572" s="326"/>
    </row>
    <row r="573" spans="19:36">
      <c r="S573" s="177"/>
      <c r="T573" s="177"/>
      <c r="V573" s="197"/>
      <c r="W573" s="198"/>
      <c r="X573" s="177"/>
      <c r="Y573" s="177"/>
      <c r="AB573" s="325"/>
      <c r="AC573" s="213"/>
      <c r="AD573" s="213"/>
      <c r="AE573" s="213"/>
      <c r="AF573" s="213"/>
      <c r="AG573" s="213"/>
      <c r="AH573" s="213"/>
      <c r="AI573" s="213"/>
      <c r="AJ573" s="326"/>
    </row>
    <row r="574" spans="19:36">
      <c r="S574" s="177"/>
      <c r="T574" s="177"/>
      <c r="V574" s="197"/>
      <c r="W574" s="198"/>
      <c r="X574" s="177"/>
      <c r="Y574" s="177"/>
      <c r="AB574" s="325"/>
      <c r="AC574" s="213"/>
      <c r="AD574" s="213"/>
      <c r="AE574" s="213"/>
      <c r="AF574" s="213"/>
      <c r="AG574" s="213"/>
      <c r="AH574" s="213"/>
      <c r="AI574" s="213"/>
      <c r="AJ574" s="326"/>
    </row>
    <row r="575" spans="19:36">
      <c r="S575" s="177"/>
      <c r="T575" s="177"/>
      <c r="V575" s="197"/>
      <c r="W575" s="198"/>
      <c r="X575" s="177"/>
      <c r="Y575" s="177"/>
      <c r="AB575" s="325"/>
      <c r="AC575" s="213"/>
      <c r="AD575" s="213"/>
      <c r="AE575" s="213"/>
      <c r="AF575" s="213"/>
      <c r="AG575" s="213"/>
      <c r="AH575" s="213"/>
      <c r="AI575" s="213"/>
      <c r="AJ575" s="326"/>
    </row>
    <row r="576" spans="19:36">
      <c r="S576" s="177"/>
      <c r="T576" s="177"/>
      <c r="V576" s="197"/>
      <c r="W576" s="198"/>
      <c r="X576" s="177"/>
      <c r="Y576" s="177"/>
      <c r="AB576" s="325"/>
      <c r="AC576" s="213"/>
      <c r="AD576" s="213"/>
      <c r="AE576" s="213"/>
      <c r="AF576" s="213"/>
      <c r="AG576" s="213"/>
      <c r="AH576" s="213"/>
      <c r="AI576" s="213"/>
      <c r="AJ576" s="326"/>
    </row>
    <row r="577" spans="19:36">
      <c r="S577" s="177"/>
      <c r="T577" s="177"/>
      <c r="V577" s="197"/>
      <c r="W577" s="198"/>
      <c r="X577" s="177"/>
      <c r="Y577" s="177"/>
      <c r="AB577" s="325"/>
      <c r="AC577" s="213"/>
      <c r="AD577" s="213"/>
      <c r="AE577" s="213"/>
      <c r="AF577" s="213"/>
      <c r="AG577" s="213"/>
      <c r="AH577" s="213"/>
      <c r="AI577" s="213"/>
      <c r="AJ577" s="326"/>
    </row>
    <row r="578" spans="19:36">
      <c r="S578" s="177"/>
      <c r="T578" s="177"/>
      <c r="V578" s="197"/>
      <c r="W578" s="198"/>
      <c r="X578" s="177"/>
      <c r="Y578" s="177"/>
      <c r="AB578" s="325"/>
      <c r="AC578" s="213"/>
      <c r="AD578" s="213"/>
      <c r="AE578" s="213"/>
      <c r="AF578" s="213"/>
      <c r="AG578" s="213"/>
      <c r="AH578" s="213"/>
      <c r="AI578" s="213"/>
      <c r="AJ578" s="326"/>
    </row>
    <row r="579" spans="19:36">
      <c r="S579" s="177"/>
      <c r="T579" s="177"/>
      <c r="V579" s="197"/>
      <c r="W579" s="198"/>
      <c r="X579" s="177"/>
      <c r="Y579" s="177"/>
      <c r="AB579" s="325"/>
      <c r="AC579" s="213"/>
      <c r="AD579" s="213"/>
      <c r="AE579" s="213"/>
      <c r="AF579" s="213"/>
      <c r="AG579" s="213"/>
      <c r="AH579" s="213"/>
      <c r="AI579" s="213"/>
      <c r="AJ579" s="326"/>
    </row>
    <row r="580" spans="19:36">
      <c r="S580" s="177"/>
      <c r="T580" s="177"/>
      <c r="V580" s="197"/>
      <c r="W580" s="198"/>
      <c r="X580" s="177"/>
      <c r="Y580" s="177"/>
      <c r="AB580" s="325"/>
      <c r="AC580" s="213"/>
      <c r="AD580" s="213"/>
      <c r="AE580" s="213"/>
      <c r="AF580" s="213"/>
      <c r="AG580" s="213"/>
      <c r="AH580" s="213"/>
      <c r="AI580" s="213"/>
      <c r="AJ580" s="326"/>
    </row>
    <row r="581" spans="19:36">
      <c r="S581" s="177"/>
      <c r="T581" s="177"/>
      <c r="V581" s="197"/>
      <c r="W581" s="198"/>
      <c r="X581" s="177"/>
      <c r="Y581" s="177"/>
      <c r="AB581" s="325"/>
      <c r="AC581" s="213"/>
      <c r="AD581" s="213"/>
      <c r="AE581" s="213"/>
      <c r="AF581" s="213"/>
      <c r="AG581" s="213"/>
      <c r="AH581" s="213"/>
      <c r="AI581" s="213"/>
      <c r="AJ581" s="326"/>
    </row>
    <row r="582" spans="19:36">
      <c r="S582" s="177"/>
      <c r="T582" s="177"/>
      <c r="V582" s="197"/>
      <c r="W582" s="198"/>
      <c r="X582" s="177"/>
      <c r="Y582" s="177"/>
      <c r="AB582" s="325"/>
      <c r="AC582" s="213"/>
      <c r="AD582" s="213"/>
      <c r="AE582" s="213"/>
      <c r="AF582" s="213"/>
      <c r="AG582" s="213"/>
      <c r="AH582" s="213"/>
      <c r="AI582" s="213"/>
      <c r="AJ582" s="326"/>
    </row>
    <row r="583" spans="19:36">
      <c r="S583" s="177"/>
      <c r="T583" s="177"/>
      <c r="V583" s="197"/>
      <c r="W583" s="198"/>
      <c r="X583" s="177"/>
      <c r="Y583" s="177"/>
      <c r="AB583" s="325"/>
      <c r="AC583" s="213"/>
      <c r="AD583" s="213"/>
      <c r="AE583" s="213"/>
      <c r="AF583" s="213"/>
      <c r="AG583" s="213"/>
      <c r="AH583" s="213"/>
      <c r="AI583" s="213"/>
      <c r="AJ583" s="326"/>
    </row>
    <row r="584" spans="19:36">
      <c r="S584" s="177"/>
      <c r="T584" s="177"/>
      <c r="V584" s="197"/>
      <c r="W584" s="198"/>
      <c r="X584" s="177"/>
      <c r="Y584" s="177"/>
      <c r="AB584" s="325"/>
      <c r="AC584" s="213"/>
      <c r="AD584" s="213"/>
      <c r="AE584" s="213"/>
      <c r="AF584" s="213"/>
      <c r="AG584" s="213"/>
      <c r="AH584" s="213"/>
      <c r="AI584" s="213"/>
      <c r="AJ584" s="326"/>
    </row>
    <row r="585" spans="19:36">
      <c r="S585" s="177"/>
      <c r="T585" s="177"/>
      <c r="V585" s="197"/>
      <c r="W585" s="198"/>
      <c r="X585" s="177"/>
      <c r="Y585" s="177"/>
      <c r="AB585" s="325"/>
      <c r="AC585" s="213"/>
      <c r="AD585" s="213"/>
      <c r="AE585" s="213"/>
      <c r="AF585" s="213"/>
      <c r="AG585" s="213"/>
      <c r="AH585" s="213"/>
      <c r="AI585" s="213"/>
      <c r="AJ585" s="326"/>
    </row>
    <row r="586" spans="19:36">
      <c r="S586" s="177"/>
      <c r="T586" s="177"/>
      <c r="V586" s="197"/>
      <c r="W586" s="198"/>
      <c r="X586" s="177"/>
      <c r="Y586" s="177"/>
      <c r="AB586" s="325"/>
      <c r="AC586" s="213"/>
      <c r="AD586" s="213"/>
      <c r="AE586" s="213"/>
      <c r="AF586" s="213"/>
      <c r="AG586" s="213"/>
      <c r="AH586" s="213"/>
      <c r="AI586" s="213"/>
      <c r="AJ586" s="326"/>
    </row>
    <row r="587" spans="19:36">
      <c r="S587" s="177"/>
      <c r="T587" s="177"/>
      <c r="V587" s="197"/>
      <c r="W587" s="198"/>
      <c r="X587" s="177"/>
      <c r="Y587" s="177"/>
      <c r="AB587" s="325"/>
      <c r="AC587" s="213"/>
      <c r="AD587" s="213"/>
      <c r="AE587" s="213"/>
      <c r="AF587" s="213"/>
      <c r="AG587" s="213"/>
      <c r="AH587" s="213"/>
      <c r="AI587" s="213"/>
      <c r="AJ587" s="326"/>
    </row>
    <row r="588" spans="19:36">
      <c r="S588" s="177"/>
      <c r="T588" s="177"/>
      <c r="V588" s="197"/>
      <c r="W588" s="198"/>
      <c r="X588" s="177"/>
      <c r="Y588" s="177"/>
      <c r="AB588" s="325"/>
      <c r="AC588" s="213"/>
      <c r="AD588" s="213"/>
      <c r="AE588" s="213"/>
      <c r="AF588" s="213"/>
      <c r="AG588" s="213"/>
      <c r="AH588" s="213"/>
      <c r="AI588" s="213"/>
      <c r="AJ588" s="326"/>
    </row>
    <row r="589" spans="19:36">
      <c r="S589" s="177"/>
      <c r="T589" s="177"/>
      <c r="V589" s="197"/>
      <c r="W589" s="198"/>
      <c r="X589" s="177"/>
      <c r="Y589" s="177"/>
      <c r="AB589" s="325"/>
      <c r="AC589" s="213"/>
      <c r="AD589" s="213"/>
      <c r="AE589" s="213"/>
      <c r="AF589" s="213"/>
      <c r="AG589" s="213"/>
      <c r="AH589" s="213"/>
      <c r="AI589" s="213"/>
      <c r="AJ589" s="326"/>
    </row>
    <row r="590" spans="19:36">
      <c r="S590" s="177"/>
      <c r="T590" s="177"/>
      <c r="V590" s="197"/>
      <c r="W590" s="198"/>
      <c r="X590" s="177"/>
      <c r="Y590" s="177"/>
      <c r="AB590" s="325"/>
      <c r="AC590" s="213"/>
      <c r="AD590" s="213"/>
      <c r="AE590" s="213"/>
      <c r="AF590" s="213"/>
      <c r="AG590" s="213"/>
      <c r="AH590" s="213"/>
      <c r="AI590" s="213"/>
      <c r="AJ590" s="326"/>
    </row>
    <row r="591" spans="19:36">
      <c r="S591" s="177"/>
      <c r="T591" s="177"/>
      <c r="V591" s="197"/>
      <c r="W591" s="198"/>
      <c r="X591" s="177"/>
      <c r="Y591" s="177"/>
      <c r="AB591" s="325"/>
      <c r="AC591" s="213"/>
      <c r="AD591" s="213"/>
      <c r="AE591" s="213"/>
      <c r="AF591" s="213"/>
      <c r="AG591" s="213"/>
      <c r="AH591" s="213"/>
      <c r="AI591" s="213"/>
      <c r="AJ591" s="326"/>
    </row>
    <row r="592" spans="19:36">
      <c r="S592" s="177"/>
      <c r="T592" s="177"/>
      <c r="V592" s="197"/>
      <c r="W592" s="198"/>
      <c r="X592" s="177"/>
      <c r="Y592" s="177"/>
      <c r="AB592" s="325"/>
      <c r="AC592" s="213"/>
      <c r="AD592" s="213"/>
      <c r="AE592" s="213"/>
      <c r="AF592" s="213"/>
      <c r="AG592" s="213"/>
      <c r="AH592" s="213"/>
      <c r="AI592" s="213"/>
      <c r="AJ592" s="326"/>
    </row>
    <row r="593" spans="19:36">
      <c r="S593" s="177"/>
      <c r="T593" s="177"/>
      <c r="V593" s="197"/>
      <c r="W593" s="198"/>
      <c r="X593" s="177"/>
      <c r="Y593" s="177"/>
      <c r="AB593" s="325"/>
      <c r="AC593" s="213"/>
      <c r="AD593" s="213"/>
      <c r="AE593" s="213"/>
      <c r="AF593" s="213"/>
      <c r="AG593" s="213"/>
      <c r="AH593" s="213"/>
      <c r="AI593" s="213"/>
      <c r="AJ593" s="326"/>
    </row>
    <row r="594" spans="19:36">
      <c r="S594" s="177"/>
      <c r="T594" s="177"/>
      <c r="V594" s="197"/>
      <c r="W594" s="198"/>
      <c r="X594" s="177"/>
      <c r="Y594" s="177"/>
      <c r="AB594" s="325"/>
      <c r="AC594" s="213"/>
      <c r="AD594" s="213"/>
      <c r="AE594" s="213"/>
      <c r="AF594" s="213"/>
      <c r="AG594" s="213"/>
      <c r="AH594" s="213"/>
      <c r="AI594" s="213"/>
      <c r="AJ594" s="326"/>
    </row>
    <row r="595" spans="19:36">
      <c r="S595" s="177"/>
      <c r="T595" s="177"/>
      <c r="V595" s="197"/>
      <c r="W595" s="198"/>
      <c r="X595" s="177"/>
      <c r="Y595" s="177"/>
      <c r="AB595" s="325"/>
      <c r="AC595" s="213"/>
      <c r="AD595" s="213"/>
      <c r="AE595" s="213"/>
      <c r="AF595" s="213"/>
      <c r="AG595" s="213"/>
      <c r="AH595" s="213"/>
      <c r="AI595" s="213"/>
      <c r="AJ595" s="326"/>
    </row>
    <row r="596" spans="19:36">
      <c r="S596" s="177"/>
      <c r="T596" s="177"/>
      <c r="V596" s="197"/>
      <c r="W596" s="198"/>
      <c r="X596" s="177"/>
      <c r="Y596" s="177"/>
      <c r="AB596" s="325"/>
      <c r="AC596" s="213"/>
      <c r="AD596" s="213"/>
      <c r="AE596" s="213"/>
      <c r="AF596" s="213"/>
      <c r="AG596" s="213"/>
      <c r="AH596" s="213"/>
      <c r="AI596" s="213"/>
      <c r="AJ596" s="326"/>
    </row>
    <row r="597" spans="19:36">
      <c r="S597" s="177"/>
      <c r="T597" s="177"/>
      <c r="V597" s="197"/>
      <c r="W597" s="198"/>
      <c r="X597" s="177"/>
      <c r="Y597" s="177"/>
      <c r="AB597" s="325"/>
      <c r="AC597" s="213"/>
      <c r="AD597" s="213"/>
      <c r="AE597" s="213"/>
      <c r="AF597" s="213"/>
      <c r="AG597" s="213"/>
      <c r="AH597" s="213"/>
      <c r="AI597" s="213"/>
      <c r="AJ597" s="326"/>
    </row>
    <row r="598" spans="19:36">
      <c r="S598" s="177"/>
      <c r="T598" s="177"/>
      <c r="V598" s="197"/>
      <c r="W598" s="198"/>
      <c r="X598" s="177"/>
      <c r="Y598" s="177"/>
      <c r="AB598" s="325"/>
      <c r="AC598" s="213"/>
      <c r="AD598" s="213"/>
      <c r="AE598" s="213"/>
      <c r="AF598" s="213"/>
      <c r="AG598" s="213"/>
      <c r="AH598" s="213"/>
      <c r="AI598" s="213"/>
      <c r="AJ598" s="326"/>
    </row>
    <row r="599" spans="19:36">
      <c r="S599" s="177"/>
      <c r="T599" s="177"/>
      <c r="V599" s="197"/>
      <c r="W599" s="198"/>
      <c r="X599" s="177"/>
      <c r="Y599" s="177"/>
      <c r="AB599" s="325"/>
      <c r="AC599" s="213"/>
      <c r="AD599" s="213"/>
      <c r="AE599" s="213"/>
      <c r="AF599" s="213"/>
      <c r="AG599" s="213"/>
      <c r="AH599" s="213"/>
      <c r="AI599" s="213"/>
      <c r="AJ599" s="326"/>
    </row>
    <row r="600" spans="19:36">
      <c r="S600" s="177"/>
      <c r="T600" s="177"/>
      <c r="V600" s="197"/>
      <c r="W600" s="198"/>
      <c r="X600" s="177"/>
      <c r="Y600" s="177"/>
      <c r="AB600" s="325"/>
      <c r="AC600" s="213"/>
      <c r="AD600" s="213"/>
      <c r="AE600" s="213"/>
      <c r="AF600" s="213"/>
      <c r="AG600" s="213"/>
      <c r="AH600" s="213"/>
      <c r="AI600" s="213"/>
      <c r="AJ600" s="326"/>
    </row>
    <row r="601" spans="19:36">
      <c r="S601" s="177"/>
      <c r="T601" s="177"/>
      <c r="V601" s="197"/>
      <c r="W601" s="198"/>
      <c r="X601" s="177"/>
      <c r="Y601" s="177"/>
      <c r="AB601" s="325"/>
      <c r="AC601" s="213"/>
      <c r="AD601" s="213"/>
      <c r="AE601" s="213"/>
      <c r="AF601" s="213"/>
      <c r="AG601" s="213"/>
      <c r="AH601" s="213"/>
      <c r="AI601" s="213"/>
      <c r="AJ601" s="326"/>
    </row>
    <row r="602" spans="19:36">
      <c r="S602" s="177"/>
      <c r="T602" s="177"/>
      <c r="V602" s="197"/>
      <c r="W602" s="198"/>
      <c r="X602" s="177"/>
      <c r="Y602" s="177"/>
      <c r="AB602" s="325"/>
      <c r="AC602" s="213"/>
      <c r="AD602" s="213"/>
      <c r="AE602" s="213"/>
      <c r="AF602" s="213"/>
      <c r="AG602" s="213"/>
      <c r="AH602" s="213"/>
      <c r="AI602" s="213"/>
      <c r="AJ602" s="326"/>
    </row>
    <row r="603" spans="19:36">
      <c r="S603" s="177"/>
      <c r="T603" s="177"/>
      <c r="V603" s="197"/>
      <c r="W603" s="198"/>
      <c r="X603" s="177"/>
      <c r="Y603" s="177"/>
      <c r="AB603" s="325"/>
      <c r="AC603" s="213"/>
      <c r="AD603" s="213"/>
      <c r="AE603" s="213"/>
      <c r="AF603" s="213"/>
      <c r="AG603" s="213"/>
      <c r="AH603" s="213"/>
      <c r="AI603" s="213"/>
      <c r="AJ603" s="326"/>
    </row>
    <row r="604" spans="19:36">
      <c r="S604" s="177"/>
      <c r="T604" s="177"/>
      <c r="V604" s="197"/>
      <c r="W604" s="198"/>
      <c r="X604" s="177"/>
      <c r="Y604" s="177"/>
      <c r="AB604" s="325"/>
      <c r="AC604" s="213"/>
      <c r="AD604" s="213"/>
      <c r="AE604" s="213"/>
      <c r="AF604" s="213"/>
      <c r="AG604" s="213"/>
      <c r="AH604" s="213"/>
      <c r="AI604" s="213"/>
      <c r="AJ604" s="326"/>
    </row>
    <row r="605" spans="19:36">
      <c r="S605" s="177"/>
      <c r="T605" s="177"/>
      <c r="V605" s="197"/>
      <c r="W605" s="198"/>
      <c r="X605" s="177"/>
      <c r="Y605" s="177"/>
      <c r="AB605" s="325"/>
      <c r="AC605" s="213"/>
      <c r="AD605" s="213"/>
      <c r="AE605" s="213"/>
      <c r="AF605" s="213"/>
      <c r="AG605" s="213"/>
      <c r="AH605" s="213"/>
      <c r="AI605" s="213"/>
      <c r="AJ605" s="326"/>
    </row>
    <row r="606" spans="19:36">
      <c r="S606" s="177"/>
      <c r="T606" s="177"/>
      <c r="V606" s="197"/>
      <c r="W606" s="198"/>
      <c r="X606" s="177"/>
      <c r="Y606" s="177"/>
      <c r="AB606" s="325"/>
      <c r="AC606" s="213"/>
      <c r="AD606" s="213"/>
      <c r="AE606" s="213"/>
      <c r="AF606" s="213"/>
      <c r="AG606" s="213"/>
      <c r="AH606" s="213"/>
      <c r="AI606" s="213"/>
      <c r="AJ606" s="326"/>
    </row>
    <row r="607" spans="19:36">
      <c r="S607" s="177"/>
      <c r="T607" s="177"/>
      <c r="V607" s="197"/>
      <c r="W607" s="198"/>
      <c r="X607" s="177"/>
      <c r="Y607" s="177"/>
      <c r="AB607" s="325"/>
      <c r="AC607" s="213"/>
      <c r="AD607" s="213"/>
      <c r="AE607" s="213"/>
      <c r="AF607" s="213"/>
      <c r="AG607" s="213"/>
      <c r="AH607" s="213"/>
      <c r="AI607" s="213"/>
      <c r="AJ607" s="326"/>
    </row>
    <row r="608" spans="19:36">
      <c r="S608" s="177"/>
      <c r="T608" s="177"/>
      <c r="V608" s="197"/>
      <c r="W608" s="198"/>
      <c r="X608" s="177"/>
      <c r="Y608" s="177"/>
      <c r="AB608" s="325"/>
      <c r="AC608" s="213"/>
      <c r="AD608" s="213"/>
      <c r="AE608" s="213"/>
      <c r="AF608" s="213"/>
      <c r="AG608" s="213"/>
      <c r="AH608" s="213"/>
      <c r="AI608" s="213"/>
      <c r="AJ608" s="326"/>
    </row>
    <row r="609" spans="19:36">
      <c r="S609" s="177"/>
      <c r="T609" s="177"/>
      <c r="V609" s="197"/>
      <c r="W609" s="198"/>
      <c r="X609" s="177"/>
      <c r="Y609" s="177"/>
      <c r="AB609" s="325"/>
      <c r="AC609" s="213"/>
      <c r="AD609" s="213"/>
      <c r="AE609" s="213"/>
      <c r="AF609" s="213"/>
      <c r="AG609" s="213"/>
      <c r="AH609" s="213"/>
      <c r="AI609" s="213"/>
      <c r="AJ609" s="326"/>
    </row>
    <row r="610" spans="19:36">
      <c r="S610" s="177"/>
      <c r="T610" s="177"/>
      <c r="V610" s="197"/>
      <c r="W610" s="198"/>
      <c r="X610" s="177"/>
      <c r="Y610" s="177"/>
      <c r="AB610" s="325"/>
      <c r="AC610" s="213"/>
      <c r="AD610" s="213"/>
      <c r="AE610" s="213"/>
      <c r="AF610" s="213"/>
      <c r="AG610" s="213"/>
      <c r="AH610" s="213"/>
      <c r="AI610" s="213"/>
      <c r="AJ610" s="326"/>
    </row>
    <row r="611" spans="19:36">
      <c r="S611" s="177"/>
      <c r="T611" s="177"/>
      <c r="V611" s="197"/>
      <c r="W611" s="198"/>
      <c r="X611" s="177"/>
      <c r="Y611" s="177"/>
      <c r="AB611" s="325"/>
      <c r="AC611" s="213"/>
      <c r="AD611" s="213"/>
      <c r="AE611" s="213"/>
      <c r="AF611" s="213"/>
      <c r="AG611" s="213"/>
      <c r="AH611" s="213"/>
      <c r="AI611" s="213"/>
      <c r="AJ611" s="326"/>
    </row>
    <row r="612" spans="19:36">
      <c r="S612" s="177"/>
      <c r="T612" s="177"/>
      <c r="V612" s="197"/>
      <c r="W612" s="198"/>
      <c r="X612" s="177"/>
      <c r="Y612" s="177"/>
      <c r="AB612" s="325"/>
      <c r="AC612" s="213"/>
      <c r="AD612" s="213"/>
      <c r="AE612" s="213"/>
      <c r="AF612" s="213"/>
      <c r="AG612" s="213"/>
      <c r="AH612" s="213"/>
      <c r="AI612" s="213"/>
      <c r="AJ612" s="326"/>
    </row>
    <row r="613" spans="19:36">
      <c r="S613" s="177"/>
      <c r="T613" s="177"/>
      <c r="V613" s="197"/>
      <c r="W613" s="198"/>
      <c r="X613" s="177"/>
      <c r="Y613" s="177"/>
      <c r="AB613" s="325"/>
      <c r="AC613" s="213"/>
      <c r="AD613" s="213"/>
      <c r="AE613" s="213"/>
      <c r="AF613" s="213"/>
      <c r="AG613" s="213"/>
      <c r="AH613" s="213"/>
      <c r="AI613" s="213"/>
      <c r="AJ613" s="326"/>
    </row>
    <row r="614" spans="19:36">
      <c r="S614" s="177"/>
      <c r="T614" s="177"/>
      <c r="V614" s="197"/>
      <c r="W614" s="198"/>
      <c r="X614" s="177"/>
      <c r="Y614" s="177"/>
      <c r="AB614" s="325"/>
      <c r="AC614" s="213"/>
      <c r="AD614" s="213"/>
      <c r="AE614" s="213"/>
      <c r="AF614" s="213"/>
      <c r="AG614" s="213"/>
      <c r="AH614" s="213"/>
      <c r="AI614" s="213"/>
      <c r="AJ614" s="326"/>
    </row>
    <row r="615" spans="19:36">
      <c r="S615" s="177"/>
      <c r="T615" s="177"/>
      <c r="V615" s="197"/>
      <c r="W615" s="198"/>
      <c r="X615" s="177"/>
      <c r="Y615" s="177"/>
      <c r="AB615" s="325"/>
      <c r="AC615" s="213"/>
      <c r="AD615" s="213"/>
      <c r="AE615" s="213"/>
      <c r="AF615" s="213"/>
      <c r="AG615" s="213"/>
      <c r="AH615" s="213"/>
      <c r="AI615" s="213"/>
      <c r="AJ615" s="326"/>
    </row>
    <row r="616" spans="19:36">
      <c r="S616" s="177"/>
      <c r="T616" s="177"/>
      <c r="V616" s="197"/>
      <c r="W616" s="198"/>
      <c r="X616" s="177"/>
      <c r="Y616" s="177"/>
      <c r="AB616" s="325"/>
      <c r="AC616" s="213"/>
      <c r="AD616" s="213"/>
      <c r="AE616" s="213"/>
      <c r="AF616" s="213"/>
      <c r="AG616" s="213"/>
      <c r="AH616" s="213"/>
      <c r="AI616" s="213"/>
      <c r="AJ616" s="326"/>
    </row>
    <row r="617" spans="19:36">
      <c r="S617" s="177"/>
      <c r="T617" s="177"/>
      <c r="V617" s="197"/>
      <c r="W617" s="198"/>
      <c r="X617" s="177"/>
      <c r="Y617" s="177"/>
      <c r="AB617" s="325"/>
      <c r="AC617" s="213"/>
      <c r="AD617" s="213"/>
      <c r="AE617" s="213"/>
      <c r="AF617" s="213"/>
      <c r="AG617" s="213"/>
      <c r="AH617" s="213"/>
      <c r="AI617" s="213"/>
      <c r="AJ617" s="326"/>
    </row>
    <row r="618" spans="19:36">
      <c r="S618" s="177"/>
      <c r="T618" s="177"/>
      <c r="V618" s="197"/>
      <c r="W618" s="198"/>
      <c r="X618" s="177"/>
      <c r="Y618" s="177"/>
      <c r="AB618" s="325"/>
      <c r="AC618" s="213"/>
      <c r="AD618" s="213"/>
      <c r="AE618" s="213"/>
      <c r="AF618" s="213"/>
      <c r="AG618" s="213"/>
      <c r="AH618" s="213"/>
      <c r="AI618" s="213"/>
      <c r="AJ618" s="326"/>
    </row>
    <row r="619" spans="19:36">
      <c r="S619" s="177"/>
      <c r="T619" s="177"/>
      <c r="V619" s="197"/>
      <c r="W619" s="198"/>
      <c r="X619" s="177"/>
      <c r="Y619" s="177"/>
      <c r="AB619" s="325"/>
      <c r="AC619" s="213"/>
      <c r="AD619" s="213"/>
      <c r="AE619" s="213"/>
      <c r="AF619" s="213"/>
      <c r="AG619" s="213"/>
      <c r="AH619" s="213"/>
      <c r="AI619" s="213"/>
      <c r="AJ619" s="326"/>
    </row>
    <row r="620" spans="19:36">
      <c r="S620" s="177"/>
      <c r="T620" s="177"/>
      <c r="V620" s="197"/>
      <c r="W620" s="198"/>
      <c r="X620" s="177"/>
      <c r="Y620" s="177"/>
      <c r="AB620" s="325"/>
      <c r="AC620" s="213"/>
      <c r="AD620" s="213"/>
      <c r="AE620" s="213"/>
      <c r="AF620" s="213"/>
      <c r="AG620" s="213"/>
      <c r="AH620" s="213"/>
      <c r="AI620" s="213"/>
      <c r="AJ620" s="326"/>
    </row>
    <row r="621" spans="19:36">
      <c r="S621" s="177"/>
      <c r="T621" s="177"/>
      <c r="V621" s="197"/>
      <c r="W621" s="198"/>
      <c r="X621" s="177"/>
      <c r="Y621" s="177"/>
      <c r="AB621" s="325"/>
      <c r="AC621" s="213"/>
      <c r="AD621" s="213"/>
      <c r="AE621" s="213"/>
      <c r="AF621" s="213"/>
      <c r="AG621" s="213"/>
      <c r="AH621" s="213"/>
      <c r="AI621" s="213"/>
      <c r="AJ621" s="326"/>
    </row>
    <row r="622" spans="19:36">
      <c r="S622" s="177"/>
      <c r="T622" s="177"/>
      <c r="V622" s="197"/>
      <c r="W622" s="198"/>
      <c r="X622" s="177"/>
      <c r="Y622" s="177"/>
      <c r="AB622" s="325"/>
      <c r="AC622" s="213"/>
      <c r="AD622" s="213"/>
      <c r="AE622" s="213"/>
      <c r="AF622" s="213"/>
      <c r="AG622" s="213"/>
      <c r="AH622" s="213"/>
      <c r="AI622" s="213"/>
      <c r="AJ622" s="326"/>
    </row>
    <row r="623" spans="19:36">
      <c r="S623" s="177"/>
      <c r="T623" s="177"/>
      <c r="V623" s="197"/>
      <c r="W623" s="198"/>
      <c r="X623" s="177"/>
      <c r="Y623" s="177"/>
      <c r="AB623" s="325"/>
      <c r="AC623" s="213"/>
      <c r="AD623" s="213"/>
      <c r="AE623" s="213"/>
      <c r="AF623" s="213"/>
      <c r="AG623" s="213"/>
      <c r="AH623" s="213"/>
      <c r="AI623" s="213"/>
      <c r="AJ623" s="326"/>
    </row>
    <row r="624" spans="19:36">
      <c r="S624" s="177"/>
      <c r="T624" s="177"/>
      <c r="V624" s="197"/>
      <c r="W624" s="198"/>
      <c r="X624" s="177"/>
      <c r="Y624" s="177"/>
      <c r="AB624" s="325"/>
      <c r="AC624" s="213"/>
      <c r="AD624" s="213"/>
      <c r="AE624" s="213"/>
      <c r="AF624" s="213"/>
      <c r="AG624" s="213"/>
      <c r="AH624" s="213"/>
      <c r="AI624" s="213"/>
      <c r="AJ624" s="326"/>
    </row>
    <row r="625" spans="19:36">
      <c r="S625" s="177"/>
      <c r="T625" s="177"/>
      <c r="V625" s="197"/>
      <c r="W625" s="198"/>
      <c r="X625" s="177"/>
      <c r="Y625" s="177"/>
      <c r="AB625" s="325"/>
      <c r="AC625" s="213"/>
      <c r="AD625" s="213"/>
      <c r="AE625" s="213"/>
      <c r="AF625" s="213"/>
      <c r="AG625" s="213"/>
      <c r="AH625" s="213"/>
      <c r="AI625" s="213"/>
      <c r="AJ625" s="326"/>
    </row>
    <row r="626" spans="19:36">
      <c r="S626" s="177"/>
      <c r="T626" s="177"/>
      <c r="V626" s="197"/>
      <c r="W626" s="198"/>
      <c r="X626" s="177"/>
      <c r="Y626" s="177"/>
      <c r="AB626" s="325"/>
      <c r="AC626" s="213"/>
      <c r="AD626" s="213"/>
      <c r="AE626" s="213"/>
      <c r="AF626" s="213"/>
      <c r="AG626" s="213"/>
      <c r="AH626" s="213"/>
      <c r="AI626" s="213"/>
      <c r="AJ626" s="326"/>
    </row>
    <row r="627" spans="19:36">
      <c r="S627" s="177"/>
      <c r="T627" s="177"/>
      <c r="V627" s="197"/>
      <c r="W627" s="198"/>
      <c r="X627" s="177"/>
      <c r="Y627" s="177"/>
      <c r="AB627" s="325"/>
      <c r="AC627" s="213"/>
      <c r="AD627" s="213"/>
      <c r="AE627" s="213"/>
      <c r="AF627" s="213"/>
      <c r="AG627" s="213"/>
      <c r="AH627" s="213"/>
      <c r="AI627" s="213"/>
      <c r="AJ627" s="326"/>
    </row>
    <row r="628" spans="19:36">
      <c r="S628" s="177"/>
      <c r="T628" s="177"/>
      <c r="V628" s="197"/>
      <c r="W628" s="198"/>
      <c r="X628" s="177"/>
      <c r="Y628" s="177"/>
      <c r="AB628" s="77"/>
      <c r="AJ628" s="55"/>
    </row>
    <row r="629" spans="19:36">
      <c r="S629" s="177"/>
      <c r="T629" s="177"/>
      <c r="V629" s="197"/>
      <c r="W629" s="198"/>
      <c r="X629" s="177"/>
      <c r="Y629" s="177"/>
      <c r="AB629" s="77"/>
      <c r="AJ629" s="55"/>
    </row>
    <row r="630" spans="19:36">
      <c r="S630" s="177"/>
      <c r="T630" s="177"/>
      <c r="V630" s="197"/>
      <c r="W630" s="198"/>
      <c r="X630" s="177"/>
      <c r="Y630" s="177"/>
      <c r="AB630" s="77"/>
      <c r="AJ630" s="55"/>
    </row>
    <row r="631" spans="19:36">
      <c r="S631" s="177"/>
      <c r="T631" s="177"/>
      <c r="V631" s="197"/>
      <c r="W631" s="198"/>
      <c r="X631" s="177"/>
      <c r="Y631" s="177"/>
      <c r="AB631" s="77"/>
      <c r="AJ631" s="55"/>
    </row>
    <row r="632" spans="19:36">
      <c r="S632" s="177"/>
      <c r="T632" s="177"/>
      <c r="V632" s="197"/>
      <c r="W632" s="198"/>
      <c r="X632" s="177"/>
      <c r="Y632" s="177"/>
      <c r="AB632" s="77"/>
      <c r="AJ632" s="55"/>
    </row>
    <row r="633" spans="19:36">
      <c r="S633" s="177"/>
      <c r="T633" s="177"/>
      <c r="V633" s="197"/>
      <c r="W633" s="198"/>
      <c r="X633" s="177"/>
      <c r="Y633" s="177"/>
      <c r="AB633" s="77"/>
      <c r="AJ633" s="55"/>
    </row>
    <row r="634" spans="19:36">
      <c r="S634" s="177"/>
      <c r="T634" s="177"/>
      <c r="V634" s="197"/>
      <c r="W634" s="198"/>
      <c r="X634" s="177"/>
      <c r="Y634" s="177"/>
      <c r="AB634" s="77"/>
      <c r="AJ634" s="55"/>
    </row>
    <row r="635" spans="19:36">
      <c r="S635" s="177"/>
      <c r="T635" s="177"/>
      <c r="V635" s="197"/>
      <c r="W635" s="198"/>
      <c r="X635" s="177"/>
      <c r="Y635" s="177"/>
      <c r="AB635" s="77"/>
      <c r="AJ635" s="55"/>
    </row>
    <row r="636" spans="19:36">
      <c r="S636" s="177"/>
      <c r="T636" s="177"/>
      <c r="V636" s="197"/>
      <c r="W636" s="198"/>
      <c r="X636" s="177"/>
      <c r="Y636" s="177"/>
      <c r="AB636" s="77"/>
      <c r="AJ636" s="55"/>
    </row>
    <row r="637" spans="19:36">
      <c r="S637" s="177"/>
      <c r="T637" s="177"/>
      <c r="V637" s="197"/>
      <c r="W637" s="198"/>
      <c r="X637" s="177"/>
      <c r="Y637" s="177"/>
      <c r="AB637" s="77"/>
      <c r="AJ637" s="55"/>
    </row>
    <row r="638" spans="19:36">
      <c r="S638" s="177"/>
      <c r="T638" s="177"/>
      <c r="V638" s="197"/>
      <c r="W638" s="198"/>
      <c r="X638" s="177"/>
      <c r="Y638" s="177"/>
      <c r="AB638" s="77"/>
      <c r="AJ638" s="55"/>
    </row>
    <row r="639" spans="19:36">
      <c r="S639" s="177"/>
      <c r="T639" s="177"/>
      <c r="V639" s="197"/>
      <c r="W639" s="198"/>
      <c r="X639" s="177"/>
      <c r="Y639" s="177"/>
      <c r="AB639" s="77"/>
      <c r="AJ639" s="55"/>
    </row>
    <row r="640" spans="19:36">
      <c r="S640" s="177"/>
      <c r="T640" s="177"/>
      <c r="V640" s="197"/>
      <c r="W640" s="198"/>
      <c r="X640" s="177"/>
      <c r="Y640" s="177"/>
      <c r="AB640" s="77"/>
      <c r="AJ640" s="55"/>
    </row>
    <row r="641" spans="19:36">
      <c r="S641" s="177"/>
      <c r="T641" s="177"/>
      <c r="V641" s="197"/>
      <c r="W641" s="198"/>
      <c r="X641" s="177"/>
      <c r="Y641" s="177"/>
      <c r="AB641" s="77"/>
      <c r="AJ641" s="55"/>
    </row>
    <row r="642" spans="19:36">
      <c r="S642" s="177"/>
      <c r="T642" s="177"/>
      <c r="V642" s="197"/>
      <c r="W642" s="198"/>
      <c r="X642" s="177"/>
      <c r="Y642" s="177"/>
      <c r="AB642" s="77"/>
      <c r="AJ642" s="55"/>
    </row>
    <row r="643" spans="19:36">
      <c r="S643" s="177"/>
      <c r="T643" s="177"/>
      <c r="V643" s="197"/>
      <c r="W643" s="198"/>
      <c r="X643" s="177"/>
      <c r="Y643" s="177"/>
      <c r="AB643" s="77"/>
      <c r="AJ643" s="55"/>
    </row>
    <row r="644" spans="19:36">
      <c r="S644" s="177"/>
      <c r="T644" s="177"/>
      <c r="V644" s="197"/>
      <c r="W644" s="198"/>
      <c r="X644" s="177"/>
      <c r="Y644" s="177"/>
      <c r="AB644" s="77"/>
      <c r="AJ644" s="55"/>
    </row>
    <row r="645" spans="19:36">
      <c r="S645" s="177"/>
      <c r="T645" s="177"/>
      <c r="V645" s="197"/>
      <c r="W645" s="198"/>
      <c r="X645" s="177"/>
      <c r="Y645" s="177"/>
      <c r="AB645" s="77"/>
      <c r="AJ645" s="55"/>
    </row>
    <row r="646" spans="19:36">
      <c r="S646" s="177"/>
      <c r="T646" s="177"/>
      <c r="V646" s="197"/>
      <c r="W646" s="198"/>
      <c r="X646" s="177"/>
      <c r="Y646" s="177"/>
      <c r="AB646" s="77"/>
      <c r="AJ646" s="55"/>
    </row>
    <row r="647" spans="19:36">
      <c r="S647" s="177"/>
      <c r="T647" s="177"/>
      <c r="V647" s="197"/>
      <c r="W647" s="198"/>
      <c r="X647" s="177"/>
      <c r="Y647" s="177"/>
      <c r="AB647" s="77"/>
      <c r="AJ647" s="55"/>
    </row>
    <row r="648" spans="19:36">
      <c r="S648" s="177"/>
      <c r="T648" s="177"/>
      <c r="V648" s="197"/>
      <c r="W648" s="198"/>
      <c r="X648" s="177"/>
      <c r="Y648" s="177"/>
      <c r="AB648" s="77"/>
      <c r="AJ648" s="55"/>
    </row>
    <row r="649" spans="19:36">
      <c r="S649" s="177"/>
      <c r="T649" s="177"/>
      <c r="V649" s="197"/>
      <c r="W649" s="198"/>
      <c r="X649" s="177"/>
      <c r="Y649" s="177"/>
      <c r="AB649" s="77"/>
      <c r="AJ649" s="55"/>
    </row>
    <row r="650" spans="19:36">
      <c r="S650" s="177"/>
      <c r="T650" s="177"/>
      <c r="V650" s="197"/>
      <c r="W650" s="198"/>
      <c r="X650" s="177"/>
      <c r="Y650" s="177"/>
      <c r="AB650" s="77"/>
      <c r="AJ650" s="55"/>
    </row>
    <row r="651" spans="19:36">
      <c r="S651" s="177"/>
      <c r="T651" s="177"/>
      <c r="V651" s="197"/>
      <c r="W651" s="198"/>
      <c r="X651" s="177"/>
      <c r="Y651" s="177"/>
      <c r="AB651" s="77"/>
      <c r="AJ651" s="55"/>
    </row>
    <row r="652" spans="19:36">
      <c r="S652" s="177"/>
      <c r="T652" s="177"/>
      <c r="V652" s="197"/>
      <c r="W652" s="198"/>
      <c r="X652" s="177"/>
      <c r="Y652" s="177"/>
      <c r="AB652" s="77"/>
      <c r="AJ652" s="55"/>
    </row>
    <row r="653" spans="19:36">
      <c r="S653" s="177"/>
      <c r="T653" s="177"/>
      <c r="V653" s="197"/>
      <c r="W653" s="198"/>
      <c r="X653" s="177"/>
      <c r="Y653" s="177"/>
      <c r="AB653" s="77"/>
      <c r="AJ653" s="55"/>
    </row>
    <row r="654" spans="19:36">
      <c r="S654" s="177"/>
      <c r="T654" s="177"/>
      <c r="V654" s="197"/>
      <c r="W654" s="198"/>
      <c r="X654" s="177"/>
      <c r="Y654" s="177"/>
      <c r="AB654" s="77"/>
      <c r="AJ654" s="55"/>
    </row>
    <row r="655" spans="19:36">
      <c r="S655" s="177"/>
      <c r="T655" s="177"/>
      <c r="V655" s="197"/>
      <c r="W655" s="198"/>
      <c r="X655" s="177"/>
      <c r="Y655" s="177"/>
      <c r="AB655" s="77"/>
      <c r="AJ655" s="55"/>
    </row>
    <row r="656" spans="19:36">
      <c r="S656" s="177"/>
      <c r="T656" s="177"/>
      <c r="V656" s="197"/>
      <c r="W656" s="198"/>
      <c r="X656" s="177"/>
      <c r="Y656" s="177"/>
      <c r="AB656" s="77"/>
      <c r="AJ656" s="55"/>
    </row>
    <row r="657" spans="19:36">
      <c r="S657" s="177"/>
      <c r="T657" s="177"/>
      <c r="V657" s="197"/>
      <c r="W657" s="198"/>
      <c r="X657" s="177"/>
      <c r="Y657" s="177"/>
      <c r="AB657" s="77"/>
      <c r="AJ657" s="55"/>
    </row>
    <row r="658" spans="19:36">
      <c r="S658" s="177"/>
      <c r="T658" s="177"/>
      <c r="V658" s="197"/>
      <c r="W658" s="198"/>
      <c r="X658" s="177"/>
      <c r="Y658" s="177"/>
      <c r="AB658" s="77"/>
      <c r="AJ658" s="55"/>
    </row>
    <row r="659" spans="19:36">
      <c r="S659" s="177"/>
      <c r="T659" s="177"/>
      <c r="V659" s="197"/>
      <c r="W659" s="198"/>
      <c r="X659" s="177"/>
      <c r="Y659" s="177"/>
      <c r="AB659" s="77"/>
      <c r="AJ659" s="55"/>
    </row>
    <row r="660" spans="19:36">
      <c r="S660" s="177"/>
      <c r="T660" s="177"/>
      <c r="V660" s="197"/>
      <c r="W660" s="198"/>
      <c r="X660" s="177"/>
      <c r="Y660" s="177"/>
      <c r="AB660" s="77"/>
      <c r="AJ660" s="55"/>
    </row>
    <row r="661" spans="19:36">
      <c r="S661" s="177"/>
      <c r="T661" s="177"/>
      <c r="V661" s="197"/>
      <c r="W661" s="198"/>
      <c r="X661" s="177"/>
      <c r="Y661" s="177"/>
      <c r="AB661" s="77"/>
      <c r="AJ661" s="55"/>
    </row>
    <row r="662" spans="19:36">
      <c r="S662" s="177"/>
      <c r="T662" s="177"/>
      <c r="V662" s="197"/>
      <c r="W662" s="198"/>
      <c r="X662" s="177"/>
      <c r="Y662" s="177"/>
      <c r="AB662" s="77"/>
      <c r="AJ662" s="55"/>
    </row>
    <row r="663" spans="19:36">
      <c r="S663" s="177"/>
      <c r="T663" s="177"/>
      <c r="V663" s="197"/>
      <c r="W663" s="198"/>
      <c r="X663" s="177"/>
      <c r="Y663" s="177"/>
      <c r="AB663" s="77"/>
      <c r="AJ663" s="55"/>
    </row>
    <row r="664" spans="19:36">
      <c r="S664" s="177"/>
      <c r="T664" s="177"/>
      <c r="V664" s="197"/>
      <c r="W664" s="198"/>
      <c r="X664" s="177"/>
      <c r="Y664" s="177"/>
      <c r="AB664" s="77"/>
      <c r="AJ664" s="55"/>
    </row>
    <row r="665" spans="19:36">
      <c r="S665" s="177"/>
      <c r="T665" s="177"/>
      <c r="V665" s="197"/>
      <c r="W665" s="198"/>
      <c r="X665" s="177"/>
      <c r="Y665" s="177"/>
      <c r="AB665" s="77"/>
      <c r="AJ665" s="55"/>
    </row>
    <row r="666" spans="19:36">
      <c r="S666" s="177"/>
      <c r="T666" s="177"/>
      <c r="V666" s="197"/>
      <c r="W666" s="198"/>
      <c r="X666" s="177"/>
      <c r="Y666" s="177"/>
      <c r="AB666" s="77"/>
      <c r="AJ666" s="55"/>
    </row>
    <row r="667" spans="19:36">
      <c r="S667" s="177"/>
      <c r="T667" s="177"/>
      <c r="V667" s="197"/>
      <c r="W667" s="198"/>
      <c r="X667" s="177"/>
      <c r="Y667" s="177"/>
      <c r="AB667" s="77"/>
      <c r="AJ667" s="55"/>
    </row>
    <row r="668" spans="19:36">
      <c r="S668" s="177"/>
      <c r="T668" s="177"/>
      <c r="V668" s="197"/>
      <c r="W668" s="198"/>
      <c r="X668" s="177"/>
      <c r="Y668" s="177"/>
      <c r="AB668" s="77"/>
      <c r="AJ668" s="55"/>
    </row>
    <row r="669" spans="19:36">
      <c r="S669" s="177"/>
      <c r="T669" s="177"/>
      <c r="V669" s="197"/>
      <c r="W669" s="198"/>
      <c r="X669" s="177"/>
      <c r="Y669" s="177"/>
      <c r="AB669" s="77"/>
      <c r="AJ669" s="55"/>
    </row>
    <row r="670" spans="19:36">
      <c r="S670" s="177"/>
      <c r="T670" s="177"/>
      <c r="V670" s="197"/>
      <c r="W670" s="198"/>
      <c r="X670" s="177"/>
      <c r="Y670" s="177"/>
      <c r="AB670" s="77"/>
      <c r="AJ670" s="55"/>
    </row>
    <row r="671" spans="19:36">
      <c r="S671" s="177"/>
      <c r="T671" s="177"/>
      <c r="V671" s="197"/>
      <c r="W671" s="198"/>
      <c r="X671" s="177"/>
      <c r="Y671" s="177"/>
      <c r="AB671" s="77"/>
      <c r="AJ671" s="55"/>
    </row>
    <row r="672" spans="19:36">
      <c r="S672" s="177"/>
      <c r="T672" s="177"/>
      <c r="V672" s="197"/>
      <c r="W672" s="198"/>
      <c r="X672" s="177"/>
      <c r="Y672" s="177"/>
      <c r="AB672" s="77"/>
      <c r="AJ672" s="55"/>
    </row>
    <row r="673" spans="19:36">
      <c r="S673" s="177"/>
      <c r="T673" s="177"/>
      <c r="V673" s="197"/>
      <c r="W673" s="198"/>
      <c r="X673" s="177"/>
      <c r="Y673" s="177"/>
      <c r="AB673" s="77"/>
      <c r="AJ673" s="55"/>
    </row>
    <row r="674" spans="19:36">
      <c r="S674" s="177"/>
      <c r="T674" s="177"/>
      <c r="V674" s="197"/>
      <c r="W674" s="198"/>
      <c r="X674" s="177"/>
      <c r="Y674" s="177"/>
      <c r="AB674" s="77"/>
      <c r="AJ674" s="55"/>
    </row>
    <row r="675" spans="19:36">
      <c r="S675" s="177"/>
      <c r="T675" s="177"/>
      <c r="V675" s="197"/>
      <c r="W675" s="198"/>
      <c r="X675" s="177"/>
      <c r="Y675" s="177"/>
      <c r="AB675" s="77"/>
      <c r="AJ675" s="55"/>
    </row>
    <row r="676" spans="19:36">
      <c r="S676" s="177"/>
      <c r="T676" s="177"/>
      <c r="V676" s="197"/>
      <c r="W676" s="198"/>
      <c r="X676" s="177"/>
      <c r="Y676" s="177"/>
      <c r="AB676" s="77"/>
      <c r="AJ676" s="55"/>
    </row>
    <row r="677" spans="19:36">
      <c r="S677" s="177"/>
      <c r="T677" s="177"/>
      <c r="V677" s="197"/>
      <c r="W677" s="198"/>
      <c r="X677" s="177"/>
      <c r="Y677" s="177"/>
      <c r="AB677" s="77"/>
      <c r="AJ677" s="55"/>
    </row>
    <row r="678" spans="19:36">
      <c r="S678" s="177"/>
      <c r="T678" s="177"/>
      <c r="V678" s="197"/>
      <c r="W678" s="198"/>
      <c r="X678" s="177"/>
      <c r="Y678" s="177"/>
      <c r="AB678" s="77"/>
      <c r="AJ678" s="55"/>
    </row>
    <row r="679" spans="19:36">
      <c r="S679" s="177"/>
      <c r="T679" s="177"/>
      <c r="V679" s="197"/>
      <c r="W679" s="198"/>
      <c r="X679" s="177"/>
      <c r="Y679" s="177"/>
      <c r="AB679" s="77"/>
      <c r="AJ679" s="55"/>
    </row>
    <row r="680" spans="19:36">
      <c r="S680" s="177"/>
      <c r="T680" s="177"/>
      <c r="V680" s="197"/>
      <c r="W680" s="198"/>
      <c r="X680" s="177"/>
      <c r="Y680" s="177"/>
      <c r="AB680" s="77"/>
      <c r="AJ680" s="55"/>
    </row>
    <row r="681" spans="19:36">
      <c r="S681" s="177"/>
      <c r="T681" s="177"/>
      <c r="V681" s="197"/>
      <c r="W681" s="198"/>
      <c r="X681" s="177"/>
      <c r="Y681" s="177"/>
      <c r="AB681" s="77"/>
      <c r="AJ681" s="55"/>
    </row>
    <row r="682" spans="19:36">
      <c r="S682" s="177"/>
      <c r="T682" s="177"/>
      <c r="V682" s="197"/>
      <c r="W682" s="198"/>
      <c r="X682" s="177"/>
      <c r="Y682" s="177"/>
      <c r="AB682" s="77"/>
      <c r="AJ682" s="55"/>
    </row>
    <row r="683" spans="19:36">
      <c r="S683" s="177"/>
      <c r="T683" s="177"/>
      <c r="V683" s="197"/>
      <c r="W683" s="198"/>
      <c r="X683" s="177"/>
      <c r="Y683" s="177"/>
      <c r="AB683" s="77"/>
      <c r="AJ683" s="55"/>
    </row>
    <row r="684" spans="19:36">
      <c r="S684" s="177"/>
      <c r="T684" s="177"/>
      <c r="V684" s="197"/>
      <c r="W684" s="198"/>
      <c r="X684" s="177"/>
      <c r="Y684" s="177"/>
      <c r="AB684" s="77"/>
      <c r="AJ684" s="55"/>
    </row>
    <row r="685" spans="19:36">
      <c r="S685" s="177"/>
      <c r="T685" s="177"/>
      <c r="V685" s="197"/>
      <c r="W685" s="198"/>
      <c r="X685" s="177"/>
      <c r="Y685" s="177"/>
      <c r="AB685" s="77"/>
      <c r="AJ685" s="55"/>
    </row>
    <row r="686" spans="19:36">
      <c r="S686" s="177"/>
      <c r="T686" s="177"/>
      <c r="V686" s="197"/>
      <c r="W686" s="198"/>
      <c r="X686" s="177"/>
      <c r="Y686" s="177"/>
      <c r="AB686" s="77"/>
      <c r="AJ686" s="55"/>
    </row>
    <row r="687" spans="19:36">
      <c r="S687" s="177"/>
      <c r="T687" s="177"/>
      <c r="V687" s="197"/>
      <c r="W687" s="198"/>
      <c r="X687" s="177"/>
      <c r="Y687" s="177"/>
      <c r="AB687" s="77"/>
      <c r="AJ687" s="55"/>
    </row>
    <row r="688" spans="19:36">
      <c r="S688" s="177"/>
      <c r="T688" s="177"/>
      <c r="V688" s="197"/>
      <c r="W688" s="198"/>
      <c r="X688" s="177"/>
      <c r="Y688" s="177"/>
      <c r="AB688" s="77"/>
      <c r="AJ688" s="55"/>
    </row>
    <row r="689" spans="19:36">
      <c r="S689" s="177"/>
      <c r="T689" s="177"/>
      <c r="V689" s="197"/>
      <c r="W689" s="198"/>
      <c r="X689" s="177"/>
      <c r="Y689" s="177"/>
      <c r="AB689" s="77"/>
      <c r="AJ689" s="55"/>
    </row>
    <row r="690" spans="19:36">
      <c r="S690" s="177"/>
      <c r="T690" s="177"/>
      <c r="V690" s="197"/>
      <c r="W690" s="198"/>
      <c r="X690" s="177"/>
      <c r="Y690" s="177"/>
      <c r="AB690" s="77"/>
      <c r="AJ690" s="55"/>
    </row>
    <row r="691" spans="19:36">
      <c r="S691" s="177"/>
      <c r="T691" s="177"/>
      <c r="V691" s="197"/>
      <c r="W691" s="198"/>
      <c r="X691" s="177"/>
      <c r="Y691" s="177"/>
      <c r="AB691" s="77"/>
      <c r="AJ691" s="55"/>
    </row>
    <row r="692" spans="19:36">
      <c r="S692" s="177"/>
      <c r="T692" s="177"/>
      <c r="V692" s="197"/>
      <c r="W692" s="198"/>
      <c r="X692" s="177"/>
      <c r="Y692" s="177"/>
      <c r="AB692" s="77"/>
      <c r="AJ692" s="55"/>
    </row>
    <row r="693" spans="19:36">
      <c r="S693" s="177"/>
      <c r="T693" s="177"/>
      <c r="V693" s="197"/>
      <c r="W693" s="198"/>
      <c r="X693" s="177"/>
      <c r="Y693" s="177"/>
      <c r="AB693" s="77"/>
      <c r="AJ693" s="55"/>
    </row>
    <row r="694" spans="19:36">
      <c r="S694" s="177"/>
      <c r="T694" s="177"/>
      <c r="V694" s="197"/>
      <c r="W694" s="198"/>
      <c r="X694" s="177"/>
      <c r="Y694" s="177"/>
      <c r="AB694" s="77"/>
      <c r="AJ694" s="55"/>
    </row>
    <row r="695" spans="19:36">
      <c r="S695" s="177"/>
      <c r="T695" s="177"/>
      <c r="V695" s="197"/>
      <c r="W695" s="198"/>
      <c r="X695" s="177"/>
      <c r="Y695" s="177"/>
      <c r="AB695" s="77"/>
      <c r="AJ695" s="55"/>
    </row>
    <row r="696" spans="19:36">
      <c r="S696" s="177"/>
      <c r="T696" s="177"/>
      <c r="V696" s="197"/>
      <c r="W696" s="198"/>
      <c r="X696" s="177"/>
      <c r="Y696" s="177"/>
      <c r="AB696" s="77"/>
      <c r="AJ696" s="55"/>
    </row>
    <row r="697" spans="19:36">
      <c r="S697" s="177"/>
      <c r="T697" s="177"/>
      <c r="V697" s="197"/>
      <c r="W697" s="198"/>
      <c r="X697" s="177"/>
      <c r="Y697" s="177"/>
      <c r="AB697" s="77"/>
      <c r="AJ697" s="55"/>
    </row>
    <row r="698" spans="19:36">
      <c r="S698" s="177"/>
      <c r="T698" s="177"/>
      <c r="V698" s="197"/>
      <c r="W698" s="198"/>
      <c r="X698" s="177"/>
      <c r="Y698" s="177"/>
      <c r="AB698" s="77"/>
      <c r="AJ698" s="55"/>
    </row>
    <row r="699" spans="19:36">
      <c r="S699" s="177"/>
      <c r="T699" s="177"/>
      <c r="V699" s="197"/>
      <c r="W699" s="198"/>
      <c r="X699" s="177"/>
      <c r="Y699" s="177"/>
      <c r="AB699" s="77"/>
      <c r="AJ699" s="55"/>
    </row>
    <row r="700" spans="19:36">
      <c r="S700" s="177"/>
      <c r="T700" s="177"/>
      <c r="V700" s="197"/>
      <c r="W700" s="198"/>
      <c r="X700" s="177"/>
      <c r="Y700" s="177"/>
      <c r="AB700" s="77"/>
      <c r="AJ700" s="55"/>
    </row>
    <row r="701" spans="19:36">
      <c r="S701" s="177"/>
      <c r="T701" s="177"/>
      <c r="V701" s="197"/>
      <c r="W701" s="198"/>
      <c r="X701" s="177"/>
      <c r="Y701" s="177"/>
      <c r="AB701" s="77"/>
      <c r="AJ701" s="55"/>
    </row>
    <row r="702" spans="19:36">
      <c r="S702" s="177"/>
      <c r="T702" s="177"/>
      <c r="V702" s="197"/>
      <c r="W702" s="198"/>
      <c r="X702" s="177"/>
      <c r="Y702" s="177"/>
      <c r="AB702" s="77"/>
      <c r="AJ702" s="55"/>
    </row>
    <row r="703" spans="19:36">
      <c r="S703" s="177"/>
      <c r="T703" s="177"/>
      <c r="V703" s="197"/>
      <c r="W703" s="198"/>
      <c r="X703" s="177"/>
      <c r="Y703" s="177"/>
      <c r="AB703" s="77"/>
      <c r="AJ703" s="55"/>
    </row>
    <row r="704" spans="19:36">
      <c r="S704" s="177"/>
      <c r="T704" s="177"/>
      <c r="V704" s="197"/>
      <c r="W704" s="198"/>
      <c r="X704" s="177"/>
      <c r="Y704" s="177"/>
      <c r="AB704" s="77"/>
      <c r="AJ704" s="55"/>
    </row>
    <row r="705" spans="19:36">
      <c r="S705" s="177"/>
      <c r="T705" s="177"/>
      <c r="V705" s="197"/>
      <c r="W705" s="198"/>
      <c r="X705" s="177"/>
      <c r="Y705" s="177"/>
      <c r="AB705" s="77"/>
      <c r="AJ705" s="55"/>
    </row>
    <row r="706" spans="19:36">
      <c r="S706" s="177"/>
      <c r="T706" s="177"/>
      <c r="V706" s="197"/>
      <c r="W706" s="198"/>
      <c r="X706" s="177"/>
      <c r="Y706" s="177"/>
      <c r="AB706" s="77"/>
      <c r="AJ706" s="55"/>
    </row>
    <row r="707" spans="19:36">
      <c r="S707" s="177"/>
      <c r="T707" s="177"/>
      <c r="V707" s="197"/>
      <c r="W707" s="198"/>
      <c r="X707" s="177"/>
      <c r="Y707" s="177"/>
      <c r="AB707" s="77"/>
      <c r="AJ707" s="55"/>
    </row>
    <row r="708" spans="19:36">
      <c r="S708" s="177"/>
      <c r="T708" s="177"/>
      <c r="W708" s="198"/>
      <c r="X708" s="177"/>
      <c r="Y708" s="177"/>
      <c r="AB708" s="77"/>
      <c r="AJ708" s="55"/>
    </row>
    <row r="709" spans="19:36">
      <c r="S709" s="177"/>
      <c r="T709" s="177"/>
      <c r="W709" s="198"/>
      <c r="X709" s="177"/>
      <c r="Y709" s="177"/>
      <c r="AB709" s="77"/>
      <c r="AJ709" s="55"/>
    </row>
    <row r="710" spans="19:36">
      <c r="S710" s="177"/>
      <c r="T710" s="177"/>
      <c r="W710" s="198"/>
      <c r="X710" s="177"/>
      <c r="Y710" s="177"/>
      <c r="AB710" s="77"/>
      <c r="AJ710" s="55"/>
    </row>
    <row r="711" spans="19:36">
      <c r="S711" s="177"/>
      <c r="T711" s="177"/>
      <c r="W711" s="198"/>
      <c r="X711" s="177"/>
      <c r="Y711" s="177"/>
      <c r="AB711" s="77"/>
      <c r="AJ711" s="55"/>
    </row>
    <row r="712" spans="19:36">
      <c r="S712" s="177"/>
      <c r="T712" s="177"/>
      <c r="W712" s="198"/>
      <c r="X712" s="177"/>
      <c r="Y712" s="177"/>
      <c r="AB712" s="77"/>
      <c r="AJ712" s="55"/>
    </row>
    <row r="713" spans="19:36">
      <c r="S713" s="177"/>
      <c r="T713" s="177"/>
      <c r="W713" s="198"/>
      <c r="X713" s="177"/>
      <c r="Y713" s="177"/>
      <c r="AB713" s="77"/>
      <c r="AJ713" s="55"/>
    </row>
    <row r="714" spans="19:36">
      <c r="S714" s="177"/>
      <c r="T714" s="177"/>
      <c r="W714" s="198"/>
      <c r="X714" s="177"/>
      <c r="Y714" s="177"/>
      <c r="AB714" s="77"/>
      <c r="AJ714" s="55"/>
    </row>
    <row r="715" spans="19:36">
      <c r="S715" s="177"/>
      <c r="T715" s="177"/>
      <c r="W715" s="198"/>
      <c r="X715" s="177"/>
      <c r="Y715" s="177"/>
      <c r="AB715" s="77"/>
      <c r="AJ715" s="55"/>
    </row>
    <row r="716" spans="19:36">
      <c r="S716" s="177"/>
      <c r="T716" s="177"/>
      <c r="W716" s="198"/>
      <c r="X716" s="177"/>
      <c r="Y716" s="177"/>
      <c r="AB716" s="77"/>
      <c r="AJ716" s="55"/>
    </row>
    <row r="717" spans="19:36">
      <c r="S717" s="177"/>
      <c r="T717" s="177"/>
      <c r="W717" s="198"/>
      <c r="X717" s="177"/>
      <c r="Y717" s="177"/>
      <c r="AB717" s="77"/>
      <c r="AJ717" s="55"/>
    </row>
    <row r="718" spans="19:36">
      <c r="S718" s="177"/>
      <c r="T718" s="177"/>
      <c r="W718" s="198"/>
      <c r="X718" s="177"/>
      <c r="Y718" s="177"/>
      <c r="AB718" s="77"/>
      <c r="AJ718" s="55"/>
    </row>
    <row r="719" spans="19:36">
      <c r="S719" s="177"/>
      <c r="T719" s="177"/>
      <c r="W719" s="198"/>
      <c r="X719" s="177"/>
      <c r="Y719" s="177"/>
      <c r="AB719" s="77"/>
      <c r="AJ719" s="55"/>
    </row>
    <row r="720" spans="19:36">
      <c r="S720" s="177"/>
      <c r="T720" s="177"/>
      <c r="W720" s="198"/>
      <c r="X720" s="177"/>
      <c r="Y720" s="177"/>
      <c r="AB720" s="77"/>
      <c r="AJ720" s="55"/>
    </row>
    <row r="721" spans="19:36">
      <c r="S721" s="177"/>
      <c r="T721" s="177"/>
      <c r="W721" s="198"/>
      <c r="X721" s="177"/>
      <c r="Y721" s="177"/>
      <c r="AB721" s="77"/>
      <c r="AJ721" s="55"/>
    </row>
    <row r="722" spans="19:36">
      <c r="S722" s="177"/>
      <c r="T722" s="177"/>
      <c r="W722" s="198"/>
      <c r="X722" s="177"/>
      <c r="Y722" s="177"/>
      <c r="AB722" s="77"/>
      <c r="AJ722" s="55"/>
    </row>
    <row r="723" spans="19:36">
      <c r="S723" s="177"/>
      <c r="T723" s="177"/>
      <c r="W723" s="198"/>
      <c r="X723" s="177"/>
      <c r="Y723" s="177"/>
      <c r="AB723" s="77"/>
      <c r="AJ723" s="55"/>
    </row>
    <row r="724" spans="19:36">
      <c r="S724" s="177"/>
      <c r="T724" s="177"/>
      <c r="W724" s="198"/>
      <c r="X724" s="177"/>
      <c r="Y724" s="177"/>
      <c r="AB724" s="77"/>
      <c r="AJ724" s="55"/>
    </row>
    <row r="725" spans="19:36">
      <c r="S725" s="177"/>
      <c r="T725" s="177"/>
      <c r="W725" s="198"/>
      <c r="X725" s="177"/>
      <c r="Y725" s="177"/>
      <c r="AB725" s="77"/>
      <c r="AJ725" s="55"/>
    </row>
    <row r="726" spans="19:36">
      <c r="S726" s="177"/>
      <c r="T726" s="177"/>
      <c r="W726" s="198"/>
      <c r="X726" s="177"/>
      <c r="Y726" s="177"/>
      <c r="AB726" s="77"/>
      <c r="AJ726" s="55"/>
    </row>
    <row r="727" spans="19:36">
      <c r="S727" s="177"/>
      <c r="T727" s="177"/>
      <c r="W727" s="198"/>
      <c r="X727" s="177"/>
      <c r="Y727" s="177"/>
      <c r="AB727" s="77"/>
      <c r="AJ727" s="55"/>
    </row>
    <row r="728" spans="19:36">
      <c r="S728" s="177"/>
      <c r="T728" s="177"/>
      <c r="W728" s="198"/>
      <c r="X728" s="177"/>
      <c r="Y728" s="177"/>
      <c r="AB728" s="77"/>
      <c r="AJ728" s="55"/>
    </row>
    <row r="729" spans="19:36">
      <c r="S729" s="177"/>
      <c r="T729" s="177"/>
      <c r="W729" s="198"/>
      <c r="X729" s="177"/>
      <c r="Y729" s="177"/>
      <c r="AB729" s="77"/>
      <c r="AJ729" s="55"/>
    </row>
    <row r="730" spans="19:36">
      <c r="S730" s="177"/>
      <c r="T730" s="177"/>
      <c r="W730" s="198"/>
      <c r="X730" s="177"/>
      <c r="Y730" s="177"/>
      <c r="AB730" s="77"/>
      <c r="AJ730" s="55"/>
    </row>
    <row r="731" spans="19:36">
      <c r="S731" s="177"/>
      <c r="T731" s="177"/>
      <c r="W731" s="198"/>
      <c r="X731" s="177"/>
      <c r="Y731" s="177"/>
      <c r="AB731" s="77"/>
      <c r="AJ731" s="55"/>
    </row>
    <row r="732" spans="19:36">
      <c r="S732" s="177"/>
      <c r="T732" s="177"/>
      <c r="W732" s="198"/>
      <c r="X732" s="177"/>
      <c r="Y732" s="177"/>
      <c r="AB732" s="77"/>
      <c r="AJ732" s="55"/>
    </row>
    <row r="733" spans="19:36">
      <c r="S733" s="177"/>
      <c r="T733" s="177"/>
      <c r="W733" s="198"/>
      <c r="X733" s="177"/>
      <c r="Y733" s="177"/>
      <c r="AB733" s="77"/>
      <c r="AJ733" s="55"/>
    </row>
    <row r="734" spans="19:36">
      <c r="S734" s="177"/>
      <c r="T734" s="177"/>
      <c r="W734" s="198"/>
      <c r="X734" s="177"/>
      <c r="Y734" s="177"/>
      <c r="AB734" s="77"/>
      <c r="AJ734" s="55"/>
    </row>
    <row r="735" spans="19:36">
      <c r="S735" s="177"/>
      <c r="T735" s="177"/>
      <c r="W735" s="198"/>
      <c r="X735" s="177"/>
      <c r="Y735" s="177"/>
      <c r="AB735" s="77"/>
      <c r="AJ735" s="55"/>
    </row>
    <row r="736" spans="19:36">
      <c r="S736" s="177"/>
      <c r="T736" s="177"/>
      <c r="W736" s="198"/>
      <c r="X736" s="177"/>
      <c r="Y736" s="177"/>
      <c r="AB736" s="77"/>
      <c r="AJ736" s="55"/>
    </row>
    <row r="737" spans="19:36">
      <c r="S737" s="177"/>
      <c r="T737" s="177"/>
      <c r="W737" s="198"/>
      <c r="X737" s="177"/>
      <c r="Y737" s="177"/>
      <c r="AB737" s="77"/>
      <c r="AJ737" s="55"/>
    </row>
    <row r="738" spans="19:36">
      <c r="S738" s="177"/>
      <c r="T738" s="177"/>
      <c r="W738" s="198"/>
      <c r="X738" s="177"/>
      <c r="Y738" s="177"/>
      <c r="AB738" s="77"/>
      <c r="AJ738" s="55"/>
    </row>
    <row r="739" spans="19:36">
      <c r="S739" s="177"/>
      <c r="T739" s="177"/>
      <c r="W739" s="198"/>
      <c r="X739" s="177"/>
      <c r="Y739" s="177"/>
      <c r="AB739" s="77"/>
      <c r="AJ739" s="55"/>
    </row>
    <row r="740" spans="19:36">
      <c r="S740" s="177"/>
      <c r="T740" s="177"/>
      <c r="W740" s="198"/>
      <c r="X740" s="177"/>
      <c r="Y740" s="177"/>
      <c r="AB740" s="77"/>
      <c r="AJ740" s="55"/>
    </row>
    <row r="741" spans="19:36">
      <c r="S741" s="177"/>
      <c r="T741" s="177"/>
      <c r="W741" s="198"/>
      <c r="X741" s="177"/>
      <c r="Y741" s="177"/>
      <c r="AB741" s="77"/>
      <c r="AJ741" s="55"/>
    </row>
    <row r="742" spans="19:36">
      <c r="S742" s="177"/>
      <c r="T742" s="177"/>
      <c r="W742" s="198"/>
      <c r="X742" s="177"/>
      <c r="Y742" s="177"/>
      <c r="AB742" s="77"/>
      <c r="AJ742" s="55"/>
    </row>
    <row r="743" spans="19:36">
      <c r="S743" s="177"/>
      <c r="T743" s="177"/>
      <c r="W743" s="198"/>
      <c r="X743" s="177"/>
      <c r="Y743" s="177"/>
      <c r="AB743" s="77"/>
      <c r="AJ743" s="55"/>
    </row>
    <row r="744" spans="19:36">
      <c r="S744" s="177"/>
      <c r="T744" s="177"/>
      <c r="W744" s="198"/>
      <c r="X744" s="177"/>
      <c r="Y744" s="177"/>
      <c r="AB744" s="77"/>
      <c r="AJ744" s="55"/>
    </row>
    <row r="745" spans="19:36">
      <c r="S745" s="177"/>
      <c r="T745" s="177"/>
      <c r="W745" s="198"/>
      <c r="X745" s="177"/>
      <c r="Y745" s="177"/>
      <c r="AB745" s="77"/>
      <c r="AJ745" s="55"/>
    </row>
    <row r="746" spans="19:36">
      <c r="S746" s="177"/>
      <c r="T746" s="177"/>
      <c r="W746" s="198"/>
      <c r="X746" s="177"/>
      <c r="Y746" s="177"/>
      <c r="AB746" s="77"/>
      <c r="AJ746" s="55"/>
    </row>
    <row r="747" spans="19:36">
      <c r="S747" s="177"/>
      <c r="T747" s="177"/>
      <c r="W747" s="198"/>
      <c r="X747" s="177"/>
      <c r="Y747" s="177"/>
      <c r="AB747" s="77"/>
      <c r="AJ747" s="55"/>
    </row>
    <row r="748" spans="19:36">
      <c r="S748" s="177"/>
      <c r="T748" s="177"/>
      <c r="W748" s="198"/>
      <c r="X748" s="177"/>
      <c r="Y748" s="177"/>
      <c r="AB748" s="77"/>
      <c r="AJ748" s="55"/>
    </row>
    <row r="749" spans="19:36">
      <c r="S749" s="177"/>
      <c r="T749" s="177"/>
      <c r="W749" s="198"/>
      <c r="X749" s="177"/>
      <c r="Y749" s="177"/>
      <c r="AB749" s="77"/>
      <c r="AJ749" s="55"/>
    </row>
    <row r="750" spans="19:36">
      <c r="S750" s="177"/>
      <c r="T750" s="177"/>
      <c r="W750" s="198"/>
      <c r="X750" s="177"/>
      <c r="Y750" s="177"/>
      <c r="AB750" s="77"/>
      <c r="AJ750" s="55"/>
    </row>
    <row r="751" spans="19:36">
      <c r="S751" s="177"/>
      <c r="T751" s="177"/>
      <c r="W751" s="198"/>
      <c r="X751" s="177"/>
      <c r="Y751" s="177"/>
      <c r="AB751" s="77"/>
      <c r="AJ751" s="55"/>
    </row>
    <row r="752" spans="19:36">
      <c r="S752" s="177"/>
      <c r="T752" s="177"/>
      <c r="W752" s="198"/>
      <c r="X752" s="177"/>
      <c r="Y752" s="177"/>
      <c r="AB752" s="77"/>
      <c r="AJ752" s="55"/>
    </row>
    <row r="753" spans="19:36">
      <c r="S753" s="177"/>
      <c r="T753" s="177"/>
      <c r="W753" s="198"/>
      <c r="X753" s="177"/>
      <c r="Y753" s="177"/>
      <c r="AB753" s="77"/>
      <c r="AJ753" s="55"/>
    </row>
    <row r="754" spans="19:36">
      <c r="S754" s="177"/>
      <c r="T754" s="177"/>
      <c r="W754" s="198"/>
      <c r="X754" s="177"/>
      <c r="Y754" s="177"/>
      <c r="AB754" s="77"/>
      <c r="AJ754" s="55"/>
    </row>
    <row r="755" spans="19:36">
      <c r="S755" s="177"/>
      <c r="T755" s="177"/>
      <c r="W755" s="198"/>
      <c r="X755" s="177"/>
      <c r="Y755" s="177"/>
      <c r="AB755" s="77"/>
      <c r="AJ755" s="55"/>
    </row>
    <row r="756" spans="19:36">
      <c r="S756" s="177"/>
      <c r="T756" s="177"/>
      <c r="W756" s="198"/>
      <c r="X756" s="177"/>
      <c r="Y756" s="177"/>
      <c r="AB756" s="77"/>
      <c r="AJ756" s="55"/>
    </row>
    <row r="757" spans="19:36">
      <c r="S757" s="177"/>
      <c r="T757" s="177"/>
      <c r="W757" s="198"/>
      <c r="X757" s="177"/>
      <c r="Y757" s="177"/>
      <c r="AB757" s="77"/>
      <c r="AJ757" s="55"/>
    </row>
    <row r="758" spans="19:36">
      <c r="S758" s="177"/>
      <c r="T758" s="177"/>
      <c r="W758" s="198"/>
      <c r="X758" s="177"/>
      <c r="Y758" s="177"/>
      <c r="AB758" s="77"/>
      <c r="AJ758" s="55"/>
    </row>
    <row r="759" spans="19:36">
      <c r="S759" s="177"/>
      <c r="T759" s="177"/>
      <c r="W759" s="198"/>
      <c r="X759" s="177"/>
      <c r="Y759" s="177"/>
      <c r="AB759" s="77"/>
      <c r="AJ759" s="55"/>
    </row>
    <row r="760" spans="19:36">
      <c r="S760" s="177"/>
      <c r="T760" s="177"/>
      <c r="W760" s="198"/>
      <c r="X760" s="177"/>
      <c r="Y760" s="177"/>
      <c r="AB760" s="77"/>
      <c r="AJ760" s="55"/>
    </row>
    <row r="761" spans="19:36">
      <c r="S761" s="177"/>
      <c r="T761" s="177"/>
      <c r="W761" s="198"/>
      <c r="X761" s="177"/>
      <c r="Y761" s="177"/>
      <c r="AB761" s="77"/>
      <c r="AJ761" s="55"/>
    </row>
    <row r="762" spans="19:36">
      <c r="S762" s="177"/>
      <c r="T762" s="177"/>
      <c r="W762" s="198"/>
      <c r="X762" s="177"/>
      <c r="Y762" s="177"/>
      <c r="AB762" s="77"/>
      <c r="AJ762" s="55"/>
    </row>
    <row r="763" spans="19:36">
      <c r="S763" s="177"/>
      <c r="T763" s="177"/>
      <c r="W763" s="198"/>
      <c r="X763" s="177"/>
      <c r="Y763" s="177"/>
      <c r="AB763" s="77"/>
      <c r="AJ763" s="55"/>
    </row>
    <row r="764" spans="19:36">
      <c r="S764" s="177"/>
      <c r="T764" s="177"/>
      <c r="W764" s="198"/>
      <c r="X764" s="177"/>
      <c r="Y764" s="177"/>
      <c r="AB764" s="77"/>
      <c r="AJ764" s="55"/>
    </row>
    <row r="765" spans="19:36">
      <c r="S765" s="177"/>
      <c r="T765" s="177"/>
      <c r="W765" s="198"/>
      <c r="X765" s="177"/>
      <c r="Y765" s="177"/>
      <c r="AB765" s="77"/>
      <c r="AJ765" s="55"/>
    </row>
    <row r="766" spans="19:36">
      <c r="S766" s="177"/>
      <c r="T766" s="177"/>
      <c r="W766" s="198"/>
      <c r="X766" s="177"/>
      <c r="Y766" s="177"/>
      <c r="AB766" s="77"/>
      <c r="AJ766" s="55"/>
    </row>
    <row r="767" spans="19:36">
      <c r="S767" s="177"/>
      <c r="T767" s="177"/>
      <c r="W767" s="198"/>
      <c r="X767" s="177"/>
      <c r="Y767" s="177"/>
      <c r="AB767" s="77"/>
      <c r="AJ767" s="55"/>
    </row>
    <row r="768" spans="19:36">
      <c r="S768" s="177"/>
      <c r="T768" s="177"/>
      <c r="W768" s="198"/>
      <c r="X768" s="177"/>
      <c r="Y768" s="177"/>
      <c r="AB768" s="77"/>
      <c r="AJ768" s="55"/>
    </row>
    <row r="769" spans="19:36">
      <c r="S769" s="177"/>
      <c r="T769" s="177"/>
      <c r="W769" s="198"/>
      <c r="X769" s="177"/>
      <c r="Y769" s="177"/>
      <c r="AB769" s="77"/>
      <c r="AJ769" s="55"/>
    </row>
    <row r="770" spans="19:36">
      <c r="S770" s="177"/>
      <c r="T770" s="177"/>
      <c r="W770" s="198"/>
      <c r="X770" s="177"/>
      <c r="Y770" s="177"/>
      <c r="AB770" s="77"/>
      <c r="AJ770" s="55"/>
    </row>
    <row r="771" spans="19:36">
      <c r="S771" s="177"/>
      <c r="T771" s="177"/>
      <c r="W771" s="198"/>
      <c r="X771" s="177"/>
      <c r="Y771" s="177"/>
      <c r="AB771" s="77"/>
      <c r="AJ771" s="55"/>
    </row>
    <row r="772" spans="19:36">
      <c r="S772" s="177"/>
      <c r="T772" s="177"/>
      <c r="W772" s="198"/>
      <c r="X772" s="177"/>
      <c r="Y772" s="177"/>
      <c r="AB772" s="77"/>
      <c r="AJ772" s="55"/>
    </row>
    <row r="773" spans="19:36">
      <c r="S773" s="177"/>
      <c r="T773" s="177"/>
      <c r="W773" s="198"/>
      <c r="X773" s="177"/>
      <c r="Y773" s="177"/>
      <c r="AB773" s="77"/>
      <c r="AJ773" s="55"/>
    </row>
    <row r="774" spans="19:36">
      <c r="S774" s="177"/>
      <c r="T774" s="177"/>
      <c r="W774" s="198"/>
      <c r="X774" s="177"/>
      <c r="Y774" s="177"/>
      <c r="AB774" s="77"/>
      <c r="AJ774" s="55"/>
    </row>
    <row r="775" spans="19:36">
      <c r="S775" s="177"/>
      <c r="T775" s="177"/>
      <c r="W775" s="198"/>
      <c r="X775" s="177"/>
      <c r="Y775" s="177"/>
      <c r="AB775" s="77"/>
      <c r="AJ775" s="55"/>
    </row>
    <row r="776" spans="19:36">
      <c r="S776" s="177"/>
      <c r="T776" s="177"/>
      <c r="W776" s="198"/>
      <c r="X776" s="177"/>
      <c r="Y776" s="177"/>
      <c r="AB776" s="77"/>
      <c r="AJ776" s="55"/>
    </row>
    <row r="777" spans="19:36">
      <c r="S777" s="177"/>
      <c r="T777" s="177"/>
      <c r="W777" s="198"/>
      <c r="X777" s="177"/>
      <c r="Y777" s="177"/>
      <c r="AB777" s="77"/>
      <c r="AJ777" s="55"/>
    </row>
    <row r="778" spans="19:36">
      <c r="S778" s="177"/>
      <c r="T778" s="177"/>
      <c r="W778" s="198"/>
      <c r="X778" s="177"/>
      <c r="Y778" s="177"/>
      <c r="AB778" s="77"/>
      <c r="AJ778" s="55"/>
    </row>
    <row r="779" spans="19:36">
      <c r="S779" s="177"/>
      <c r="T779" s="177"/>
      <c r="W779" s="198"/>
      <c r="X779" s="177"/>
      <c r="Y779" s="177"/>
      <c r="AB779" s="77"/>
      <c r="AJ779" s="55"/>
    </row>
    <row r="780" spans="19:36">
      <c r="S780" s="177"/>
      <c r="T780" s="177"/>
      <c r="W780" s="198"/>
      <c r="X780" s="177"/>
      <c r="Y780" s="177"/>
      <c r="AB780" s="77"/>
      <c r="AJ780" s="55"/>
    </row>
    <row r="781" spans="19:36">
      <c r="S781" s="177"/>
      <c r="T781" s="177"/>
      <c r="W781" s="198"/>
      <c r="X781" s="177"/>
      <c r="Y781" s="177"/>
      <c r="AB781" s="77"/>
      <c r="AJ781" s="55"/>
    </row>
    <row r="782" spans="19:36">
      <c r="S782" s="177"/>
      <c r="T782" s="177"/>
      <c r="W782" s="198"/>
      <c r="X782" s="177"/>
      <c r="Y782" s="177"/>
      <c r="AB782" s="77"/>
      <c r="AJ782" s="55"/>
    </row>
    <row r="783" spans="19:36">
      <c r="S783" s="177"/>
      <c r="T783" s="177"/>
      <c r="W783" s="198"/>
      <c r="X783" s="177"/>
      <c r="Y783" s="177"/>
      <c r="AB783" s="77"/>
      <c r="AJ783" s="55"/>
    </row>
    <row r="784" spans="19:36">
      <c r="S784" s="177"/>
      <c r="T784" s="177"/>
      <c r="W784" s="198"/>
      <c r="X784" s="177"/>
      <c r="Y784" s="177"/>
      <c r="AB784" s="77"/>
      <c r="AJ784" s="55"/>
    </row>
    <row r="785" spans="19:36">
      <c r="S785" s="177"/>
      <c r="T785" s="177"/>
      <c r="W785" s="198"/>
      <c r="X785" s="177"/>
      <c r="Y785" s="177"/>
      <c r="AB785" s="77"/>
      <c r="AJ785" s="55"/>
    </row>
    <row r="786" spans="19:36">
      <c r="S786" s="177"/>
      <c r="T786" s="177"/>
      <c r="W786" s="198"/>
      <c r="X786" s="177"/>
      <c r="Y786" s="177"/>
      <c r="AB786" s="77"/>
      <c r="AJ786" s="55"/>
    </row>
    <row r="787" spans="19:36">
      <c r="S787" s="177"/>
      <c r="T787" s="177"/>
      <c r="W787" s="198"/>
      <c r="X787" s="177"/>
      <c r="Y787" s="177"/>
      <c r="AB787" s="77"/>
      <c r="AJ787" s="55"/>
    </row>
    <row r="788" spans="19:36">
      <c r="S788" s="177"/>
      <c r="T788" s="177"/>
      <c r="W788" s="198"/>
      <c r="X788" s="177"/>
      <c r="Y788" s="177"/>
      <c r="AB788" s="77"/>
      <c r="AJ788" s="55"/>
    </row>
    <row r="789" spans="19:36">
      <c r="S789" s="177"/>
      <c r="T789" s="177"/>
      <c r="W789" s="198"/>
      <c r="X789" s="177"/>
      <c r="Y789" s="177"/>
      <c r="AB789" s="77"/>
      <c r="AJ789" s="55"/>
    </row>
    <row r="790" spans="19:36">
      <c r="S790" s="177"/>
      <c r="T790" s="177"/>
      <c r="W790" s="198"/>
      <c r="X790" s="177"/>
      <c r="Y790" s="177"/>
      <c r="AB790" s="77"/>
      <c r="AJ790" s="55"/>
    </row>
    <row r="791" spans="19:36">
      <c r="S791" s="177"/>
      <c r="T791" s="177"/>
      <c r="W791" s="198"/>
      <c r="X791" s="177"/>
      <c r="Y791" s="177"/>
      <c r="AB791" s="77"/>
      <c r="AJ791" s="55"/>
    </row>
    <row r="792" spans="19:36">
      <c r="S792" s="177"/>
      <c r="T792" s="177"/>
      <c r="W792" s="198"/>
      <c r="X792" s="177"/>
      <c r="Y792" s="177"/>
      <c r="AB792" s="77"/>
      <c r="AJ792" s="55"/>
    </row>
    <row r="793" spans="19:36">
      <c r="S793" s="177"/>
      <c r="T793" s="177"/>
      <c r="W793" s="198"/>
      <c r="X793" s="177"/>
      <c r="Y793" s="177"/>
      <c r="AB793" s="77"/>
      <c r="AJ793" s="55"/>
    </row>
    <row r="794" spans="19:36">
      <c r="S794" s="177"/>
      <c r="T794" s="177"/>
      <c r="W794" s="198"/>
      <c r="X794" s="177"/>
      <c r="Y794" s="177"/>
      <c r="AB794" s="77"/>
      <c r="AJ794" s="55"/>
    </row>
    <row r="795" spans="19:36">
      <c r="S795" s="177"/>
      <c r="T795" s="177"/>
      <c r="W795" s="198"/>
      <c r="X795" s="177"/>
      <c r="Y795" s="177"/>
      <c r="AB795" s="77"/>
      <c r="AJ795" s="55"/>
    </row>
    <row r="796" spans="19:36">
      <c r="S796" s="177"/>
      <c r="T796" s="177"/>
      <c r="W796" s="198"/>
      <c r="X796" s="177"/>
      <c r="Y796" s="177"/>
      <c r="AB796" s="77"/>
      <c r="AJ796" s="55"/>
    </row>
    <row r="797" spans="19:36">
      <c r="S797" s="177"/>
      <c r="T797" s="177"/>
      <c r="W797" s="198"/>
      <c r="X797" s="177"/>
      <c r="Y797" s="177"/>
      <c r="AB797" s="77"/>
      <c r="AJ797" s="55"/>
    </row>
    <row r="798" spans="19:36">
      <c r="S798" s="177"/>
      <c r="T798" s="177"/>
      <c r="W798" s="198"/>
      <c r="X798" s="177"/>
      <c r="Y798" s="177"/>
      <c r="AB798" s="77"/>
      <c r="AJ798" s="55"/>
    </row>
    <row r="799" spans="19:36">
      <c r="S799" s="177"/>
      <c r="T799" s="177"/>
      <c r="W799" s="198"/>
      <c r="X799" s="177"/>
      <c r="Y799" s="177"/>
      <c r="AB799" s="77"/>
      <c r="AJ799" s="55"/>
    </row>
    <row r="800" spans="19:36">
      <c r="S800" s="177"/>
      <c r="T800" s="177"/>
      <c r="W800" s="198"/>
      <c r="X800" s="177"/>
      <c r="Y800" s="177"/>
      <c r="AB800" s="77"/>
      <c r="AJ800" s="55"/>
    </row>
    <row r="801" spans="19:36">
      <c r="S801" s="177"/>
      <c r="T801" s="177"/>
      <c r="W801" s="198"/>
      <c r="X801" s="177"/>
      <c r="Y801" s="177"/>
      <c r="AB801" s="77"/>
      <c r="AJ801" s="55"/>
    </row>
    <row r="802" spans="19:36">
      <c r="S802" s="177"/>
      <c r="T802" s="177"/>
      <c r="W802" s="198"/>
      <c r="X802" s="177"/>
      <c r="Y802" s="177"/>
      <c r="AB802" s="77"/>
      <c r="AJ802" s="55"/>
    </row>
    <row r="803" spans="19:36">
      <c r="S803" s="177"/>
      <c r="T803" s="177"/>
      <c r="W803" s="198"/>
      <c r="X803" s="177"/>
      <c r="Y803" s="177"/>
      <c r="AB803" s="77"/>
      <c r="AJ803" s="55"/>
    </row>
    <row r="804" spans="19:36">
      <c r="S804" s="177"/>
      <c r="T804" s="177"/>
      <c r="W804" s="198"/>
      <c r="X804" s="177"/>
      <c r="Y804" s="177"/>
      <c r="AB804" s="77"/>
      <c r="AJ804" s="55"/>
    </row>
    <row r="805" spans="19:36">
      <c r="S805" s="177"/>
      <c r="T805" s="177"/>
      <c r="W805" s="198"/>
      <c r="X805" s="177"/>
      <c r="Y805" s="177"/>
      <c r="AB805" s="77"/>
      <c r="AJ805" s="55"/>
    </row>
    <row r="806" spans="19:36">
      <c r="S806" s="177"/>
      <c r="T806" s="177"/>
      <c r="W806" s="198"/>
      <c r="X806" s="177"/>
      <c r="Y806" s="177"/>
      <c r="AB806" s="77"/>
      <c r="AJ806" s="55"/>
    </row>
    <row r="807" spans="19:36">
      <c r="S807" s="177"/>
      <c r="T807" s="177"/>
      <c r="W807" s="198"/>
      <c r="X807" s="177"/>
      <c r="Y807" s="177"/>
      <c r="AB807" s="77"/>
      <c r="AJ807" s="55"/>
    </row>
    <row r="808" spans="19:36">
      <c r="S808" s="177"/>
      <c r="T808" s="177"/>
      <c r="W808" s="198"/>
      <c r="X808" s="177"/>
      <c r="Y808" s="177"/>
      <c r="AB808" s="77"/>
      <c r="AJ808" s="55"/>
    </row>
    <row r="809" spans="19:36">
      <c r="S809" s="177"/>
      <c r="T809" s="177"/>
      <c r="W809" s="198"/>
      <c r="X809" s="177"/>
      <c r="Y809" s="177"/>
      <c r="AB809" s="77"/>
      <c r="AJ809" s="55"/>
    </row>
    <row r="810" spans="19:36">
      <c r="S810" s="177"/>
      <c r="T810" s="177"/>
      <c r="W810" s="198"/>
      <c r="X810" s="177"/>
      <c r="Y810" s="177"/>
      <c r="AB810" s="77"/>
      <c r="AJ810" s="55"/>
    </row>
    <row r="811" spans="19:36">
      <c r="S811" s="177"/>
      <c r="T811" s="177"/>
      <c r="W811" s="198"/>
      <c r="X811" s="177"/>
      <c r="Y811" s="177"/>
      <c r="AB811" s="77"/>
      <c r="AJ811" s="55"/>
    </row>
    <row r="812" spans="19:36">
      <c r="S812" s="177"/>
      <c r="T812" s="177"/>
      <c r="W812" s="198"/>
      <c r="X812" s="177"/>
      <c r="Y812" s="177"/>
      <c r="AB812" s="77"/>
      <c r="AJ812" s="55"/>
    </row>
    <row r="813" spans="19:36">
      <c r="S813" s="177"/>
      <c r="T813" s="177"/>
      <c r="W813" s="198"/>
      <c r="X813" s="177"/>
      <c r="Y813" s="177"/>
      <c r="AB813" s="77"/>
      <c r="AJ813" s="55"/>
    </row>
    <row r="814" spans="19:36">
      <c r="S814" s="177"/>
      <c r="T814" s="177"/>
      <c r="W814" s="198"/>
      <c r="X814" s="177"/>
      <c r="Y814" s="177"/>
      <c r="AB814" s="77"/>
      <c r="AJ814" s="55"/>
    </row>
    <row r="815" spans="19:36">
      <c r="S815" s="177"/>
      <c r="T815" s="177"/>
      <c r="W815" s="198"/>
      <c r="X815" s="177"/>
      <c r="Y815" s="177"/>
      <c r="AB815" s="77"/>
      <c r="AJ815" s="55"/>
    </row>
    <row r="816" spans="19:36">
      <c r="S816" s="177"/>
      <c r="T816" s="177"/>
      <c r="W816" s="198"/>
      <c r="X816" s="177"/>
      <c r="Y816" s="177"/>
      <c r="AB816" s="77"/>
      <c r="AJ816" s="55"/>
    </row>
    <row r="817" spans="19:36">
      <c r="S817" s="177"/>
      <c r="T817" s="177"/>
      <c r="W817" s="198"/>
      <c r="X817" s="177"/>
      <c r="Y817" s="177"/>
      <c r="AB817" s="77"/>
      <c r="AJ817" s="55"/>
    </row>
    <row r="818" spans="19:36">
      <c r="S818" s="177"/>
      <c r="T818" s="177"/>
      <c r="W818" s="198"/>
      <c r="X818" s="177"/>
      <c r="Y818" s="177"/>
      <c r="AB818" s="77"/>
      <c r="AJ818" s="55"/>
    </row>
    <row r="819" spans="19:36">
      <c r="S819" s="177"/>
      <c r="T819" s="177"/>
      <c r="W819" s="198"/>
      <c r="X819" s="177"/>
      <c r="Y819" s="177"/>
      <c r="AB819" s="77"/>
      <c r="AJ819" s="55"/>
    </row>
    <row r="820" spans="19:36">
      <c r="S820" s="177"/>
      <c r="T820" s="177"/>
      <c r="W820" s="198"/>
      <c r="X820" s="177"/>
      <c r="Y820" s="177"/>
      <c r="AB820" s="77"/>
      <c r="AJ820" s="55"/>
    </row>
    <row r="821" spans="19:36">
      <c r="S821" s="177"/>
      <c r="T821" s="177"/>
      <c r="W821" s="198"/>
      <c r="X821" s="177"/>
      <c r="Y821" s="177"/>
      <c r="AB821" s="77"/>
      <c r="AJ821" s="55"/>
    </row>
    <row r="822" spans="19:36">
      <c r="S822" s="177"/>
      <c r="T822" s="177"/>
      <c r="W822" s="198"/>
      <c r="X822" s="177"/>
      <c r="Y822" s="177"/>
      <c r="AB822" s="77"/>
      <c r="AJ822" s="55"/>
    </row>
    <row r="823" spans="19:36">
      <c r="S823" s="177"/>
      <c r="T823" s="177"/>
      <c r="W823" s="198"/>
      <c r="X823" s="177"/>
      <c r="Y823" s="177"/>
      <c r="AB823" s="77"/>
      <c r="AJ823" s="55"/>
    </row>
    <row r="824" spans="19:36">
      <c r="S824" s="177"/>
      <c r="T824" s="177"/>
      <c r="W824" s="198"/>
      <c r="X824" s="177"/>
      <c r="Y824" s="177"/>
      <c r="AB824" s="77"/>
      <c r="AJ824" s="55"/>
    </row>
    <row r="825" spans="19:36">
      <c r="S825" s="177"/>
      <c r="T825" s="177"/>
      <c r="W825" s="198"/>
      <c r="X825" s="177"/>
      <c r="Y825" s="177"/>
      <c r="AB825" s="77"/>
      <c r="AJ825" s="55"/>
    </row>
    <row r="826" spans="19:36">
      <c r="S826" s="177"/>
      <c r="T826" s="177"/>
      <c r="W826" s="198"/>
      <c r="X826" s="177"/>
      <c r="Y826" s="177"/>
      <c r="AB826" s="77"/>
      <c r="AJ826" s="55"/>
    </row>
    <row r="827" spans="19:36">
      <c r="S827" s="177"/>
      <c r="T827" s="177"/>
      <c r="W827" s="198"/>
      <c r="X827" s="177"/>
      <c r="Y827" s="177"/>
      <c r="AB827" s="77"/>
      <c r="AJ827" s="55"/>
    </row>
    <row r="828" spans="19:36">
      <c r="S828" s="177"/>
      <c r="T828" s="177"/>
      <c r="W828" s="198"/>
      <c r="X828" s="177"/>
      <c r="Y828" s="177"/>
      <c r="AB828" s="77"/>
      <c r="AJ828" s="55"/>
    </row>
    <row r="829" spans="19:36">
      <c r="S829" s="177"/>
      <c r="T829" s="177"/>
      <c r="W829" s="198"/>
      <c r="X829" s="177"/>
      <c r="Y829" s="177"/>
      <c r="AB829" s="77"/>
      <c r="AJ829" s="55"/>
    </row>
    <row r="830" spans="19:36">
      <c r="S830" s="177"/>
      <c r="T830" s="177"/>
      <c r="W830" s="198"/>
      <c r="X830" s="177"/>
      <c r="Y830" s="177"/>
      <c r="AB830" s="77"/>
      <c r="AJ830" s="55"/>
    </row>
    <row r="831" spans="19:36">
      <c r="S831" s="177"/>
      <c r="T831" s="177"/>
      <c r="W831" s="198"/>
      <c r="X831" s="177"/>
      <c r="Y831" s="177"/>
      <c r="AB831" s="77"/>
      <c r="AJ831" s="55"/>
    </row>
    <row r="832" spans="19:36">
      <c r="S832" s="177"/>
      <c r="T832" s="177"/>
      <c r="W832" s="198"/>
      <c r="X832" s="177"/>
      <c r="Y832" s="177"/>
      <c r="AB832" s="77"/>
      <c r="AJ832" s="55"/>
    </row>
    <row r="833" spans="19:36">
      <c r="S833" s="177"/>
      <c r="T833" s="177"/>
      <c r="W833" s="198"/>
      <c r="X833" s="177"/>
      <c r="Y833" s="177"/>
      <c r="AB833" s="77"/>
      <c r="AJ833" s="55"/>
    </row>
    <row r="834" spans="19:36">
      <c r="S834" s="177"/>
      <c r="T834" s="177"/>
      <c r="W834" s="198"/>
      <c r="X834" s="177"/>
      <c r="Y834" s="177"/>
      <c r="AB834" s="77"/>
      <c r="AJ834" s="55"/>
    </row>
    <row r="835" spans="19:36">
      <c r="S835" s="177"/>
      <c r="T835" s="177"/>
      <c r="W835" s="198"/>
      <c r="X835" s="177"/>
      <c r="Y835" s="177"/>
      <c r="AB835" s="77"/>
      <c r="AJ835" s="55"/>
    </row>
    <row r="836" spans="19:36">
      <c r="S836" s="177"/>
      <c r="T836" s="177"/>
      <c r="W836" s="198"/>
      <c r="X836" s="177"/>
      <c r="Y836" s="177"/>
      <c r="AB836" s="77"/>
      <c r="AJ836" s="55"/>
    </row>
    <row r="837" spans="19:36">
      <c r="S837" s="177"/>
      <c r="T837" s="177"/>
      <c r="W837" s="198"/>
      <c r="X837" s="177"/>
      <c r="Y837" s="177"/>
      <c r="AB837" s="77"/>
      <c r="AJ837" s="55"/>
    </row>
    <row r="838" spans="19:36">
      <c r="S838" s="177"/>
      <c r="T838" s="177"/>
      <c r="W838" s="198"/>
      <c r="X838" s="177"/>
      <c r="Y838" s="177"/>
      <c r="AB838" s="77"/>
      <c r="AJ838" s="55"/>
    </row>
    <row r="839" spans="19:36">
      <c r="S839" s="177"/>
      <c r="T839" s="177"/>
      <c r="W839" s="198"/>
      <c r="X839" s="177"/>
      <c r="Y839" s="177"/>
      <c r="AB839" s="77"/>
      <c r="AJ839" s="55"/>
    </row>
    <row r="840" spans="19:36">
      <c r="S840" s="177"/>
      <c r="T840" s="177"/>
      <c r="W840" s="198"/>
      <c r="X840" s="177"/>
      <c r="Y840" s="177"/>
      <c r="AB840" s="77"/>
      <c r="AJ840" s="55"/>
    </row>
    <row r="841" spans="19:36">
      <c r="S841" s="177"/>
      <c r="T841" s="177"/>
      <c r="W841" s="198"/>
      <c r="X841" s="177"/>
      <c r="Y841" s="177"/>
      <c r="AB841" s="77"/>
      <c r="AJ841" s="55"/>
    </row>
    <row r="842" spans="19:36">
      <c r="S842" s="177"/>
      <c r="T842" s="177"/>
      <c r="W842" s="198"/>
      <c r="X842" s="177"/>
      <c r="Y842" s="177"/>
      <c r="AB842" s="77"/>
      <c r="AJ842" s="55"/>
    </row>
    <row r="843" spans="19:36">
      <c r="S843" s="177"/>
      <c r="T843" s="177"/>
      <c r="W843" s="198"/>
      <c r="X843" s="177"/>
      <c r="Y843" s="177"/>
      <c r="AB843" s="77"/>
      <c r="AJ843" s="55"/>
    </row>
    <row r="844" spans="19:36">
      <c r="S844" s="177"/>
      <c r="T844" s="177"/>
      <c r="W844" s="198"/>
      <c r="X844" s="177"/>
      <c r="Y844" s="177"/>
      <c r="AB844" s="77"/>
      <c r="AJ844" s="55"/>
    </row>
    <row r="845" spans="19:36">
      <c r="S845" s="177"/>
      <c r="T845" s="177"/>
      <c r="W845" s="198"/>
      <c r="X845" s="177"/>
      <c r="Y845" s="177"/>
      <c r="AB845" s="77"/>
      <c r="AJ845" s="55"/>
    </row>
    <row r="846" spans="19:36">
      <c r="S846" s="177"/>
      <c r="T846" s="177"/>
      <c r="W846" s="198"/>
      <c r="X846" s="177"/>
      <c r="Y846" s="177"/>
      <c r="AB846" s="77"/>
      <c r="AJ846" s="55"/>
    </row>
    <row r="847" spans="19:36">
      <c r="S847" s="177"/>
      <c r="T847" s="177"/>
      <c r="W847" s="198"/>
      <c r="X847" s="177"/>
      <c r="Y847" s="177"/>
      <c r="AB847" s="77"/>
      <c r="AJ847" s="55"/>
    </row>
    <row r="848" spans="19:36">
      <c r="S848" s="177"/>
      <c r="T848" s="177"/>
      <c r="W848" s="198"/>
      <c r="X848" s="177"/>
      <c r="Y848" s="177"/>
      <c r="AB848" s="77"/>
      <c r="AJ848" s="55"/>
    </row>
    <row r="849" spans="19:36">
      <c r="S849" s="177"/>
      <c r="T849" s="177"/>
      <c r="W849" s="198"/>
      <c r="X849" s="177"/>
      <c r="Y849" s="177"/>
      <c r="AB849" s="77"/>
      <c r="AJ849" s="55"/>
    </row>
    <row r="850" spans="19:36">
      <c r="S850" s="177"/>
      <c r="T850" s="177"/>
      <c r="W850" s="198"/>
      <c r="X850" s="177"/>
      <c r="Y850" s="177"/>
      <c r="AB850" s="77"/>
      <c r="AJ850" s="55"/>
    </row>
    <row r="851" spans="19:36">
      <c r="S851" s="177"/>
      <c r="T851" s="177"/>
      <c r="W851" s="198"/>
      <c r="X851" s="177"/>
      <c r="Y851" s="177"/>
      <c r="AB851" s="77"/>
      <c r="AJ851" s="55"/>
    </row>
    <row r="852" spans="19:36">
      <c r="S852" s="177"/>
      <c r="T852" s="177"/>
      <c r="W852" s="198"/>
      <c r="X852" s="177"/>
      <c r="Y852" s="177"/>
      <c r="AB852" s="77"/>
      <c r="AJ852" s="55"/>
    </row>
    <row r="853" spans="19:36">
      <c r="S853" s="177"/>
      <c r="T853" s="177"/>
      <c r="W853" s="198"/>
      <c r="X853" s="177"/>
      <c r="Y853" s="177"/>
      <c r="AB853" s="77"/>
      <c r="AJ853" s="55"/>
    </row>
    <row r="854" spans="19:36">
      <c r="S854" s="177"/>
      <c r="T854" s="177"/>
      <c r="W854" s="198"/>
      <c r="X854" s="177"/>
      <c r="Y854" s="177"/>
      <c r="AB854" s="77"/>
      <c r="AJ854" s="55"/>
    </row>
    <row r="855" spans="19:36">
      <c r="S855" s="177"/>
      <c r="T855" s="177"/>
      <c r="W855" s="198"/>
      <c r="X855" s="177"/>
      <c r="Y855" s="177"/>
      <c r="AB855" s="77"/>
      <c r="AJ855" s="55"/>
    </row>
    <row r="856" spans="19:36">
      <c r="S856" s="177"/>
      <c r="T856" s="177"/>
      <c r="W856" s="198"/>
      <c r="X856" s="177"/>
      <c r="Y856" s="177"/>
      <c r="AB856" s="77"/>
      <c r="AJ856" s="55"/>
    </row>
    <row r="857" spans="19:36">
      <c r="S857" s="177"/>
      <c r="T857" s="177"/>
      <c r="W857" s="198"/>
      <c r="X857" s="177"/>
      <c r="Y857" s="177"/>
      <c r="AB857" s="77"/>
      <c r="AJ857" s="55"/>
    </row>
    <row r="858" spans="19:36">
      <c r="S858" s="177"/>
      <c r="T858" s="177"/>
      <c r="W858" s="198"/>
      <c r="X858" s="177"/>
      <c r="Y858" s="177"/>
      <c r="AB858" s="77"/>
      <c r="AJ858" s="55"/>
    </row>
    <row r="859" spans="19:36">
      <c r="S859" s="177"/>
      <c r="T859" s="177"/>
      <c r="W859" s="198"/>
      <c r="X859" s="177"/>
      <c r="Y859" s="177"/>
      <c r="AB859" s="77"/>
      <c r="AJ859" s="55"/>
    </row>
    <row r="860" spans="19:36">
      <c r="S860" s="177"/>
      <c r="T860" s="177"/>
      <c r="W860" s="198"/>
      <c r="X860" s="177"/>
      <c r="Y860" s="177"/>
      <c r="AB860" s="77"/>
      <c r="AJ860" s="55"/>
    </row>
    <row r="861" spans="19:36">
      <c r="S861" s="177"/>
      <c r="T861" s="177"/>
      <c r="W861" s="198"/>
      <c r="X861" s="177"/>
      <c r="Y861" s="177"/>
      <c r="AB861" s="77"/>
      <c r="AJ861" s="55"/>
    </row>
    <row r="862" spans="19:36">
      <c r="S862" s="177"/>
      <c r="T862" s="177"/>
      <c r="W862" s="198"/>
      <c r="X862" s="177"/>
      <c r="Y862" s="177"/>
      <c r="AB862" s="77"/>
      <c r="AJ862" s="55"/>
    </row>
    <row r="863" spans="19:36">
      <c r="S863" s="177"/>
      <c r="T863" s="177"/>
      <c r="W863" s="198"/>
      <c r="X863" s="177"/>
      <c r="Y863" s="177"/>
      <c r="AB863" s="77"/>
      <c r="AJ863" s="55"/>
    </row>
    <row r="864" spans="19:36">
      <c r="S864" s="177"/>
      <c r="T864" s="177"/>
      <c r="W864" s="198"/>
      <c r="X864" s="177"/>
      <c r="Y864" s="177"/>
      <c r="AB864" s="77"/>
      <c r="AJ864" s="55"/>
    </row>
    <row r="865" spans="19:36">
      <c r="S865" s="177"/>
      <c r="T865" s="177"/>
      <c r="W865" s="198"/>
      <c r="X865" s="177"/>
      <c r="Y865" s="177"/>
      <c r="AB865" s="77"/>
      <c r="AJ865" s="55"/>
    </row>
    <row r="866" spans="19:36">
      <c r="S866" s="177"/>
      <c r="T866" s="177"/>
      <c r="W866" s="198"/>
      <c r="X866" s="177"/>
      <c r="Y866" s="177"/>
      <c r="AB866" s="77"/>
      <c r="AJ866" s="55"/>
    </row>
    <row r="867" spans="19:36">
      <c r="S867" s="177"/>
      <c r="T867" s="177"/>
      <c r="W867" s="198"/>
      <c r="X867" s="177"/>
      <c r="Y867" s="177"/>
      <c r="AB867" s="77"/>
      <c r="AJ867" s="55"/>
    </row>
    <row r="868" spans="19:36">
      <c r="S868" s="177"/>
      <c r="T868" s="177"/>
      <c r="W868" s="198"/>
      <c r="X868" s="177"/>
      <c r="Y868" s="177"/>
      <c r="AB868" s="77"/>
      <c r="AJ868" s="55"/>
    </row>
    <row r="869" spans="19:36">
      <c r="S869" s="177"/>
      <c r="T869" s="177"/>
      <c r="W869" s="198"/>
      <c r="X869" s="177"/>
      <c r="Y869" s="177"/>
      <c r="AB869" s="77"/>
      <c r="AJ869" s="55"/>
    </row>
    <row r="870" spans="19:36">
      <c r="S870" s="177"/>
      <c r="T870" s="177"/>
      <c r="W870" s="198"/>
      <c r="X870" s="177"/>
      <c r="Y870" s="177"/>
      <c r="AB870" s="77"/>
      <c r="AJ870" s="55"/>
    </row>
    <row r="871" spans="19:36">
      <c r="S871" s="177"/>
      <c r="T871" s="177"/>
      <c r="W871" s="198"/>
      <c r="X871" s="177"/>
      <c r="Y871" s="177"/>
      <c r="AB871" s="77"/>
      <c r="AJ871" s="55"/>
    </row>
    <row r="872" spans="19:36">
      <c r="S872" s="177"/>
      <c r="T872" s="177"/>
      <c r="W872" s="198"/>
      <c r="X872" s="177"/>
      <c r="Y872" s="177"/>
      <c r="AB872" s="77"/>
      <c r="AJ872" s="55"/>
    </row>
    <row r="873" spans="19:36">
      <c r="S873" s="177"/>
      <c r="T873" s="177"/>
      <c r="W873" s="198"/>
      <c r="X873" s="177"/>
      <c r="Y873" s="177"/>
      <c r="AB873" s="77"/>
      <c r="AJ873" s="55"/>
    </row>
    <row r="874" spans="19:36">
      <c r="S874" s="177"/>
      <c r="T874" s="177"/>
      <c r="W874" s="198"/>
      <c r="X874" s="177"/>
      <c r="Y874" s="177"/>
      <c r="AB874" s="77"/>
      <c r="AJ874" s="55"/>
    </row>
    <row r="875" spans="19:36">
      <c r="S875" s="177"/>
      <c r="T875" s="177"/>
      <c r="W875" s="198"/>
      <c r="X875" s="177"/>
      <c r="Y875" s="177"/>
      <c r="AB875" s="77"/>
      <c r="AJ875" s="55"/>
    </row>
    <row r="876" spans="19:36">
      <c r="S876" s="177"/>
      <c r="T876" s="177"/>
      <c r="W876" s="198"/>
      <c r="X876" s="177"/>
      <c r="Y876" s="177"/>
      <c r="AB876" s="77"/>
      <c r="AJ876" s="55"/>
    </row>
    <row r="877" spans="19:36">
      <c r="S877" s="177"/>
      <c r="T877" s="177"/>
      <c r="W877" s="198"/>
      <c r="X877" s="177"/>
      <c r="Y877" s="177"/>
      <c r="AB877" s="77"/>
      <c r="AJ877" s="55"/>
    </row>
    <row r="878" spans="19:36">
      <c r="S878" s="177"/>
      <c r="T878" s="177"/>
      <c r="W878" s="198"/>
      <c r="X878" s="177"/>
      <c r="Y878" s="177"/>
      <c r="AB878" s="77"/>
      <c r="AJ878" s="55"/>
    </row>
    <row r="879" spans="19:36">
      <c r="S879" s="177"/>
      <c r="T879" s="177"/>
      <c r="W879" s="198"/>
      <c r="X879" s="177"/>
      <c r="Y879" s="177"/>
      <c r="AB879" s="77"/>
      <c r="AJ879" s="55"/>
    </row>
    <row r="880" spans="19:36">
      <c r="S880" s="177"/>
      <c r="T880" s="177"/>
      <c r="W880" s="198"/>
      <c r="X880" s="177"/>
      <c r="Y880" s="177"/>
      <c r="AB880" s="77"/>
      <c r="AJ880" s="55"/>
    </row>
    <row r="881" spans="19:36">
      <c r="S881" s="177"/>
      <c r="T881" s="177"/>
      <c r="W881" s="198"/>
      <c r="X881" s="177"/>
      <c r="Y881" s="177"/>
      <c r="AB881" s="77"/>
      <c r="AJ881" s="55"/>
    </row>
    <row r="882" spans="19:36">
      <c r="S882" s="177"/>
      <c r="T882" s="177"/>
      <c r="W882" s="198"/>
      <c r="X882" s="177"/>
      <c r="Y882" s="177"/>
      <c r="AB882" s="77"/>
      <c r="AJ882" s="55"/>
    </row>
    <row r="883" spans="19:36">
      <c r="S883" s="177"/>
      <c r="T883" s="177"/>
      <c r="W883" s="198"/>
      <c r="X883" s="177"/>
      <c r="Y883" s="177"/>
      <c r="AB883" s="77"/>
      <c r="AJ883" s="55"/>
    </row>
    <row r="884" spans="19:36">
      <c r="S884" s="177"/>
      <c r="T884" s="177"/>
      <c r="W884" s="198"/>
      <c r="X884" s="177"/>
      <c r="Y884" s="177"/>
      <c r="AB884" s="77"/>
      <c r="AJ884" s="55"/>
    </row>
    <row r="885" spans="19:36">
      <c r="S885" s="177"/>
      <c r="T885" s="177"/>
      <c r="W885" s="198"/>
      <c r="X885" s="177"/>
      <c r="Y885" s="177"/>
      <c r="AB885" s="77"/>
      <c r="AJ885" s="55"/>
    </row>
    <row r="886" spans="19:36">
      <c r="S886" s="177"/>
      <c r="T886" s="177"/>
      <c r="W886" s="198"/>
      <c r="X886" s="177"/>
      <c r="Y886" s="177"/>
      <c r="AB886" s="77"/>
      <c r="AJ886" s="55"/>
    </row>
    <row r="887" spans="19:36">
      <c r="S887" s="177"/>
      <c r="T887" s="177"/>
      <c r="W887" s="198"/>
      <c r="X887" s="177"/>
      <c r="Y887" s="177"/>
      <c r="AB887" s="77"/>
      <c r="AJ887" s="55"/>
    </row>
    <row r="888" spans="19:36">
      <c r="S888" s="177"/>
      <c r="T888" s="177"/>
      <c r="W888" s="198"/>
      <c r="X888" s="177"/>
      <c r="Y888" s="177"/>
      <c r="AB888" s="77"/>
      <c r="AJ888" s="55"/>
    </row>
    <row r="889" spans="19:36">
      <c r="S889" s="177"/>
      <c r="T889" s="177"/>
      <c r="W889" s="198"/>
      <c r="X889" s="177"/>
      <c r="Y889" s="177"/>
      <c r="AB889" s="77"/>
      <c r="AJ889" s="55"/>
    </row>
    <row r="890" spans="19:36">
      <c r="S890" s="177"/>
      <c r="T890" s="177"/>
      <c r="W890" s="198"/>
      <c r="X890" s="177"/>
      <c r="Y890" s="177"/>
      <c r="AB890" s="77"/>
      <c r="AJ890" s="55"/>
    </row>
    <row r="891" spans="19:36">
      <c r="S891" s="177"/>
      <c r="T891" s="177"/>
      <c r="W891" s="198"/>
      <c r="X891" s="177"/>
      <c r="Y891" s="177"/>
      <c r="AB891" s="77"/>
      <c r="AJ891" s="55"/>
    </row>
    <row r="892" spans="19:36">
      <c r="S892" s="177"/>
      <c r="T892" s="177"/>
      <c r="W892" s="198"/>
      <c r="X892" s="177"/>
      <c r="Y892" s="177"/>
      <c r="AB892" s="77"/>
      <c r="AJ892" s="55"/>
    </row>
    <row r="893" spans="19:36">
      <c r="S893" s="177"/>
      <c r="T893" s="177"/>
      <c r="W893" s="198"/>
      <c r="X893" s="177"/>
      <c r="Y893" s="177"/>
      <c r="AB893" s="77"/>
      <c r="AJ893" s="55"/>
    </row>
    <row r="894" spans="19:36">
      <c r="S894" s="177"/>
      <c r="T894" s="177"/>
      <c r="W894" s="198"/>
      <c r="X894" s="177"/>
      <c r="Y894" s="177"/>
      <c r="AB894" s="77"/>
      <c r="AJ894" s="55"/>
    </row>
    <row r="895" spans="19:36">
      <c r="S895" s="177"/>
      <c r="T895" s="177"/>
      <c r="W895" s="198"/>
      <c r="X895" s="177"/>
      <c r="Y895" s="177"/>
      <c r="AB895" s="77"/>
      <c r="AJ895" s="55"/>
    </row>
    <row r="896" spans="19:36">
      <c r="S896" s="177"/>
      <c r="T896" s="177"/>
      <c r="W896" s="198"/>
      <c r="X896" s="177"/>
      <c r="Y896" s="177"/>
      <c r="AB896" s="77"/>
      <c r="AJ896" s="55"/>
    </row>
    <row r="897" spans="19:36">
      <c r="S897" s="177"/>
      <c r="T897" s="177"/>
      <c r="W897" s="198"/>
      <c r="X897" s="177"/>
      <c r="Y897" s="177"/>
      <c r="AB897" s="77"/>
      <c r="AJ897" s="55"/>
    </row>
    <row r="898" spans="19:36">
      <c r="S898" s="177"/>
      <c r="T898" s="177"/>
      <c r="W898" s="198"/>
      <c r="X898" s="177"/>
      <c r="Y898" s="177"/>
      <c r="AB898" s="77"/>
      <c r="AJ898" s="55"/>
    </row>
    <row r="899" spans="19:36">
      <c r="S899" s="177"/>
      <c r="T899" s="177"/>
      <c r="W899" s="198"/>
      <c r="X899" s="177"/>
      <c r="Y899" s="177"/>
      <c r="AB899" s="77"/>
      <c r="AJ899" s="55"/>
    </row>
    <row r="900" spans="19:36">
      <c r="S900" s="177"/>
      <c r="T900" s="177"/>
      <c r="W900" s="198"/>
      <c r="X900" s="177"/>
      <c r="Y900" s="177"/>
      <c r="AB900" s="77"/>
      <c r="AJ900" s="55"/>
    </row>
    <row r="901" spans="19:36">
      <c r="S901" s="177"/>
      <c r="T901" s="177"/>
      <c r="W901" s="198"/>
      <c r="X901" s="177"/>
      <c r="Y901" s="177"/>
      <c r="AB901" s="77"/>
      <c r="AJ901" s="55"/>
    </row>
    <row r="902" spans="19:36">
      <c r="S902" s="177"/>
      <c r="T902" s="177"/>
      <c r="W902" s="198"/>
      <c r="X902" s="177"/>
      <c r="Y902" s="177"/>
      <c r="AB902" s="77"/>
      <c r="AJ902" s="55"/>
    </row>
    <row r="903" spans="19:36">
      <c r="S903" s="177"/>
      <c r="T903" s="177"/>
      <c r="W903" s="198"/>
      <c r="X903" s="177"/>
      <c r="Y903" s="177"/>
      <c r="AB903" s="77"/>
      <c r="AJ903" s="55"/>
    </row>
    <row r="904" spans="19:36">
      <c r="S904" s="177"/>
      <c r="T904" s="177"/>
      <c r="W904" s="198"/>
      <c r="X904" s="177"/>
      <c r="Y904" s="177"/>
      <c r="AB904" s="77"/>
      <c r="AJ904" s="55"/>
    </row>
    <row r="905" spans="19:36">
      <c r="S905" s="177"/>
      <c r="T905" s="177"/>
      <c r="W905" s="198"/>
      <c r="X905" s="177"/>
      <c r="Y905" s="177"/>
      <c r="AB905" s="77"/>
      <c r="AJ905" s="55"/>
    </row>
    <row r="906" spans="19:36">
      <c r="S906" s="177"/>
      <c r="T906" s="177"/>
      <c r="W906" s="198"/>
      <c r="X906" s="177"/>
      <c r="Y906" s="177"/>
      <c r="AB906" s="77"/>
      <c r="AJ906" s="55"/>
    </row>
    <row r="907" spans="19:36">
      <c r="S907" s="177"/>
      <c r="T907" s="177"/>
      <c r="W907" s="198"/>
      <c r="X907" s="177"/>
      <c r="Y907" s="177"/>
      <c r="AB907" s="77"/>
      <c r="AJ907" s="55"/>
    </row>
    <row r="908" spans="19:36">
      <c r="S908" s="177"/>
      <c r="T908" s="177"/>
      <c r="W908" s="198"/>
      <c r="X908" s="177"/>
      <c r="Y908" s="177"/>
      <c r="AB908" s="77"/>
      <c r="AJ908" s="55"/>
    </row>
    <row r="909" spans="19:36">
      <c r="S909" s="177"/>
      <c r="T909" s="177"/>
      <c r="W909" s="198"/>
      <c r="X909" s="177"/>
      <c r="Y909" s="177"/>
      <c r="AB909" s="77"/>
      <c r="AJ909" s="55"/>
    </row>
    <row r="910" spans="19:36">
      <c r="S910" s="177"/>
      <c r="T910" s="177"/>
      <c r="W910" s="198"/>
      <c r="X910" s="177"/>
      <c r="Y910" s="177"/>
      <c r="AB910" s="77"/>
      <c r="AJ910" s="55"/>
    </row>
    <row r="911" spans="19:36">
      <c r="S911" s="177"/>
      <c r="T911" s="177"/>
      <c r="W911" s="198"/>
      <c r="X911" s="177"/>
      <c r="Y911" s="177"/>
      <c r="AB911" s="77"/>
      <c r="AJ911" s="55"/>
    </row>
    <row r="912" spans="19:36">
      <c r="S912" s="177"/>
      <c r="T912" s="177"/>
      <c r="W912" s="198"/>
      <c r="X912" s="177"/>
      <c r="Y912" s="177"/>
      <c r="AB912" s="77"/>
      <c r="AJ912" s="55"/>
    </row>
    <row r="913" spans="19:36">
      <c r="S913" s="177"/>
      <c r="T913" s="177"/>
      <c r="W913" s="198"/>
      <c r="X913" s="177"/>
      <c r="Y913" s="177"/>
      <c r="AB913" s="77"/>
      <c r="AJ913" s="55"/>
    </row>
    <row r="914" spans="19:36">
      <c r="S914" s="177"/>
      <c r="T914" s="177"/>
      <c r="W914" s="198"/>
      <c r="X914" s="177"/>
      <c r="Y914" s="177"/>
      <c r="AB914" s="77"/>
      <c r="AJ914" s="55"/>
    </row>
    <row r="915" spans="19:36">
      <c r="S915" s="177"/>
      <c r="T915" s="177"/>
      <c r="W915" s="198"/>
      <c r="X915" s="177"/>
      <c r="Y915" s="177"/>
      <c r="AB915" s="77"/>
      <c r="AJ915" s="55"/>
    </row>
    <row r="916" spans="19:36">
      <c r="S916" s="177"/>
      <c r="T916" s="177"/>
      <c r="W916" s="198"/>
      <c r="X916" s="177"/>
      <c r="Y916" s="177"/>
      <c r="AB916" s="77"/>
      <c r="AJ916" s="55"/>
    </row>
    <row r="917" spans="19:36">
      <c r="S917" s="177"/>
      <c r="T917" s="177"/>
      <c r="W917" s="198"/>
      <c r="X917" s="177"/>
      <c r="Y917" s="177"/>
      <c r="AB917" s="77"/>
      <c r="AJ917" s="55"/>
    </row>
    <row r="918" spans="19:36">
      <c r="S918" s="177"/>
      <c r="T918" s="177"/>
      <c r="W918" s="198"/>
      <c r="X918" s="177"/>
      <c r="Y918" s="177"/>
      <c r="AB918" s="77"/>
      <c r="AJ918" s="55"/>
    </row>
    <row r="919" spans="19:36">
      <c r="S919" s="177"/>
      <c r="T919" s="177"/>
      <c r="W919" s="198"/>
      <c r="X919" s="177"/>
      <c r="Y919" s="177"/>
      <c r="AB919" s="77"/>
      <c r="AJ919" s="55"/>
    </row>
    <row r="920" spans="19:36">
      <c r="S920" s="177"/>
      <c r="T920" s="177"/>
      <c r="W920" s="198"/>
      <c r="X920" s="177"/>
      <c r="Y920" s="177"/>
      <c r="AB920" s="77"/>
      <c r="AJ920" s="55"/>
    </row>
    <row r="921" spans="19:36">
      <c r="S921" s="177"/>
      <c r="T921" s="177"/>
      <c r="W921" s="198"/>
      <c r="X921" s="177"/>
      <c r="Y921" s="177"/>
      <c r="AB921" s="77"/>
      <c r="AJ921" s="55"/>
    </row>
    <row r="922" spans="19:36">
      <c r="S922" s="177"/>
      <c r="T922" s="177"/>
      <c r="W922" s="198"/>
      <c r="X922" s="177"/>
      <c r="Y922" s="177"/>
      <c r="AB922" s="77"/>
      <c r="AJ922" s="55"/>
    </row>
    <row r="923" spans="19:36">
      <c r="S923" s="177"/>
      <c r="T923" s="177"/>
      <c r="W923" s="198"/>
      <c r="X923" s="177"/>
      <c r="Y923" s="177"/>
      <c r="AB923" s="77"/>
      <c r="AJ923" s="55"/>
    </row>
    <row r="924" spans="19:36">
      <c r="S924" s="177"/>
      <c r="T924" s="177"/>
      <c r="W924" s="198"/>
      <c r="X924" s="177"/>
      <c r="Y924" s="177"/>
      <c r="AB924" s="77"/>
      <c r="AJ924" s="55"/>
    </row>
    <row r="925" spans="19:36">
      <c r="S925" s="177"/>
      <c r="T925" s="177"/>
      <c r="W925" s="198"/>
      <c r="X925" s="177"/>
      <c r="Y925" s="177"/>
      <c r="AB925" s="77"/>
      <c r="AJ925" s="55"/>
    </row>
    <row r="926" spans="19:36">
      <c r="S926" s="177"/>
      <c r="T926" s="177"/>
      <c r="W926" s="198"/>
      <c r="X926" s="177"/>
      <c r="Y926" s="177"/>
      <c r="AB926" s="77"/>
      <c r="AJ926" s="55"/>
    </row>
    <row r="927" spans="19:36">
      <c r="S927" s="177"/>
      <c r="T927" s="177"/>
      <c r="W927" s="198"/>
      <c r="X927" s="177"/>
      <c r="Y927" s="177"/>
      <c r="AB927" s="77"/>
      <c r="AJ927" s="55"/>
    </row>
    <row r="928" spans="19:36">
      <c r="S928" s="177"/>
      <c r="T928" s="177"/>
      <c r="W928" s="198"/>
      <c r="X928" s="177"/>
      <c r="Y928" s="177"/>
      <c r="AB928" s="77"/>
      <c r="AJ928" s="55"/>
    </row>
    <row r="929" spans="19:36">
      <c r="S929" s="177"/>
      <c r="T929" s="177"/>
      <c r="W929" s="198"/>
      <c r="X929" s="177"/>
      <c r="Y929" s="177"/>
      <c r="AB929" s="77"/>
      <c r="AJ929" s="55"/>
    </row>
    <row r="930" spans="19:36">
      <c r="S930" s="177"/>
      <c r="T930" s="177"/>
      <c r="W930" s="198"/>
      <c r="X930" s="177"/>
      <c r="Y930" s="177"/>
      <c r="AB930" s="77"/>
      <c r="AJ930" s="55"/>
    </row>
    <row r="931" spans="19:36">
      <c r="S931" s="177"/>
      <c r="T931" s="177"/>
      <c r="W931" s="198"/>
      <c r="X931" s="177"/>
      <c r="Y931" s="177"/>
      <c r="AB931" s="77"/>
      <c r="AJ931" s="55"/>
    </row>
    <row r="932" spans="19:36">
      <c r="S932" s="177"/>
      <c r="T932" s="177"/>
      <c r="W932" s="198"/>
      <c r="X932" s="177"/>
      <c r="Y932" s="177"/>
      <c r="AB932" s="77"/>
      <c r="AJ932" s="55"/>
    </row>
    <row r="933" spans="19:36">
      <c r="S933" s="177"/>
      <c r="T933" s="177"/>
      <c r="W933" s="198"/>
      <c r="X933" s="177"/>
      <c r="Y933" s="177"/>
      <c r="AB933" s="77"/>
      <c r="AJ933" s="55"/>
    </row>
    <row r="934" spans="19:36">
      <c r="S934" s="177"/>
      <c r="T934" s="177"/>
      <c r="W934" s="198"/>
      <c r="X934" s="177"/>
      <c r="Y934" s="177"/>
      <c r="AB934" s="77"/>
      <c r="AJ934" s="55"/>
    </row>
    <row r="935" spans="19:36">
      <c r="S935" s="177"/>
      <c r="T935" s="177"/>
      <c r="W935" s="198"/>
      <c r="X935" s="177"/>
      <c r="Y935" s="177"/>
      <c r="AB935" s="77"/>
      <c r="AJ935" s="55"/>
    </row>
    <row r="936" spans="19:36">
      <c r="S936" s="177"/>
      <c r="T936" s="177"/>
      <c r="W936" s="198"/>
      <c r="X936" s="177"/>
      <c r="Y936" s="177"/>
      <c r="AB936" s="77"/>
      <c r="AJ936" s="55"/>
    </row>
    <row r="937" spans="19:36">
      <c r="S937" s="177"/>
      <c r="T937" s="177"/>
      <c r="W937" s="198"/>
      <c r="X937" s="177"/>
      <c r="Y937" s="177"/>
      <c r="AB937" s="77"/>
      <c r="AJ937" s="55"/>
    </row>
    <row r="938" spans="19:36">
      <c r="S938" s="177"/>
      <c r="T938" s="177"/>
      <c r="W938" s="198"/>
      <c r="X938" s="177"/>
      <c r="Y938" s="177"/>
      <c r="AB938" s="77"/>
      <c r="AJ938" s="55"/>
    </row>
    <row r="939" spans="19:36">
      <c r="S939" s="177"/>
      <c r="T939" s="177"/>
      <c r="W939" s="198"/>
      <c r="X939" s="177"/>
      <c r="Y939" s="177"/>
      <c r="AB939" s="77"/>
      <c r="AJ939" s="55"/>
    </row>
    <row r="940" spans="19:36">
      <c r="S940" s="177"/>
      <c r="T940" s="177"/>
      <c r="W940" s="198"/>
      <c r="X940" s="177"/>
      <c r="Y940" s="177"/>
      <c r="AB940" s="77"/>
      <c r="AJ940" s="55"/>
    </row>
    <row r="941" spans="19:36">
      <c r="S941" s="177"/>
      <c r="T941" s="177"/>
      <c r="W941" s="198"/>
      <c r="X941" s="177"/>
      <c r="Y941" s="177"/>
      <c r="AB941" s="77"/>
      <c r="AJ941" s="55"/>
    </row>
    <row r="942" spans="19:36">
      <c r="S942" s="177"/>
      <c r="T942" s="177"/>
      <c r="W942" s="198"/>
      <c r="X942" s="177"/>
      <c r="Y942" s="177"/>
      <c r="AB942" s="77"/>
      <c r="AJ942" s="55"/>
    </row>
    <row r="943" spans="19:36">
      <c r="S943" s="177"/>
      <c r="T943" s="177"/>
      <c r="W943" s="198"/>
      <c r="X943" s="177"/>
      <c r="Y943" s="177"/>
      <c r="AB943" s="77"/>
      <c r="AJ943" s="55"/>
    </row>
    <row r="944" spans="19:36">
      <c r="S944" s="177"/>
      <c r="T944" s="177"/>
      <c r="W944" s="198"/>
      <c r="X944" s="177"/>
      <c r="Y944" s="177"/>
      <c r="AB944" s="77"/>
      <c r="AJ944" s="55"/>
    </row>
    <row r="945" spans="19:36">
      <c r="S945" s="177"/>
      <c r="T945" s="177"/>
      <c r="W945" s="198"/>
      <c r="X945" s="177"/>
      <c r="Y945" s="177"/>
      <c r="AB945" s="77"/>
      <c r="AJ945" s="55"/>
    </row>
    <row r="946" spans="19:36">
      <c r="S946" s="177"/>
      <c r="T946" s="177"/>
      <c r="W946" s="198"/>
      <c r="X946" s="177"/>
      <c r="Y946" s="177"/>
      <c r="AB946" s="77"/>
      <c r="AJ946" s="55"/>
    </row>
    <row r="947" spans="19:36">
      <c r="S947" s="177"/>
      <c r="T947" s="177"/>
      <c r="W947" s="198"/>
      <c r="X947" s="177"/>
      <c r="Y947" s="177"/>
      <c r="AB947" s="77"/>
      <c r="AJ947" s="55"/>
    </row>
    <row r="948" spans="19:36">
      <c r="S948" s="177"/>
      <c r="T948" s="177"/>
      <c r="W948" s="198"/>
      <c r="X948" s="177"/>
      <c r="Y948" s="177"/>
      <c r="AB948" s="77"/>
      <c r="AJ948" s="55"/>
    </row>
    <row r="949" spans="19:36">
      <c r="S949" s="177"/>
      <c r="T949" s="177"/>
      <c r="W949" s="198"/>
      <c r="X949" s="177"/>
      <c r="Y949" s="177"/>
      <c r="AB949" s="77"/>
      <c r="AJ949" s="55"/>
    </row>
    <row r="950" spans="19:36">
      <c r="S950" s="177"/>
      <c r="T950" s="177"/>
      <c r="W950" s="198"/>
      <c r="X950" s="177"/>
      <c r="Y950" s="177"/>
      <c r="AB950" s="77"/>
      <c r="AJ950" s="55"/>
    </row>
    <row r="951" spans="19:36">
      <c r="S951" s="177"/>
      <c r="T951" s="177"/>
      <c r="W951" s="198"/>
      <c r="X951" s="177"/>
      <c r="Y951" s="177"/>
      <c r="AB951" s="77"/>
      <c r="AJ951" s="55"/>
    </row>
    <row r="952" spans="19:36">
      <c r="S952" s="177"/>
      <c r="T952" s="177"/>
      <c r="W952" s="198"/>
      <c r="X952" s="177"/>
      <c r="Y952" s="177"/>
      <c r="AB952" s="77"/>
      <c r="AJ952" s="55"/>
    </row>
    <row r="953" spans="19:36">
      <c r="S953" s="177"/>
      <c r="T953" s="177"/>
      <c r="W953" s="198"/>
      <c r="X953" s="177"/>
      <c r="Y953" s="177"/>
      <c r="AB953" s="77"/>
      <c r="AJ953" s="55"/>
    </row>
    <row r="954" spans="19:36">
      <c r="S954" s="177"/>
      <c r="T954" s="177"/>
      <c r="W954" s="198"/>
      <c r="X954" s="177"/>
      <c r="Y954" s="177"/>
      <c r="AB954" s="77"/>
      <c r="AJ954" s="55"/>
    </row>
    <row r="955" spans="19:36">
      <c r="S955" s="177"/>
      <c r="T955" s="177"/>
      <c r="W955" s="198"/>
      <c r="X955" s="177"/>
      <c r="Y955" s="177"/>
      <c r="AB955" s="77"/>
      <c r="AJ955" s="55"/>
    </row>
    <row r="956" spans="19:36">
      <c r="S956" s="177"/>
      <c r="T956" s="177"/>
      <c r="W956" s="198"/>
      <c r="X956" s="177"/>
      <c r="Y956" s="177"/>
      <c r="AB956" s="77"/>
      <c r="AJ956" s="55"/>
    </row>
    <row r="957" spans="19:36">
      <c r="S957" s="177"/>
      <c r="T957" s="177"/>
      <c r="W957" s="198"/>
      <c r="X957" s="177"/>
      <c r="Y957" s="177"/>
      <c r="AB957" s="77"/>
      <c r="AJ957" s="55"/>
    </row>
    <row r="958" spans="19:36">
      <c r="S958" s="177"/>
      <c r="T958" s="177"/>
      <c r="W958" s="198"/>
      <c r="X958" s="177"/>
      <c r="Y958" s="177"/>
      <c r="AB958" s="77"/>
      <c r="AJ958" s="55"/>
    </row>
    <row r="959" spans="19:36">
      <c r="S959" s="177"/>
      <c r="T959" s="177"/>
      <c r="W959" s="198"/>
      <c r="X959" s="177"/>
      <c r="Y959" s="177"/>
      <c r="AB959" s="77"/>
      <c r="AJ959" s="55"/>
    </row>
    <row r="960" spans="19:36">
      <c r="S960" s="177"/>
      <c r="T960" s="177"/>
      <c r="W960" s="198"/>
      <c r="X960" s="177"/>
      <c r="Y960" s="177"/>
      <c r="AB960" s="77"/>
      <c r="AJ960" s="55"/>
    </row>
    <row r="961" spans="19:36">
      <c r="S961" s="177"/>
      <c r="T961" s="177"/>
      <c r="W961" s="198"/>
      <c r="X961" s="177"/>
      <c r="Y961" s="177"/>
      <c r="AB961" s="77"/>
      <c r="AJ961" s="55"/>
    </row>
    <row r="962" spans="19:36">
      <c r="S962" s="177"/>
      <c r="T962" s="177"/>
      <c r="W962" s="198"/>
      <c r="X962" s="177"/>
      <c r="Y962" s="177"/>
      <c r="AB962" s="77"/>
      <c r="AJ962" s="55"/>
    </row>
    <row r="963" spans="19:36">
      <c r="S963" s="177"/>
      <c r="T963" s="177"/>
      <c r="W963" s="198"/>
      <c r="X963" s="177"/>
      <c r="Y963" s="177"/>
      <c r="AB963" s="77"/>
      <c r="AJ963" s="55"/>
    </row>
    <row r="964" spans="19:36">
      <c r="S964" s="177"/>
      <c r="T964" s="177"/>
      <c r="W964" s="198"/>
      <c r="X964" s="177"/>
      <c r="Y964" s="177"/>
      <c r="AB964" s="77"/>
      <c r="AJ964" s="55"/>
    </row>
    <row r="965" spans="19:36">
      <c r="S965" s="177"/>
      <c r="T965" s="177"/>
      <c r="W965" s="198"/>
      <c r="X965" s="177"/>
      <c r="Y965" s="177"/>
      <c r="AB965" s="77"/>
      <c r="AJ965" s="55"/>
    </row>
    <row r="966" spans="19:36">
      <c r="S966" s="177"/>
      <c r="T966" s="177"/>
      <c r="W966" s="198"/>
      <c r="X966" s="177"/>
      <c r="Y966" s="177"/>
      <c r="AB966" s="77"/>
      <c r="AJ966" s="55"/>
    </row>
    <row r="967" spans="19:36">
      <c r="S967" s="177"/>
      <c r="T967" s="177"/>
      <c r="W967" s="198"/>
      <c r="X967" s="177"/>
      <c r="Y967" s="177"/>
      <c r="AB967" s="77"/>
      <c r="AJ967" s="55"/>
    </row>
    <row r="968" spans="19:36">
      <c r="S968" s="177"/>
      <c r="T968" s="177"/>
      <c r="W968" s="198"/>
      <c r="X968" s="177"/>
      <c r="Y968" s="177"/>
      <c r="AB968" s="77"/>
      <c r="AJ968" s="55"/>
    </row>
    <row r="969" spans="19:36">
      <c r="S969" s="177"/>
      <c r="T969" s="177"/>
      <c r="W969" s="198"/>
      <c r="X969" s="177"/>
      <c r="Y969" s="177"/>
      <c r="AB969" s="77"/>
      <c r="AJ969" s="55"/>
    </row>
    <row r="970" spans="19:36">
      <c r="S970" s="177"/>
      <c r="T970" s="177"/>
      <c r="W970" s="198"/>
      <c r="X970" s="177"/>
      <c r="Y970" s="177"/>
      <c r="AB970" s="77"/>
      <c r="AJ970" s="55"/>
    </row>
    <row r="971" spans="19:36">
      <c r="S971" s="177"/>
      <c r="T971" s="177"/>
      <c r="W971" s="198"/>
      <c r="X971" s="177"/>
      <c r="Y971" s="177"/>
      <c r="AB971" s="77"/>
      <c r="AJ971" s="55"/>
    </row>
    <row r="972" spans="19:36">
      <c r="S972" s="177"/>
      <c r="T972" s="177"/>
      <c r="W972" s="198"/>
      <c r="X972" s="177"/>
      <c r="Y972" s="177"/>
      <c r="AB972" s="77"/>
      <c r="AJ972" s="55"/>
    </row>
    <row r="973" spans="19:36">
      <c r="S973" s="177"/>
      <c r="T973" s="177"/>
      <c r="W973" s="198"/>
      <c r="X973" s="177"/>
      <c r="Y973" s="177"/>
      <c r="AB973" s="77"/>
      <c r="AJ973" s="55"/>
    </row>
    <row r="974" spans="19:36">
      <c r="S974" s="177"/>
      <c r="T974" s="177"/>
      <c r="W974" s="198"/>
      <c r="X974" s="177"/>
      <c r="Y974" s="177"/>
      <c r="AB974" s="77"/>
      <c r="AJ974" s="55"/>
    </row>
    <row r="975" spans="19:36">
      <c r="S975" s="177"/>
      <c r="T975" s="177"/>
      <c r="W975" s="198"/>
      <c r="X975" s="177"/>
      <c r="Y975" s="177"/>
      <c r="AB975" s="77"/>
      <c r="AJ975" s="55"/>
    </row>
    <row r="976" spans="19:36">
      <c r="S976" s="177"/>
      <c r="T976" s="177"/>
      <c r="W976" s="198"/>
      <c r="X976" s="177"/>
      <c r="Y976" s="177"/>
      <c r="AB976" s="77"/>
      <c r="AJ976" s="55"/>
    </row>
    <row r="977" spans="19:36">
      <c r="S977" s="177"/>
      <c r="T977" s="177"/>
      <c r="W977" s="198"/>
      <c r="X977" s="177"/>
      <c r="Y977" s="177"/>
      <c r="AB977" s="77"/>
      <c r="AJ977" s="55"/>
    </row>
    <row r="978" spans="19:36">
      <c r="S978" s="177"/>
      <c r="T978" s="177"/>
      <c r="W978" s="198"/>
      <c r="X978" s="177"/>
      <c r="Y978" s="177"/>
      <c r="AB978" s="77"/>
      <c r="AJ978" s="55"/>
    </row>
    <row r="979" spans="19:36">
      <c r="S979" s="177"/>
      <c r="T979" s="177"/>
      <c r="W979" s="198"/>
      <c r="X979" s="177"/>
      <c r="Y979" s="177"/>
      <c r="AB979" s="77"/>
      <c r="AJ979" s="55"/>
    </row>
    <row r="980" spans="19:36">
      <c r="S980" s="177"/>
      <c r="T980" s="177"/>
      <c r="W980" s="198"/>
      <c r="X980" s="177"/>
      <c r="Y980" s="177"/>
      <c r="AB980" s="77"/>
      <c r="AJ980" s="55"/>
    </row>
    <row r="981" spans="19:36">
      <c r="S981" s="177"/>
      <c r="T981" s="177"/>
      <c r="W981" s="198"/>
      <c r="X981" s="177"/>
      <c r="Y981" s="177"/>
      <c r="AB981" s="77"/>
      <c r="AJ981" s="55"/>
    </row>
    <row r="982" spans="19:36">
      <c r="S982" s="177"/>
      <c r="T982" s="177"/>
      <c r="W982" s="198"/>
      <c r="X982" s="177"/>
      <c r="Y982" s="177"/>
      <c r="AB982" s="77"/>
      <c r="AJ982" s="55"/>
    </row>
    <row r="983" spans="19:36">
      <c r="S983" s="177"/>
      <c r="T983" s="177"/>
      <c r="W983" s="198"/>
      <c r="X983" s="177"/>
      <c r="Y983" s="177"/>
      <c r="AB983" s="77"/>
      <c r="AJ983" s="55"/>
    </row>
    <row r="984" spans="19:36">
      <c r="S984" s="177"/>
      <c r="T984" s="177"/>
      <c r="W984" s="198"/>
      <c r="X984" s="177"/>
      <c r="Y984" s="177"/>
      <c r="AB984" s="77"/>
      <c r="AJ984" s="55"/>
    </row>
    <row r="985" spans="19:36">
      <c r="S985" s="177"/>
      <c r="T985" s="177"/>
      <c r="W985" s="198"/>
      <c r="X985" s="177"/>
      <c r="Y985" s="177"/>
      <c r="AB985" s="77"/>
      <c r="AJ985" s="55"/>
    </row>
    <row r="986" spans="19:36">
      <c r="S986" s="177"/>
      <c r="T986" s="177"/>
      <c r="W986" s="198"/>
      <c r="X986" s="177"/>
      <c r="Y986" s="177"/>
      <c r="AB986" s="77"/>
      <c r="AJ986" s="55"/>
    </row>
    <row r="987" spans="19:36">
      <c r="S987" s="177"/>
      <c r="T987" s="177"/>
      <c r="W987" s="198"/>
      <c r="X987" s="177"/>
      <c r="Y987" s="177"/>
      <c r="AB987" s="77"/>
      <c r="AJ987" s="55"/>
    </row>
    <row r="988" spans="19:36">
      <c r="S988" s="177"/>
      <c r="T988" s="177"/>
      <c r="W988" s="198"/>
      <c r="X988" s="177"/>
      <c r="Y988" s="177"/>
      <c r="AB988" s="77"/>
      <c r="AJ988" s="55"/>
    </row>
    <row r="989" spans="19:36">
      <c r="S989" s="177"/>
      <c r="T989" s="177"/>
      <c r="W989" s="198"/>
      <c r="X989" s="177"/>
      <c r="Y989" s="177"/>
      <c r="AB989" s="77"/>
      <c r="AJ989" s="55"/>
    </row>
    <row r="990" spans="19:36">
      <c r="S990" s="177"/>
      <c r="T990" s="177"/>
      <c r="W990" s="198"/>
      <c r="X990" s="177"/>
      <c r="Y990" s="177"/>
      <c r="AB990" s="77"/>
      <c r="AJ990" s="55"/>
    </row>
    <row r="991" spans="19:36">
      <c r="S991" s="177"/>
      <c r="T991" s="177"/>
      <c r="W991" s="198"/>
      <c r="X991" s="177"/>
      <c r="Y991" s="177"/>
      <c r="AB991" s="77"/>
      <c r="AJ991" s="55"/>
    </row>
    <row r="992" spans="19:36">
      <c r="S992" s="177"/>
      <c r="T992" s="177"/>
      <c r="W992" s="198"/>
      <c r="X992" s="177"/>
      <c r="Y992" s="177"/>
      <c r="AB992" s="77"/>
      <c r="AJ992" s="55"/>
    </row>
    <row r="993" spans="19:36">
      <c r="S993" s="177"/>
      <c r="T993" s="177"/>
      <c r="W993" s="198"/>
      <c r="X993" s="177"/>
      <c r="Y993" s="177"/>
      <c r="AB993" s="77"/>
      <c r="AJ993" s="55"/>
    </row>
    <row r="994" spans="19:36">
      <c r="S994" s="177"/>
      <c r="T994" s="177"/>
      <c r="W994" s="198"/>
      <c r="X994" s="177"/>
      <c r="Y994" s="177"/>
      <c r="AB994" s="77"/>
      <c r="AJ994" s="55"/>
    </row>
    <row r="995" spans="19:36">
      <c r="S995" s="177"/>
      <c r="T995" s="177"/>
      <c r="W995" s="198"/>
      <c r="X995" s="177"/>
      <c r="Y995" s="177"/>
      <c r="AB995" s="77"/>
      <c r="AJ995" s="55"/>
    </row>
    <row r="996" spans="19:36">
      <c r="S996" s="177"/>
      <c r="T996" s="177"/>
      <c r="W996" s="198"/>
      <c r="X996" s="177"/>
      <c r="Y996" s="177"/>
      <c r="AB996" s="77"/>
      <c r="AJ996" s="55"/>
    </row>
    <row r="997" spans="19:36">
      <c r="S997" s="177"/>
      <c r="T997" s="177"/>
      <c r="W997" s="198"/>
      <c r="X997" s="177"/>
      <c r="Y997" s="177"/>
      <c r="AB997" s="77"/>
      <c r="AJ997" s="55"/>
    </row>
    <row r="998" spans="19:36">
      <c r="S998" s="177"/>
      <c r="T998" s="177"/>
      <c r="W998" s="198"/>
      <c r="X998" s="177"/>
      <c r="Y998" s="177"/>
      <c r="AB998" s="77"/>
      <c r="AJ998" s="55"/>
    </row>
    <row r="999" spans="19:36">
      <c r="S999" s="177"/>
      <c r="T999" s="177"/>
      <c r="W999" s="198"/>
      <c r="X999" s="177"/>
      <c r="Y999" s="177"/>
      <c r="AB999" s="77"/>
      <c r="AJ999" s="55"/>
    </row>
    <row r="1000" spans="19:36">
      <c r="S1000" s="177"/>
      <c r="T1000" s="177"/>
      <c r="W1000" s="198"/>
      <c r="X1000" s="177"/>
      <c r="Y1000" s="177"/>
      <c r="AB1000" s="77"/>
      <c r="AJ1000" s="55"/>
    </row>
    <row r="1001" spans="19:36">
      <c r="S1001" s="177"/>
      <c r="T1001" s="177"/>
      <c r="W1001" s="198"/>
      <c r="X1001" s="177"/>
      <c r="Y1001" s="177"/>
      <c r="AB1001" s="77"/>
      <c r="AJ1001" s="55"/>
    </row>
    <row r="1002" spans="19:36">
      <c r="S1002" s="177"/>
      <c r="T1002" s="177"/>
      <c r="W1002" s="198"/>
      <c r="X1002" s="177"/>
      <c r="Y1002" s="177"/>
      <c r="AB1002" s="77"/>
      <c r="AJ1002" s="55"/>
    </row>
    <row r="1003" spans="19:36">
      <c r="S1003" s="177"/>
      <c r="T1003" s="177"/>
      <c r="W1003" s="198"/>
      <c r="X1003" s="177"/>
      <c r="Y1003" s="177"/>
      <c r="AB1003" s="77"/>
      <c r="AJ1003" s="55"/>
    </row>
    <row r="1004" spans="19:36">
      <c r="S1004" s="177"/>
      <c r="T1004" s="177"/>
      <c r="W1004" s="198"/>
      <c r="X1004" s="177"/>
      <c r="Y1004" s="177"/>
      <c r="AB1004" s="77"/>
      <c r="AJ1004" s="55"/>
    </row>
    <row r="1005" spans="19:36">
      <c r="S1005" s="177"/>
      <c r="T1005" s="177"/>
      <c r="W1005" s="198"/>
      <c r="X1005" s="177"/>
      <c r="Y1005" s="177"/>
      <c r="AB1005" s="77"/>
      <c r="AJ1005" s="55"/>
    </row>
    <row r="1006" spans="19:36">
      <c r="S1006" s="177"/>
      <c r="T1006" s="177"/>
      <c r="W1006" s="198"/>
      <c r="X1006" s="177"/>
      <c r="Y1006" s="177"/>
      <c r="AB1006" s="77"/>
      <c r="AJ1006" s="55"/>
    </row>
    <row r="1007" spans="19:36">
      <c r="S1007" s="177"/>
      <c r="T1007" s="177"/>
      <c r="W1007" s="198"/>
      <c r="X1007" s="177"/>
      <c r="Y1007" s="177"/>
      <c r="AB1007" s="77"/>
      <c r="AJ1007" s="55"/>
    </row>
    <row r="1008" spans="19:36">
      <c r="S1008" s="177"/>
      <c r="T1008" s="177"/>
      <c r="W1008" s="198"/>
      <c r="X1008" s="177"/>
      <c r="Y1008" s="177"/>
      <c r="AB1008" s="77"/>
      <c r="AJ1008" s="55"/>
    </row>
    <row r="1009" spans="19:36">
      <c r="S1009" s="177"/>
      <c r="T1009" s="177"/>
      <c r="W1009" s="198"/>
      <c r="X1009" s="177"/>
      <c r="Y1009" s="177"/>
      <c r="AB1009" s="77"/>
      <c r="AJ1009" s="55"/>
    </row>
    <row r="1010" spans="19:36">
      <c r="S1010" s="177"/>
      <c r="T1010" s="177"/>
      <c r="W1010" s="198"/>
      <c r="X1010" s="177"/>
      <c r="Y1010" s="177"/>
      <c r="AB1010" s="77"/>
      <c r="AJ1010" s="55"/>
    </row>
    <row r="1011" spans="19:36">
      <c r="S1011" s="177"/>
      <c r="T1011" s="177"/>
      <c r="W1011" s="198"/>
      <c r="X1011" s="177"/>
      <c r="Y1011" s="177"/>
      <c r="AB1011" s="77"/>
      <c r="AJ1011" s="55"/>
    </row>
    <row r="1012" spans="19:36">
      <c r="S1012" s="177"/>
      <c r="T1012" s="177"/>
      <c r="W1012" s="198"/>
      <c r="X1012" s="177"/>
      <c r="Y1012" s="177"/>
      <c r="AB1012" s="77"/>
      <c r="AJ1012" s="55"/>
    </row>
    <row r="1013" spans="19:36">
      <c r="S1013" s="177"/>
      <c r="T1013" s="177"/>
      <c r="W1013" s="198"/>
      <c r="X1013" s="177"/>
      <c r="Y1013" s="177"/>
      <c r="AB1013" s="77"/>
      <c r="AJ1013" s="55"/>
    </row>
    <row r="1014" spans="19:36">
      <c r="S1014" s="177"/>
      <c r="T1014" s="177"/>
      <c r="W1014" s="198"/>
      <c r="X1014" s="177"/>
      <c r="Y1014" s="177"/>
      <c r="AB1014" s="77"/>
      <c r="AJ1014" s="55"/>
    </row>
    <row r="1015" spans="19:36">
      <c r="S1015" s="177"/>
      <c r="T1015" s="177"/>
      <c r="W1015" s="198"/>
      <c r="X1015" s="177"/>
      <c r="Y1015" s="177"/>
      <c r="AB1015" s="77"/>
      <c r="AJ1015" s="55"/>
    </row>
    <row r="1016" spans="19:36">
      <c r="S1016" s="177"/>
      <c r="T1016" s="177"/>
      <c r="W1016" s="198"/>
      <c r="X1016" s="177"/>
      <c r="Y1016" s="177"/>
      <c r="AB1016" s="77"/>
      <c r="AJ1016" s="55"/>
    </row>
    <row r="1017" spans="19:36">
      <c r="S1017" s="177"/>
      <c r="T1017" s="177"/>
      <c r="W1017" s="198"/>
      <c r="X1017" s="177"/>
      <c r="Y1017" s="177"/>
      <c r="AB1017" s="77"/>
      <c r="AJ1017" s="55"/>
    </row>
    <row r="1018" spans="19:36">
      <c r="S1018" s="177"/>
      <c r="T1018" s="177"/>
      <c r="W1018" s="198"/>
      <c r="X1018" s="177"/>
      <c r="Y1018" s="177"/>
      <c r="AB1018" s="77"/>
      <c r="AJ1018" s="55"/>
    </row>
    <row r="1019" spans="19:36">
      <c r="S1019" s="177"/>
      <c r="T1019" s="177"/>
      <c r="W1019" s="198"/>
      <c r="X1019" s="177"/>
      <c r="Y1019" s="177"/>
      <c r="AB1019" s="77"/>
      <c r="AJ1019" s="55"/>
    </row>
    <row r="1020" spans="19:36">
      <c r="S1020" s="177"/>
      <c r="T1020" s="177"/>
      <c r="W1020" s="198"/>
      <c r="X1020" s="177"/>
      <c r="Y1020" s="177"/>
      <c r="AB1020" s="77"/>
      <c r="AJ1020" s="55"/>
    </row>
    <row r="1021" spans="19:36">
      <c r="S1021" s="177"/>
      <c r="T1021" s="177"/>
      <c r="W1021" s="198"/>
      <c r="X1021" s="177"/>
      <c r="Y1021" s="177"/>
      <c r="AB1021" s="77"/>
      <c r="AJ1021" s="55"/>
    </row>
    <row r="1022" spans="19:36">
      <c r="S1022" s="177"/>
      <c r="T1022" s="177"/>
      <c r="W1022" s="198"/>
      <c r="X1022" s="177"/>
      <c r="Y1022" s="177"/>
      <c r="AB1022" s="77"/>
      <c r="AJ1022" s="55"/>
    </row>
    <row r="1023" spans="19:36">
      <c r="S1023" s="177"/>
      <c r="T1023" s="177"/>
      <c r="W1023" s="198"/>
      <c r="X1023" s="177"/>
      <c r="Y1023" s="177"/>
      <c r="AB1023" s="77"/>
      <c r="AJ1023" s="55"/>
    </row>
    <row r="1024" spans="19:36">
      <c r="S1024" s="177"/>
      <c r="T1024" s="177"/>
      <c r="W1024" s="198"/>
      <c r="X1024" s="177"/>
      <c r="Y1024" s="177"/>
      <c r="AB1024" s="77"/>
      <c r="AJ1024" s="55"/>
    </row>
    <row r="1025" spans="19:36">
      <c r="S1025" s="177"/>
      <c r="T1025" s="177"/>
      <c r="W1025" s="198"/>
      <c r="X1025" s="177"/>
      <c r="Y1025" s="177"/>
      <c r="AB1025" s="77"/>
      <c r="AJ1025" s="55"/>
    </row>
    <row r="1026" spans="19:36">
      <c r="S1026" s="177"/>
      <c r="T1026" s="177"/>
      <c r="W1026" s="198"/>
      <c r="X1026" s="177"/>
      <c r="Y1026" s="177"/>
      <c r="AB1026" s="77"/>
      <c r="AJ1026" s="55"/>
    </row>
    <row r="1027" spans="19:36">
      <c r="S1027" s="177"/>
      <c r="T1027" s="177"/>
      <c r="W1027" s="198"/>
      <c r="X1027" s="177"/>
      <c r="Y1027" s="177"/>
      <c r="AB1027" s="77"/>
      <c r="AJ1027" s="55"/>
    </row>
    <row r="1028" spans="19:36">
      <c r="S1028" s="177"/>
      <c r="T1028" s="177"/>
      <c r="W1028" s="198"/>
      <c r="X1028" s="177"/>
      <c r="Y1028" s="177"/>
      <c r="AB1028" s="77"/>
      <c r="AJ1028" s="55"/>
    </row>
    <row r="1029" spans="19:36">
      <c r="S1029" s="177"/>
      <c r="T1029" s="177"/>
      <c r="W1029" s="198"/>
      <c r="X1029" s="177"/>
      <c r="Y1029" s="177"/>
      <c r="AB1029" s="77"/>
      <c r="AJ1029" s="55"/>
    </row>
    <row r="1030" spans="19:36">
      <c r="S1030" s="177"/>
      <c r="T1030" s="177"/>
      <c r="W1030" s="198"/>
      <c r="X1030" s="177"/>
      <c r="Y1030" s="177"/>
      <c r="AB1030" s="77"/>
      <c r="AJ1030" s="55"/>
    </row>
    <row r="1031" spans="19:36">
      <c r="S1031" s="177"/>
      <c r="T1031" s="177"/>
      <c r="W1031" s="198"/>
      <c r="X1031" s="177"/>
      <c r="Y1031" s="177"/>
      <c r="AB1031" s="77"/>
      <c r="AJ1031" s="55"/>
    </row>
    <row r="1032" spans="19:36">
      <c r="S1032" s="177"/>
      <c r="T1032" s="177"/>
      <c r="W1032" s="198"/>
      <c r="X1032" s="177"/>
      <c r="Y1032" s="177"/>
      <c r="AB1032" s="77"/>
      <c r="AJ1032" s="55"/>
    </row>
    <row r="1033" spans="19:36">
      <c r="S1033" s="177"/>
      <c r="T1033" s="177"/>
      <c r="W1033" s="198"/>
      <c r="X1033" s="177"/>
      <c r="Y1033" s="177"/>
      <c r="AB1033" s="77"/>
      <c r="AJ1033" s="55"/>
    </row>
    <row r="1034" spans="19:36">
      <c r="S1034" s="177"/>
      <c r="T1034" s="177"/>
      <c r="W1034" s="198"/>
      <c r="X1034" s="177"/>
      <c r="Y1034" s="177"/>
      <c r="AB1034" s="77"/>
      <c r="AJ1034" s="55"/>
    </row>
    <row r="1035" spans="19:36">
      <c r="S1035" s="177"/>
      <c r="T1035" s="177"/>
      <c r="W1035" s="198"/>
      <c r="X1035" s="177"/>
      <c r="Y1035" s="177"/>
      <c r="AB1035" s="77"/>
      <c r="AJ1035" s="55"/>
    </row>
    <row r="1036" spans="19:36">
      <c r="S1036" s="177"/>
      <c r="T1036" s="177"/>
      <c r="W1036" s="198"/>
      <c r="X1036" s="177"/>
      <c r="Y1036" s="177"/>
      <c r="AB1036" s="77"/>
      <c r="AJ1036" s="55"/>
    </row>
    <row r="1037" spans="19:36">
      <c r="S1037" s="177"/>
      <c r="T1037" s="177"/>
      <c r="W1037" s="198"/>
      <c r="X1037" s="177"/>
      <c r="Y1037" s="177"/>
      <c r="AB1037" s="77"/>
      <c r="AJ1037" s="55"/>
    </row>
    <row r="1038" spans="19:36">
      <c r="S1038" s="177"/>
      <c r="T1038" s="177"/>
      <c r="W1038" s="198"/>
      <c r="X1038" s="177"/>
      <c r="Y1038" s="177"/>
      <c r="AB1038" s="77"/>
      <c r="AJ1038" s="55"/>
    </row>
    <row r="1039" spans="19:36">
      <c r="S1039" s="177"/>
      <c r="T1039" s="177"/>
      <c r="W1039" s="198"/>
      <c r="X1039" s="177"/>
      <c r="Y1039" s="177"/>
      <c r="AB1039" s="77"/>
      <c r="AJ1039" s="55"/>
    </row>
    <row r="1040" spans="19:36">
      <c r="S1040" s="177"/>
      <c r="T1040" s="177"/>
      <c r="W1040" s="198"/>
      <c r="X1040" s="177"/>
      <c r="Y1040" s="177"/>
      <c r="AB1040" s="77"/>
      <c r="AJ1040" s="55"/>
    </row>
    <row r="1041" spans="19:36">
      <c r="S1041" s="177"/>
      <c r="T1041" s="177"/>
      <c r="W1041" s="198"/>
      <c r="X1041" s="177"/>
      <c r="Y1041" s="177"/>
      <c r="AB1041" s="77"/>
      <c r="AJ1041" s="55"/>
    </row>
    <row r="1042" spans="19:36">
      <c r="S1042" s="177"/>
      <c r="T1042" s="177"/>
      <c r="W1042" s="198"/>
      <c r="X1042" s="177"/>
      <c r="Y1042" s="177"/>
      <c r="AB1042" s="77"/>
      <c r="AJ1042" s="55"/>
    </row>
    <row r="1043" spans="19:36">
      <c r="S1043" s="177"/>
      <c r="T1043" s="177"/>
      <c r="W1043" s="198"/>
      <c r="X1043" s="177"/>
      <c r="Y1043" s="177"/>
      <c r="AB1043" s="77"/>
      <c r="AJ1043" s="55"/>
    </row>
    <row r="1044" spans="19:36">
      <c r="S1044" s="177"/>
      <c r="T1044" s="177"/>
      <c r="W1044" s="198"/>
      <c r="X1044" s="177"/>
      <c r="Y1044" s="177"/>
      <c r="AB1044" s="77"/>
      <c r="AJ1044" s="55"/>
    </row>
    <row r="1045" spans="19:36">
      <c r="S1045" s="177"/>
      <c r="T1045" s="177"/>
      <c r="W1045" s="198"/>
      <c r="X1045" s="177"/>
      <c r="Y1045" s="177"/>
      <c r="AB1045" s="77"/>
      <c r="AJ1045" s="55"/>
    </row>
    <row r="1046" spans="19:36">
      <c r="S1046" s="177"/>
      <c r="T1046" s="177"/>
      <c r="W1046" s="198"/>
      <c r="X1046" s="177"/>
      <c r="Y1046" s="177"/>
      <c r="AB1046" s="77"/>
      <c r="AJ1046" s="55"/>
    </row>
    <row r="1047" spans="19:36">
      <c r="S1047" s="177"/>
      <c r="T1047" s="177"/>
      <c r="W1047" s="198"/>
      <c r="X1047" s="177"/>
      <c r="Y1047" s="177"/>
      <c r="AB1047" s="77"/>
      <c r="AJ1047" s="55"/>
    </row>
    <row r="1048" spans="19:36">
      <c r="S1048" s="177"/>
      <c r="T1048" s="177"/>
      <c r="W1048" s="198"/>
      <c r="X1048" s="177"/>
      <c r="Y1048" s="177"/>
      <c r="AB1048" s="77"/>
      <c r="AJ1048" s="55"/>
    </row>
    <row r="1049" spans="19:36">
      <c r="S1049" s="177"/>
      <c r="T1049" s="177"/>
      <c r="W1049" s="198"/>
      <c r="X1049" s="177"/>
      <c r="Y1049" s="177"/>
      <c r="AB1049" s="77"/>
      <c r="AJ1049" s="55"/>
    </row>
    <row r="1050" spans="19:36">
      <c r="S1050" s="177"/>
      <c r="T1050" s="177"/>
      <c r="W1050" s="198"/>
      <c r="X1050" s="177"/>
      <c r="Y1050" s="177"/>
      <c r="AB1050" s="77"/>
      <c r="AJ1050" s="55"/>
    </row>
    <row r="1051" spans="19:36">
      <c r="S1051" s="177"/>
      <c r="T1051" s="177"/>
      <c r="W1051" s="198"/>
      <c r="X1051" s="177"/>
      <c r="Y1051" s="177"/>
      <c r="AB1051" s="77"/>
      <c r="AJ1051" s="55"/>
    </row>
    <row r="1052" spans="19:36">
      <c r="S1052" s="177"/>
      <c r="T1052" s="177"/>
      <c r="W1052" s="198"/>
      <c r="X1052" s="177"/>
      <c r="Y1052" s="177"/>
      <c r="AB1052" s="77"/>
      <c r="AJ1052" s="55"/>
    </row>
    <row r="1053" spans="19:36">
      <c r="S1053" s="177"/>
      <c r="T1053" s="177"/>
      <c r="W1053" s="198"/>
      <c r="X1053" s="177"/>
      <c r="Y1053" s="177"/>
      <c r="AB1053" s="77"/>
      <c r="AJ1053" s="55"/>
    </row>
    <row r="1054" spans="19:36">
      <c r="S1054" s="177"/>
      <c r="T1054" s="177"/>
      <c r="W1054" s="198"/>
      <c r="X1054" s="177"/>
      <c r="Y1054" s="177"/>
      <c r="AB1054" s="77"/>
      <c r="AJ1054" s="55"/>
    </row>
    <row r="1055" spans="19:36">
      <c r="S1055" s="177"/>
      <c r="T1055" s="177"/>
      <c r="W1055" s="198"/>
      <c r="X1055" s="177"/>
      <c r="Y1055" s="177"/>
      <c r="AB1055" s="77"/>
      <c r="AJ1055" s="55"/>
    </row>
    <row r="1056" spans="19:36">
      <c r="S1056" s="177"/>
      <c r="T1056" s="177"/>
      <c r="W1056" s="198"/>
      <c r="X1056" s="177"/>
      <c r="Y1056" s="177"/>
      <c r="AB1056" s="77"/>
      <c r="AJ1056" s="55"/>
    </row>
    <row r="1057" spans="19:36">
      <c r="S1057" s="177"/>
      <c r="T1057" s="177"/>
      <c r="W1057" s="198"/>
      <c r="X1057" s="177"/>
      <c r="Y1057" s="177"/>
      <c r="AB1057" s="77"/>
      <c r="AJ1057" s="55"/>
    </row>
    <row r="1058" spans="19:36">
      <c r="S1058" s="177"/>
      <c r="T1058" s="177"/>
      <c r="W1058" s="198"/>
      <c r="X1058" s="177"/>
      <c r="Y1058" s="177"/>
      <c r="AB1058" s="77"/>
      <c r="AJ1058" s="55"/>
    </row>
    <row r="1059" spans="19:36">
      <c r="S1059" s="177"/>
      <c r="T1059" s="177"/>
      <c r="W1059" s="198"/>
      <c r="X1059" s="177"/>
      <c r="Y1059" s="177"/>
      <c r="AB1059" s="77"/>
      <c r="AJ1059" s="55"/>
    </row>
    <row r="1060" spans="19:36">
      <c r="S1060" s="177"/>
      <c r="T1060" s="177"/>
      <c r="W1060" s="198"/>
      <c r="X1060" s="177"/>
      <c r="Y1060" s="177"/>
      <c r="AB1060" s="77"/>
      <c r="AJ1060" s="55"/>
    </row>
    <row r="1061" spans="19:36">
      <c r="S1061" s="177"/>
      <c r="T1061" s="177"/>
      <c r="W1061" s="198"/>
      <c r="X1061" s="177"/>
      <c r="Y1061" s="177"/>
      <c r="AB1061" s="77"/>
      <c r="AJ1061" s="55"/>
    </row>
    <row r="1062" spans="19:36">
      <c r="S1062" s="177"/>
      <c r="T1062" s="177"/>
      <c r="W1062" s="198"/>
      <c r="X1062" s="177"/>
      <c r="Y1062" s="177"/>
      <c r="AB1062" s="77"/>
      <c r="AJ1062" s="55"/>
    </row>
    <row r="1063" spans="19:36">
      <c r="S1063" s="177"/>
      <c r="T1063" s="177"/>
      <c r="W1063" s="198"/>
      <c r="X1063" s="177"/>
      <c r="Y1063" s="177"/>
      <c r="AB1063" s="77"/>
      <c r="AJ1063" s="55"/>
    </row>
    <row r="1064" spans="19:36">
      <c r="S1064" s="177"/>
      <c r="T1064" s="177"/>
      <c r="W1064" s="198"/>
      <c r="X1064" s="177"/>
      <c r="Y1064" s="177"/>
      <c r="AB1064" s="77"/>
      <c r="AJ1064" s="55"/>
    </row>
    <row r="1065" spans="19:36">
      <c r="S1065" s="177"/>
      <c r="T1065" s="177"/>
      <c r="W1065" s="198"/>
      <c r="X1065" s="177"/>
      <c r="Y1065" s="177"/>
      <c r="AB1065" s="77"/>
      <c r="AJ1065" s="55"/>
    </row>
    <row r="1066" spans="19:36">
      <c r="S1066" s="177"/>
      <c r="T1066" s="177"/>
      <c r="W1066" s="198"/>
      <c r="X1066" s="177"/>
      <c r="Y1066" s="177"/>
      <c r="AB1066" s="77"/>
      <c r="AJ1066" s="55"/>
    </row>
    <row r="1067" spans="19:36">
      <c r="S1067" s="177"/>
      <c r="T1067" s="177"/>
      <c r="W1067" s="198"/>
      <c r="X1067" s="177"/>
      <c r="Y1067" s="177"/>
      <c r="AB1067" s="77"/>
      <c r="AJ1067" s="55"/>
    </row>
    <row r="1068" spans="19:36">
      <c r="S1068" s="177"/>
      <c r="T1068" s="177"/>
      <c r="W1068" s="198"/>
      <c r="X1068" s="177"/>
      <c r="Y1068" s="177"/>
      <c r="AB1068" s="77"/>
      <c r="AJ1068" s="55"/>
    </row>
    <row r="1069" spans="19:36">
      <c r="S1069" s="177"/>
      <c r="T1069" s="177"/>
      <c r="W1069" s="198"/>
      <c r="X1069" s="177"/>
      <c r="Y1069" s="177"/>
      <c r="AB1069" s="77"/>
      <c r="AJ1069" s="55"/>
    </row>
    <row r="1070" spans="19:36">
      <c r="S1070" s="177"/>
      <c r="T1070" s="177"/>
      <c r="W1070" s="198"/>
      <c r="X1070" s="177"/>
      <c r="Y1070" s="177"/>
      <c r="AB1070" s="77"/>
      <c r="AJ1070" s="55"/>
    </row>
    <row r="1071" spans="19:36">
      <c r="S1071" s="177"/>
      <c r="T1071" s="177"/>
      <c r="W1071" s="198"/>
      <c r="X1071" s="177"/>
      <c r="Y1071" s="177"/>
      <c r="AB1071" s="77"/>
      <c r="AJ1071" s="55"/>
    </row>
    <row r="1072" spans="19:36">
      <c r="S1072" s="177"/>
      <c r="T1072" s="177"/>
      <c r="W1072" s="198"/>
      <c r="X1072" s="177"/>
      <c r="Y1072" s="177"/>
      <c r="AB1072" s="77"/>
      <c r="AJ1072" s="55"/>
    </row>
    <row r="1073" spans="19:36">
      <c r="S1073" s="177"/>
      <c r="T1073" s="177"/>
      <c r="W1073" s="198"/>
      <c r="X1073" s="177"/>
      <c r="Y1073" s="177"/>
      <c r="AB1073" s="77"/>
      <c r="AJ1073" s="55"/>
    </row>
    <row r="1074" spans="19:36">
      <c r="S1074" s="177"/>
      <c r="T1074" s="177"/>
      <c r="W1074" s="198"/>
      <c r="X1074" s="177"/>
      <c r="Y1074" s="177"/>
      <c r="AB1074" s="77"/>
      <c r="AJ1074" s="55"/>
    </row>
    <row r="1075" spans="19:36">
      <c r="S1075" s="177"/>
      <c r="T1075" s="177"/>
      <c r="W1075" s="198"/>
      <c r="X1075" s="177"/>
      <c r="Y1075" s="177"/>
      <c r="AB1075" s="77"/>
      <c r="AJ1075" s="55"/>
    </row>
    <row r="1076" spans="19:36">
      <c r="S1076" s="177"/>
      <c r="T1076" s="177"/>
      <c r="W1076" s="198"/>
      <c r="X1076" s="177"/>
      <c r="Y1076" s="177"/>
      <c r="AB1076" s="77"/>
      <c r="AJ1076" s="55"/>
    </row>
    <row r="1077" spans="19:36">
      <c r="S1077" s="177"/>
      <c r="T1077" s="177"/>
      <c r="W1077" s="198"/>
      <c r="X1077" s="177"/>
      <c r="Y1077" s="177"/>
      <c r="AB1077" s="77"/>
      <c r="AJ1077" s="55"/>
    </row>
    <row r="1078" spans="19:36">
      <c r="S1078" s="177"/>
      <c r="T1078" s="177"/>
      <c r="W1078" s="198"/>
      <c r="X1078" s="177"/>
      <c r="Y1078" s="177"/>
      <c r="AB1078" s="77"/>
      <c r="AJ1078" s="55"/>
    </row>
    <row r="1079" spans="19:36">
      <c r="S1079" s="177"/>
      <c r="T1079" s="177"/>
      <c r="W1079" s="198"/>
      <c r="X1079" s="177"/>
      <c r="Y1079" s="177"/>
      <c r="AB1079" s="77"/>
      <c r="AJ1079" s="55"/>
    </row>
    <row r="1080" spans="19:36">
      <c r="S1080" s="177"/>
      <c r="T1080" s="177"/>
      <c r="W1080" s="198"/>
      <c r="X1080" s="177"/>
      <c r="Y1080" s="177"/>
      <c r="AB1080" s="77"/>
      <c r="AJ1080" s="55"/>
    </row>
    <row r="1081" spans="19:36">
      <c r="S1081" s="177"/>
      <c r="T1081" s="177"/>
      <c r="W1081" s="198"/>
      <c r="X1081" s="177"/>
      <c r="Y1081" s="177"/>
      <c r="AB1081" s="77"/>
      <c r="AJ1081" s="55"/>
    </row>
    <row r="1082" spans="19:36">
      <c r="S1082" s="177"/>
      <c r="T1082" s="177"/>
      <c r="W1082" s="198"/>
      <c r="X1082" s="177"/>
      <c r="Y1082" s="177"/>
      <c r="AB1082" s="77"/>
      <c r="AJ1082" s="55"/>
    </row>
    <row r="1083" spans="19:36">
      <c r="S1083" s="177"/>
      <c r="T1083" s="177"/>
      <c r="W1083" s="198"/>
      <c r="X1083" s="177"/>
      <c r="Y1083" s="177"/>
      <c r="AB1083" s="77"/>
      <c r="AJ1083" s="55"/>
    </row>
    <row r="1084" spans="19:36">
      <c r="S1084" s="177"/>
      <c r="T1084" s="177"/>
      <c r="W1084" s="198"/>
      <c r="X1084" s="177"/>
      <c r="Y1084" s="177"/>
      <c r="AB1084" s="77"/>
      <c r="AJ1084" s="55"/>
    </row>
    <row r="1085" spans="19:36">
      <c r="S1085" s="177"/>
      <c r="T1085" s="177"/>
      <c r="W1085" s="198"/>
      <c r="X1085" s="177"/>
      <c r="Y1085" s="177"/>
      <c r="AB1085" s="77"/>
      <c r="AJ1085" s="55"/>
    </row>
    <row r="1086" spans="19:36">
      <c r="S1086" s="177"/>
      <c r="T1086" s="177"/>
      <c r="W1086" s="198"/>
      <c r="X1086" s="177"/>
      <c r="Y1086" s="177"/>
      <c r="AB1086" s="77"/>
      <c r="AJ1086" s="55"/>
    </row>
    <row r="1087" spans="19:36">
      <c r="S1087" s="177"/>
      <c r="T1087" s="177"/>
      <c r="W1087" s="198"/>
      <c r="X1087" s="177"/>
      <c r="Y1087" s="177"/>
      <c r="AB1087" s="77"/>
      <c r="AJ1087" s="55"/>
    </row>
    <row r="1088" spans="19:36">
      <c r="S1088" s="177"/>
      <c r="T1088" s="177"/>
      <c r="W1088" s="198"/>
      <c r="X1088" s="177"/>
      <c r="Y1088" s="177"/>
      <c r="AB1088" s="77"/>
      <c r="AJ1088" s="55"/>
    </row>
    <row r="1089" spans="19:36">
      <c r="S1089" s="177"/>
      <c r="T1089" s="177"/>
      <c r="W1089" s="198"/>
      <c r="X1089" s="177"/>
      <c r="Y1089" s="177"/>
      <c r="AB1089" s="77"/>
      <c r="AJ1089" s="55"/>
    </row>
    <row r="1090" spans="19:36">
      <c r="S1090" s="177"/>
      <c r="T1090" s="177"/>
      <c r="W1090" s="198"/>
      <c r="X1090" s="177"/>
      <c r="Y1090" s="177"/>
      <c r="AB1090" s="77"/>
      <c r="AJ1090" s="55"/>
    </row>
    <row r="1091" spans="19:36">
      <c r="S1091" s="177"/>
      <c r="T1091" s="177"/>
      <c r="W1091" s="198"/>
      <c r="X1091" s="177"/>
      <c r="Y1091" s="177"/>
      <c r="AB1091" s="77"/>
      <c r="AJ1091" s="55"/>
    </row>
    <row r="1092" spans="19:36">
      <c r="S1092" s="177"/>
      <c r="T1092" s="177"/>
      <c r="W1092" s="198"/>
      <c r="X1092" s="177"/>
      <c r="Y1092" s="177"/>
      <c r="AB1092" s="77"/>
      <c r="AJ1092" s="55"/>
    </row>
    <row r="1093" spans="19:36">
      <c r="S1093" s="177"/>
      <c r="T1093" s="177"/>
      <c r="W1093" s="198"/>
      <c r="X1093" s="177"/>
      <c r="Y1093" s="177"/>
      <c r="AB1093" s="77"/>
      <c r="AJ1093" s="55"/>
    </row>
    <row r="1094" spans="19:36">
      <c r="S1094" s="177"/>
      <c r="T1094" s="177"/>
      <c r="W1094" s="198"/>
      <c r="X1094" s="177"/>
      <c r="Y1094" s="177"/>
      <c r="AB1094" s="77"/>
      <c r="AJ1094" s="55"/>
    </row>
    <row r="1095" spans="19:36">
      <c r="S1095" s="177"/>
      <c r="T1095" s="177"/>
      <c r="W1095" s="198"/>
      <c r="X1095" s="177"/>
      <c r="Y1095" s="177"/>
      <c r="AB1095" s="77"/>
      <c r="AJ1095" s="55"/>
    </row>
    <row r="1096" spans="19:36">
      <c r="S1096" s="177"/>
      <c r="T1096" s="177"/>
      <c r="W1096" s="198"/>
      <c r="X1096" s="177"/>
      <c r="Y1096" s="177"/>
      <c r="AB1096" s="77"/>
      <c r="AJ1096" s="55"/>
    </row>
    <row r="1097" spans="19:36">
      <c r="S1097" s="177"/>
      <c r="T1097" s="177"/>
      <c r="W1097" s="198"/>
      <c r="X1097" s="177"/>
      <c r="Y1097" s="177"/>
      <c r="AB1097" s="77"/>
      <c r="AJ1097" s="55"/>
    </row>
    <row r="1098" spans="19:36">
      <c r="S1098" s="177"/>
      <c r="T1098" s="177"/>
      <c r="W1098" s="198"/>
      <c r="X1098" s="177"/>
      <c r="Y1098" s="177"/>
      <c r="AB1098" s="77"/>
      <c r="AJ1098" s="55"/>
    </row>
    <row r="1099" spans="19:36">
      <c r="S1099" s="177"/>
      <c r="T1099" s="177"/>
      <c r="W1099" s="198"/>
      <c r="X1099" s="177"/>
      <c r="Y1099" s="177"/>
      <c r="AB1099" s="77"/>
      <c r="AJ1099" s="55"/>
    </row>
    <row r="1100" spans="19:36">
      <c r="S1100" s="177"/>
      <c r="T1100" s="177"/>
      <c r="W1100" s="198"/>
      <c r="X1100" s="177"/>
      <c r="Y1100" s="177"/>
      <c r="AB1100" s="77"/>
      <c r="AJ1100" s="55"/>
    </row>
    <row r="1101" spans="19:36">
      <c r="S1101" s="177"/>
      <c r="T1101" s="177"/>
      <c r="W1101" s="198"/>
      <c r="X1101" s="177"/>
      <c r="Y1101" s="177"/>
      <c r="AB1101" s="77"/>
      <c r="AJ1101" s="55"/>
    </row>
    <row r="1102" spans="19:36">
      <c r="S1102" s="177"/>
      <c r="T1102" s="177"/>
      <c r="W1102" s="198"/>
      <c r="X1102" s="177"/>
      <c r="Y1102" s="177"/>
      <c r="AB1102" s="77"/>
      <c r="AJ1102" s="55"/>
    </row>
    <row r="1103" spans="19:36">
      <c r="S1103" s="177"/>
      <c r="T1103" s="177"/>
      <c r="W1103" s="198"/>
      <c r="X1103" s="177"/>
      <c r="Y1103" s="177"/>
      <c r="AB1103" s="77"/>
      <c r="AJ1103" s="55"/>
    </row>
    <row r="1104" spans="19:36">
      <c r="S1104" s="177"/>
      <c r="T1104" s="177"/>
      <c r="W1104" s="198"/>
      <c r="X1104" s="177"/>
      <c r="Y1104" s="177"/>
      <c r="AB1104" s="77"/>
      <c r="AJ1104" s="55"/>
    </row>
    <row r="1105" spans="19:36">
      <c r="S1105" s="177"/>
      <c r="T1105" s="177"/>
      <c r="W1105" s="198"/>
      <c r="X1105" s="177"/>
      <c r="Y1105" s="177"/>
      <c r="AB1105" s="77"/>
      <c r="AJ1105" s="55"/>
    </row>
    <row r="1106" spans="19:36">
      <c r="S1106" s="177"/>
      <c r="T1106" s="177"/>
      <c r="W1106" s="198"/>
      <c r="X1106" s="177"/>
      <c r="Y1106" s="177"/>
      <c r="AB1106" s="77"/>
      <c r="AJ1106" s="55"/>
    </row>
    <row r="1107" spans="19:36">
      <c r="S1107" s="177"/>
      <c r="T1107" s="177"/>
      <c r="W1107" s="198"/>
      <c r="X1107" s="177"/>
      <c r="Y1107" s="177"/>
      <c r="AB1107" s="77"/>
      <c r="AJ1107" s="55"/>
    </row>
    <row r="1108" spans="19:36">
      <c r="S1108" s="177"/>
      <c r="T1108" s="177"/>
      <c r="W1108" s="198"/>
      <c r="X1108" s="177"/>
      <c r="Y1108" s="177"/>
      <c r="AB1108" s="77"/>
      <c r="AJ1108" s="55"/>
    </row>
    <row r="1109" spans="19:36">
      <c r="S1109" s="177"/>
      <c r="T1109" s="177"/>
      <c r="W1109" s="198"/>
      <c r="X1109" s="177"/>
      <c r="Y1109" s="177"/>
      <c r="AB1109" s="77"/>
      <c r="AJ1109" s="55"/>
    </row>
    <row r="1110" spans="19:36">
      <c r="S1110" s="177"/>
      <c r="T1110" s="177"/>
      <c r="W1110" s="198"/>
      <c r="X1110" s="177"/>
      <c r="Y1110" s="177"/>
      <c r="AB1110" s="77"/>
      <c r="AJ1110" s="55"/>
    </row>
    <row r="1111" spans="19:36">
      <c r="S1111" s="177"/>
      <c r="T1111" s="177"/>
      <c r="W1111" s="198"/>
      <c r="X1111" s="177"/>
      <c r="Y1111" s="177"/>
      <c r="AB1111" s="77"/>
      <c r="AJ1111" s="55"/>
    </row>
    <row r="1112" spans="19:36">
      <c r="S1112" s="177"/>
      <c r="T1112" s="177"/>
      <c r="W1112" s="198"/>
      <c r="X1112" s="177"/>
      <c r="Y1112" s="177"/>
      <c r="AB1112" s="77"/>
      <c r="AJ1112" s="55"/>
    </row>
    <row r="1113" spans="19:36">
      <c r="S1113" s="177"/>
      <c r="T1113" s="177"/>
      <c r="W1113" s="198"/>
      <c r="X1113" s="177"/>
      <c r="Y1113" s="177"/>
      <c r="AB1113" s="77"/>
      <c r="AJ1113" s="55"/>
    </row>
    <row r="1114" spans="19:36">
      <c r="S1114" s="177"/>
      <c r="T1114" s="177"/>
      <c r="W1114" s="198"/>
      <c r="X1114" s="177"/>
      <c r="Y1114" s="177"/>
      <c r="AB1114" s="77"/>
      <c r="AJ1114" s="55"/>
    </row>
    <row r="1115" spans="19:36">
      <c r="S1115" s="177"/>
      <c r="T1115" s="177"/>
      <c r="W1115" s="198"/>
      <c r="X1115" s="177"/>
      <c r="Y1115" s="177"/>
      <c r="AB1115" s="77"/>
      <c r="AJ1115" s="55"/>
    </row>
    <row r="1116" spans="19:36">
      <c r="S1116" s="177"/>
      <c r="T1116" s="177"/>
      <c r="W1116" s="198"/>
      <c r="X1116" s="177"/>
      <c r="Y1116" s="177"/>
      <c r="AB1116" s="77"/>
      <c r="AJ1116" s="55"/>
    </row>
    <row r="1117" spans="19:36">
      <c r="S1117" s="177"/>
      <c r="T1117" s="177"/>
      <c r="W1117" s="198"/>
      <c r="X1117" s="177"/>
      <c r="Y1117" s="177"/>
      <c r="AB1117" s="77"/>
      <c r="AJ1117" s="55"/>
    </row>
    <row r="1118" spans="19:36">
      <c r="S1118" s="177"/>
      <c r="T1118" s="177"/>
      <c r="W1118" s="198"/>
      <c r="X1118" s="177"/>
      <c r="Y1118" s="177"/>
      <c r="AB1118" s="77"/>
      <c r="AJ1118" s="55"/>
    </row>
    <row r="1119" spans="19:36">
      <c r="S1119" s="177"/>
      <c r="T1119" s="177"/>
      <c r="W1119" s="198"/>
      <c r="X1119" s="177"/>
      <c r="Y1119" s="177"/>
      <c r="AB1119" s="77"/>
      <c r="AJ1119" s="55"/>
    </row>
    <row r="1120" spans="19:36">
      <c r="S1120" s="177"/>
      <c r="T1120" s="177"/>
      <c r="W1120" s="198"/>
      <c r="X1120" s="177"/>
      <c r="Y1120" s="177"/>
      <c r="AB1120" s="77"/>
      <c r="AJ1120" s="55"/>
    </row>
    <row r="1121" spans="19:36">
      <c r="S1121" s="177"/>
      <c r="T1121" s="177"/>
      <c r="W1121" s="198"/>
      <c r="X1121" s="177"/>
      <c r="Y1121" s="177"/>
      <c r="AB1121" s="77"/>
      <c r="AJ1121" s="55"/>
    </row>
    <row r="1122" spans="19:36">
      <c r="S1122" s="177"/>
      <c r="T1122" s="177"/>
      <c r="W1122" s="198"/>
      <c r="X1122" s="177"/>
      <c r="Y1122" s="177"/>
      <c r="AB1122" s="77"/>
      <c r="AJ1122" s="55"/>
    </row>
    <row r="1123" spans="19:36">
      <c r="S1123" s="177"/>
      <c r="T1123" s="177"/>
      <c r="W1123" s="198"/>
      <c r="X1123" s="177"/>
      <c r="Y1123" s="177"/>
      <c r="AB1123" s="77"/>
      <c r="AJ1123" s="55"/>
    </row>
    <row r="1124" spans="19:36">
      <c r="S1124" s="177"/>
      <c r="T1124" s="177"/>
      <c r="W1124" s="198"/>
      <c r="X1124" s="177"/>
      <c r="Y1124" s="177"/>
      <c r="AB1124" s="77"/>
      <c r="AJ1124" s="55"/>
    </row>
    <row r="1125" spans="19:36">
      <c r="S1125" s="177"/>
      <c r="T1125" s="177"/>
      <c r="W1125" s="198"/>
      <c r="X1125" s="177"/>
      <c r="Y1125" s="177"/>
      <c r="AB1125" s="77"/>
      <c r="AJ1125" s="55"/>
    </row>
    <row r="1126" spans="19:36">
      <c r="S1126" s="177"/>
      <c r="T1126" s="177"/>
      <c r="W1126" s="198"/>
      <c r="X1126" s="177"/>
      <c r="Y1126" s="177"/>
      <c r="AB1126" s="77"/>
      <c r="AJ1126" s="55"/>
    </row>
    <row r="1127" spans="19:36">
      <c r="S1127" s="177"/>
      <c r="T1127" s="177"/>
      <c r="W1127" s="198"/>
      <c r="X1127" s="177"/>
      <c r="Y1127" s="177"/>
      <c r="AB1127" s="77"/>
      <c r="AJ1127" s="55"/>
    </row>
    <row r="1128" spans="19:36">
      <c r="S1128" s="177"/>
      <c r="T1128" s="177"/>
      <c r="W1128" s="198"/>
      <c r="X1128" s="177"/>
      <c r="Y1128" s="177"/>
      <c r="AB1128" s="77"/>
      <c r="AJ1128" s="55"/>
    </row>
    <row r="1129" spans="19:36">
      <c r="S1129" s="177"/>
      <c r="T1129" s="177"/>
      <c r="W1129" s="198"/>
      <c r="X1129" s="177"/>
      <c r="Y1129" s="177"/>
      <c r="AB1129" s="77"/>
      <c r="AJ1129" s="55"/>
    </row>
    <row r="1130" spans="19:36">
      <c r="S1130" s="177"/>
      <c r="T1130" s="177"/>
      <c r="W1130" s="198"/>
      <c r="X1130" s="177"/>
      <c r="Y1130" s="177"/>
      <c r="AB1130" s="77"/>
      <c r="AJ1130" s="55"/>
    </row>
    <row r="1131" spans="19:36">
      <c r="S1131" s="177"/>
      <c r="T1131" s="177"/>
      <c r="W1131" s="198"/>
      <c r="X1131" s="177"/>
      <c r="Y1131" s="177"/>
      <c r="AB1131" s="77"/>
      <c r="AJ1131" s="55"/>
    </row>
    <row r="1132" spans="19:36">
      <c r="S1132" s="177"/>
      <c r="T1132" s="177"/>
      <c r="W1132" s="198"/>
      <c r="X1132" s="177"/>
      <c r="Y1132" s="177"/>
      <c r="AB1132" s="77"/>
      <c r="AJ1132" s="55"/>
    </row>
    <row r="1133" spans="19:36">
      <c r="S1133" s="177"/>
      <c r="T1133" s="177"/>
      <c r="W1133" s="198"/>
      <c r="X1133" s="177"/>
      <c r="Y1133" s="177"/>
      <c r="AB1133" s="77"/>
      <c r="AJ1133" s="55"/>
    </row>
    <row r="1134" spans="19:36">
      <c r="S1134" s="177"/>
      <c r="T1134" s="177"/>
      <c r="W1134" s="198"/>
      <c r="X1134" s="177"/>
      <c r="Y1134" s="177"/>
      <c r="AB1134" s="77"/>
      <c r="AJ1134" s="55"/>
    </row>
    <row r="1135" spans="19:36">
      <c r="S1135" s="177"/>
      <c r="T1135" s="177"/>
      <c r="W1135" s="198"/>
      <c r="X1135" s="177"/>
      <c r="Y1135" s="177"/>
      <c r="AB1135" s="77"/>
      <c r="AJ1135" s="55"/>
    </row>
    <row r="1136" spans="19:36">
      <c r="S1136" s="177"/>
      <c r="T1136" s="177"/>
      <c r="W1136" s="198"/>
      <c r="X1136" s="177"/>
      <c r="Y1136" s="177"/>
      <c r="AB1136" s="77"/>
      <c r="AJ1136" s="55"/>
    </row>
    <row r="1137" spans="19:36">
      <c r="S1137" s="177"/>
      <c r="T1137" s="177"/>
      <c r="W1137" s="198"/>
      <c r="X1137" s="177"/>
      <c r="Y1137" s="177"/>
      <c r="AB1137" s="77"/>
      <c r="AJ1137" s="55"/>
    </row>
    <row r="1138" spans="19:36">
      <c r="S1138" s="177"/>
      <c r="T1138" s="177"/>
      <c r="W1138" s="198"/>
      <c r="X1138" s="177"/>
      <c r="Y1138" s="177"/>
      <c r="AB1138" s="77"/>
      <c r="AJ1138" s="55"/>
    </row>
    <row r="1139" spans="19:36">
      <c r="S1139" s="177"/>
      <c r="T1139" s="177"/>
      <c r="W1139" s="198"/>
      <c r="X1139" s="177"/>
      <c r="Y1139" s="177"/>
      <c r="AB1139" s="77"/>
      <c r="AJ1139" s="55"/>
    </row>
    <row r="1140" spans="19:36">
      <c r="S1140" s="177"/>
      <c r="T1140" s="177"/>
      <c r="W1140" s="198"/>
      <c r="X1140" s="177"/>
      <c r="Y1140" s="177"/>
      <c r="AB1140" s="77"/>
      <c r="AJ1140" s="55"/>
    </row>
    <row r="1141" spans="19:36">
      <c r="S1141" s="177"/>
      <c r="T1141" s="177"/>
      <c r="W1141" s="198"/>
      <c r="X1141" s="177"/>
      <c r="Y1141" s="177"/>
      <c r="AB1141" s="77"/>
      <c r="AJ1141" s="55"/>
    </row>
    <row r="1142" spans="19:36">
      <c r="S1142" s="177"/>
      <c r="T1142" s="177"/>
      <c r="W1142" s="198"/>
      <c r="X1142" s="177"/>
      <c r="Y1142" s="177"/>
      <c r="AB1142" s="77"/>
      <c r="AJ1142" s="55"/>
    </row>
    <row r="1143" spans="19:36">
      <c r="S1143" s="177"/>
      <c r="T1143" s="177"/>
      <c r="W1143" s="198"/>
      <c r="X1143" s="177"/>
      <c r="Y1143" s="177"/>
      <c r="AB1143" s="77"/>
      <c r="AJ1143" s="55"/>
    </row>
    <row r="1144" spans="19:36">
      <c r="S1144" s="177"/>
      <c r="T1144" s="177"/>
      <c r="W1144" s="198"/>
      <c r="X1144" s="177"/>
      <c r="Y1144" s="177"/>
      <c r="AB1144" s="77"/>
      <c r="AJ1144" s="55"/>
    </row>
    <row r="1145" spans="19:36">
      <c r="S1145" s="177"/>
      <c r="T1145" s="177"/>
      <c r="W1145" s="198"/>
      <c r="X1145" s="177"/>
      <c r="Y1145" s="177"/>
      <c r="AB1145" s="77"/>
      <c r="AJ1145" s="55"/>
    </row>
    <row r="1146" spans="19:36">
      <c r="S1146" s="177"/>
      <c r="T1146" s="177"/>
      <c r="W1146" s="198"/>
      <c r="X1146" s="177"/>
      <c r="Y1146" s="177"/>
      <c r="AB1146" s="77"/>
      <c r="AJ1146" s="55"/>
    </row>
    <row r="1147" spans="19:36">
      <c r="S1147" s="177"/>
      <c r="T1147" s="177"/>
      <c r="W1147" s="198"/>
      <c r="X1147" s="177"/>
      <c r="Y1147" s="177"/>
      <c r="AB1147" s="77"/>
      <c r="AJ1147" s="55"/>
    </row>
    <row r="1148" spans="19:36">
      <c r="S1148" s="177"/>
      <c r="T1148" s="177"/>
      <c r="W1148" s="198"/>
      <c r="X1148" s="177"/>
      <c r="Y1148" s="177"/>
      <c r="AB1148" s="77"/>
      <c r="AJ1148" s="55"/>
    </row>
    <row r="1149" spans="19:36">
      <c r="S1149" s="177"/>
      <c r="T1149" s="177"/>
      <c r="W1149" s="198"/>
      <c r="X1149" s="177"/>
      <c r="Y1149" s="177"/>
      <c r="AB1149" s="77"/>
      <c r="AJ1149" s="55"/>
    </row>
    <row r="1150" spans="19:36">
      <c r="S1150" s="177"/>
      <c r="T1150" s="177"/>
      <c r="W1150" s="198"/>
      <c r="X1150" s="177"/>
      <c r="Y1150" s="177"/>
      <c r="AB1150" s="77"/>
      <c r="AJ1150" s="55"/>
    </row>
    <row r="1151" spans="19:36">
      <c r="S1151" s="177"/>
      <c r="T1151" s="177"/>
      <c r="W1151" s="198"/>
      <c r="X1151" s="177"/>
      <c r="Y1151" s="177"/>
      <c r="AB1151" s="77"/>
      <c r="AJ1151" s="55"/>
    </row>
    <row r="1152" spans="19:36">
      <c r="S1152" s="177"/>
      <c r="T1152" s="177"/>
      <c r="W1152" s="198"/>
      <c r="X1152" s="177"/>
      <c r="Y1152" s="177"/>
      <c r="AB1152" s="77"/>
      <c r="AJ1152" s="55"/>
    </row>
    <row r="1153" spans="19:36">
      <c r="S1153" s="177"/>
      <c r="T1153" s="177"/>
      <c r="W1153" s="198"/>
      <c r="X1153" s="177"/>
      <c r="Y1153" s="177"/>
      <c r="AB1153" s="77"/>
      <c r="AJ1153" s="55"/>
    </row>
    <row r="1154" spans="19:36">
      <c r="S1154" s="177"/>
      <c r="T1154" s="177"/>
      <c r="W1154" s="198"/>
      <c r="X1154" s="177"/>
      <c r="Y1154" s="177"/>
      <c r="AB1154" s="77"/>
      <c r="AJ1154" s="55"/>
    </row>
    <row r="1155" spans="19:36">
      <c r="S1155" s="177"/>
      <c r="T1155" s="177"/>
      <c r="W1155" s="198"/>
      <c r="X1155" s="177"/>
      <c r="Y1155" s="177"/>
      <c r="AB1155" s="77"/>
      <c r="AJ1155" s="55"/>
    </row>
    <row r="1156" spans="19:36">
      <c r="S1156" s="177"/>
      <c r="T1156" s="177"/>
      <c r="W1156" s="198"/>
      <c r="X1156" s="177"/>
      <c r="Y1156" s="177"/>
      <c r="AB1156" s="77"/>
      <c r="AJ1156" s="55"/>
    </row>
    <row r="1157" spans="19:36">
      <c r="S1157" s="177"/>
      <c r="T1157" s="177"/>
      <c r="W1157" s="198"/>
      <c r="X1157" s="177"/>
      <c r="Y1157" s="177"/>
      <c r="AB1157" s="77"/>
      <c r="AJ1157" s="55"/>
    </row>
    <row r="1158" spans="19:36">
      <c r="S1158" s="177"/>
      <c r="T1158" s="177"/>
      <c r="W1158" s="198"/>
      <c r="X1158" s="177"/>
      <c r="Y1158" s="177"/>
      <c r="AB1158" s="77"/>
      <c r="AJ1158" s="55"/>
    </row>
    <row r="1159" spans="19:36">
      <c r="S1159" s="177"/>
      <c r="T1159" s="177"/>
      <c r="W1159" s="198"/>
      <c r="X1159" s="177"/>
      <c r="Y1159" s="177"/>
      <c r="AB1159" s="77"/>
      <c r="AJ1159" s="55"/>
    </row>
    <row r="1160" spans="19:36">
      <c r="S1160" s="177"/>
      <c r="T1160" s="177"/>
      <c r="W1160" s="198"/>
      <c r="X1160" s="177"/>
      <c r="Y1160" s="177"/>
      <c r="AB1160" s="77"/>
      <c r="AJ1160" s="55"/>
    </row>
    <row r="1161" spans="19:36">
      <c r="S1161" s="177"/>
      <c r="T1161" s="177"/>
      <c r="W1161" s="198"/>
      <c r="X1161" s="177"/>
      <c r="Y1161" s="177"/>
      <c r="AB1161" s="77"/>
      <c r="AJ1161" s="55"/>
    </row>
    <row r="1162" spans="19:36">
      <c r="S1162" s="177"/>
      <c r="T1162" s="177"/>
      <c r="W1162" s="198"/>
      <c r="X1162" s="177"/>
      <c r="Y1162" s="177"/>
      <c r="AB1162" s="77"/>
      <c r="AJ1162" s="55"/>
    </row>
    <row r="1163" spans="19:36">
      <c r="S1163" s="177"/>
      <c r="T1163" s="177"/>
      <c r="W1163" s="198"/>
      <c r="X1163" s="177"/>
      <c r="Y1163" s="177"/>
      <c r="AB1163" s="77"/>
      <c r="AJ1163" s="55"/>
    </row>
    <row r="1164" spans="19:36">
      <c r="S1164" s="177"/>
      <c r="T1164" s="177"/>
      <c r="W1164" s="198"/>
      <c r="X1164" s="177"/>
      <c r="Y1164" s="177"/>
      <c r="AB1164" s="77"/>
      <c r="AJ1164" s="55"/>
    </row>
    <row r="1165" spans="19:36">
      <c r="S1165" s="177"/>
      <c r="T1165" s="177"/>
      <c r="W1165" s="198"/>
      <c r="X1165" s="177"/>
      <c r="Y1165" s="177"/>
      <c r="AB1165" s="77"/>
      <c r="AJ1165" s="55"/>
    </row>
    <row r="1166" spans="19:36">
      <c r="S1166" s="177"/>
      <c r="T1166" s="177"/>
      <c r="W1166" s="198"/>
      <c r="X1166" s="177"/>
      <c r="Y1166" s="177"/>
      <c r="AB1166" s="77"/>
      <c r="AJ1166" s="55"/>
    </row>
    <row r="1167" spans="19:36">
      <c r="S1167" s="177"/>
      <c r="T1167" s="177"/>
      <c r="W1167" s="198"/>
      <c r="X1167" s="177"/>
      <c r="Y1167" s="177"/>
      <c r="AB1167" s="77"/>
      <c r="AJ1167" s="55"/>
    </row>
    <row r="1168" spans="19:36">
      <c r="S1168" s="177"/>
      <c r="T1168" s="177"/>
      <c r="W1168" s="198"/>
      <c r="X1168" s="177"/>
      <c r="Y1168" s="177"/>
      <c r="AB1168" s="77"/>
      <c r="AJ1168" s="55"/>
    </row>
    <row r="1169" spans="19:36">
      <c r="S1169" s="177"/>
      <c r="T1169" s="177"/>
      <c r="W1169" s="198"/>
      <c r="X1169" s="177"/>
      <c r="Y1169" s="177"/>
      <c r="AB1169" s="77"/>
      <c r="AJ1169" s="55"/>
    </row>
    <row r="1170" spans="19:36">
      <c r="S1170" s="177"/>
      <c r="T1170" s="177"/>
      <c r="W1170" s="198"/>
      <c r="X1170" s="177"/>
      <c r="Y1170" s="177"/>
      <c r="AB1170" s="77"/>
      <c r="AJ1170" s="55"/>
    </row>
    <row r="1171" spans="19:36">
      <c r="S1171" s="177"/>
      <c r="T1171" s="177"/>
      <c r="W1171" s="198"/>
      <c r="X1171" s="177"/>
      <c r="Y1171" s="177"/>
      <c r="AB1171" s="77"/>
      <c r="AJ1171" s="55"/>
    </row>
    <row r="1172" spans="19:36">
      <c r="S1172" s="177"/>
      <c r="T1172" s="177"/>
      <c r="W1172" s="198"/>
      <c r="X1172" s="177"/>
      <c r="Y1172" s="177"/>
      <c r="AB1172" s="77"/>
      <c r="AJ1172" s="55"/>
    </row>
    <row r="1173" spans="19:36">
      <c r="S1173" s="177"/>
      <c r="T1173" s="177"/>
      <c r="W1173" s="198"/>
      <c r="X1173" s="177"/>
      <c r="Y1173" s="177"/>
      <c r="AB1173" s="77"/>
      <c r="AJ1173" s="55"/>
    </row>
    <row r="1174" spans="19:36">
      <c r="S1174" s="177"/>
      <c r="T1174" s="177"/>
      <c r="W1174" s="198"/>
      <c r="X1174" s="177"/>
      <c r="Y1174" s="177"/>
      <c r="AB1174" s="77"/>
      <c r="AJ1174" s="55"/>
    </row>
    <row r="1175" spans="19:36">
      <c r="S1175" s="177"/>
      <c r="T1175" s="177"/>
      <c r="W1175" s="198"/>
      <c r="X1175" s="177"/>
      <c r="Y1175" s="177"/>
      <c r="AB1175" s="77"/>
      <c r="AJ1175" s="55"/>
    </row>
    <row r="1176" spans="19:36">
      <c r="S1176" s="177"/>
      <c r="T1176" s="177"/>
      <c r="W1176" s="198"/>
      <c r="X1176" s="177"/>
      <c r="Y1176" s="177"/>
      <c r="AB1176" s="77"/>
      <c r="AJ1176" s="55"/>
    </row>
    <row r="1177" spans="19:36">
      <c r="S1177" s="177"/>
      <c r="T1177" s="177"/>
      <c r="W1177" s="198"/>
      <c r="X1177" s="177"/>
      <c r="Y1177" s="177"/>
      <c r="AB1177" s="77"/>
      <c r="AJ1177" s="55"/>
    </row>
    <row r="1178" spans="19:36">
      <c r="S1178" s="177"/>
      <c r="T1178" s="177"/>
      <c r="W1178" s="198"/>
      <c r="X1178" s="177"/>
      <c r="Y1178" s="177"/>
      <c r="AB1178" s="77"/>
      <c r="AJ1178" s="55"/>
    </row>
    <row r="1179" spans="19:36">
      <c r="S1179" s="177"/>
      <c r="T1179" s="177"/>
      <c r="W1179" s="198"/>
      <c r="X1179" s="177"/>
      <c r="Y1179" s="177"/>
      <c r="AB1179" s="77"/>
      <c r="AJ1179" s="55"/>
    </row>
    <row r="1180" spans="19:36">
      <c r="S1180" s="177"/>
      <c r="T1180" s="177"/>
      <c r="W1180" s="198"/>
      <c r="X1180" s="177"/>
      <c r="Y1180" s="177"/>
      <c r="AB1180" s="77"/>
      <c r="AJ1180" s="55"/>
    </row>
    <row r="1181" spans="19:36">
      <c r="S1181" s="177"/>
      <c r="T1181" s="177"/>
      <c r="W1181" s="198"/>
      <c r="X1181" s="177"/>
      <c r="Y1181" s="177"/>
      <c r="AB1181" s="77"/>
      <c r="AJ1181" s="55"/>
    </row>
    <row r="1182" spans="19:36">
      <c r="S1182" s="177"/>
      <c r="T1182" s="177"/>
      <c r="W1182" s="198"/>
      <c r="X1182" s="177"/>
      <c r="Y1182" s="177"/>
      <c r="AB1182" s="77"/>
      <c r="AJ1182" s="55"/>
    </row>
    <row r="1183" spans="19:36">
      <c r="S1183" s="177"/>
      <c r="T1183" s="177"/>
      <c r="W1183" s="198"/>
      <c r="X1183" s="177"/>
      <c r="Y1183" s="177"/>
      <c r="AB1183" s="77"/>
      <c r="AJ1183" s="55"/>
    </row>
    <row r="1184" spans="19:36">
      <c r="S1184" s="177"/>
      <c r="T1184" s="177"/>
      <c r="W1184" s="198"/>
      <c r="X1184" s="177"/>
      <c r="Y1184" s="177"/>
      <c r="AB1184" s="77"/>
      <c r="AJ1184" s="55"/>
    </row>
    <row r="1185" spans="19:36">
      <c r="S1185" s="177"/>
      <c r="T1185" s="177"/>
      <c r="W1185" s="198"/>
      <c r="X1185" s="177"/>
      <c r="Y1185" s="177"/>
      <c r="AB1185" s="77"/>
      <c r="AJ1185" s="55"/>
    </row>
    <row r="1186" spans="19:36">
      <c r="S1186" s="177"/>
      <c r="T1186" s="177"/>
      <c r="W1186" s="198"/>
      <c r="X1186" s="177"/>
      <c r="Y1186" s="177"/>
      <c r="AB1186" s="77"/>
      <c r="AJ1186" s="55"/>
    </row>
    <row r="1187" spans="19:36">
      <c r="S1187" s="177"/>
      <c r="T1187" s="177"/>
      <c r="W1187" s="198"/>
      <c r="X1187" s="177"/>
      <c r="Y1187" s="177"/>
      <c r="AB1187" s="77"/>
      <c r="AJ1187" s="55"/>
    </row>
    <row r="1188" spans="19:36">
      <c r="S1188" s="177"/>
      <c r="T1188" s="177"/>
      <c r="W1188" s="198"/>
      <c r="X1188" s="177"/>
      <c r="Y1188" s="177"/>
      <c r="AB1188" s="77"/>
      <c r="AJ1188" s="55"/>
    </row>
    <row r="1189" spans="19:36">
      <c r="S1189" s="177"/>
      <c r="T1189" s="177"/>
      <c r="W1189" s="198"/>
      <c r="X1189" s="177"/>
      <c r="Y1189" s="177"/>
      <c r="AB1189" s="77"/>
      <c r="AJ1189" s="55"/>
    </row>
    <row r="1190" spans="19:36">
      <c r="S1190" s="177"/>
      <c r="T1190" s="177"/>
      <c r="W1190" s="198"/>
      <c r="X1190" s="177"/>
      <c r="Y1190" s="177"/>
      <c r="AB1190" s="77"/>
      <c r="AJ1190" s="55"/>
    </row>
    <row r="1191" spans="19:36">
      <c r="S1191" s="177"/>
      <c r="T1191" s="177"/>
      <c r="W1191" s="198"/>
      <c r="X1191" s="177"/>
      <c r="Y1191" s="177"/>
      <c r="AB1191" s="77"/>
      <c r="AJ1191" s="55"/>
    </row>
    <row r="1192" spans="19:36">
      <c r="S1192" s="177"/>
      <c r="T1192" s="177"/>
      <c r="W1192" s="198"/>
      <c r="X1192" s="177"/>
      <c r="Y1192" s="177"/>
      <c r="AB1192" s="77"/>
      <c r="AJ1192" s="55"/>
    </row>
    <row r="1193" spans="19:36">
      <c r="S1193" s="177"/>
      <c r="T1193" s="177"/>
      <c r="W1193" s="198"/>
      <c r="X1193" s="177"/>
      <c r="Y1193" s="177"/>
      <c r="AB1193" s="77"/>
      <c r="AJ1193" s="55"/>
    </row>
    <row r="1194" spans="19:36">
      <c r="S1194" s="177"/>
      <c r="T1194" s="177"/>
      <c r="W1194" s="198"/>
      <c r="X1194" s="177"/>
      <c r="Y1194" s="177"/>
      <c r="AB1194" s="77"/>
      <c r="AJ1194" s="55"/>
    </row>
    <row r="1195" spans="19:36">
      <c r="S1195" s="177"/>
      <c r="T1195" s="177"/>
      <c r="W1195" s="198"/>
      <c r="X1195" s="177"/>
      <c r="Y1195" s="177"/>
      <c r="AB1195" s="77"/>
      <c r="AJ1195" s="55"/>
    </row>
    <row r="1196" spans="19:36">
      <c r="S1196" s="177"/>
      <c r="T1196" s="177"/>
      <c r="W1196" s="198"/>
      <c r="X1196" s="177"/>
      <c r="Y1196" s="177"/>
      <c r="AB1196" s="77"/>
      <c r="AJ1196" s="55"/>
    </row>
    <row r="1197" spans="19:36">
      <c r="S1197" s="177"/>
      <c r="T1197" s="177"/>
      <c r="W1197" s="198"/>
      <c r="X1197" s="177"/>
      <c r="Y1197" s="177"/>
      <c r="AB1197" s="77"/>
      <c r="AJ1197" s="55"/>
    </row>
    <row r="1198" spans="19:36">
      <c r="S1198" s="177"/>
      <c r="T1198" s="177"/>
      <c r="W1198" s="198"/>
      <c r="X1198" s="177"/>
      <c r="Y1198" s="177"/>
      <c r="AB1198" s="77"/>
      <c r="AJ1198" s="55"/>
    </row>
    <row r="1199" spans="19:36">
      <c r="S1199" s="177"/>
      <c r="T1199" s="177"/>
      <c r="W1199" s="198"/>
      <c r="X1199" s="177"/>
      <c r="Y1199" s="177"/>
      <c r="AB1199" s="77"/>
      <c r="AJ1199" s="55"/>
    </row>
    <row r="1200" spans="19:36">
      <c r="S1200" s="177"/>
      <c r="T1200" s="177"/>
      <c r="W1200" s="198"/>
      <c r="X1200" s="177"/>
      <c r="Y1200" s="177"/>
      <c r="AB1200" s="77"/>
      <c r="AJ1200" s="55"/>
    </row>
    <row r="1201" spans="19:36">
      <c r="S1201" s="177"/>
      <c r="T1201" s="177"/>
      <c r="W1201" s="198"/>
      <c r="X1201" s="177"/>
      <c r="Y1201" s="177"/>
      <c r="AB1201" s="77"/>
      <c r="AJ1201" s="55"/>
    </row>
    <row r="1202" spans="19:36">
      <c r="S1202" s="177"/>
      <c r="T1202" s="177"/>
      <c r="W1202" s="198"/>
      <c r="X1202" s="177"/>
      <c r="Y1202" s="177"/>
      <c r="AB1202" s="77"/>
      <c r="AJ1202" s="55"/>
    </row>
    <row r="1203" spans="19:36">
      <c r="S1203" s="177"/>
      <c r="T1203" s="177"/>
      <c r="W1203" s="198"/>
      <c r="X1203" s="177"/>
      <c r="Y1203" s="177"/>
      <c r="AB1203" s="77"/>
      <c r="AJ1203" s="55"/>
    </row>
    <row r="1204" spans="19:36">
      <c r="S1204" s="177"/>
      <c r="T1204" s="177"/>
      <c r="W1204" s="198"/>
      <c r="X1204" s="177"/>
      <c r="Y1204" s="177"/>
      <c r="AB1204" s="77"/>
      <c r="AJ1204" s="55"/>
    </row>
    <row r="1205" spans="19:36">
      <c r="S1205" s="177"/>
      <c r="T1205" s="177"/>
      <c r="W1205" s="198"/>
      <c r="X1205" s="177"/>
      <c r="Y1205" s="177"/>
      <c r="AB1205" s="77"/>
      <c r="AJ1205" s="55"/>
    </row>
    <row r="1206" spans="19:36">
      <c r="S1206" s="177"/>
      <c r="T1206" s="177"/>
      <c r="W1206" s="198"/>
      <c r="X1206" s="177"/>
      <c r="Y1206" s="177"/>
      <c r="AB1206" s="77"/>
      <c r="AJ1206" s="55"/>
    </row>
    <row r="1207" spans="19:36">
      <c r="S1207" s="177"/>
      <c r="T1207" s="177"/>
      <c r="W1207" s="198"/>
      <c r="X1207" s="177"/>
      <c r="Y1207" s="177"/>
      <c r="AB1207" s="77"/>
      <c r="AJ1207" s="55"/>
    </row>
    <row r="1208" spans="19:36">
      <c r="S1208" s="177"/>
      <c r="T1208" s="177"/>
      <c r="W1208" s="198"/>
      <c r="X1208" s="177"/>
      <c r="Y1208" s="177"/>
      <c r="AB1208" s="77"/>
      <c r="AJ1208" s="55"/>
    </row>
    <row r="1209" spans="19:36">
      <c r="S1209" s="177"/>
      <c r="T1209" s="177"/>
      <c r="W1209" s="198"/>
      <c r="X1209" s="177"/>
      <c r="Y1209" s="177"/>
      <c r="AB1209" s="77"/>
      <c r="AJ1209" s="55"/>
    </row>
    <row r="1210" spans="19:36">
      <c r="S1210" s="177"/>
      <c r="T1210" s="177"/>
      <c r="W1210" s="198"/>
      <c r="X1210" s="177"/>
      <c r="Y1210" s="177"/>
      <c r="AB1210" s="77"/>
      <c r="AJ1210" s="55"/>
    </row>
    <row r="1211" spans="19:36">
      <c r="S1211" s="177"/>
      <c r="T1211" s="177"/>
      <c r="W1211" s="198"/>
      <c r="X1211" s="177"/>
      <c r="Y1211" s="177"/>
      <c r="AB1211" s="77"/>
      <c r="AJ1211" s="55"/>
    </row>
    <row r="1212" spans="19:36">
      <c r="S1212" s="177"/>
      <c r="T1212" s="177"/>
      <c r="W1212" s="198"/>
      <c r="X1212" s="177"/>
      <c r="Y1212" s="177"/>
      <c r="AB1212" s="77"/>
      <c r="AJ1212" s="55"/>
    </row>
    <row r="1213" spans="19:36">
      <c r="S1213" s="177"/>
      <c r="T1213" s="177"/>
      <c r="W1213" s="198"/>
      <c r="X1213" s="177"/>
      <c r="Y1213" s="177"/>
      <c r="AB1213" s="77"/>
      <c r="AJ1213" s="55"/>
    </row>
    <row r="1214" spans="19:36">
      <c r="S1214" s="177"/>
      <c r="T1214" s="177"/>
      <c r="W1214" s="198"/>
      <c r="X1214" s="177"/>
      <c r="Y1214" s="177"/>
      <c r="AB1214" s="77"/>
      <c r="AJ1214" s="55"/>
    </row>
    <row r="1215" spans="19:36">
      <c r="S1215" s="177"/>
      <c r="T1215" s="177"/>
      <c r="W1215" s="198"/>
      <c r="X1215" s="177"/>
      <c r="Y1215" s="177"/>
      <c r="AB1215" s="77"/>
      <c r="AJ1215" s="55"/>
    </row>
    <row r="1216" spans="19:36">
      <c r="S1216" s="177"/>
      <c r="T1216" s="177"/>
      <c r="W1216" s="198"/>
      <c r="X1216" s="177"/>
      <c r="Y1216" s="177"/>
      <c r="AB1216" s="77"/>
      <c r="AJ1216" s="55"/>
    </row>
    <row r="1217" spans="19:36">
      <c r="S1217" s="177"/>
      <c r="T1217" s="177"/>
      <c r="W1217" s="198"/>
      <c r="X1217" s="177"/>
      <c r="Y1217" s="177"/>
      <c r="AB1217" s="77"/>
      <c r="AJ1217" s="55"/>
    </row>
    <row r="1218" spans="19:36">
      <c r="S1218" s="177"/>
      <c r="T1218" s="177"/>
      <c r="W1218" s="198"/>
      <c r="X1218" s="177"/>
      <c r="Y1218" s="177"/>
      <c r="AB1218" s="77"/>
      <c r="AJ1218" s="55"/>
    </row>
    <row r="1219" spans="19:36">
      <c r="S1219" s="177"/>
      <c r="T1219" s="177"/>
      <c r="W1219" s="198"/>
      <c r="X1219" s="177"/>
      <c r="Y1219" s="177"/>
      <c r="AB1219" s="77"/>
      <c r="AJ1219" s="55"/>
    </row>
    <row r="1220" spans="19:36">
      <c r="S1220" s="177"/>
      <c r="T1220" s="177"/>
      <c r="W1220" s="198"/>
      <c r="X1220" s="177"/>
      <c r="Y1220" s="177"/>
      <c r="AB1220" s="77"/>
      <c r="AJ1220" s="55"/>
    </row>
    <row r="1221" spans="19:36">
      <c r="S1221" s="177"/>
      <c r="T1221" s="177"/>
      <c r="W1221" s="198"/>
      <c r="X1221" s="177"/>
      <c r="Y1221" s="177"/>
      <c r="AB1221" s="77"/>
      <c r="AJ1221" s="55"/>
    </row>
    <row r="1222" spans="19:36">
      <c r="S1222" s="177"/>
      <c r="T1222" s="177"/>
      <c r="W1222" s="198"/>
      <c r="X1222" s="177"/>
      <c r="Y1222" s="177"/>
      <c r="AB1222" s="77"/>
      <c r="AJ1222" s="55"/>
    </row>
    <row r="1223" spans="19:36">
      <c r="S1223" s="177"/>
      <c r="T1223" s="177"/>
      <c r="W1223" s="198"/>
      <c r="X1223" s="177"/>
      <c r="Y1223" s="177"/>
      <c r="AB1223" s="77"/>
      <c r="AJ1223" s="55"/>
    </row>
    <row r="1224" spans="19:36">
      <c r="S1224" s="177"/>
      <c r="T1224" s="177"/>
      <c r="W1224" s="198"/>
      <c r="X1224" s="177"/>
      <c r="Y1224" s="177"/>
      <c r="AB1224" s="77"/>
      <c r="AJ1224" s="55"/>
    </row>
    <row r="1225" spans="19:36">
      <c r="S1225" s="177"/>
      <c r="T1225" s="177"/>
      <c r="W1225" s="198"/>
      <c r="X1225" s="177"/>
      <c r="Y1225" s="177"/>
      <c r="AB1225" s="77"/>
      <c r="AJ1225" s="55"/>
    </row>
    <row r="1226" spans="19:36">
      <c r="S1226" s="177"/>
      <c r="T1226" s="177"/>
      <c r="W1226" s="198"/>
      <c r="X1226" s="177"/>
      <c r="Y1226" s="177"/>
      <c r="AB1226" s="77"/>
      <c r="AJ1226" s="55"/>
    </row>
    <row r="1227" spans="19:36">
      <c r="S1227" s="177"/>
      <c r="T1227" s="177"/>
      <c r="W1227" s="198"/>
      <c r="X1227" s="177"/>
      <c r="Y1227" s="177"/>
      <c r="AB1227" s="77"/>
      <c r="AJ1227" s="55"/>
    </row>
    <row r="1228" spans="19:36">
      <c r="S1228" s="177"/>
      <c r="T1228" s="177"/>
      <c r="W1228" s="198"/>
      <c r="X1228" s="177"/>
      <c r="Y1228" s="177"/>
      <c r="AB1228" s="77"/>
      <c r="AJ1228" s="55"/>
    </row>
    <row r="1229" spans="19:36">
      <c r="S1229" s="177"/>
      <c r="T1229" s="177"/>
      <c r="W1229" s="198"/>
      <c r="X1229" s="177"/>
      <c r="Y1229" s="177"/>
      <c r="AB1229" s="77"/>
      <c r="AJ1229" s="55"/>
    </row>
    <row r="1230" spans="19:36">
      <c r="S1230" s="177"/>
      <c r="T1230" s="177"/>
      <c r="W1230" s="198"/>
      <c r="X1230" s="177"/>
      <c r="Y1230" s="177"/>
      <c r="AB1230" s="77"/>
      <c r="AJ1230" s="55"/>
    </row>
    <row r="1231" spans="19:36">
      <c r="S1231" s="177"/>
      <c r="T1231" s="177"/>
      <c r="W1231" s="198"/>
      <c r="X1231" s="177"/>
      <c r="Y1231" s="177"/>
      <c r="AB1231" s="77"/>
      <c r="AJ1231" s="55"/>
    </row>
    <row r="1232" spans="19:36">
      <c r="S1232" s="177"/>
      <c r="T1232" s="177"/>
      <c r="W1232" s="198"/>
      <c r="X1232" s="177"/>
      <c r="Y1232" s="177"/>
      <c r="AB1232" s="77"/>
      <c r="AJ1232" s="55"/>
    </row>
    <row r="1233" spans="19:36">
      <c r="S1233" s="177"/>
      <c r="T1233" s="177"/>
      <c r="W1233" s="198"/>
      <c r="X1233" s="177"/>
      <c r="Y1233" s="177"/>
      <c r="AB1233" s="77"/>
      <c r="AJ1233" s="55"/>
    </row>
    <row r="1234" spans="19:36">
      <c r="S1234" s="177"/>
      <c r="T1234" s="177"/>
      <c r="W1234" s="198"/>
      <c r="X1234" s="177"/>
      <c r="Y1234" s="177"/>
      <c r="AB1234" s="77"/>
      <c r="AJ1234" s="55"/>
    </row>
    <row r="1235" spans="19:36">
      <c r="S1235" s="177"/>
      <c r="T1235" s="177"/>
      <c r="W1235" s="198"/>
      <c r="X1235" s="177"/>
      <c r="Y1235" s="177"/>
      <c r="AB1235" s="77"/>
      <c r="AJ1235" s="55"/>
    </row>
    <row r="1236" spans="19:36">
      <c r="S1236" s="177"/>
      <c r="T1236" s="177"/>
      <c r="W1236" s="198"/>
      <c r="X1236" s="177"/>
      <c r="Y1236" s="177"/>
      <c r="AB1236" s="77"/>
      <c r="AJ1236" s="55"/>
    </row>
    <row r="1237" spans="19:36">
      <c r="S1237" s="177"/>
      <c r="T1237" s="177"/>
      <c r="W1237" s="198"/>
      <c r="X1237" s="177"/>
      <c r="Y1237" s="177"/>
      <c r="AB1237" s="77"/>
      <c r="AJ1237" s="55"/>
    </row>
    <row r="1238" spans="19:36">
      <c r="S1238" s="177"/>
      <c r="T1238" s="177"/>
      <c r="W1238" s="198"/>
      <c r="X1238" s="177"/>
      <c r="Y1238" s="177"/>
      <c r="AB1238" s="77"/>
      <c r="AJ1238" s="55"/>
    </row>
    <row r="1239" spans="19:36">
      <c r="S1239" s="177"/>
      <c r="T1239" s="177"/>
      <c r="W1239" s="198"/>
      <c r="X1239" s="177"/>
      <c r="Y1239" s="177"/>
      <c r="AB1239" s="77"/>
      <c r="AJ1239" s="55"/>
    </row>
    <row r="1240" spans="19:36">
      <c r="S1240" s="177"/>
      <c r="T1240" s="177"/>
      <c r="W1240" s="198"/>
      <c r="X1240" s="177"/>
      <c r="Y1240" s="177"/>
      <c r="AB1240" s="77"/>
      <c r="AJ1240" s="55"/>
    </row>
    <row r="1241" spans="19:36">
      <c r="S1241" s="177"/>
      <c r="T1241" s="177"/>
      <c r="W1241" s="198"/>
      <c r="X1241" s="177"/>
      <c r="Y1241" s="177"/>
      <c r="AB1241" s="77"/>
      <c r="AJ1241" s="55"/>
    </row>
    <row r="1242" spans="19:36">
      <c r="S1242" s="177"/>
      <c r="T1242" s="177"/>
      <c r="W1242" s="198"/>
      <c r="X1242" s="177"/>
      <c r="Y1242" s="177"/>
      <c r="AB1242" s="77"/>
      <c r="AJ1242" s="55"/>
    </row>
    <row r="1243" spans="19:36">
      <c r="S1243" s="177"/>
      <c r="T1243" s="177"/>
      <c r="W1243" s="198"/>
      <c r="X1243" s="177"/>
      <c r="Y1243" s="177"/>
      <c r="AB1243" s="77"/>
      <c r="AJ1243" s="55"/>
    </row>
    <row r="1244" spans="19:36">
      <c r="S1244" s="177"/>
      <c r="T1244" s="177"/>
      <c r="W1244" s="198"/>
      <c r="X1244" s="177"/>
      <c r="Y1244" s="177"/>
      <c r="AB1244" s="77"/>
      <c r="AJ1244" s="55"/>
    </row>
    <row r="1245" spans="19:36">
      <c r="S1245" s="177"/>
      <c r="T1245" s="177"/>
      <c r="W1245" s="198"/>
      <c r="X1245" s="177"/>
      <c r="Y1245" s="177"/>
      <c r="AB1245" s="77"/>
      <c r="AJ1245" s="55"/>
    </row>
    <row r="1246" spans="19:36">
      <c r="S1246" s="177"/>
      <c r="T1246" s="177"/>
      <c r="W1246" s="198"/>
      <c r="X1246" s="177"/>
      <c r="Y1246" s="177"/>
      <c r="AB1246" s="77"/>
      <c r="AJ1246" s="55"/>
    </row>
    <row r="1247" spans="19:36">
      <c r="S1247" s="177"/>
      <c r="T1247" s="177"/>
      <c r="W1247" s="198"/>
      <c r="X1247" s="177"/>
      <c r="Y1247" s="177"/>
      <c r="AB1247" s="77"/>
      <c r="AJ1247" s="55"/>
    </row>
    <row r="1248" spans="19:36">
      <c r="S1248" s="177"/>
      <c r="T1248" s="177"/>
      <c r="W1248" s="198"/>
      <c r="X1248" s="177"/>
      <c r="Y1248" s="177"/>
      <c r="AB1248" s="77"/>
      <c r="AJ1248" s="55"/>
    </row>
    <row r="1249" spans="19:36">
      <c r="S1249" s="177"/>
      <c r="T1249" s="177"/>
      <c r="W1249" s="198"/>
      <c r="X1249" s="177"/>
      <c r="Y1249" s="177"/>
      <c r="AB1249" s="77"/>
      <c r="AJ1249" s="55"/>
    </row>
    <row r="1250" spans="19:36">
      <c r="S1250" s="177"/>
      <c r="T1250" s="177"/>
      <c r="W1250" s="198"/>
      <c r="X1250" s="177"/>
      <c r="Y1250" s="177"/>
      <c r="AB1250" s="77"/>
      <c r="AJ1250" s="55"/>
    </row>
    <row r="1251" spans="19:36">
      <c r="S1251" s="177"/>
      <c r="T1251" s="177"/>
      <c r="W1251" s="198"/>
      <c r="X1251" s="177"/>
      <c r="Y1251" s="177"/>
      <c r="AB1251" s="77"/>
      <c r="AJ1251" s="55"/>
    </row>
    <row r="1252" spans="19:36">
      <c r="S1252" s="177"/>
      <c r="T1252" s="177"/>
      <c r="W1252" s="198"/>
      <c r="X1252" s="177"/>
      <c r="Y1252" s="177"/>
      <c r="AB1252" s="77"/>
      <c r="AJ1252" s="55"/>
    </row>
    <row r="1253" spans="19:36">
      <c r="S1253" s="177"/>
      <c r="T1253" s="177"/>
      <c r="W1253" s="198"/>
      <c r="X1253" s="177"/>
      <c r="Y1253" s="177"/>
      <c r="AB1253" s="77"/>
      <c r="AJ1253" s="55"/>
    </row>
    <row r="1254" spans="19:36">
      <c r="S1254" s="177"/>
      <c r="T1254" s="177"/>
      <c r="W1254" s="198"/>
      <c r="X1254" s="177"/>
      <c r="Y1254" s="177"/>
      <c r="AB1254" s="77"/>
      <c r="AJ1254" s="55"/>
    </row>
    <row r="1255" spans="19:36">
      <c r="S1255" s="177"/>
      <c r="T1255" s="177"/>
      <c r="W1255" s="198"/>
      <c r="X1255" s="177"/>
      <c r="Y1255" s="177"/>
      <c r="AB1255" s="77"/>
      <c r="AJ1255" s="55"/>
    </row>
    <row r="1256" spans="19:36">
      <c r="S1256" s="177"/>
      <c r="T1256" s="177"/>
      <c r="W1256" s="198"/>
      <c r="X1256" s="177"/>
      <c r="Y1256" s="177"/>
      <c r="AB1256" s="77"/>
      <c r="AJ1256" s="55"/>
    </row>
    <row r="1257" spans="19:36">
      <c r="S1257" s="177"/>
      <c r="T1257" s="177"/>
      <c r="W1257" s="198"/>
      <c r="X1257" s="177"/>
      <c r="Y1257" s="177"/>
      <c r="AB1257" s="77"/>
      <c r="AJ1257" s="55"/>
    </row>
    <row r="1258" spans="19:36">
      <c r="S1258" s="177"/>
      <c r="T1258" s="177"/>
      <c r="W1258" s="198"/>
      <c r="X1258" s="177"/>
      <c r="Y1258" s="177"/>
      <c r="AB1258" s="77"/>
      <c r="AJ1258" s="55"/>
    </row>
    <row r="1259" spans="19:36">
      <c r="S1259" s="177"/>
      <c r="T1259" s="177"/>
      <c r="W1259" s="198"/>
      <c r="X1259" s="177"/>
      <c r="Y1259" s="177"/>
      <c r="AB1259" s="77"/>
      <c r="AJ1259" s="55"/>
    </row>
    <row r="1260" spans="19:36">
      <c r="S1260" s="177"/>
      <c r="T1260" s="177"/>
      <c r="W1260" s="198"/>
      <c r="X1260" s="177"/>
      <c r="Y1260" s="177"/>
      <c r="AB1260" s="77"/>
      <c r="AJ1260" s="55"/>
    </row>
    <row r="1261" spans="19:36">
      <c r="S1261" s="177"/>
      <c r="T1261" s="177"/>
      <c r="W1261" s="198"/>
      <c r="X1261" s="177"/>
      <c r="Y1261" s="177"/>
      <c r="AB1261" s="77"/>
      <c r="AJ1261" s="55"/>
    </row>
    <row r="1262" spans="19:36">
      <c r="S1262" s="177"/>
      <c r="T1262" s="177"/>
      <c r="W1262" s="198"/>
      <c r="X1262" s="177"/>
      <c r="Y1262" s="177"/>
      <c r="AB1262" s="77"/>
      <c r="AJ1262" s="55"/>
    </row>
    <row r="1263" spans="19:36">
      <c r="S1263" s="177"/>
      <c r="T1263" s="177"/>
      <c r="W1263" s="198"/>
      <c r="X1263" s="177"/>
      <c r="Y1263" s="177"/>
      <c r="AB1263" s="77"/>
      <c r="AJ1263" s="55"/>
    </row>
    <row r="1264" spans="19:36">
      <c r="S1264" s="177"/>
      <c r="T1264" s="177"/>
      <c r="W1264" s="198"/>
      <c r="X1264" s="177"/>
      <c r="Y1264" s="177"/>
      <c r="AB1264" s="77"/>
      <c r="AJ1264" s="55"/>
    </row>
    <row r="1265" spans="19:36">
      <c r="S1265" s="177"/>
      <c r="T1265" s="177"/>
      <c r="W1265" s="198"/>
      <c r="X1265" s="177"/>
      <c r="Y1265" s="177"/>
      <c r="AB1265" s="77"/>
      <c r="AJ1265" s="55"/>
    </row>
    <row r="1266" spans="19:36">
      <c r="S1266" s="177"/>
      <c r="T1266" s="177"/>
      <c r="W1266" s="198"/>
      <c r="X1266" s="177"/>
      <c r="Y1266" s="177"/>
      <c r="AB1266" s="77"/>
      <c r="AJ1266" s="55"/>
    </row>
    <row r="1267" spans="19:36">
      <c r="S1267" s="177"/>
      <c r="T1267" s="177"/>
      <c r="W1267" s="198"/>
      <c r="X1267" s="177"/>
      <c r="Y1267" s="177"/>
      <c r="AB1267" s="77"/>
      <c r="AJ1267" s="55"/>
    </row>
    <row r="1268" spans="19:36">
      <c r="S1268" s="177"/>
      <c r="T1268" s="177"/>
      <c r="W1268" s="198"/>
      <c r="X1268" s="177"/>
      <c r="Y1268" s="177"/>
      <c r="AB1268" s="77"/>
      <c r="AJ1268" s="55"/>
    </row>
    <row r="1269" spans="19:36">
      <c r="S1269" s="177"/>
      <c r="T1269" s="177"/>
      <c r="W1269" s="198"/>
      <c r="X1269" s="177"/>
      <c r="Y1269" s="177"/>
      <c r="AB1269" s="77"/>
      <c r="AJ1269" s="55"/>
    </row>
    <row r="1270" spans="19:36">
      <c r="S1270" s="177"/>
      <c r="T1270" s="177"/>
      <c r="W1270" s="198"/>
      <c r="X1270" s="177"/>
      <c r="Y1270" s="177"/>
      <c r="AB1270" s="77"/>
      <c r="AJ1270" s="55"/>
    </row>
    <row r="1271" spans="19:36">
      <c r="S1271" s="177"/>
      <c r="T1271" s="177"/>
      <c r="W1271" s="198"/>
      <c r="X1271" s="177"/>
      <c r="Y1271" s="177"/>
      <c r="AB1271" s="77"/>
      <c r="AJ1271" s="55"/>
    </row>
    <row r="1272" spans="19:36">
      <c r="S1272" s="177"/>
      <c r="T1272" s="177"/>
      <c r="W1272" s="198"/>
      <c r="X1272" s="177"/>
      <c r="Y1272" s="177"/>
      <c r="AB1272" s="77"/>
      <c r="AJ1272" s="55"/>
    </row>
    <row r="1273" spans="19:36">
      <c r="S1273" s="177"/>
      <c r="T1273" s="177"/>
      <c r="W1273" s="198"/>
      <c r="X1273" s="177"/>
      <c r="Y1273" s="177"/>
      <c r="AB1273" s="77"/>
      <c r="AJ1273" s="55"/>
    </row>
    <row r="1274" spans="19:36">
      <c r="S1274" s="177"/>
      <c r="T1274" s="177"/>
      <c r="W1274" s="198"/>
      <c r="X1274" s="177"/>
      <c r="Y1274" s="177"/>
      <c r="AB1274" s="77"/>
      <c r="AJ1274" s="55"/>
    </row>
    <row r="1275" spans="19:36">
      <c r="S1275" s="177"/>
      <c r="T1275" s="177"/>
      <c r="W1275" s="198"/>
      <c r="X1275" s="177"/>
      <c r="Y1275" s="177"/>
      <c r="AB1275" s="77"/>
      <c r="AJ1275" s="55"/>
    </row>
    <row r="1276" spans="19:36">
      <c r="S1276" s="177"/>
      <c r="T1276" s="177"/>
      <c r="W1276" s="198"/>
      <c r="X1276" s="177"/>
      <c r="Y1276" s="177"/>
      <c r="AB1276" s="77"/>
      <c r="AJ1276" s="55"/>
    </row>
    <row r="1277" spans="19:36">
      <c r="S1277" s="177"/>
      <c r="T1277" s="177"/>
      <c r="W1277" s="198"/>
      <c r="X1277" s="177"/>
      <c r="Y1277" s="177"/>
      <c r="AB1277" s="77"/>
      <c r="AJ1277" s="55"/>
    </row>
    <row r="1278" spans="19:36">
      <c r="S1278" s="177"/>
      <c r="T1278" s="177"/>
      <c r="W1278" s="198"/>
      <c r="X1278" s="177"/>
      <c r="Y1278" s="177"/>
      <c r="AB1278" s="77"/>
      <c r="AJ1278" s="55"/>
    </row>
    <row r="1279" spans="19:36">
      <c r="S1279" s="177"/>
      <c r="T1279" s="177"/>
      <c r="W1279" s="198"/>
      <c r="X1279" s="177"/>
      <c r="Y1279" s="177"/>
      <c r="AB1279" s="77"/>
      <c r="AJ1279" s="55"/>
    </row>
    <row r="1280" spans="19:36">
      <c r="S1280" s="177"/>
      <c r="T1280" s="177"/>
      <c r="W1280" s="198"/>
      <c r="X1280" s="177"/>
      <c r="Y1280" s="177"/>
      <c r="AB1280" s="77"/>
      <c r="AJ1280" s="55"/>
    </row>
    <row r="1281" spans="19:36">
      <c r="S1281" s="177"/>
      <c r="T1281" s="177"/>
      <c r="W1281" s="198"/>
      <c r="X1281" s="177"/>
      <c r="Y1281" s="177"/>
      <c r="AB1281" s="77"/>
      <c r="AJ1281" s="55"/>
    </row>
    <row r="1282" spans="19:36">
      <c r="S1282" s="177"/>
      <c r="T1282" s="177"/>
      <c r="W1282" s="198"/>
      <c r="X1282" s="177"/>
      <c r="Y1282" s="177"/>
      <c r="AB1282" s="77"/>
      <c r="AJ1282" s="55"/>
    </row>
    <row r="1283" spans="19:36">
      <c r="S1283" s="177"/>
      <c r="T1283" s="177"/>
      <c r="W1283" s="198"/>
      <c r="X1283" s="177"/>
      <c r="Y1283" s="177"/>
      <c r="AB1283" s="77"/>
      <c r="AJ1283" s="55"/>
    </row>
    <row r="1284" spans="19:36">
      <c r="S1284" s="177"/>
      <c r="T1284" s="177"/>
      <c r="W1284" s="198"/>
      <c r="X1284" s="177"/>
      <c r="Y1284" s="177"/>
      <c r="AB1284" s="77"/>
      <c r="AJ1284" s="55"/>
    </row>
    <row r="1285" spans="19:36">
      <c r="S1285" s="177"/>
      <c r="T1285" s="177"/>
      <c r="W1285" s="198"/>
      <c r="X1285" s="177"/>
      <c r="Y1285" s="177"/>
      <c r="AB1285" s="77"/>
      <c r="AJ1285" s="55"/>
    </row>
    <row r="1286" spans="19:36">
      <c r="S1286" s="177"/>
      <c r="T1286" s="177"/>
      <c r="W1286" s="198"/>
      <c r="X1286" s="177"/>
      <c r="Y1286" s="177"/>
      <c r="AB1286" s="77"/>
      <c r="AJ1286" s="55"/>
    </row>
    <row r="1287" spans="19:36">
      <c r="S1287" s="177"/>
      <c r="T1287" s="177"/>
      <c r="W1287" s="198"/>
      <c r="X1287" s="177"/>
      <c r="Y1287" s="177"/>
      <c r="AB1287" s="77"/>
      <c r="AJ1287" s="55"/>
    </row>
    <row r="1288" spans="19:36">
      <c r="S1288" s="177"/>
      <c r="T1288" s="177"/>
      <c r="W1288" s="198"/>
      <c r="X1288" s="177"/>
      <c r="Y1288" s="177"/>
      <c r="AB1288" s="77"/>
      <c r="AJ1288" s="55"/>
    </row>
    <row r="1289" spans="19:36">
      <c r="S1289" s="177"/>
      <c r="T1289" s="177"/>
      <c r="W1289" s="198"/>
      <c r="X1289" s="177"/>
      <c r="Y1289" s="177"/>
      <c r="AB1289" s="77"/>
      <c r="AJ1289" s="55"/>
    </row>
    <row r="1290" spans="19:36">
      <c r="S1290" s="177"/>
      <c r="T1290" s="177"/>
      <c r="W1290" s="198"/>
      <c r="X1290" s="177"/>
      <c r="Y1290" s="177"/>
      <c r="AB1290" s="77"/>
      <c r="AJ1290" s="55"/>
    </row>
    <row r="1291" spans="19:36">
      <c r="S1291" s="177"/>
      <c r="T1291" s="177"/>
      <c r="W1291" s="198"/>
      <c r="X1291" s="177"/>
      <c r="Y1291" s="177"/>
      <c r="AB1291" s="77"/>
      <c r="AJ1291" s="55"/>
    </row>
    <row r="1292" spans="19:36">
      <c r="S1292" s="177"/>
      <c r="T1292" s="177"/>
      <c r="W1292" s="198"/>
      <c r="X1292" s="177"/>
      <c r="Y1292" s="177"/>
      <c r="AB1292" s="77"/>
      <c r="AJ1292" s="55"/>
    </row>
    <row r="1293" spans="19:36">
      <c r="S1293" s="177"/>
      <c r="T1293" s="177"/>
      <c r="W1293" s="198"/>
      <c r="X1293" s="177"/>
      <c r="Y1293" s="177"/>
      <c r="AB1293" s="77"/>
      <c r="AJ1293" s="55"/>
    </row>
    <row r="1294" spans="19:36">
      <c r="S1294" s="177"/>
      <c r="T1294" s="177"/>
      <c r="W1294" s="198"/>
      <c r="X1294" s="177"/>
      <c r="Y1294" s="177"/>
      <c r="AB1294" s="77"/>
      <c r="AJ1294" s="55"/>
    </row>
    <row r="1295" spans="19:36">
      <c r="S1295" s="177"/>
      <c r="T1295" s="177"/>
      <c r="W1295" s="198"/>
      <c r="X1295" s="177"/>
      <c r="Y1295" s="177"/>
      <c r="AB1295" s="77"/>
      <c r="AJ1295" s="55"/>
    </row>
    <row r="1296" spans="19:36">
      <c r="S1296" s="177"/>
      <c r="T1296" s="177"/>
      <c r="W1296" s="198"/>
      <c r="X1296" s="177"/>
      <c r="Y1296" s="177"/>
      <c r="AB1296" s="77"/>
      <c r="AJ1296" s="55"/>
    </row>
    <row r="1297" spans="19:36">
      <c r="S1297" s="177"/>
      <c r="T1297" s="177"/>
      <c r="W1297" s="198"/>
      <c r="X1297" s="177"/>
      <c r="Y1297" s="177"/>
      <c r="AB1297" s="77"/>
      <c r="AJ1297" s="55"/>
    </row>
    <row r="1298" spans="19:36">
      <c r="S1298" s="177"/>
      <c r="T1298" s="177"/>
      <c r="W1298" s="198"/>
      <c r="X1298" s="177"/>
      <c r="Y1298" s="177"/>
      <c r="AB1298" s="77"/>
      <c r="AJ1298" s="55"/>
    </row>
    <row r="1299" spans="19:36">
      <c r="S1299" s="177"/>
      <c r="T1299" s="177"/>
      <c r="W1299" s="198"/>
      <c r="X1299" s="177"/>
      <c r="Y1299" s="177"/>
      <c r="AB1299" s="77"/>
      <c r="AJ1299" s="55"/>
    </row>
    <row r="1300" spans="19:36">
      <c r="S1300" s="177"/>
      <c r="T1300" s="177"/>
      <c r="W1300" s="198"/>
      <c r="X1300" s="177"/>
      <c r="Y1300" s="177"/>
      <c r="AB1300" s="77"/>
      <c r="AJ1300" s="55"/>
    </row>
    <row r="1301" spans="19:36">
      <c r="S1301" s="177"/>
      <c r="T1301" s="177"/>
      <c r="W1301" s="198"/>
      <c r="X1301" s="177"/>
      <c r="Y1301" s="177"/>
      <c r="AB1301" s="77"/>
      <c r="AJ1301" s="55"/>
    </row>
    <row r="1302" spans="19:36">
      <c r="S1302" s="177"/>
      <c r="T1302" s="177"/>
      <c r="W1302" s="198"/>
      <c r="X1302" s="177"/>
      <c r="Y1302" s="177"/>
      <c r="AB1302" s="77"/>
      <c r="AJ1302" s="55"/>
    </row>
    <row r="1303" spans="19:36">
      <c r="S1303" s="177"/>
      <c r="T1303" s="177"/>
      <c r="W1303" s="198"/>
      <c r="X1303" s="177"/>
      <c r="Y1303" s="177"/>
      <c r="AB1303" s="77"/>
      <c r="AJ1303" s="55"/>
    </row>
    <row r="1304" spans="19:36">
      <c r="S1304" s="177"/>
      <c r="T1304" s="177"/>
      <c r="W1304" s="198"/>
      <c r="X1304" s="177"/>
      <c r="Y1304" s="177"/>
      <c r="AB1304" s="77"/>
      <c r="AJ1304" s="55"/>
    </row>
    <row r="1305" spans="19:36">
      <c r="S1305" s="177"/>
      <c r="T1305" s="177"/>
      <c r="W1305" s="198"/>
      <c r="X1305" s="177"/>
      <c r="Y1305" s="177"/>
      <c r="AB1305" s="77"/>
      <c r="AJ1305" s="55"/>
    </row>
    <row r="1306" spans="19:36">
      <c r="S1306" s="177"/>
      <c r="T1306" s="177"/>
      <c r="W1306" s="198"/>
      <c r="X1306" s="177"/>
      <c r="Y1306" s="177"/>
      <c r="AB1306" s="77"/>
      <c r="AJ1306" s="55"/>
    </row>
    <row r="1307" spans="19:36">
      <c r="S1307" s="177"/>
      <c r="T1307" s="177"/>
      <c r="W1307" s="198"/>
      <c r="X1307" s="177"/>
      <c r="Y1307" s="177"/>
      <c r="AB1307" s="77"/>
      <c r="AJ1307" s="55"/>
    </row>
    <row r="1308" spans="19:36">
      <c r="S1308" s="177"/>
      <c r="T1308" s="177"/>
      <c r="W1308" s="198"/>
      <c r="X1308" s="177"/>
      <c r="Y1308" s="177"/>
      <c r="AB1308" s="77"/>
      <c r="AJ1308" s="55"/>
    </row>
    <row r="1309" spans="19:36">
      <c r="S1309" s="177"/>
      <c r="T1309" s="177"/>
      <c r="W1309" s="198"/>
      <c r="X1309" s="177"/>
      <c r="Y1309" s="177"/>
      <c r="AB1309" s="77"/>
      <c r="AJ1309" s="55"/>
    </row>
    <row r="1310" spans="19:36">
      <c r="S1310" s="177"/>
      <c r="T1310" s="177"/>
      <c r="W1310" s="198"/>
      <c r="X1310" s="177"/>
      <c r="Y1310" s="177"/>
      <c r="AB1310" s="77"/>
      <c r="AJ1310" s="55"/>
    </row>
    <row r="1311" spans="19:36">
      <c r="S1311" s="177"/>
      <c r="T1311" s="177"/>
      <c r="W1311" s="198"/>
      <c r="X1311" s="177"/>
      <c r="Y1311" s="177"/>
      <c r="AB1311" s="77"/>
      <c r="AJ1311" s="55"/>
    </row>
    <row r="1312" spans="19:36">
      <c r="S1312" s="177"/>
      <c r="T1312" s="177"/>
      <c r="W1312" s="198"/>
      <c r="X1312" s="177"/>
      <c r="Y1312" s="177"/>
      <c r="AB1312" s="77"/>
      <c r="AJ1312" s="55"/>
    </row>
    <row r="1313" spans="19:36">
      <c r="S1313" s="177"/>
      <c r="T1313" s="177"/>
      <c r="W1313" s="198"/>
      <c r="X1313" s="177"/>
      <c r="Y1313" s="177"/>
      <c r="AB1313" s="77"/>
      <c r="AJ1313" s="55"/>
    </row>
    <row r="1314" spans="19:36">
      <c r="S1314" s="177"/>
      <c r="T1314" s="177"/>
      <c r="W1314" s="198"/>
      <c r="X1314" s="177"/>
      <c r="Y1314" s="177"/>
      <c r="AB1314" s="77"/>
      <c r="AJ1314" s="55"/>
    </row>
    <row r="1315" spans="19:36">
      <c r="S1315" s="177"/>
      <c r="T1315" s="177"/>
      <c r="W1315" s="198"/>
      <c r="X1315" s="177"/>
      <c r="Y1315" s="177"/>
      <c r="AB1315" s="77"/>
      <c r="AJ1315" s="55"/>
    </row>
    <row r="1316" spans="19:36">
      <c r="S1316" s="177"/>
      <c r="T1316" s="177"/>
      <c r="W1316" s="198"/>
      <c r="X1316" s="177"/>
      <c r="Y1316" s="177"/>
      <c r="AB1316" s="77"/>
      <c r="AJ1316" s="55"/>
    </row>
    <row r="1317" spans="19:36">
      <c r="S1317" s="177"/>
      <c r="T1317" s="177"/>
      <c r="W1317" s="198"/>
      <c r="X1317" s="177"/>
      <c r="Y1317" s="177"/>
      <c r="AB1317" s="77"/>
      <c r="AJ1317" s="55"/>
    </row>
    <row r="1318" spans="19:36">
      <c r="S1318" s="177"/>
      <c r="T1318" s="177"/>
      <c r="W1318" s="198"/>
      <c r="X1318" s="177"/>
      <c r="Y1318" s="177"/>
      <c r="AB1318" s="77"/>
      <c r="AJ1318" s="55"/>
    </row>
    <row r="1319" spans="19:36">
      <c r="S1319" s="177"/>
      <c r="T1319" s="177"/>
      <c r="W1319" s="198"/>
      <c r="X1319" s="177"/>
      <c r="Y1319" s="177"/>
      <c r="AB1319" s="77"/>
      <c r="AJ1319" s="55"/>
    </row>
    <row r="1320" spans="19:36">
      <c r="S1320" s="177"/>
      <c r="T1320" s="177"/>
      <c r="W1320" s="198"/>
      <c r="X1320" s="177"/>
      <c r="Y1320" s="177"/>
      <c r="AB1320" s="77"/>
      <c r="AJ1320" s="55"/>
    </row>
    <row r="1321" spans="19:36">
      <c r="S1321" s="177"/>
      <c r="T1321" s="177"/>
      <c r="W1321" s="198"/>
      <c r="X1321" s="177"/>
      <c r="Y1321" s="177"/>
      <c r="AB1321" s="77"/>
      <c r="AJ1321" s="55"/>
    </row>
    <row r="1322" spans="19:36">
      <c r="S1322" s="177"/>
      <c r="T1322" s="177"/>
      <c r="W1322" s="198"/>
      <c r="X1322" s="177"/>
      <c r="Y1322" s="177"/>
      <c r="AB1322" s="77"/>
      <c r="AJ1322" s="55"/>
    </row>
    <row r="1323" spans="19:36">
      <c r="S1323" s="177"/>
      <c r="T1323" s="177"/>
      <c r="W1323" s="198"/>
      <c r="X1323" s="177"/>
      <c r="Y1323" s="177"/>
      <c r="AB1323" s="77"/>
      <c r="AJ1323" s="55"/>
    </row>
    <row r="1324" spans="19:36">
      <c r="S1324" s="177"/>
      <c r="T1324" s="177"/>
      <c r="W1324" s="198"/>
      <c r="X1324" s="177"/>
      <c r="Y1324" s="177"/>
      <c r="AB1324" s="77"/>
      <c r="AJ1324" s="55"/>
    </row>
    <row r="1325" spans="19:36">
      <c r="S1325" s="177"/>
      <c r="T1325" s="177"/>
      <c r="W1325" s="198"/>
      <c r="X1325" s="177"/>
      <c r="Y1325" s="177"/>
      <c r="AB1325" s="77"/>
      <c r="AJ1325" s="55"/>
    </row>
    <row r="1326" spans="19:36">
      <c r="S1326" s="177"/>
      <c r="T1326" s="177"/>
      <c r="W1326" s="198"/>
      <c r="X1326" s="177"/>
      <c r="Y1326" s="177"/>
      <c r="AB1326" s="77"/>
      <c r="AJ1326" s="55"/>
    </row>
    <row r="1327" spans="19:36">
      <c r="S1327" s="177"/>
      <c r="T1327" s="177"/>
      <c r="W1327" s="198"/>
      <c r="X1327" s="177"/>
      <c r="Y1327" s="177"/>
      <c r="AB1327" s="77"/>
      <c r="AJ1327" s="55"/>
    </row>
    <row r="1328" spans="19:36">
      <c r="S1328" s="177"/>
      <c r="T1328" s="177"/>
      <c r="W1328" s="198"/>
      <c r="X1328" s="177"/>
      <c r="Y1328" s="177"/>
      <c r="AB1328" s="77"/>
      <c r="AJ1328" s="55"/>
    </row>
    <row r="1329" spans="19:36">
      <c r="S1329" s="177"/>
      <c r="T1329" s="177"/>
      <c r="W1329" s="198"/>
      <c r="X1329" s="177"/>
      <c r="Y1329" s="177"/>
      <c r="AB1329" s="77"/>
      <c r="AJ1329" s="55"/>
    </row>
    <row r="1330" spans="19:36">
      <c r="S1330" s="177"/>
      <c r="T1330" s="177"/>
      <c r="W1330" s="198"/>
      <c r="X1330" s="177"/>
      <c r="Y1330" s="177"/>
      <c r="AB1330" s="77"/>
      <c r="AJ1330" s="55"/>
    </row>
    <row r="1331" spans="19:36">
      <c r="S1331" s="177"/>
      <c r="T1331" s="177"/>
      <c r="W1331" s="198"/>
      <c r="X1331" s="177"/>
      <c r="Y1331" s="177"/>
      <c r="AB1331" s="77"/>
      <c r="AJ1331" s="55"/>
    </row>
    <row r="1332" spans="19:36">
      <c r="S1332" s="177"/>
      <c r="T1332" s="177"/>
      <c r="W1332" s="198"/>
      <c r="X1332" s="177"/>
      <c r="Y1332" s="177"/>
      <c r="AB1332" s="77"/>
      <c r="AJ1332" s="55"/>
    </row>
    <row r="1333" spans="19:36">
      <c r="S1333" s="177"/>
      <c r="T1333" s="177"/>
      <c r="W1333" s="198"/>
      <c r="X1333" s="177"/>
      <c r="Y1333" s="177"/>
      <c r="AB1333" s="77"/>
      <c r="AJ1333" s="55"/>
    </row>
    <row r="1334" spans="19:36">
      <c r="S1334" s="177"/>
      <c r="T1334" s="177"/>
      <c r="W1334" s="198"/>
      <c r="X1334" s="177"/>
      <c r="Y1334" s="177"/>
      <c r="AB1334" s="77"/>
      <c r="AJ1334" s="55"/>
    </row>
    <row r="1335" spans="19:36">
      <c r="S1335" s="177"/>
      <c r="T1335" s="177"/>
      <c r="W1335" s="198"/>
      <c r="X1335" s="177"/>
      <c r="Y1335" s="177"/>
      <c r="AB1335" s="77"/>
      <c r="AJ1335" s="55"/>
    </row>
    <row r="1336" spans="19:36">
      <c r="S1336" s="177"/>
      <c r="T1336" s="177"/>
      <c r="W1336" s="198"/>
      <c r="X1336" s="177"/>
      <c r="Y1336" s="177"/>
      <c r="AB1336" s="77"/>
      <c r="AJ1336" s="55"/>
    </row>
    <row r="1337" spans="19:36">
      <c r="S1337" s="177"/>
      <c r="T1337" s="177"/>
      <c r="W1337" s="198"/>
      <c r="X1337" s="177"/>
      <c r="Y1337" s="177"/>
      <c r="AB1337" s="77"/>
      <c r="AJ1337" s="55"/>
    </row>
    <row r="1338" spans="19:36">
      <c r="S1338" s="177"/>
      <c r="T1338" s="177"/>
      <c r="W1338" s="198"/>
      <c r="X1338" s="177"/>
      <c r="Y1338" s="177"/>
      <c r="AB1338" s="77"/>
      <c r="AJ1338" s="55"/>
    </row>
    <row r="1339" spans="19:36">
      <c r="S1339" s="177"/>
      <c r="T1339" s="177"/>
      <c r="W1339" s="198"/>
      <c r="X1339" s="177"/>
      <c r="Y1339" s="177"/>
      <c r="AB1339" s="77"/>
      <c r="AJ1339" s="55"/>
    </row>
    <row r="1340" spans="19:36">
      <c r="S1340" s="177"/>
      <c r="T1340" s="177"/>
      <c r="W1340" s="198"/>
      <c r="X1340" s="177"/>
      <c r="Y1340" s="177"/>
      <c r="AB1340" s="77"/>
      <c r="AJ1340" s="55"/>
    </row>
    <row r="1341" spans="19:36">
      <c r="S1341" s="177"/>
      <c r="T1341" s="177"/>
      <c r="W1341" s="198"/>
      <c r="X1341" s="177"/>
      <c r="Y1341" s="177"/>
      <c r="AB1341" s="77"/>
      <c r="AJ1341" s="55"/>
    </row>
    <row r="1342" spans="19:36">
      <c r="S1342" s="177"/>
      <c r="T1342" s="177"/>
      <c r="W1342" s="198"/>
      <c r="X1342" s="177"/>
      <c r="Y1342" s="177"/>
      <c r="AB1342" s="77"/>
      <c r="AJ1342" s="55"/>
    </row>
    <row r="1343" spans="19:36">
      <c r="S1343" s="177"/>
      <c r="T1343" s="177"/>
      <c r="W1343" s="198"/>
      <c r="X1343" s="177"/>
      <c r="Y1343" s="177"/>
      <c r="AB1343" s="77"/>
      <c r="AJ1343" s="55"/>
    </row>
    <row r="1344" spans="19:36">
      <c r="S1344" s="177"/>
      <c r="T1344" s="177"/>
      <c r="W1344" s="198"/>
      <c r="X1344" s="177"/>
      <c r="Y1344" s="177"/>
      <c r="AB1344" s="77"/>
      <c r="AJ1344" s="55"/>
    </row>
    <row r="1345" spans="19:36">
      <c r="S1345" s="177"/>
      <c r="T1345" s="177"/>
      <c r="W1345" s="198"/>
      <c r="X1345" s="177"/>
      <c r="Y1345" s="177"/>
      <c r="AB1345" s="77"/>
      <c r="AJ1345" s="55"/>
    </row>
    <row r="1346" spans="19:36">
      <c r="S1346" s="177"/>
      <c r="T1346" s="177"/>
      <c r="W1346" s="198"/>
      <c r="X1346" s="177"/>
      <c r="Y1346" s="177"/>
      <c r="AB1346" s="77"/>
      <c r="AJ1346" s="55"/>
    </row>
    <row r="1347" spans="19:36">
      <c r="S1347" s="177"/>
      <c r="T1347" s="177"/>
      <c r="W1347" s="198"/>
      <c r="X1347" s="177"/>
      <c r="Y1347" s="177"/>
      <c r="AB1347" s="77"/>
      <c r="AJ1347" s="55"/>
    </row>
    <row r="1348" spans="19:36">
      <c r="S1348" s="177"/>
      <c r="T1348" s="177"/>
      <c r="W1348" s="198"/>
      <c r="X1348" s="177"/>
      <c r="Y1348" s="177"/>
      <c r="AB1348" s="77"/>
      <c r="AJ1348" s="55"/>
    </row>
    <row r="1349" spans="19:36">
      <c r="S1349" s="177"/>
      <c r="T1349" s="177"/>
      <c r="W1349" s="198"/>
      <c r="X1349" s="177"/>
      <c r="Y1349" s="177"/>
      <c r="AB1349" s="77"/>
      <c r="AJ1349" s="55"/>
    </row>
    <row r="1350" spans="19:36">
      <c r="S1350" s="177"/>
      <c r="T1350" s="177"/>
      <c r="W1350" s="198"/>
      <c r="X1350" s="177"/>
      <c r="Y1350" s="177"/>
      <c r="AB1350" s="77"/>
      <c r="AJ1350" s="55"/>
    </row>
    <row r="1351" spans="19:36">
      <c r="S1351" s="177"/>
      <c r="T1351" s="177"/>
      <c r="W1351" s="198"/>
      <c r="X1351" s="177"/>
      <c r="Y1351" s="177"/>
      <c r="AB1351" s="77"/>
      <c r="AJ1351" s="55"/>
    </row>
    <row r="1352" spans="19:36">
      <c r="S1352" s="177"/>
      <c r="T1352" s="177"/>
      <c r="W1352" s="198"/>
      <c r="X1352" s="177"/>
      <c r="Y1352" s="177"/>
      <c r="AB1352" s="77"/>
      <c r="AJ1352" s="55"/>
    </row>
    <row r="1353" spans="19:36">
      <c r="S1353" s="177"/>
      <c r="T1353" s="177"/>
      <c r="W1353" s="198"/>
      <c r="X1353" s="177"/>
      <c r="Y1353" s="177"/>
      <c r="AB1353" s="77"/>
      <c r="AJ1353" s="55"/>
    </row>
    <row r="1354" spans="19:36">
      <c r="S1354" s="177"/>
      <c r="T1354" s="177"/>
      <c r="W1354" s="198"/>
      <c r="X1354" s="177"/>
      <c r="Y1354" s="177"/>
      <c r="AB1354" s="77"/>
      <c r="AJ1354" s="55"/>
    </row>
    <row r="1355" spans="19:36">
      <c r="S1355" s="177"/>
      <c r="T1355" s="177"/>
      <c r="W1355" s="198"/>
      <c r="X1355" s="177"/>
      <c r="Y1355" s="177"/>
      <c r="AB1355" s="77"/>
      <c r="AJ1355" s="55"/>
    </row>
    <row r="1356" spans="19:36">
      <c r="S1356" s="177"/>
      <c r="T1356" s="177"/>
      <c r="W1356" s="198"/>
      <c r="X1356" s="177"/>
      <c r="Y1356" s="177"/>
      <c r="AB1356" s="77"/>
      <c r="AJ1356" s="55"/>
    </row>
    <row r="1357" spans="19:36">
      <c r="S1357" s="177"/>
      <c r="T1357" s="177"/>
      <c r="W1357" s="198"/>
      <c r="X1357" s="177"/>
      <c r="Y1357" s="177"/>
      <c r="AB1357" s="77"/>
      <c r="AJ1357" s="55"/>
    </row>
    <row r="1358" spans="19:36">
      <c r="S1358" s="177"/>
      <c r="T1358" s="177"/>
      <c r="W1358" s="198"/>
      <c r="X1358" s="177"/>
      <c r="Y1358" s="177"/>
      <c r="AB1358" s="77"/>
      <c r="AJ1358" s="55"/>
    </row>
    <row r="1359" spans="19:36">
      <c r="S1359" s="177"/>
      <c r="T1359" s="177"/>
      <c r="W1359" s="198"/>
      <c r="X1359" s="177"/>
      <c r="Y1359" s="177"/>
      <c r="AB1359" s="77"/>
      <c r="AJ1359" s="55"/>
    </row>
    <row r="1360" spans="19:36">
      <c r="S1360" s="177"/>
      <c r="T1360" s="177"/>
      <c r="W1360" s="198"/>
      <c r="X1360" s="177"/>
      <c r="Y1360" s="177"/>
      <c r="AB1360" s="77"/>
      <c r="AJ1360" s="55"/>
    </row>
    <row r="1361" spans="19:36">
      <c r="S1361" s="177"/>
      <c r="T1361" s="177"/>
      <c r="W1361" s="198"/>
      <c r="X1361" s="177"/>
      <c r="Y1361" s="177"/>
      <c r="AB1361" s="77"/>
      <c r="AJ1361" s="55"/>
    </row>
    <row r="1362" spans="19:36">
      <c r="S1362" s="177"/>
      <c r="T1362" s="177"/>
      <c r="W1362" s="198"/>
      <c r="X1362" s="177"/>
      <c r="Y1362" s="177"/>
      <c r="AB1362" s="77"/>
      <c r="AJ1362" s="55"/>
    </row>
    <row r="1363" spans="19:36">
      <c r="S1363" s="177"/>
      <c r="T1363" s="177"/>
      <c r="W1363" s="198"/>
      <c r="X1363" s="177"/>
      <c r="Y1363" s="177"/>
      <c r="AB1363" s="77"/>
      <c r="AJ1363" s="55"/>
    </row>
    <row r="1364" spans="19:36">
      <c r="S1364" s="177"/>
      <c r="T1364" s="177"/>
      <c r="W1364" s="198"/>
      <c r="X1364" s="177"/>
      <c r="Y1364" s="177"/>
      <c r="AB1364" s="77"/>
      <c r="AJ1364" s="55"/>
    </row>
    <row r="1365" spans="19:36">
      <c r="S1365" s="177"/>
      <c r="T1365" s="177"/>
      <c r="W1365" s="198"/>
      <c r="X1365" s="177"/>
      <c r="Y1365" s="177"/>
      <c r="AB1365" s="77"/>
      <c r="AJ1365" s="55"/>
    </row>
    <row r="1366" spans="19:36">
      <c r="S1366" s="177"/>
      <c r="T1366" s="177"/>
      <c r="W1366" s="198"/>
      <c r="X1366" s="177"/>
      <c r="Y1366" s="177"/>
      <c r="AB1366" s="77"/>
      <c r="AJ1366" s="55"/>
    </row>
    <row r="1367" spans="19:36">
      <c r="S1367" s="177"/>
      <c r="T1367" s="177"/>
      <c r="W1367" s="198"/>
      <c r="X1367" s="177"/>
      <c r="Y1367" s="177"/>
      <c r="AB1367" s="77"/>
      <c r="AJ1367" s="55"/>
    </row>
    <row r="1368" spans="19:36">
      <c r="S1368" s="177"/>
      <c r="T1368" s="177"/>
      <c r="W1368" s="198"/>
      <c r="X1368" s="177"/>
      <c r="Y1368" s="177"/>
      <c r="AB1368" s="77"/>
      <c r="AJ1368" s="55"/>
    </row>
    <row r="1369" spans="19:36">
      <c r="S1369" s="177"/>
      <c r="T1369" s="177"/>
      <c r="W1369" s="198"/>
      <c r="X1369" s="177"/>
      <c r="Y1369" s="177"/>
      <c r="AB1369" s="77"/>
      <c r="AJ1369" s="55"/>
    </row>
    <row r="1370" spans="19:36">
      <c r="S1370" s="177"/>
      <c r="T1370" s="177"/>
      <c r="W1370" s="198"/>
      <c r="X1370" s="177"/>
      <c r="Y1370" s="177"/>
      <c r="AB1370" s="77"/>
      <c r="AJ1370" s="55"/>
    </row>
    <row r="1371" spans="19:36">
      <c r="S1371" s="177"/>
      <c r="T1371" s="177"/>
      <c r="W1371" s="198"/>
      <c r="X1371" s="177"/>
      <c r="Y1371" s="177"/>
      <c r="AB1371" s="77"/>
      <c r="AJ1371" s="55"/>
    </row>
    <row r="1372" spans="19:36">
      <c r="S1372" s="177"/>
      <c r="T1372" s="177"/>
      <c r="W1372" s="198"/>
      <c r="X1372" s="177"/>
      <c r="Y1372" s="177"/>
      <c r="AB1372" s="77"/>
      <c r="AJ1372" s="55"/>
    </row>
    <row r="1373" spans="19:36">
      <c r="S1373" s="177"/>
      <c r="T1373" s="177"/>
      <c r="W1373" s="198"/>
      <c r="X1373" s="177"/>
      <c r="Y1373" s="177"/>
      <c r="AB1373" s="77"/>
      <c r="AJ1373" s="55"/>
    </row>
    <row r="1374" spans="19:36">
      <c r="S1374" s="177"/>
      <c r="T1374" s="177"/>
      <c r="W1374" s="198"/>
      <c r="X1374" s="177"/>
      <c r="Y1374" s="177"/>
      <c r="AB1374" s="77"/>
      <c r="AJ1374" s="55"/>
    </row>
    <row r="1375" spans="19:36">
      <c r="S1375" s="177"/>
      <c r="T1375" s="177"/>
      <c r="W1375" s="198"/>
      <c r="X1375" s="177"/>
      <c r="Y1375" s="177"/>
      <c r="AB1375" s="77"/>
      <c r="AJ1375" s="55"/>
    </row>
    <row r="1376" spans="19:36">
      <c r="S1376" s="177"/>
      <c r="T1376" s="177"/>
      <c r="W1376" s="198"/>
      <c r="X1376" s="177"/>
      <c r="Y1376" s="177"/>
      <c r="AB1376" s="77"/>
      <c r="AJ1376" s="55"/>
    </row>
    <row r="1377" spans="19:36">
      <c r="S1377" s="177"/>
      <c r="T1377" s="177"/>
      <c r="W1377" s="198"/>
      <c r="X1377" s="177"/>
      <c r="Y1377" s="177"/>
      <c r="AB1377" s="77"/>
      <c r="AJ1377" s="55"/>
    </row>
    <row r="1378" spans="19:36">
      <c r="S1378" s="177"/>
      <c r="T1378" s="177"/>
      <c r="W1378" s="198"/>
      <c r="X1378" s="177"/>
      <c r="Y1378" s="177"/>
      <c r="AB1378" s="77"/>
      <c r="AJ1378" s="55"/>
    </row>
    <row r="1379" spans="19:36">
      <c r="S1379" s="177"/>
      <c r="T1379" s="177"/>
      <c r="W1379" s="198"/>
      <c r="X1379" s="177"/>
      <c r="Y1379" s="177"/>
      <c r="AB1379" s="77"/>
      <c r="AJ1379" s="55"/>
    </row>
    <row r="1380" spans="19:36">
      <c r="S1380" s="177"/>
      <c r="T1380" s="177"/>
      <c r="W1380" s="198"/>
      <c r="X1380" s="177"/>
      <c r="Y1380" s="177"/>
      <c r="AB1380" s="77"/>
      <c r="AJ1380" s="55"/>
    </row>
    <row r="1381" spans="19:36">
      <c r="S1381" s="177"/>
      <c r="T1381" s="177"/>
      <c r="W1381" s="198"/>
      <c r="X1381" s="177"/>
      <c r="Y1381" s="177"/>
      <c r="AB1381" s="77"/>
      <c r="AJ1381" s="55"/>
    </row>
    <row r="1382" spans="19:36">
      <c r="S1382" s="177"/>
      <c r="T1382" s="177"/>
      <c r="W1382" s="198"/>
      <c r="X1382" s="177"/>
      <c r="Y1382" s="177"/>
      <c r="AB1382" s="77"/>
      <c r="AJ1382" s="55"/>
    </row>
    <row r="1383" spans="19:36">
      <c r="S1383" s="177"/>
      <c r="T1383" s="177"/>
      <c r="W1383" s="198"/>
      <c r="X1383" s="177"/>
      <c r="Y1383" s="177"/>
      <c r="AB1383" s="77"/>
      <c r="AJ1383" s="55"/>
    </row>
    <row r="1384" spans="19:36">
      <c r="S1384" s="177"/>
      <c r="T1384" s="177"/>
      <c r="W1384" s="198"/>
      <c r="X1384" s="177"/>
      <c r="Y1384" s="177"/>
      <c r="AB1384" s="77"/>
      <c r="AJ1384" s="55"/>
    </row>
    <row r="1385" spans="19:36">
      <c r="S1385" s="177"/>
      <c r="T1385" s="177"/>
      <c r="W1385" s="198"/>
      <c r="X1385" s="177"/>
      <c r="Y1385" s="177"/>
      <c r="AB1385" s="77"/>
      <c r="AJ1385" s="55"/>
    </row>
    <row r="1386" spans="19:36">
      <c r="S1386" s="177"/>
      <c r="T1386" s="177"/>
      <c r="W1386" s="198"/>
      <c r="X1386" s="177"/>
      <c r="Y1386" s="177"/>
      <c r="AB1386" s="77"/>
      <c r="AJ1386" s="55"/>
    </row>
    <row r="1387" spans="19:36">
      <c r="S1387" s="177"/>
      <c r="T1387" s="177"/>
      <c r="W1387" s="198"/>
      <c r="X1387" s="177"/>
      <c r="Y1387" s="177"/>
      <c r="AB1387" s="77"/>
      <c r="AJ1387" s="55"/>
    </row>
    <row r="1388" spans="19:36">
      <c r="S1388" s="177"/>
      <c r="T1388" s="177"/>
      <c r="W1388" s="198"/>
      <c r="X1388" s="177"/>
      <c r="Y1388" s="177"/>
      <c r="AB1388" s="77"/>
      <c r="AJ1388" s="55"/>
    </row>
    <row r="1389" spans="19:36">
      <c r="S1389" s="177"/>
      <c r="T1389" s="177"/>
      <c r="W1389" s="198"/>
      <c r="X1389" s="177"/>
      <c r="Y1389" s="177"/>
      <c r="AB1389" s="77"/>
      <c r="AJ1389" s="55"/>
    </row>
    <row r="1390" spans="19:36">
      <c r="S1390" s="177"/>
      <c r="T1390" s="177"/>
      <c r="W1390" s="198"/>
      <c r="X1390" s="177"/>
      <c r="Y1390" s="177"/>
      <c r="AB1390" s="77"/>
      <c r="AJ1390" s="55"/>
    </row>
    <row r="1391" spans="19:36">
      <c r="S1391" s="177"/>
      <c r="T1391" s="177"/>
      <c r="W1391" s="198"/>
      <c r="X1391" s="177"/>
      <c r="Y1391" s="177"/>
      <c r="AB1391" s="77"/>
      <c r="AJ1391" s="55"/>
    </row>
    <row r="1392" spans="19:36">
      <c r="S1392" s="177"/>
      <c r="T1392" s="177"/>
      <c r="W1392" s="198"/>
      <c r="X1392" s="177"/>
      <c r="Y1392" s="177"/>
      <c r="AB1392" s="77"/>
      <c r="AJ1392" s="55"/>
    </row>
    <row r="1393" spans="19:36">
      <c r="S1393" s="177"/>
      <c r="T1393" s="177"/>
      <c r="W1393" s="198"/>
      <c r="X1393" s="177"/>
      <c r="Y1393" s="177"/>
      <c r="AB1393" s="77"/>
      <c r="AJ1393" s="55"/>
    </row>
    <row r="1394" spans="19:36">
      <c r="S1394" s="177"/>
      <c r="T1394" s="177"/>
      <c r="W1394" s="198"/>
      <c r="X1394" s="177"/>
      <c r="Y1394" s="177"/>
      <c r="AB1394" s="77"/>
      <c r="AJ1394" s="55"/>
    </row>
    <row r="1395" spans="19:36">
      <c r="S1395" s="177"/>
      <c r="T1395" s="177"/>
      <c r="W1395" s="198"/>
      <c r="X1395" s="177"/>
      <c r="Y1395" s="177"/>
      <c r="AB1395" s="77"/>
      <c r="AJ1395" s="55"/>
    </row>
    <row r="1396" spans="19:36">
      <c r="S1396" s="177"/>
      <c r="T1396" s="177"/>
      <c r="W1396" s="198"/>
      <c r="X1396" s="177"/>
      <c r="Y1396" s="177"/>
      <c r="AB1396" s="77"/>
      <c r="AJ1396" s="55"/>
    </row>
    <row r="1397" spans="19:36">
      <c r="S1397" s="177"/>
      <c r="T1397" s="177"/>
      <c r="W1397" s="198"/>
      <c r="X1397" s="177"/>
      <c r="Y1397" s="177"/>
      <c r="AB1397" s="77"/>
      <c r="AJ1397" s="55"/>
    </row>
    <row r="1398" spans="19:36">
      <c r="S1398" s="177"/>
      <c r="T1398" s="177"/>
      <c r="W1398" s="198"/>
      <c r="X1398" s="177"/>
      <c r="Y1398" s="177"/>
      <c r="AB1398" s="77"/>
      <c r="AJ1398" s="55"/>
    </row>
    <row r="1399" spans="19:36">
      <c r="S1399" s="177"/>
      <c r="T1399" s="177"/>
      <c r="W1399" s="198"/>
      <c r="X1399" s="177"/>
      <c r="Y1399" s="177"/>
      <c r="AB1399" s="77"/>
      <c r="AJ1399" s="55"/>
    </row>
    <row r="1400" spans="19:36">
      <c r="S1400" s="177"/>
      <c r="T1400" s="177"/>
      <c r="W1400" s="198"/>
      <c r="X1400" s="177"/>
      <c r="Y1400" s="177"/>
      <c r="AB1400" s="77"/>
      <c r="AJ1400" s="55"/>
    </row>
    <row r="1401" spans="19:36">
      <c r="S1401" s="177"/>
      <c r="T1401" s="177"/>
      <c r="W1401" s="198"/>
      <c r="X1401" s="177"/>
      <c r="Y1401" s="177"/>
      <c r="AB1401" s="77"/>
      <c r="AJ1401" s="55"/>
    </row>
    <row r="1402" spans="19:36">
      <c r="S1402" s="177"/>
      <c r="T1402" s="177"/>
      <c r="W1402" s="198"/>
      <c r="X1402" s="177"/>
      <c r="Y1402" s="177"/>
      <c r="AB1402" s="77"/>
      <c r="AJ1402" s="55"/>
    </row>
    <row r="1403" spans="19:36">
      <c r="S1403" s="177"/>
      <c r="T1403" s="177"/>
      <c r="W1403" s="198"/>
      <c r="X1403" s="177"/>
      <c r="Y1403" s="177"/>
      <c r="AB1403" s="77"/>
      <c r="AJ1403" s="55"/>
    </row>
    <row r="1404" spans="19:36">
      <c r="S1404" s="177"/>
      <c r="T1404" s="177"/>
      <c r="W1404" s="198"/>
      <c r="X1404" s="177"/>
      <c r="Y1404" s="177"/>
      <c r="AB1404" s="77"/>
      <c r="AJ1404" s="55"/>
    </row>
    <row r="1405" spans="19:36">
      <c r="S1405" s="177"/>
      <c r="T1405" s="177"/>
      <c r="W1405" s="198"/>
      <c r="X1405" s="177"/>
      <c r="Y1405" s="177"/>
      <c r="AB1405" s="77"/>
      <c r="AJ1405" s="55"/>
    </row>
    <row r="1406" spans="19:36">
      <c r="S1406" s="177"/>
      <c r="T1406" s="177"/>
      <c r="W1406" s="198"/>
      <c r="X1406" s="177"/>
      <c r="Y1406" s="177"/>
      <c r="AB1406" s="77"/>
      <c r="AJ1406" s="55"/>
    </row>
    <row r="1407" spans="19:36">
      <c r="S1407" s="177"/>
      <c r="T1407" s="177"/>
      <c r="W1407" s="198"/>
      <c r="X1407" s="177"/>
      <c r="Y1407" s="177"/>
      <c r="AB1407" s="77"/>
      <c r="AJ1407" s="55"/>
    </row>
    <row r="1408" spans="19:36">
      <c r="S1408" s="177"/>
      <c r="T1408" s="177"/>
      <c r="W1408" s="198"/>
      <c r="X1408" s="177"/>
      <c r="Y1408" s="177"/>
      <c r="AB1408" s="77"/>
      <c r="AJ1408" s="55"/>
    </row>
    <row r="1409" spans="19:36">
      <c r="S1409" s="177"/>
      <c r="T1409" s="177"/>
      <c r="W1409" s="198"/>
      <c r="X1409" s="177"/>
      <c r="Y1409" s="177"/>
      <c r="AB1409" s="77"/>
      <c r="AJ1409" s="55"/>
    </row>
    <row r="1410" spans="19:36">
      <c r="S1410" s="177"/>
      <c r="T1410" s="177"/>
      <c r="W1410" s="198"/>
      <c r="X1410" s="177"/>
      <c r="Y1410" s="177"/>
      <c r="AB1410" s="77"/>
      <c r="AJ1410" s="55"/>
    </row>
    <row r="1411" spans="19:36">
      <c r="S1411" s="177"/>
      <c r="T1411" s="177"/>
      <c r="W1411" s="198"/>
      <c r="X1411" s="177"/>
      <c r="Y1411" s="177"/>
      <c r="AB1411" s="77"/>
      <c r="AJ1411" s="55"/>
    </row>
    <row r="1412" spans="19:36">
      <c r="S1412" s="177"/>
      <c r="T1412" s="177"/>
      <c r="W1412" s="198"/>
      <c r="X1412" s="177"/>
      <c r="Y1412" s="177"/>
      <c r="AB1412" s="77"/>
      <c r="AJ1412" s="55"/>
    </row>
    <row r="1413" spans="19:36">
      <c r="S1413" s="177"/>
      <c r="T1413" s="177"/>
      <c r="W1413" s="198"/>
      <c r="X1413" s="177"/>
      <c r="Y1413" s="177"/>
      <c r="AB1413" s="77"/>
      <c r="AJ1413" s="55"/>
    </row>
    <row r="1414" spans="19:36">
      <c r="S1414" s="177"/>
      <c r="T1414" s="177"/>
      <c r="W1414" s="198"/>
      <c r="X1414" s="177"/>
      <c r="Y1414" s="177"/>
      <c r="AB1414" s="77"/>
      <c r="AJ1414" s="55"/>
    </row>
    <row r="1415" spans="19:36">
      <c r="S1415" s="177"/>
      <c r="T1415" s="177"/>
      <c r="W1415" s="198"/>
      <c r="X1415" s="177"/>
      <c r="Y1415" s="177"/>
      <c r="AB1415" s="77"/>
      <c r="AJ1415" s="55"/>
    </row>
    <row r="1416" spans="19:36">
      <c r="S1416" s="177"/>
      <c r="T1416" s="177"/>
      <c r="W1416" s="198"/>
      <c r="X1416" s="177"/>
      <c r="Y1416" s="177"/>
      <c r="AB1416" s="77"/>
      <c r="AJ1416" s="55"/>
    </row>
    <row r="1417" spans="19:36">
      <c r="S1417" s="177"/>
      <c r="T1417" s="177"/>
      <c r="W1417" s="198"/>
      <c r="X1417" s="177"/>
      <c r="Y1417" s="177"/>
      <c r="AB1417" s="77"/>
      <c r="AJ1417" s="55"/>
    </row>
    <row r="1418" spans="19:36">
      <c r="S1418" s="177"/>
      <c r="T1418" s="177"/>
      <c r="W1418" s="198"/>
      <c r="X1418" s="177"/>
      <c r="Y1418" s="177"/>
      <c r="AB1418" s="77"/>
      <c r="AJ1418" s="55"/>
    </row>
    <row r="1419" spans="19:36">
      <c r="S1419" s="177"/>
      <c r="T1419" s="177"/>
      <c r="W1419" s="198"/>
      <c r="X1419" s="177"/>
      <c r="Y1419" s="177"/>
      <c r="AB1419" s="77"/>
      <c r="AJ1419" s="55"/>
    </row>
    <row r="1420" spans="19:36">
      <c r="S1420" s="177"/>
      <c r="T1420" s="177"/>
      <c r="W1420" s="198"/>
      <c r="X1420" s="177"/>
      <c r="Y1420" s="177"/>
      <c r="AB1420" s="77"/>
      <c r="AJ1420" s="55"/>
    </row>
    <row r="1421" spans="19:36">
      <c r="S1421" s="177"/>
      <c r="T1421" s="177"/>
      <c r="W1421" s="198"/>
      <c r="X1421" s="177"/>
      <c r="Y1421" s="177"/>
      <c r="AB1421" s="77"/>
      <c r="AJ1421" s="55"/>
    </row>
    <row r="1422" spans="19:36">
      <c r="S1422" s="177"/>
      <c r="T1422" s="177"/>
      <c r="W1422" s="198"/>
      <c r="X1422" s="177"/>
      <c r="Y1422" s="177"/>
      <c r="AB1422" s="77"/>
      <c r="AJ1422" s="55"/>
    </row>
    <row r="1423" spans="19:36">
      <c r="S1423" s="177"/>
      <c r="T1423" s="177"/>
      <c r="W1423" s="198"/>
      <c r="X1423" s="177"/>
      <c r="Y1423" s="177"/>
      <c r="AB1423" s="77"/>
      <c r="AJ1423" s="55"/>
    </row>
    <row r="1424" spans="19:36">
      <c r="S1424" s="177"/>
      <c r="T1424" s="177"/>
      <c r="W1424" s="198"/>
      <c r="X1424" s="177"/>
      <c r="Y1424" s="177"/>
      <c r="AB1424" s="77"/>
      <c r="AJ1424" s="55"/>
    </row>
    <row r="1425" spans="19:36">
      <c r="S1425" s="177"/>
      <c r="T1425" s="177"/>
      <c r="W1425" s="198"/>
      <c r="X1425" s="177"/>
      <c r="Y1425" s="177"/>
      <c r="AB1425" s="77"/>
      <c r="AJ1425" s="55"/>
    </row>
    <row r="1426" spans="19:36">
      <c r="S1426" s="177"/>
      <c r="T1426" s="177"/>
      <c r="W1426" s="198"/>
      <c r="X1426" s="177"/>
      <c r="Y1426" s="177"/>
      <c r="AB1426" s="77"/>
      <c r="AJ1426" s="55"/>
    </row>
    <row r="1427" spans="19:36">
      <c r="S1427" s="177"/>
      <c r="T1427" s="177"/>
      <c r="W1427" s="198"/>
      <c r="X1427" s="177"/>
      <c r="Y1427" s="177"/>
      <c r="AB1427" s="77"/>
      <c r="AJ1427" s="55"/>
    </row>
    <row r="1428" spans="19:36">
      <c r="S1428" s="177"/>
      <c r="T1428" s="177"/>
      <c r="W1428" s="198"/>
      <c r="X1428" s="177"/>
      <c r="Y1428" s="177"/>
      <c r="AB1428" s="77"/>
      <c r="AJ1428" s="55"/>
    </row>
    <row r="1429" spans="19:36">
      <c r="S1429" s="177"/>
      <c r="T1429" s="177"/>
      <c r="W1429" s="198"/>
      <c r="X1429" s="177"/>
      <c r="Y1429" s="177"/>
      <c r="AB1429" s="77"/>
      <c r="AJ1429" s="55"/>
    </row>
    <row r="1430" spans="19:36">
      <c r="S1430" s="177"/>
      <c r="T1430" s="177"/>
      <c r="W1430" s="198"/>
      <c r="X1430" s="177"/>
      <c r="Y1430" s="177"/>
      <c r="AB1430" s="77"/>
      <c r="AJ1430" s="55"/>
    </row>
    <row r="1431" spans="19:36">
      <c r="S1431" s="177"/>
      <c r="T1431" s="177"/>
      <c r="W1431" s="198"/>
      <c r="X1431" s="177"/>
      <c r="Y1431" s="177"/>
      <c r="AB1431" s="77"/>
      <c r="AJ1431" s="55"/>
    </row>
    <row r="1432" spans="19:36">
      <c r="S1432" s="177"/>
      <c r="T1432" s="177"/>
      <c r="W1432" s="198"/>
      <c r="X1432" s="177"/>
      <c r="Y1432" s="177"/>
      <c r="AB1432" s="77"/>
      <c r="AJ1432" s="55"/>
    </row>
    <row r="1433" spans="19:36">
      <c r="S1433" s="177"/>
      <c r="T1433" s="177"/>
      <c r="W1433" s="198"/>
      <c r="X1433" s="177"/>
      <c r="Y1433" s="177"/>
      <c r="AB1433" s="77"/>
      <c r="AJ1433" s="55"/>
    </row>
    <row r="1434" spans="19:36">
      <c r="S1434" s="177"/>
      <c r="T1434" s="177"/>
      <c r="W1434" s="198"/>
      <c r="X1434" s="177"/>
      <c r="Y1434" s="177"/>
      <c r="AB1434" s="77"/>
      <c r="AJ1434" s="55"/>
    </row>
    <row r="1435" spans="19:36">
      <c r="S1435" s="177"/>
      <c r="T1435" s="177"/>
      <c r="W1435" s="198"/>
      <c r="X1435" s="177"/>
      <c r="Y1435" s="177"/>
      <c r="AB1435" s="77"/>
      <c r="AJ1435" s="55"/>
    </row>
    <row r="1436" spans="19:36">
      <c r="S1436" s="177"/>
      <c r="T1436" s="177"/>
      <c r="W1436" s="198"/>
      <c r="X1436" s="177"/>
      <c r="Y1436" s="177"/>
      <c r="AB1436" s="77"/>
      <c r="AJ1436" s="55"/>
    </row>
    <row r="1437" spans="19:36">
      <c r="S1437" s="177"/>
      <c r="T1437" s="177"/>
      <c r="W1437" s="198"/>
      <c r="X1437" s="177"/>
      <c r="Y1437" s="177"/>
      <c r="AB1437" s="77"/>
      <c r="AJ1437" s="55"/>
    </row>
    <row r="1438" spans="19:36">
      <c r="S1438" s="177"/>
      <c r="T1438" s="177"/>
      <c r="W1438" s="198"/>
      <c r="X1438" s="177"/>
      <c r="Y1438" s="177"/>
      <c r="AB1438" s="77"/>
      <c r="AJ1438" s="55"/>
    </row>
    <row r="1439" spans="19:36">
      <c r="S1439" s="177"/>
      <c r="T1439" s="177"/>
      <c r="W1439" s="198"/>
      <c r="X1439" s="177"/>
      <c r="Y1439" s="177"/>
      <c r="AB1439" s="77"/>
      <c r="AJ1439" s="55"/>
    </row>
    <row r="1440" spans="19:36">
      <c r="S1440" s="177"/>
      <c r="T1440" s="177"/>
      <c r="W1440" s="198"/>
      <c r="X1440" s="177"/>
      <c r="Y1440" s="177"/>
      <c r="AB1440" s="77"/>
      <c r="AJ1440" s="55"/>
    </row>
    <row r="1441" spans="19:36">
      <c r="S1441" s="177"/>
      <c r="T1441" s="177"/>
      <c r="W1441" s="198"/>
      <c r="X1441" s="177"/>
      <c r="Y1441" s="177"/>
      <c r="AB1441" s="77"/>
      <c r="AJ1441" s="55"/>
    </row>
    <row r="1442" spans="19:36">
      <c r="S1442" s="177"/>
      <c r="T1442" s="177"/>
      <c r="W1442" s="198"/>
      <c r="X1442" s="177"/>
      <c r="Y1442" s="177"/>
      <c r="AB1442" s="77"/>
      <c r="AJ1442" s="55"/>
    </row>
    <row r="1443" spans="19:36">
      <c r="S1443" s="177"/>
      <c r="T1443" s="177"/>
      <c r="W1443" s="198"/>
      <c r="X1443" s="177"/>
      <c r="Y1443" s="177"/>
      <c r="AB1443" s="77"/>
      <c r="AJ1443" s="55"/>
    </row>
    <row r="1444" spans="19:36">
      <c r="S1444" s="177"/>
      <c r="T1444" s="177"/>
      <c r="W1444" s="198"/>
      <c r="X1444" s="177"/>
      <c r="Y1444" s="177"/>
      <c r="AB1444" s="77"/>
      <c r="AJ1444" s="55"/>
    </row>
    <row r="1445" spans="19:36">
      <c r="S1445" s="177"/>
      <c r="T1445" s="177"/>
      <c r="W1445" s="198"/>
      <c r="X1445" s="177"/>
      <c r="Y1445" s="177"/>
      <c r="AB1445" s="77"/>
      <c r="AJ1445" s="55"/>
    </row>
    <row r="1446" spans="19:36">
      <c r="S1446" s="177"/>
      <c r="T1446" s="177"/>
      <c r="W1446" s="198"/>
      <c r="X1446" s="177"/>
      <c r="Y1446" s="177"/>
      <c r="AB1446" s="77"/>
      <c r="AJ1446" s="55"/>
    </row>
    <row r="1447" spans="19:36">
      <c r="S1447" s="177"/>
      <c r="T1447" s="177"/>
      <c r="W1447" s="198"/>
      <c r="X1447" s="177"/>
      <c r="Y1447" s="177"/>
      <c r="AB1447" s="77"/>
      <c r="AJ1447" s="55"/>
    </row>
    <row r="1448" spans="19:36">
      <c r="S1448" s="177"/>
      <c r="T1448" s="177"/>
      <c r="W1448" s="198"/>
      <c r="X1448" s="177"/>
      <c r="Y1448" s="177"/>
      <c r="AB1448" s="77"/>
      <c r="AJ1448" s="55"/>
    </row>
    <row r="1449" spans="19:36">
      <c r="S1449" s="177"/>
      <c r="T1449" s="177"/>
      <c r="W1449" s="198"/>
      <c r="X1449" s="177"/>
      <c r="Y1449" s="177"/>
      <c r="AB1449" s="77"/>
      <c r="AJ1449" s="55"/>
    </row>
    <row r="1450" spans="19:36">
      <c r="S1450" s="177"/>
      <c r="T1450" s="177"/>
      <c r="W1450" s="198"/>
      <c r="X1450" s="177"/>
      <c r="Y1450" s="177"/>
      <c r="AB1450" s="77"/>
      <c r="AJ1450" s="55"/>
    </row>
    <row r="1451" spans="19:36">
      <c r="S1451" s="177"/>
      <c r="T1451" s="177"/>
      <c r="W1451" s="198"/>
      <c r="X1451" s="177"/>
      <c r="Y1451" s="177"/>
      <c r="AB1451" s="77"/>
      <c r="AJ1451" s="55"/>
    </row>
    <row r="1452" spans="19:36">
      <c r="S1452" s="177"/>
      <c r="T1452" s="177"/>
      <c r="W1452" s="198"/>
      <c r="X1452" s="177"/>
      <c r="Y1452" s="177"/>
      <c r="AB1452" s="77"/>
      <c r="AJ1452" s="55"/>
    </row>
    <row r="1453" spans="19:36">
      <c r="S1453" s="177"/>
      <c r="T1453" s="177"/>
      <c r="W1453" s="198"/>
      <c r="X1453" s="177"/>
      <c r="Y1453" s="177"/>
      <c r="AB1453" s="77"/>
      <c r="AJ1453" s="55"/>
    </row>
    <row r="1454" spans="19:36">
      <c r="S1454" s="177"/>
      <c r="T1454" s="177"/>
      <c r="W1454" s="198"/>
      <c r="X1454" s="177"/>
      <c r="Y1454" s="177"/>
      <c r="AB1454" s="77"/>
      <c r="AJ1454" s="55"/>
    </row>
    <row r="1455" spans="19:36">
      <c r="S1455" s="177"/>
      <c r="T1455" s="177"/>
      <c r="W1455" s="198"/>
      <c r="X1455" s="177"/>
      <c r="Y1455" s="177"/>
      <c r="AB1455" s="77"/>
      <c r="AJ1455" s="55"/>
    </row>
    <row r="1456" spans="19:36">
      <c r="S1456" s="177"/>
      <c r="T1456" s="177"/>
      <c r="W1456" s="198"/>
      <c r="X1456" s="177"/>
      <c r="Y1456" s="177"/>
      <c r="AB1456" s="77"/>
      <c r="AJ1456" s="55"/>
    </row>
    <row r="1457" spans="19:36">
      <c r="S1457" s="177"/>
      <c r="T1457" s="177"/>
      <c r="W1457" s="198"/>
      <c r="X1457" s="177"/>
      <c r="Y1457" s="177"/>
      <c r="AB1457" s="77"/>
      <c r="AJ1457" s="55"/>
    </row>
    <row r="1458" spans="19:36">
      <c r="S1458" s="177"/>
      <c r="T1458" s="177"/>
      <c r="W1458" s="198"/>
      <c r="X1458" s="177"/>
      <c r="Y1458" s="177"/>
      <c r="AB1458" s="77"/>
      <c r="AJ1458" s="55"/>
    </row>
    <row r="1459" spans="19:36">
      <c r="S1459" s="177"/>
      <c r="T1459" s="177"/>
      <c r="W1459" s="198"/>
      <c r="X1459" s="177"/>
      <c r="Y1459" s="177"/>
      <c r="AB1459" s="77"/>
      <c r="AJ1459" s="55"/>
    </row>
    <row r="1460" spans="19:36">
      <c r="S1460" s="177"/>
      <c r="T1460" s="177"/>
      <c r="W1460" s="198"/>
      <c r="X1460" s="177"/>
      <c r="Y1460" s="177"/>
      <c r="AB1460" s="77"/>
      <c r="AJ1460" s="55"/>
    </row>
    <row r="1461" spans="19:36">
      <c r="S1461" s="177"/>
      <c r="T1461" s="177"/>
      <c r="W1461" s="198"/>
      <c r="X1461" s="177"/>
      <c r="Y1461" s="177"/>
      <c r="AB1461" s="77"/>
      <c r="AJ1461" s="55"/>
    </row>
    <row r="1462" spans="19:36">
      <c r="S1462" s="177"/>
      <c r="T1462" s="177"/>
      <c r="W1462" s="198"/>
      <c r="X1462" s="177"/>
      <c r="Y1462" s="177"/>
      <c r="AB1462" s="77"/>
      <c r="AJ1462" s="55"/>
    </row>
    <row r="1463" spans="19:36">
      <c r="S1463" s="177"/>
      <c r="T1463" s="177"/>
      <c r="W1463" s="198"/>
      <c r="X1463" s="177"/>
      <c r="Y1463" s="177"/>
      <c r="AB1463" s="77"/>
      <c r="AJ1463" s="55"/>
    </row>
    <row r="1464" spans="19:36">
      <c r="S1464" s="177"/>
      <c r="T1464" s="177"/>
      <c r="W1464" s="198"/>
      <c r="X1464" s="177"/>
      <c r="Y1464" s="177"/>
      <c r="AB1464" s="77"/>
      <c r="AJ1464" s="55"/>
    </row>
    <row r="1465" spans="19:36">
      <c r="S1465" s="177"/>
      <c r="T1465" s="177"/>
      <c r="W1465" s="198"/>
      <c r="X1465" s="177"/>
      <c r="Y1465" s="177"/>
      <c r="AB1465" s="77"/>
      <c r="AJ1465" s="55"/>
    </row>
    <row r="1466" spans="19:36">
      <c r="S1466" s="177"/>
      <c r="T1466" s="177"/>
      <c r="W1466" s="198"/>
      <c r="X1466" s="177"/>
      <c r="Y1466" s="177"/>
      <c r="AB1466" s="77"/>
      <c r="AJ1466" s="55"/>
    </row>
    <row r="1467" spans="19:36">
      <c r="S1467" s="177"/>
      <c r="T1467" s="177"/>
      <c r="W1467" s="198"/>
      <c r="X1467" s="177"/>
      <c r="Y1467" s="177"/>
      <c r="AB1467" s="77"/>
      <c r="AJ1467" s="55"/>
    </row>
    <row r="1468" spans="19:36">
      <c r="S1468" s="177"/>
      <c r="T1468" s="177"/>
      <c r="W1468" s="198"/>
      <c r="X1468" s="177"/>
      <c r="Y1468" s="177"/>
      <c r="AB1468" s="77"/>
      <c r="AJ1468" s="55"/>
    </row>
    <row r="1469" spans="19:36">
      <c r="S1469" s="177"/>
      <c r="T1469" s="177"/>
      <c r="W1469" s="198"/>
      <c r="X1469" s="177"/>
      <c r="Y1469" s="177"/>
      <c r="AB1469" s="77"/>
      <c r="AJ1469" s="55"/>
    </row>
    <row r="1470" spans="19:36">
      <c r="S1470" s="177"/>
      <c r="T1470" s="177"/>
      <c r="W1470" s="198"/>
      <c r="X1470" s="177"/>
      <c r="Y1470" s="177"/>
      <c r="AB1470" s="77"/>
      <c r="AJ1470" s="55"/>
    </row>
    <row r="1471" spans="19:36">
      <c r="S1471" s="177"/>
      <c r="T1471" s="177"/>
      <c r="W1471" s="198"/>
      <c r="X1471" s="177"/>
      <c r="Y1471" s="177"/>
      <c r="AB1471" s="77"/>
      <c r="AJ1471" s="55"/>
    </row>
    <row r="1472" spans="19:36">
      <c r="S1472" s="177"/>
      <c r="T1472" s="177"/>
      <c r="W1472" s="198"/>
      <c r="X1472" s="177"/>
      <c r="Y1472" s="177"/>
      <c r="AB1472" s="77"/>
      <c r="AJ1472" s="55"/>
    </row>
    <row r="1473" spans="19:36">
      <c r="S1473" s="177"/>
      <c r="T1473" s="177"/>
      <c r="W1473" s="198"/>
      <c r="X1473" s="177"/>
      <c r="Y1473" s="177"/>
      <c r="AB1473" s="77"/>
      <c r="AJ1473" s="55"/>
    </row>
    <row r="1474" spans="19:36">
      <c r="S1474" s="177"/>
      <c r="T1474" s="177"/>
      <c r="W1474" s="198"/>
      <c r="X1474" s="177"/>
      <c r="Y1474" s="177"/>
      <c r="AB1474" s="77"/>
      <c r="AJ1474" s="55"/>
    </row>
    <row r="1475" spans="19:36">
      <c r="S1475" s="177"/>
      <c r="T1475" s="177"/>
      <c r="W1475" s="198"/>
      <c r="X1475" s="177"/>
      <c r="Y1475" s="177"/>
      <c r="AB1475" s="77"/>
      <c r="AJ1475" s="55"/>
    </row>
    <row r="1476" spans="19:36">
      <c r="S1476" s="177"/>
      <c r="T1476" s="177"/>
      <c r="W1476" s="198"/>
      <c r="X1476" s="177"/>
      <c r="Y1476" s="177"/>
      <c r="AB1476" s="77"/>
      <c r="AJ1476" s="55"/>
    </row>
    <row r="1477" spans="19:36">
      <c r="S1477" s="177"/>
      <c r="T1477" s="177"/>
      <c r="W1477" s="198"/>
      <c r="X1477" s="177"/>
      <c r="Y1477" s="177"/>
      <c r="AB1477" s="77"/>
      <c r="AJ1477" s="55"/>
    </row>
    <row r="1478" spans="19:36">
      <c r="S1478" s="177"/>
      <c r="T1478" s="177"/>
      <c r="W1478" s="198"/>
      <c r="X1478" s="177"/>
      <c r="Y1478" s="177"/>
      <c r="AB1478" s="77"/>
      <c r="AJ1478" s="55"/>
    </row>
    <row r="1479" spans="19:36">
      <c r="S1479" s="177"/>
      <c r="T1479" s="177"/>
      <c r="W1479" s="198"/>
      <c r="X1479" s="177"/>
      <c r="Y1479" s="177"/>
      <c r="AB1479" s="77"/>
      <c r="AJ1479" s="55"/>
    </row>
    <row r="1480" spans="19:36">
      <c r="S1480" s="177"/>
      <c r="T1480" s="177"/>
      <c r="W1480" s="198"/>
      <c r="X1480" s="177"/>
      <c r="Y1480" s="177"/>
      <c r="AB1480" s="77"/>
      <c r="AJ1480" s="55"/>
    </row>
    <row r="1481" spans="19:36">
      <c r="S1481" s="177"/>
      <c r="T1481" s="177"/>
      <c r="W1481" s="198"/>
      <c r="X1481" s="177"/>
      <c r="Y1481" s="177"/>
      <c r="AB1481" s="77"/>
      <c r="AJ1481" s="55"/>
    </row>
    <row r="1482" spans="19:36">
      <c r="S1482" s="177"/>
      <c r="T1482" s="177"/>
      <c r="W1482" s="198"/>
      <c r="X1482" s="177"/>
      <c r="Y1482" s="177"/>
      <c r="AB1482" s="77"/>
      <c r="AJ1482" s="55"/>
    </row>
    <row r="1483" spans="19:36">
      <c r="S1483" s="177"/>
      <c r="T1483" s="177"/>
      <c r="W1483" s="198"/>
      <c r="X1483" s="177"/>
      <c r="Y1483" s="177"/>
      <c r="AB1483" s="77"/>
      <c r="AJ1483" s="55"/>
    </row>
    <row r="1484" spans="19:36">
      <c r="S1484" s="177"/>
      <c r="T1484" s="177"/>
      <c r="W1484" s="198"/>
      <c r="X1484" s="177"/>
      <c r="Y1484" s="177"/>
      <c r="AB1484" s="77"/>
      <c r="AJ1484" s="55"/>
    </row>
    <row r="1485" spans="19:36">
      <c r="S1485" s="177"/>
      <c r="T1485" s="177"/>
      <c r="W1485" s="198"/>
      <c r="X1485" s="177"/>
      <c r="Y1485" s="177"/>
      <c r="AB1485" s="77"/>
      <c r="AJ1485" s="55"/>
    </row>
    <row r="1486" spans="19:36">
      <c r="S1486" s="177"/>
      <c r="T1486" s="177"/>
      <c r="W1486" s="198"/>
      <c r="X1486" s="177"/>
      <c r="Y1486" s="177"/>
      <c r="AB1486" s="77"/>
      <c r="AJ1486" s="55"/>
    </row>
    <row r="1487" spans="19:36">
      <c r="S1487" s="177"/>
      <c r="T1487" s="177"/>
      <c r="W1487" s="198"/>
      <c r="X1487" s="177"/>
      <c r="Y1487" s="177"/>
      <c r="AB1487" s="77"/>
      <c r="AJ1487" s="55"/>
    </row>
    <row r="1488" spans="19:36">
      <c r="S1488" s="177"/>
      <c r="T1488" s="177"/>
      <c r="W1488" s="198"/>
      <c r="X1488" s="177"/>
      <c r="Y1488" s="177"/>
      <c r="AB1488" s="77"/>
      <c r="AJ1488" s="55"/>
    </row>
    <row r="1489" spans="19:36">
      <c r="S1489" s="177"/>
      <c r="T1489" s="177"/>
      <c r="W1489" s="198"/>
      <c r="X1489" s="177"/>
      <c r="Y1489" s="177"/>
      <c r="AB1489" s="77"/>
      <c r="AJ1489" s="55"/>
    </row>
    <row r="1490" spans="19:36">
      <c r="S1490" s="177"/>
      <c r="T1490" s="177"/>
      <c r="W1490" s="198"/>
      <c r="X1490" s="177"/>
      <c r="Y1490" s="177"/>
      <c r="AB1490" s="77"/>
      <c r="AJ1490" s="55"/>
    </row>
    <row r="1491" spans="19:36">
      <c r="S1491" s="177"/>
      <c r="T1491" s="177"/>
      <c r="W1491" s="198"/>
      <c r="X1491" s="177"/>
      <c r="Y1491" s="177"/>
      <c r="AB1491" s="77"/>
      <c r="AJ1491" s="55"/>
    </row>
    <row r="1492" spans="19:36">
      <c r="S1492" s="177"/>
      <c r="T1492" s="177"/>
      <c r="W1492" s="198"/>
      <c r="X1492" s="177"/>
      <c r="Y1492" s="177"/>
      <c r="AB1492" s="77"/>
      <c r="AJ1492" s="55"/>
    </row>
    <row r="1493" spans="19:36">
      <c r="S1493" s="177"/>
      <c r="T1493" s="177"/>
      <c r="W1493" s="198"/>
      <c r="X1493" s="177"/>
      <c r="Y1493" s="177"/>
      <c r="AB1493" s="77"/>
      <c r="AJ1493" s="55"/>
    </row>
    <row r="1494" spans="19:36">
      <c r="S1494" s="177"/>
      <c r="T1494" s="177"/>
      <c r="W1494" s="198"/>
      <c r="X1494" s="177"/>
      <c r="Y1494" s="177"/>
      <c r="AB1494" s="77"/>
      <c r="AJ1494" s="55"/>
    </row>
    <row r="1495" spans="19:36">
      <c r="S1495" s="177"/>
      <c r="T1495" s="177"/>
      <c r="W1495" s="198"/>
      <c r="X1495" s="177"/>
      <c r="Y1495" s="177"/>
      <c r="AB1495" s="77"/>
      <c r="AJ1495" s="55"/>
    </row>
    <row r="1496" spans="19:36">
      <c r="S1496" s="177"/>
      <c r="T1496" s="177"/>
      <c r="W1496" s="198"/>
      <c r="X1496" s="177"/>
      <c r="Y1496" s="177"/>
      <c r="AB1496" s="77"/>
      <c r="AJ1496" s="55"/>
    </row>
    <row r="1497" spans="19:36">
      <c r="S1497" s="177"/>
      <c r="T1497" s="177"/>
      <c r="W1497" s="198"/>
      <c r="X1497" s="177"/>
      <c r="Y1497" s="177"/>
      <c r="AB1497" s="77"/>
      <c r="AJ1497" s="55"/>
    </row>
    <row r="1498" spans="19:36">
      <c r="S1498" s="177"/>
      <c r="T1498" s="177"/>
      <c r="W1498" s="198"/>
      <c r="X1498" s="177"/>
      <c r="Y1498" s="177"/>
      <c r="AB1498" s="77"/>
      <c r="AJ1498" s="55"/>
    </row>
    <row r="1499" spans="19:36">
      <c r="S1499" s="177"/>
      <c r="T1499" s="177"/>
      <c r="W1499" s="198"/>
      <c r="X1499" s="177"/>
      <c r="Y1499" s="177"/>
      <c r="AB1499" s="77"/>
      <c r="AJ1499" s="55"/>
    </row>
    <row r="1500" spans="19:36">
      <c r="S1500" s="177"/>
      <c r="T1500" s="177"/>
      <c r="W1500" s="198"/>
      <c r="X1500" s="177"/>
      <c r="Y1500" s="177"/>
      <c r="AB1500" s="77"/>
      <c r="AJ1500" s="55"/>
    </row>
    <row r="1501" spans="19:36">
      <c r="S1501" s="177"/>
      <c r="T1501" s="177"/>
      <c r="W1501" s="198"/>
      <c r="X1501" s="177"/>
      <c r="Y1501" s="177"/>
      <c r="AB1501" s="77"/>
      <c r="AJ1501" s="55"/>
    </row>
    <row r="1502" spans="19:36">
      <c r="S1502" s="177"/>
      <c r="T1502" s="177"/>
      <c r="W1502" s="198"/>
      <c r="X1502" s="177"/>
      <c r="Y1502" s="177"/>
      <c r="AB1502" s="77"/>
      <c r="AJ1502" s="55"/>
    </row>
    <row r="1503" spans="19:36">
      <c r="S1503" s="177"/>
      <c r="T1503" s="177"/>
      <c r="W1503" s="198"/>
      <c r="X1503" s="177"/>
      <c r="Y1503" s="177"/>
      <c r="AB1503" s="77"/>
      <c r="AJ1503" s="55"/>
    </row>
    <row r="1504" spans="19:36">
      <c r="S1504" s="177"/>
      <c r="T1504" s="177"/>
      <c r="W1504" s="198"/>
      <c r="X1504" s="177"/>
      <c r="Y1504" s="177"/>
      <c r="AB1504" s="77"/>
      <c r="AJ1504" s="55"/>
    </row>
    <row r="1505" spans="19:36">
      <c r="S1505" s="177"/>
      <c r="T1505" s="177"/>
      <c r="W1505" s="198"/>
      <c r="X1505" s="177"/>
      <c r="Y1505" s="177"/>
      <c r="AB1505" s="77"/>
      <c r="AJ1505" s="55"/>
    </row>
    <row r="1506" spans="19:36">
      <c r="S1506" s="177"/>
      <c r="T1506" s="177"/>
      <c r="W1506" s="198"/>
      <c r="X1506" s="177"/>
      <c r="Y1506" s="177"/>
      <c r="AB1506" s="77"/>
      <c r="AJ1506" s="55"/>
    </row>
    <row r="1507" spans="19:36">
      <c r="S1507" s="177"/>
      <c r="T1507" s="177"/>
      <c r="W1507" s="198"/>
      <c r="X1507" s="177"/>
      <c r="Y1507" s="177"/>
      <c r="AB1507" s="77"/>
      <c r="AJ1507" s="55"/>
    </row>
    <row r="1508" spans="19:36">
      <c r="S1508" s="177"/>
      <c r="T1508" s="177"/>
      <c r="W1508" s="198"/>
      <c r="X1508" s="177"/>
      <c r="Y1508" s="177"/>
      <c r="AB1508" s="77"/>
      <c r="AJ1508" s="55"/>
    </row>
    <row r="1509" spans="19:36">
      <c r="S1509" s="177"/>
      <c r="T1509" s="177"/>
      <c r="W1509" s="198"/>
      <c r="X1509" s="177"/>
      <c r="Y1509" s="177"/>
      <c r="AB1509" s="77"/>
      <c r="AJ1509" s="55"/>
    </row>
    <row r="1510" spans="19:36">
      <c r="S1510" s="177"/>
      <c r="T1510" s="177"/>
      <c r="W1510" s="198"/>
      <c r="X1510" s="177"/>
      <c r="Y1510" s="177"/>
      <c r="AB1510" s="77"/>
      <c r="AJ1510" s="55"/>
    </row>
    <row r="1511" spans="19:36">
      <c r="S1511" s="177"/>
      <c r="T1511" s="177"/>
      <c r="W1511" s="198"/>
      <c r="X1511" s="177"/>
      <c r="Y1511" s="177"/>
      <c r="AB1511" s="77"/>
      <c r="AJ1511" s="55"/>
    </row>
    <row r="1512" spans="19:36">
      <c r="S1512" s="177"/>
      <c r="T1512" s="177"/>
      <c r="W1512" s="198"/>
      <c r="X1512" s="177"/>
      <c r="Y1512" s="177"/>
      <c r="AB1512" s="77"/>
      <c r="AJ1512" s="55"/>
    </row>
    <row r="1513" spans="19:36">
      <c r="S1513" s="177"/>
      <c r="T1513" s="177"/>
      <c r="W1513" s="198"/>
      <c r="X1513" s="177"/>
      <c r="Y1513" s="177"/>
      <c r="AB1513" s="77"/>
      <c r="AJ1513" s="55"/>
    </row>
    <row r="1514" spans="19:36">
      <c r="S1514" s="177"/>
      <c r="T1514" s="177"/>
      <c r="W1514" s="198"/>
      <c r="X1514" s="177"/>
      <c r="Y1514" s="177"/>
      <c r="AB1514" s="77"/>
      <c r="AJ1514" s="55"/>
    </row>
    <row r="1515" spans="19:36">
      <c r="S1515" s="177"/>
      <c r="T1515" s="177"/>
      <c r="W1515" s="198"/>
      <c r="X1515" s="177"/>
      <c r="Y1515" s="177"/>
      <c r="AB1515" s="77"/>
      <c r="AJ1515" s="55"/>
    </row>
    <row r="1516" spans="19:36">
      <c r="S1516" s="177"/>
      <c r="T1516" s="177"/>
      <c r="W1516" s="198"/>
      <c r="X1516" s="177"/>
      <c r="Y1516" s="177"/>
      <c r="AB1516" s="77"/>
      <c r="AJ1516" s="55"/>
    </row>
    <row r="1517" spans="19:36">
      <c r="S1517" s="177"/>
      <c r="T1517" s="177"/>
      <c r="W1517" s="198"/>
      <c r="X1517" s="177"/>
      <c r="Y1517" s="177"/>
      <c r="AB1517" s="77"/>
      <c r="AJ1517" s="55"/>
    </row>
    <row r="1518" spans="19:36">
      <c r="S1518" s="177"/>
      <c r="T1518" s="177"/>
      <c r="W1518" s="198"/>
      <c r="X1518" s="177"/>
      <c r="Y1518" s="177"/>
      <c r="AB1518" s="77"/>
      <c r="AJ1518" s="55"/>
    </row>
    <row r="1519" spans="19:36">
      <c r="S1519" s="177"/>
      <c r="T1519" s="177"/>
      <c r="W1519" s="198"/>
      <c r="X1519" s="177"/>
      <c r="Y1519" s="177"/>
      <c r="AB1519" s="77"/>
      <c r="AJ1519" s="55"/>
    </row>
    <row r="1520" spans="19:36">
      <c r="S1520" s="177"/>
      <c r="T1520" s="177"/>
      <c r="W1520" s="198"/>
      <c r="X1520" s="177"/>
      <c r="Y1520" s="177"/>
      <c r="AB1520" s="77"/>
      <c r="AJ1520" s="55"/>
    </row>
    <row r="1521" spans="19:36">
      <c r="S1521" s="177"/>
      <c r="T1521" s="177"/>
      <c r="W1521" s="198"/>
      <c r="X1521" s="177"/>
      <c r="Y1521" s="177"/>
      <c r="AB1521" s="77"/>
      <c r="AJ1521" s="55"/>
    </row>
    <row r="1522" spans="19:36">
      <c r="S1522" s="177"/>
      <c r="T1522" s="177"/>
      <c r="W1522" s="198"/>
      <c r="X1522" s="177"/>
      <c r="Y1522" s="177"/>
      <c r="AB1522" s="77"/>
      <c r="AJ1522" s="55"/>
    </row>
    <row r="1523" spans="19:36">
      <c r="S1523" s="177"/>
      <c r="T1523" s="177"/>
      <c r="W1523" s="198"/>
      <c r="X1523" s="177"/>
      <c r="Y1523" s="177"/>
      <c r="AB1523" s="77"/>
      <c r="AJ1523" s="55"/>
    </row>
    <row r="1524" spans="19:36">
      <c r="S1524" s="177"/>
      <c r="T1524" s="177"/>
      <c r="W1524" s="198"/>
      <c r="X1524" s="177"/>
      <c r="Y1524" s="177"/>
      <c r="AB1524" s="77"/>
      <c r="AJ1524" s="55"/>
    </row>
    <row r="1525" spans="19:36">
      <c r="S1525" s="177"/>
      <c r="T1525" s="177"/>
      <c r="W1525" s="198"/>
      <c r="X1525" s="177"/>
      <c r="Y1525" s="177"/>
      <c r="AB1525" s="77"/>
      <c r="AJ1525" s="55"/>
    </row>
    <row r="1526" spans="19:36">
      <c r="S1526" s="177"/>
      <c r="T1526" s="177"/>
      <c r="W1526" s="198"/>
      <c r="X1526" s="177"/>
      <c r="Y1526" s="177"/>
      <c r="AB1526" s="77"/>
      <c r="AJ1526" s="55"/>
    </row>
    <row r="1527" spans="19:36">
      <c r="S1527" s="177"/>
      <c r="T1527" s="177"/>
      <c r="W1527" s="198"/>
      <c r="X1527" s="177"/>
      <c r="Y1527" s="177"/>
      <c r="AB1527" s="77"/>
      <c r="AJ1527" s="55"/>
    </row>
    <row r="1528" spans="19:36">
      <c r="S1528" s="177"/>
      <c r="T1528" s="177"/>
      <c r="W1528" s="198"/>
      <c r="X1528" s="177"/>
      <c r="Y1528" s="177"/>
      <c r="AB1528" s="77"/>
      <c r="AJ1528" s="55"/>
    </row>
    <row r="1529" spans="19:36">
      <c r="S1529" s="177"/>
      <c r="T1529" s="177"/>
      <c r="W1529" s="198"/>
      <c r="X1529" s="177"/>
      <c r="Y1529" s="177"/>
      <c r="AB1529" s="77"/>
      <c r="AJ1529" s="55"/>
    </row>
    <row r="1530" spans="19:36">
      <c r="S1530" s="177"/>
      <c r="T1530" s="177"/>
      <c r="W1530" s="198"/>
      <c r="X1530" s="177"/>
      <c r="Y1530" s="177"/>
      <c r="AB1530" s="77"/>
      <c r="AJ1530" s="55"/>
    </row>
    <row r="1531" spans="19:36">
      <c r="S1531" s="177"/>
      <c r="T1531" s="177"/>
      <c r="W1531" s="198"/>
      <c r="X1531" s="177"/>
      <c r="Y1531" s="177"/>
      <c r="AB1531" s="77"/>
      <c r="AJ1531" s="55"/>
    </row>
    <row r="1532" spans="19:36">
      <c r="S1532" s="177"/>
      <c r="T1532" s="177"/>
      <c r="W1532" s="198"/>
      <c r="X1532" s="177"/>
      <c r="Y1532" s="177"/>
      <c r="AB1532" s="77"/>
      <c r="AJ1532" s="55"/>
    </row>
    <row r="1533" spans="19:36">
      <c r="S1533" s="177"/>
      <c r="T1533" s="177"/>
      <c r="W1533" s="198"/>
      <c r="X1533" s="177"/>
      <c r="Y1533" s="177"/>
      <c r="AB1533" s="77"/>
      <c r="AJ1533" s="55"/>
    </row>
    <row r="1534" spans="19:36">
      <c r="S1534" s="177"/>
      <c r="T1534" s="177"/>
      <c r="W1534" s="198"/>
      <c r="X1534" s="177"/>
      <c r="Y1534" s="177"/>
      <c r="AB1534" s="77"/>
      <c r="AJ1534" s="55"/>
    </row>
    <row r="1535" spans="19:36">
      <c r="S1535" s="177"/>
      <c r="T1535" s="177"/>
      <c r="W1535" s="198"/>
      <c r="X1535" s="177"/>
      <c r="Y1535" s="177"/>
      <c r="AB1535" s="77"/>
      <c r="AJ1535" s="55"/>
    </row>
    <row r="1536" spans="19:36">
      <c r="S1536" s="177"/>
      <c r="T1536" s="177"/>
      <c r="W1536" s="198"/>
      <c r="X1536" s="177"/>
      <c r="Y1536" s="177"/>
      <c r="AB1536" s="77"/>
      <c r="AJ1536" s="55"/>
    </row>
    <row r="1537" spans="19:36">
      <c r="S1537" s="177"/>
      <c r="T1537" s="177"/>
      <c r="W1537" s="198"/>
      <c r="X1537" s="177"/>
      <c r="Y1537" s="177"/>
      <c r="AB1537" s="77"/>
      <c r="AJ1537" s="55"/>
    </row>
    <row r="1538" spans="19:36">
      <c r="S1538" s="177"/>
      <c r="T1538" s="177"/>
      <c r="W1538" s="198"/>
      <c r="X1538" s="177"/>
      <c r="Y1538" s="177"/>
      <c r="AB1538" s="77"/>
      <c r="AJ1538" s="55"/>
    </row>
    <row r="1539" spans="19:36">
      <c r="S1539" s="177"/>
      <c r="T1539" s="177"/>
      <c r="W1539" s="198"/>
      <c r="X1539" s="177"/>
      <c r="Y1539" s="177"/>
      <c r="AB1539" s="77"/>
      <c r="AJ1539" s="55"/>
    </row>
    <row r="1540" spans="19:36">
      <c r="S1540" s="177"/>
      <c r="T1540" s="177"/>
      <c r="W1540" s="198"/>
      <c r="X1540" s="177"/>
      <c r="Y1540" s="177"/>
      <c r="AB1540" s="77"/>
      <c r="AJ1540" s="55"/>
    </row>
    <row r="1541" spans="19:36">
      <c r="S1541" s="177"/>
      <c r="T1541" s="177"/>
      <c r="W1541" s="198"/>
      <c r="X1541" s="177"/>
      <c r="Y1541" s="177"/>
      <c r="AB1541" s="77"/>
      <c r="AJ1541" s="55"/>
    </row>
    <row r="1542" spans="19:36">
      <c r="S1542" s="177"/>
      <c r="T1542" s="177"/>
      <c r="W1542" s="198"/>
      <c r="X1542" s="177"/>
      <c r="Y1542" s="177"/>
      <c r="AB1542" s="77"/>
      <c r="AJ1542" s="55"/>
    </row>
    <row r="1543" spans="19:36">
      <c r="S1543" s="177"/>
      <c r="T1543" s="177"/>
      <c r="W1543" s="198"/>
      <c r="X1543" s="177"/>
      <c r="Y1543" s="177"/>
      <c r="AB1543" s="77"/>
      <c r="AJ1543" s="55"/>
    </row>
    <row r="1544" spans="19:36">
      <c r="S1544" s="177"/>
      <c r="T1544" s="177"/>
      <c r="W1544" s="198"/>
      <c r="X1544" s="177"/>
      <c r="Y1544" s="177"/>
      <c r="AB1544" s="77"/>
      <c r="AJ1544" s="55"/>
    </row>
    <row r="1545" spans="19:36">
      <c r="S1545" s="177"/>
      <c r="T1545" s="177"/>
      <c r="W1545" s="198"/>
      <c r="X1545" s="177"/>
      <c r="Y1545" s="177"/>
      <c r="AB1545" s="77"/>
      <c r="AJ1545" s="55"/>
    </row>
    <row r="1546" spans="19:36">
      <c r="S1546" s="177"/>
      <c r="T1546" s="177"/>
      <c r="W1546" s="198"/>
      <c r="X1546" s="177"/>
      <c r="Y1546" s="177"/>
      <c r="AB1546" s="77"/>
      <c r="AJ1546" s="55"/>
    </row>
    <row r="1547" spans="19:36">
      <c r="S1547" s="177"/>
      <c r="T1547" s="177"/>
      <c r="W1547" s="198"/>
      <c r="X1547" s="177"/>
      <c r="Y1547" s="177"/>
      <c r="AB1547" s="77"/>
      <c r="AJ1547" s="55"/>
    </row>
    <row r="1548" spans="19:36">
      <c r="S1548" s="177"/>
      <c r="T1548" s="177"/>
      <c r="W1548" s="198"/>
      <c r="X1548" s="177"/>
      <c r="Y1548" s="177"/>
      <c r="AB1548" s="77"/>
      <c r="AJ1548" s="55"/>
    </row>
    <row r="1549" spans="19:36">
      <c r="S1549" s="177"/>
      <c r="T1549" s="177"/>
      <c r="W1549" s="198"/>
      <c r="X1549" s="177"/>
      <c r="Y1549" s="177"/>
      <c r="AB1549" s="77"/>
      <c r="AJ1549" s="55"/>
    </row>
    <row r="1550" spans="19:36">
      <c r="S1550" s="177"/>
      <c r="T1550" s="177"/>
      <c r="W1550" s="198"/>
      <c r="X1550" s="177"/>
      <c r="Y1550" s="177"/>
      <c r="AB1550" s="77"/>
      <c r="AJ1550" s="55"/>
    </row>
    <row r="1551" spans="19:36">
      <c r="S1551" s="177"/>
      <c r="T1551" s="177"/>
      <c r="W1551" s="198"/>
      <c r="X1551" s="177"/>
      <c r="Y1551" s="177"/>
      <c r="AB1551" s="77"/>
      <c r="AJ1551" s="55"/>
    </row>
    <row r="1552" spans="19:36">
      <c r="S1552" s="177"/>
      <c r="T1552" s="177"/>
      <c r="W1552" s="198"/>
      <c r="X1552" s="177"/>
      <c r="Y1552" s="177"/>
      <c r="AB1552" s="77"/>
      <c r="AJ1552" s="55"/>
    </row>
    <row r="1553" spans="19:36">
      <c r="S1553" s="177"/>
      <c r="T1553" s="177"/>
      <c r="W1553" s="198"/>
      <c r="X1553" s="177"/>
      <c r="Y1553" s="177"/>
      <c r="AB1553" s="77"/>
      <c r="AJ1553" s="55"/>
    </row>
    <row r="1554" spans="19:36">
      <c r="S1554" s="177"/>
      <c r="T1554" s="177"/>
      <c r="W1554" s="198"/>
      <c r="X1554" s="177"/>
      <c r="Y1554" s="177"/>
      <c r="AB1554" s="77"/>
      <c r="AJ1554" s="55"/>
    </row>
    <row r="1555" spans="19:36">
      <c r="S1555" s="177"/>
      <c r="T1555" s="177"/>
      <c r="W1555" s="198"/>
      <c r="X1555" s="177"/>
      <c r="Y1555" s="177"/>
      <c r="AB1555" s="77"/>
      <c r="AJ1555" s="55"/>
    </row>
    <row r="1556" spans="19:36">
      <c r="S1556" s="177"/>
      <c r="T1556" s="177"/>
      <c r="W1556" s="198"/>
      <c r="X1556" s="177"/>
      <c r="Y1556" s="177"/>
      <c r="AB1556" s="77"/>
      <c r="AJ1556" s="55"/>
    </row>
    <row r="1557" spans="19:36">
      <c r="S1557" s="177"/>
      <c r="T1557" s="177"/>
      <c r="W1557" s="198"/>
      <c r="X1557" s="177"/>
      <c r="Y1557" s="177"/>
      <c r="AB1557" s="77"/>
      <c r="AJ1557" s="55"/>
    </row>
    <row r="1558" spans="19:36">
      <c r="S1558" s="177"/>
      <c r="T1558" s="177"/>
      <c r="W1558" s="198"/>
      <c r="X1558" s="177"/>
      <c r="Y1558" s="177"/>
      <c r="AB1558" s="77"/>
      <c r="AJ1558" s="55"/>
    </row>
    <row r="1559" spans="19:36">
      <c r="S1559" s="177"/>
      <c r="T1559" s="177"/>
      <c r="W1559" s="198"/>
      <c r="X1559" s="177"/>
      <c r="Y1559" s="177"/>
      <c r="AB1559" s="77"/>
      <c r="AJ1559" s="55"/>
    </row>
    <row r="1560" spans="19:36">
      <c r="S1560" s="177"/>
      <c r="T1560" s="177"/>
      <c r="W1560" s="198"/>
      <c r="X1560" s="177"/>
      <c r="Y1560" s="177"/>
      <c r="AB1560" s="77"/>
      <c r="AJ1560" s="55"/>
    </row>
    <row r="1561" spans="19:36">
      <c r="S1561" s="177"/>
      <c r="T1561" s="177"/>
      <c r="W1561" s="198"/>
      <c r="X1561" s="177"/>
      <c r="Y1561" s="177"/>
      <c r="AB1561" s="77"/>
      <c r="AJ1561" s="55"/>
    </row>
    <row r="1562" spans="19:36">
      <c r="S1562" s="177"/>
      <c r="T1562" s="177"/>
      <c r="W1562" s="198"/>
      <c r="X1562" s="177"/>
      <c r="Y1562" s="177"/>
      <c r="AB1562" s="77"/>
      <c r="AJ1562" s="55"/>
    </row>
    <row r="1563" spans="19:36">
      <c r="S1563" s="177"/>
      <c r="T1563" s="177"/>
      <c r="W1563" s="198"/>
      <c r="X1563" s="177"/>
      <c r="Y1563" s="177"/>
      <c r="AB1563" s="77"/>
      <c r="AJ1563" s="55"/>
    </row>
    <row r="1564" spans="19:36">
      <c r="S1564" s="177"/>
      <c r="T1564" s="177"/>
      <c r="W1564" s="198"/>
      <c r="X1564" s="177"/>
      <c r="Y1564" s="177"/>
      <c r="AB1564" s="77"/>
      <c r="AJ1564" s="55"/>
    </row>
    <row r="1565" spans="19:36">
      <c r="S1565" s="177"/>
      <c r="T1565" s="177"/>
      <c r="W1565" s="198"/>
      <c r="X1565" s="177"/>
      <c r="Y1565" s="177"/>
      <c r="AB1565" s="77"/>
      <c r="AJ1565" s="55"/>
    </row>
    <row r="1566" spans="19:36">
      <c r="S1566" s="177"/>
      <c r="T1566" s="177"/>
      <c r="W1566" s="198"/>
      <c r="X1566" s="177"/>
      <c r="Y1566" s="177"/>
      <c r="AB1566" s="77"/>
      <c r="AJ1566" s="55"/>
    </row>
    <row r="1567" spans="19:36">
      <c r="S1567" s="177"/>
      <c r="T1567" s="177"/>
      <c r="W1567" s="198"/>
      <c r="X1567" s="177"/>
      <c r="Y1567" s="177"/>
      <c r="AB1567" s="77"/>
      <c r="AJ1567" s="55"/>
    </row>
    <row r="1568" spans="19:36">
      <c r="S1568" s="177"/>
      <c r="T1568" s="177"/>
      <c r="W1568" s="198"/>
      <c r="X1568" s="177"/>
      <c r="Y1568" s="177"/>
      <c r="AB1568" s="77"/>
      <c r="AJ1568" s="55"/>
    </row>
    <row r="1569" spans="19:36">
      <c r="S1569" s="177"/>
      <c r="T1569" s="177"/>
      <c r="W1569" s="198"/>
      <c r="X1569" s="177"/>
      <c r="Y1569" s="177"/>
      <c r="AB1569" s="77"/>
      <c r="AJ1569" s="55"/>
    </row>
    <row r="1570" spans="19:36">
      <c r="S1570" s="177"/>
      <c r="T1570" s="177"/>
      <c r="W1570" s="198"/>
      <c r="X1570" s="177"/>
      <c r="Y1570" s="177"/>
      <c r="AB1570" s="77"/>
      <c r="AJ1570" s="55"/>
    </row>
    <row r="1571" spans="19:36">
      <c r="S1571" s="177"/>
      <c r="T1571" s="177"/>
      <c r="W1571" s="198"/>
      <c r="X1571" s="177"/>
      <c r="Y1571" s="177"/>
      <c r="AB1571" s="77"/>
      <c r="AJ1571" s="55"/>
    </row>
    <row r="1572" spans="19:36">
      <c r="S1572" s="177"/>
      <c r="T1572" s="177"/>
      <c r="W1572" s="198"/>
      <c r="X1572" s="177"/>
      <c r="Y1572" s="177"/>
      <c r="AB1572" s="77"/>
      <c r="AJ1572" s="55"/>
    </row>
    <row r="1573" spans="19:36">
      <c r="S1573" s="177"/>
      <c r="T1573" s="177"/>
      <c r="W1573" s="198"/>
      <c r="X1573" s="177"/>
      <c r="Y1573" s="177"/>
      <c r="AB1573" s="77"/>
      <c r="AJ1573" s="55"/>
    </row>
    <row r="1574" spans="19:36">
      <c r="S1574" s="177"/>
      <c r="T1574" s="177"/>
      <c r="W1574" s="198"/>
      <c r="X1574" s="177"/>
      <c r="Y1574" s="177"/>
      <c r="AB1574" s="77"/>
      <c r="AJ1574" s="55"/>
    </row>
    <row r="1575" spans="19:36">
      <c r="S1575" s="177"/>
      <c r="T1575" s="177"/>
      <c r="W1575" s="198"/>
      <c r="X1575" s="177"/>
      <c r="Y1575" s="177"/>
      <c r="AB1575" s="77"/>
      <c r="AJ1575" s="55"/>
    </row>
    <row r="1576" spans="19:36">
      <c r="S1576" s="177"/>
      <c r="T1576" s="177"/>
      <c r="W1576" s="198"/>
      <c r="X1576" s="177"/>
      <c r="Y1576" s="177"/>
      <c r="AB1576" s="77"/>
      <c r="AJ1576" s="55"/>
    </row>
    <row r="1577" spans="19:36">
      <c r="S1577" s="177"/>
      <c r="T1577" s="177"/>
      <c r="W1577" s="198"/>
      <c r="X1577" s="177"/>
      <c r="Y1577" s="177"/>
      <c r="AB1577" s="77"/>
      <c r="AJ1577" s="55"/>
    </row>
    <row r="1578" spans="19:36">
      <c r="S1578" s="177"/>
      <c r="T1578" s="177"/>
      <c r="W1578" s="198"/>
      <c r="X1578" s="177"/>
      <c r="Y1578" s="177"/>
      <c r="AB1578" s="77"/>
      <c r="AJ1578" s="55"/>
    </row>
    <row r="1579" spans="19:36">
      <c r="S1579" s="177"/>
      <c r="T1579" s="177"/>
      <c r="W1579" s="198"/>
      <c r="X1579" s="177"/>
      <c r="Y1579" s="177"/>
      <c r="AB1579" s="77"/>
      <c r="AJ1579" s="55"/>
    </row>
    <row r="1580" spans="19:36">
      <c r="S1580" s="177"/>
      <c r="T1580" s="177"/>
      <c r="W1580" s="198"/>
      <c r="X1580" s="177"/>
      <c r="Y1580" s="177"/>
      <c r="AB1580" s="77"/>
      <c r="AJ1580" s="55"/>
    </row>
    <row r="1581" spans="19:36">
      <c r="S1581" s="177"/>
      <c r="T1581" s="177"/>
      <c r="W1581" s="198"/>
      <c r="X1581" s="177"/>
      <c r="Y1581" s="177"/>
      <c r="AB1581" s="77"/>
      <c r="AJ1581" s="55"/>
    </row>
    <row r="1582" spans="19:36">
      <c r="S1582" s="177"/>
      <c r="T1582" s="177"/>
      <c r="W1582" s="198"/>
      <c r="X1582" s="177"/>
      <c r="Y1582" s="177"/>
      <c r="AB1582" s="77"/>
      <c r="AJ1582" s="55"/>
    </row>
    <row r="1583" spans="19:36">
      <c r="S1583" s="177"/>
      <c r="T1583" s="177"/>
      <c r="W1583" s="198"/>
      <c r="X1583" s="177"/>
      <c r="Y1583" s="177"/>
      <c r="AB1583" s="77"/>
      <c r="AJ1583" s="55"/>
    </row>
    <row r="1584" spans="19:36">
      <c r="S1584" s="177"/>
      <c r="T1584" s="177"/>
      <c r="W1584" s="198"/>
      <c r="X1584" s="177"/>
      <c r="Y1584" s="177"/>
      <c r="AB1584" s="77"/>
      <c r="AJ1584" s="55"/>
    </row>
    <row r="1585" spans="19:36">
      <c r="S1585" s="177"/>
      <c r="T1585" s="177"/>
      <c r="W1585" s="198"/>
      <c r="X1585" s="177"/>
      <c r="Y1585" s="177"/>
      <c r="AB1585" s="77"/>
      <c r="AJ1585" s="55"/>
    </row>
    <row r="1586" spans="19:36">
      <c r="S1586" s="177"/>
      <c r="T1586" s="177"/>
      <c r="W1586" s="198"/>
      <c r="X1586" s="177"/>
      <c r="Y1586" s="177"/>
      <c r="AB1586" s="77"/>
      <c r="AJ1586" s="55"/>
    </row>
    <row r="1587" spans="19:36">
      <c r="S1587" s="177"/>
      <c r="T1587" s="177"/>
      <c r="W1587" s="198"/>
      <c r="X1587" s="177"/>
      <c r="Y1587" s="177"/>
      <c r="AB1587" s="77"/>
      <c r="AJ1587" s="55"/>
    </row>
    <row r="1588" spans="19:36">
      <c r="S1588" s="177"/>
      <c r="T1588" s="177"/>
      <c r="W1588" s="198"/>
      <c r="X1588" s="177"/>
      <c r="Y1588" s="177"/>
      <c r="AB1588" s="77"/>
      <c r="AJ1588" s="55"/>
    </row>
    <row r="1589" spans="19:36">
      <c r="S1589" s="177"/>
      <c r="T1589" s="177"/>
      <c r="W1589" s="198"/>
      <c r="X1589" s="177"/>
      <c r="Y1589" s="177"/>
      <c r="AB1589" s="77"/>
      <c r="AJ1589" s="55"/>
    </row>
    <row r="1590" spans="19:36">
      <c r="S1590" s="177"/>
      <c r="T1590" s="177"/>
      <c r="W1590" s="198"/>
      <c r="X1590" s="177"/>
      <c r="Y1590" s="177"/>
      <c r="AB1590" s="77"/>
      <c r="AJ1590" s="55"/>
    </row>
    <row r="1591" spans="19:36">
      <c r="S1591" s="177"/>
      <c r="T1591" s="177"/>
      <c r="W1591" s="198"/>
      <c r="X1591" s="177"/>
      <c r="Y1591" s="177"/>
      <c r="AB1591" s="77"/>
      <c r="AJ1591" s="55"/>
    </row>
    <row r="1592" spans="19:36">
      <c r="S1592" s="177"/>
      <c r="T1592" s="177"/>
      <c r="W1592" s="198"/>
      <c r="X1592" s="177"/>
      <c r="Y1592" s="177"/>
      <c r="AB1592" s="77"/>
      <c r="AJ1592" s="55"/>
    </row>
    <row r="1593" spans="19:36">
      <c r="S1593" s="177"/>
      <c r="T1593" s="177"/>
      <c r="W1593" s="198"/>
      <c r="X1593" s="177"/>
      <c r="Y1593" s="177"/>
      <c r="AB1593" s="77"/>
      <c r="AJ1593" s="55"/>
    </row>
    <row r="1594" spans="19:36">
      <c r="S1594" s="177"/>
      <c r="T1594" s="177"/>
      <c r="W1594" s="198"/>
      <c r="X1594" s="177"/>
      <c r="Y1594" s="177"/>
      <c r="AB1594" s="77"/>
      <c r="AJ1594" s="55"/>
    </row>
    <row r="1595" spans="19:36">
      <c r="S1595" s="177"/>
      <c r="T1595" s="177"/>
      <c r="W1595" s="198"/>
      <c r="X1595" s="177"/>
      <c r="Y1595" s="177"/>
      <c r="AB1595" s="77"/>
      <c r="AJ1595" s="55"/>
    </row>
    <row r="1596" spans="19:36">
      <c r="S1596" s="177"/>
      <c r="T1596" s="177"/>
      <c r="W1596" s="198"/>
      <c r="X1596" s="177"/>
      <c r="Y1596" s="177"/>
      <c r="AB1596" s="77"/>
      <c r="AJ1596" s="55"/>
    </row>
    <row r="1597" spans="19:36">
      <c r="S1597" s="177"/>
      <c r="T1597" s="177"/>
      <c r="W1597" s="198"/>
      <c r="X1597" s="177"/>
      <c r="Y1597" s="177"/>
      <c r="AB1597" s="77"/>
      <c r="AJ1597" s="55"/>
    </row>
    <row r="1598" spans="19:36">
      <c r="S1598" s="177"/>
      <c r="T1598" s="177"/>
      <c r="W1598" s="198"/>
      <c r="X1598" s="177"/>
      <c r="Y1598" s="177"/>
      <c r="AB1598" s="77"/>
      <c r="AJ1598" s="55"/>
    </row>
    <row r="1599" spans="19:36">
      <c r="S1599" s="177"/>
      <c r="T1599" s="177"/>
      <c r="W1599" s="198"/>
      <c r="X1599" s="177"/>
      <c r="Y1599" s="177"/>
      <c r="AB1599" s="77"/>
      <c r="AJ1599" s="55"/>
    </row>
    <row r="1600" spans="19:36">
      <c r="S1600" s="177"/>
      <c r="T1600" s="177"/>
      <c r="W1600" s="198"/>
      <c r="X1600" s="177"/>
      <c r="Y1600" s="177"/>
      <c r="AB1600" s="77"/>
      <c r="AJ1600" s="55"/>
    </row>
    <row r="1601" spans="19:36">
      <c r="S1601" s="177"/>
      <c r="T1601" s="177"/>
      <c r="W1601" s="198"/>
      <c r="X1601" s="177"/>
      <c r="Y1601" s="177"/>
      <c r="AB1601" s="77"/>
      <c r="AJ1601" s="55"/>
    </row>
    <row r="1602" spans="19:36">
      <c r="S1602" s="177"/>
      <c r="T1602" s="177"/>
      <c r="W1602" s="198"/>
      <c r="X1602" s="177"/>
      <c r="Y1602" s="177"/>
      <c r="AB1602" s="77"/>
      <c r="AJ1602" s="55"/>
    </row>
    <row r="1603" spans="19:36">
      <c r="S1603" s="177"/>
      <c r="T1603" s="177"/>
      <c r="W1603" s="198"/>
      <c r="X1603" s="177"/>
      <c r="Y1603" s="177"/>
      <c r="AB1603" s="77"/>
      <c r="AJ1603" s="55"/>
    </row>
    <row r="1604" spans="19:36">
      <c r="S1604" s="177"/>
      <c r="T1604" s="177"/>
      <c r="W1604" s="198"/>
      <c r="X1604" s="177"/>
      <c r="Y1604" s="177"/>
      <c r="AB1604" s="77"/>
      <c r="AJ1604" s="55"/>
    </row>
    <row r="1605" spans="19:36">
      <c r="S1605" s="177"/>
      <c r="T1605" s="177"/>
      <c r="W1605" s="198"/>
      <c r="X1605" s="177"/>
      <c r="Y1605" s="177"/>
      <c r="AB1605" s="77"/>
      <c r="AJ1605" s="55"/>
    </row>
    <row r="1606" spans="19:36">
      <c r="S1606" s="177"/>
      <c r="T1606" s="177"/>
      <c r="W1606" s="198"/>
      <c r="X1606" s="177"/>
      <c r="Y1606" s="177"/>
      <c r="AB1606" s="77"/>
      <c r="AJ1606" s="55"/>
    </row>
    <row r="1607" spans="19:36">
      <c r="S1607" s="177"/>
      <c r="T1607" s="177"/>
      <c r="W1607" s="198"/>
      <c r="X1607" s="177"/>
      <c r="Y1607" s="177"/>
      <c r="AB1607" s="77"/>
      <c r="AJ1607" s="55"/>
    </row>
    <row r="1608" spans="19:36">
      <c r="S1608" s="177"/>
      <c r="T1608" s="177"/>
      <c r="W1608" s="198"/>
      <c r="X1608" s="177"/>
      <c r="Y1608" s="177"/>
      <c r="AB1608" s="77"/>
      <c r="AJ1608" s="55"/>
    </row>
    <row r="1609" spans="19:36">
      <c r="S1609" s="177"/>
      <c r="T1609" s="177"/>
      <c r="W1609" s="198"/>
      <c r="X1609" s="177"/>
      <c r="Y1609" s="177"/>
      <c r="AB1609" s="77"/>
      <c r="AJ1609" s="55"/>
    </row>
    <row r="1610" spans="19:36">
      <c r="S1610" s="177"/>
      <c r="T1610" s="177"/>
      <c r="W1610" s="198"/>
      <c r="X1610" s="177"/>
      <c r="Y1610" s="177"/>
      <c r="AB1610" s="77"/>
      <c r="AJ1610" s="55"/>
    </row>
    <row r="1611" spans="19:36">
      <c r="S1611" s="177"/>
      <c r="T1611" s="177"/>
      <c r="W1611" s="198"/>
      <c r="X1611" s="177"/>
      <c r="Y1611" s="177"/>
      <c r="AB1611" s="77"/>
      <c r="AJ1611" s="55"/>
    </row>
    <row r="1612" spans="19:36">
      <c r="S1612" s="177"/>
      <c r="T1612" s="177"/>
      <c r="W1612" s="198"/>
      <c r="X1612" s="177"/>
      <c r="Y1612" s="177"/>
      <c r="AB1612" s="77"/>
      <c r="AJ1612" s="55"/>
    </row>
    <row r="1613" spans="19:36">
      <c r="S1613" s="177"/>
      <c r="T1613" s="177"/>
      <c r="W1613" s="198"/>
      <c r="X1613" s="177"/>
      <c r="Y1613" s="177"/>
      <c r="AB1613" s="77"/>
      <c r="AJ1613" s="55"/>
    </row>
    <row r="1614" spans="19:36">
      <c r="S1614" s="177"/>
      <c r="T1614" s="177"/>
      <c r="W1614" s="198"/>
      <c r="X1614" s="177"/>
      <c r="Y1614" s="177"/>
      <c r="AB1614" s="77"/>
      <c r="AJ1614" s="55"/>
    </row>
    <row r="1615" spans="19:36">
      <c r="S1615" s="177"/>
      <c r="T1615" s="177"/>
      <c r="W1615" s="198"/>
      <c r="X1615" s="177"/>
      <c r="Y1615" s="177"/>
      <c r="AB1615" s="77"/>
      <c r="AJ1615" s="55"/>
    </row>
    <row r="1616" spans="19:36">
      <c r="S1616" s="177"/>
      <c r="T1616" s="177"/>
      <c r="W1616" s="198"/>
      <c r="X1616" s="177"/>
      <c r="Y1616" s="177"/>
      <c r="AB1616" s="77"/>
      <c r="AJ1616" s="55"/>
    </row>
    <row r="1617" spans="19:36">
      <c r="S1617" s="177"/>
      <c r="T1617" s="177"/>
      <c r="W1617" s="198"/>
      <c r="X1617" s="177"/>
      <c r="Y1617" s="177"/>
      <c r="AB1617" s="77"/>
      <c r="AJ1617" s="55"/>
    </row>
    <row r="1618" spans="19:36">
      <c r="S1618" s="177"/>
      <c r="T1618" s="177"/>
      <c r="W1618" s="198"/>
      <c r="X1618" s="177"/>
      <c r="Y1618" s="177"/>
      <c r="AB1618" s="77"/>
      <c r="AJ1618" s="55"/>
    </row>
    <row r="1619" spans="19:36">
      <c r="S1619" s="177"/>
      <c r="T1619" s="177"/>
      <c r="W1619" s="198"/>
      <c r="X1619" s="177"/>
      <c r="Y1619" s="177"/>
      <c r="AB1619" s="77"/>
      <c r="AJ1619" s="55"/>
    </row>
    <row r="1620" spans="19:36">
      <c r="S1620" s="177"/>
      <c r="T1620" s="177"/>
      <c r="W1620" s="198"/>
      <c r="X1620" s="177"/>
      <c r="Y1620" s="177"/>
      <c r="AB1620" s="77"/>
      <c r="AJ1620" s="55"/>
    </row>
    <row r="1621" spans="19:36">
      <c r="S1621" s="177"/>
      <c r="T1621" s="177"/>
      <c r="W1621" s="198"/>
      <c r="X1621" s="177"/>
      <c r="Y1621" s="177"/>
      <c r="AB1621" s="77"/>
      <c r="AJ1621" s="55"/>
    </row>
    <row r="1622" spans="19:36">
      <c r="S1622" s="177"/>
      <c r="T1622" s="177"/>
      <c r="W1622" s="198"/>
      <c r="X1622" s="177"/>
      <c r="Y1622" s="177"/>
      <c r="AB1622" s="77"/>
      <c r="AJ1622" s="55"/>
    </row>
    <row r="1623" spans="19:36">
      <c r="S1623" s="177"/>
      <c r="T1623" s="177"/>
      <c r="W1623" s="198"/>
      <c r="X1623" s="177"/>
      <c r="Y1623" s="177"/>
      <c r="AB1623" s="77"/>
      <c r="AJ1623" s="55"/>
    </row>
    <row r="1624" spans="19:36">
      <c r="S1624" s="177"/>
      <c r="T1624" s="177"/>
      <c r="W1624" s="198"/>
      <c r="X1624" s="177"/>
      <c r="Y1624" s="177"/>
      <c r="AB1624" s="77"/>
      <c r="AJ1624" s="55"/>
    </row>
    <row r="1625" spans="19:36">
      <c r="S1625" s="177"/>
      <c r="T1625" s="177"/>
      <c r="W1625" s="198"/>
      <c r="X1625" s="177"/>
      <c r="Y1625" s="177"/>
      <c r="AB1625" s="77"/>
      <c r="AJ1625" s="55"/>
    </row>
    <row r="1626" spans="19:36">
      <c r="S1626" s="177"/>
      <c r="T1626" s="177"/>
      <c r="W1626" s="198"/>
      <c r="X1626" s="177"/>
      <c r="Y1626" s="177"/>
      <c r="AB1626" s="77"/>
      <c r="AJ1626" s="55"/>
    </row>
    <row r="1627" spans="19:36">
      <c r="S1627" s="177"/>
      <c r="T1627" s="177"/>
      <c r="W1627" s="198"/>
      <c r="X1627" s="177"/>
      <c r="Y1627" s="177"/>
      <c r="AB1627" s="77"/>
      <c r="AJ1627" s="55"/>
    </row>
    <row r="1628" spans="19:36">
      <c r="S1628" s="177"/>
      <c r="T1628" s="177"/>
      <c r="W1628" s="198"/>
      <c r="X1628" s="177"/>
      <c r="Y1628" s="177"/>
      <c r="AB1628" s="77"/>
      <c r="AJ1628" s="55"/>
    </row>
    <row r="1629" spans="19:36">
      <c r="S1629" s="177"/>
      <c r="T1629" s="177"/>
      <c r="W1629" s="198"/>
      <c r="X1629" s="177"/>
      <c r="Y1629" s="177"/>
      <c r="AB1629" s="77"/>
      <c r="AJ1629" s="55"/>
    </row>
    <row r="1630" spans="19:36">
      <c r="S1630" s="177"/>
      <c r="T1630" s="177"/>
      <c r="W1630" s="198"/>
      <c r="X1630" s="177"/>
      <c r="Y1630" s="177"/>
      <c r="AB1630" s="77"/>
      <c r="AJ1630" s="55"/>
    </row>
    <row r="1631" spans="19:36">
      <c r="S1631" s="177"/>
      <c r="T1631" s="177"/>
      <c r="W1631" s="198"/>
      <c r="X1631" s="177"/>
      <c r="Y1631" s="177"/>
      <c r="AB1631" s="77"/>
      <c r="AJ1631" s="55"/>
    </row>
    <row r="1632" spans="19:36">
      <c r="S1632" s="177"/>
      <c r="T1632" s="177"/>
      <c r="W1632" s="198"/>
      <c r="X1632" s="177"/>
      <c r="Y1632" s="177"/>
      <c r="AB1632" s="77"/>
      <c r="AJ1632" s="55"/>
    </row>
    <row r="1633" spans="19:36">
      <c r="S1633" s="177"/>
      <c r="T1633" s="177"/>
      <c r="W1633" s="198"/>
      <c r="X1633" s="177"/>
      <c r="Y1633" s="177"/>
      <c r="AB1633" s="77"/>
      <c r="AJ1633" s="55"/>
    </row>
    <row r="1634" spans="19:36">
      <c r="S1634" s="177"/>
      <c r="T1634" s="177"/>
      <c r="W1634" s="198"/>
      <c r="X1634" s="177"/>
      <c r="Y1634" s="177"/>
      <c r="AB1634" s="77"/>
      <c r="AJ1634" s="55"/>
    </row>
    <row r="1635" spans="19:36">
      <c r="S1635" s="177"/>
      <c r="T1635" s="177"/>
      <c r="W1635" s="198"/>
      <c r="X1635" s="177"/>
      <c r="Y1635" s="177"/>
      <c r="AB1635" s="77"/>
      <c r="AJ1635" s="55"/>
    </row>
    <row r="1636" spans="19:36">
      <c r="S1636" s="177"/>
      <c r="T1636" s="177"/>
      <c r="W1636" s="198"/>
      <c r="X1636" s="177"/>
      <c r="Y1636" s="177"/>
      <c r="AB1636" s="77"/>
      <c r="AJ1636" s="55"/>
    </row>
    <row r="1637" spans="19:36">
      <c r="S1637" s="177"/>
      <c r="T1637" s="177"/>
      <c r="W1637" s="198"/>
      <c r="X1637" s="177"/>
      <c r="Y1637" s="177"/>
      <c r="AB1637" s="77"/>
      <c r="AJ1637" s="55"/>
    </row>
    <row r="1638" spans="19:36">
      <c r="S1638" s="177"/>
      <c r="T1638" s="177"/>
      <c r="W1638" s="198"/>
      <c r="X1638" s="177"/>
      <c r="Y1638" s="177"/>
      <c r="AB1638" s="77"/>
      <c r="AJ1638" s="55"/>
    </row>
    <row r="1639" spans="19:36">
      <c r="S1639" s="177"/>
      <c r="T1639" s="177"/>
      <c r="W1639" s="198"/>
      <c r="X1639" s="177"/>
      <c r="Y1639" s="177"/>
      <c r="AB1639" s="77"/>
      <c r="AJ1639" s="55"/>
    </row>
    <row r="1640" spans="19:36">
      <c r="S1640" s="177"/>
      <c r="T1640" s="177"/>
      <c r="W1640" s="198"/>
      <c r="X1640" s="177"/>
      <c r="Y1640" s="177"/>
      <c r="AB1640" s="77"/>
      <c r="AJ1640" s="55"/>
    </row>
    <row r="1641" spans="19:36">
      <c r="S1641" s="177"/>
      <c r="T1641" s="177"/>
      <c r="W1641" s="198"/>
      <c r="X1641" s="177"/>
      <c r="Y1641" s="177"/>
      <c r="AB1641" s="77"/>
      <c r="AJ1641" s="55"/>
    </row>
    <row r="1642" spans="19:36">
      <c r="S1642" s="177"/>
      <c r="T1642" s="177"/>
      <c r="W1642" s="198"/>
      <c r="X1642" s="177"/>
      <c r="Y1642" s="177"/>
      <c r="AB1642" s="77"/>
      <c r="AJ1642" s="55"/>
    </row>
    <row r="1643" spans="19:36">
      <c r="S1643" s="177"/>
      <c r="T1643" s="177"/>
      <c r="W1643" s="198"/>
      <c r="X1643" s="177"/>
      <c r="Y1643" s="177"/>
      <c r="AB1643" s="77"/>
      <c r="AJ1643" s="55"/>
    </row>
    <row r="1644" spans="19:36">
      <c r="S1644" s="177"/>
      <c r="T1644" s="177"/>
      <c r="W1644" s="198"/>
      <c r="X1644" s="177"/>
      <c r="Y1644" s="177"/>
      <c r="AB1644" s="77"/>
      <c r="AJ1644" s="55"/>
    </row>
    <row r="1645" spans="19:36">
      <c r="S1645" s="177"/>
      <c r="T1645" s="177"/>
      <c r="W1645" s="198"/>
      <c r="X1645" s="177"/>
      <c r="Y1645" s="177"/>
      <c r="AB1645" s="77"/>
      <c r="AJ1645" s="55"/>
    </row>
    <row r="1646" spans="19:36">
      <c r="S1646" s="177"/>
      <c r="T1646" s="177"/>
      <c r="W1646" s="198"/>
      <c r="X1646" s="177"/>
      <c r="Y1646" s="177"/>
      <c r="AB1646" s="77"/>
      <c r="AJ1646" s="55"/>
    </row>
    <row r="1647" spans="19:36">
      <c r="S1647" s="177"/>
      <c r="T1647" s="177"/>
      <c r="W1647" s="198"/>
      <c r="X1647" s="177"/>
      <c r="Y1647" s="177"/>
      <c r="AB1647" s="77"/>
      <c r="AJ1647" s="55"/>
    </row>
    <row r="1648" spans="19:36">
      <c r="S1648" s="177"/>
      <c r="T1648" s="177"/>
      <c r="W1648" s="198"/>
      <c r="X1648" s="177"/>
      <c r="Y1648" s="177"/>
      <c r="AB1648" s="77"/>
      <c r="AJ1648" s="55"/>
    </row>
    <row r="1649" spans="19:36">
      <c r="S1649" s="177"/>
      <c r="T1649" s="177"/>
      <c r="W1649" s="198"/>
      <c r="X1649" s="177"/>
      <c r="Y1649" s="177"/>
      <c r="AB1649" s="77"/>
      <c r="AJ1649" s="55"/>
    </row>
    <row r="1650" spans="19:36">
      <c r="S1650" s="177"/>
      <c r="T1650" s="177"/>
      <c r="W1650" s="198"/>
      <c r="X1650" s="177"/>
      <c r="Y1650" s="177"/>
      <c r="AB1650" s="77"/>
      <c r="AJ1650" s="55"/>
    </row>
    <row r="1651" spans="19:36">
      <c r="S1651" s="177"/>
      <c r="T1651" s="177"/>
      <c r="W1651" s="198"/>
      <c r="X1651" s="177"/>
      <c r="Y1651" s="177"/>
      <c r="AB1651" s="77"/>
      <c r="AJ1651" s="55"/>
    </row>
    <row r="1652" spans="19:36">
      <c r="S1652" s="177"/>
      <c r="T1652" s="177"/>
      <c r="W1652" s="198"/>
      <c r="X1652" s="177"/>
      <c r="Y1652" s="177"/>
      <c r="AB1652" s="77"/>
      <c r="AJ1652" s="55"/>
    </row>
    <row r="1653" spans="19:36">
      <c r="S1653" s="177"/>
      <c r="T1653" s="177"/>
      <c r="W1653" s="198"/>
      <c r="X1653" s="177"/>
      <c r="Y1653" s="177"/>
      <c r="AB1653" s="77"/>
      <c r="AJ1653" s="55"/>
    </row>
    <row r="1654" spans="19:36">
      <c r="S1654" s="177"/>
      <c r="T1654" s="177"/>
      <c r="W1654" s="198"/>
      <c r="X1654" s="177"/>
      <c r="Y1654" s="177"/>
      <c r="AB1654" s="77"/>
      <c r="AJ1654" s="55"/>
    </row>
    <row r="1655" spans="19:36">
      <c r="S1655" s="177"/>
      <c r="T1655" s="177"/>
      <c r="W1655" s="198"/>
      <c r="X1655" s="177"/>
      <c r="Y1655" s="177"/>
      <c r="AB1655" s="77"/>
      <c r="AJ1655" s="55"/>
    </row>
    <row r="1656" spans="19:36">
      <c r="S1656" s="177"/>
      <c r="T1656" s="177"/>
      <c r="W1656" s="198"/>
      <c r="X1656" s="177"/>
      <c r="Y1656" s="177"/>
      <c r="AB1656" s="77"/>
      <c r="AJ1656" s="55"/>
    </row>
    <row r="1657" spans="19:36">
      <c r="S1657" s="177"/>
      <c r="T1657" s="177"/>
      <c r="W1657" s="198"/>
      <c r="X1657" s="177"/>
      <c r="Y1657" s="177"/>
      <c r="AB1657" s="77"/>
      <c r="AJ1657" s="55"/>
    </row>
    <row r="1658" spans="19:36">
      <c r="S1658" s="177"/>
      <c r="T1658" s="177"/>
      <c r="W1658" s="198"/>
      <c r="X1658" s="177"/>
      <c r="Y1658" s="177"/>
      <c r="AB1658" s="77"/>
      <c r="AJ1658" s="55"/>
    </row>
    <row r="1659" spans="19:36">
      <c r="S1659" s="177"/>
      <c r="T1659" s="177"/>
      <c r="W1659" s="198"/>
      <c r="X1659" s="177"/>
      <c r="Y1659" s="177"/>
      <c r="AB1659" s="77"/>
      <c r="AJ1659" s="55"/>
    </row>
    <row r="1660" spans="19:36">
      <c r="S1660" s="177"/>
      <c r="T1660" s="177"/>
      <c r="W1660" s="198"/>
      <c r="X1660" s="177"/>
      <c r="Y1660" s="177"/>
      <c r="AB1660" s="77"/>
      <c r="AJ1660" s="55"/>
    </row>
    <row r="1661" spans="19:36">
      <c r="S1661" s="177"/>
      <c r="T1661" s="177"/>
      <c r="W1661" s="198"/>
      <c r="X1661" s="177"/>
      <c r="Y1661" s="177"/>
      <c r="AB1661" s="77"/>
      <c r="AJ1661" s="55"/>
    </row>
    <row r="1662" spans="19:36">
      <c r="S1662" s="177"/>
      <c r="T1662" s="177"/>
      <c r="W1662" s="198"/>
      <c r="X1662" s="177"/>
      <c r="Y1662" s="177"/>
      <c r="AB1662" s="77"/>
      <c r="AJ1662" s="55"/>
    </row>
    <row r="1663" spans="19:36">
      <c r="S1663" s="177"/>
      <c r="T1663" s="177"/>
      <c r="W1663" s="198"/>
      <c r="X1663" s="177"/>
      <c r="Y1663" s="177"/>
      <c r="AB1663" s="77"/>
      <c r="AJ1663" s="55"/>
    </row>
    <row r="1664" spans="19:36">
      <c r="S1664" s="177"/>
      <c r="T1664" s="177"/>
      <c r="W1664" s="198"/>
      <c r="X1664" s="177"/>
      <c r="Y1664" s="177"/>
      <c r="AB1664" s="77"/>
      <c r="AJ1664" s="55"/>
    </row>
    <row r="1665" spans="19:36">
      <c r="S1665" s="177"/>
      <c r="T1665" s="177"/>
      <c r="W1665" s="198"/>
      <c r="X1665" s="177"/>
      <c r="Y1665" s="177"/>
      <c r="AB1665" s="77"/>
      <c r="AJ1665" s="55"/>
    </row>
    <row r="1666" spans="19:36">
      <c r="S1666" s="177"/>
      <c r="T1666" s="177"/>
      <c r="W1666" s="198"/>
      <c r="X1666" s="177"/>
      <c r="Y1666" s="177"/>
      <c r="AB1666" s="77"/>
      <c r="AJ1666" s="55"/>
    </row>
    <row r="1667" spans="19:36">
      <c r="S1667" s="177"/>
      <c r="T1667" s="177"/>
      <c r="W1667" s="198"/>
      <c r="X1667" s="177"/>
      <c r="Y1667" s="177"/>
      <c r="AB1667" s="77"/>
      <c r="AJ1667" s="55"/>
    </row>
    <row r="1668" spans="19:36">
      <c r="S1668" s="177"/>
      <c r="T1668" s="177"/>
      <c r="W1668" s="198"/>
      <c r="X1668" s="177"/>
      <c r="Y1668" s="177"/>
      <c r="AB1668" s="77"/>
      <c r="AJ1668" s="55"/>
    </row>
    <row r="1669" spans="19:36">
      <c r="S1669" s="177"/>
      <c r="T1669" s="177"/>
      <c r="W1669" s="198"/>
      <c r="X1669" s="177"/>
      <c r="Y1669" s="177"/>
      <c r="AB1669" s="77"/>
      <c r="AJ1669" s="55"/>
    </row>
    <row r="1670" spans="19:36">
      <c r="S1670" s="177"/>
      <c r="T1670" s="177"/>
      <c r="W1670" s="198"/>
      <c r="X1670" s="177"/>
      <c r="Y1670" s="177"/>
      <c r="AB1670" s="77"/>
      <c r="AJ1670" s="55"/>
    </row>
    <row r="1671" spans="19:36">
      <c r="S1671" s="177"/>
      <c r="T1671" s="177"/>
      <c r="W1671" s="198"/>
      <c r="X1671" s="177"/>
      <c r="Y1671" s="177"/>
      <c r="AB1671" s="77"/>
      <c r="AJ1671" s="55"/>
    </row>
    <row r="1672" spans="19:36">
      <c r="S1672" s="177"/>
      <c r="T1672" s="177"/>
      <c r="W1672" s="198"/>
      <c r="X1672" s="177"/>
      <c r="Y1672" s="177"/>
      <c r="AB1672" s="77"/>
      <c r="AJ1672" s="55"/>
    </row>
    <row r="1673" spans="19:36">
      <c r="S1673" s="177"/>
      <c r="T1673" s="177"/>
      <c r="W1673" s="198"/>
      <c r="X1673" s="177"/>
      <c r="Y1673" s="177"/>
      <c r="AB1673" s="77"/>
      <c r="AJ1673" s="55"/>
    </row>
    <row r="1674" spans="19:36">
      <c r="S1674" s="177"/>
      <c r="T1674" s="177"/>
      <c r="W1674" s="198"/>
      <c r="X1674" s="177"/>
      <c r="Y1674" s="177"/>
      <c r="AB1674" s="77"/>
      <c r="AJ1674" s="55"/>
    </row>
    <row r="1675" spans="19:36">
      <c r="S1675" s="177"/>
      <c r="T1675" s="177"/>
      <c r="W1675" s="198"/>
      <c r="X1675" s="177"/>
      <c r="Y1675" s="177"/>
      <c r="AB1675" s="77"/>
      <c r="AJ1675" s="55"/>
    </row>
    <row r="1676" spans="19:36">
      <c r="S1676" s="177"/>
      <c r="T1676" s="177"/>
      <c r="W1676" s="198"/>
      <c r="X1676" s="177"/>
      <c r="Y1676" s="177"/>
      <c r="AB1676" s="77"/>
      <c r="AJ1676" s="55"/>
    </row>
    <row r="1677" spans="19:36">
      <c r="S1677" s="177"/>
      <c r="T1677" s="177"/>
      <c r="W1677" s="198"/>
      <c r="X1677" s="177"/>
      <c r="Y1677" s="177"/>
      <c r="AB1677" s="77"/>
      <c r="AJ1677" s="55"/>
    </row>
    <row r="1678" spans="19:36">
      <c r="S1678" s="177"/>
      <c r="T1678" s="177"/>
      <c r="W1678" s="198"/>
      <c r="X1678" s="177"/>
      <c r="Y1678" s="177"/>
      <c r="AB1678" s="77"/>
      <c r="AJ1678" s="55"/>
    </row>
    <row r="1679" spans="19:36">
      <c r="S1679" s="177"/>
      <c r="T1679" s="177"/>
      <c r="W1679" s="198"/>
      <c r="X1679" s="177"/>
      <c r="Y1679" s="177"/>
      <c r="AB1679" s="77"/>
      <c r="AJ1679" s="55"/>
    </row>
    <row r="1680" spans="19:36">
      <c r="S1680" s="177"/>
      <c r="T1680" s="177"/>
      <c r="W1680" s="198"/>
      <c r="X1680" s="177"/>
      <c r="Y1680" s="177"/>
      <c r="AB1680" s="77"/>
      <c r="AJ1680" s="55"/>
    </row>
    <row r="1681" spans="19:36">
      <c r="S1681" s="177"/>
      <c r="T1681" s="177"/>
      <c r="W1681" s="198"/>
      <c r="X1681" s="177"/>
      <c r="Y1681" s="177"/>
      <c r="AB1681" s="77"/>
      <c r="AJ1681" s="55"/>
    </row>
    <row r="1682" spans="19:36">
      <c r="S1682" s="177"/>
      <c r="T1682" s="177"/>
      <c r="W1682" s="198"/>
      <c r="X1682" s="177"/>
      <c r="Y1682" s="177"/>
      <c r="AB1682" s="77"/>
      <c r="AJ1682" s="55"/>
    </row>
    <row r="1683" spans="19:36">
      <c r="S1683" s="177"/>
      <c r="T1683" s="177"/>
      <c r="W1683" s="198"/>
      <c r="X1683" s="177"/>
      <c r="Y1683" s="177"/>
      <c r="AB1683" s="77"/>
      <c r="AJ1683" s="55"/>
    </row>
    <row r="1684" spans="19:36">
      <c r="S1684" s="177"/>
      <c r="T1684" s="177"/>
      <c r="W1684" s="198"/>
      <c r="X1684" s="177"/>
      <c r="Y1684" s="177"/>
      <c r="AB1684" s="77"/>
      <c r="AJ1684" s="55"/>
    </row>
    <row r="1685" spans="19:36">
      <c r="S1685" s="177"/>
      <c r="T1685" s="177"/>
      <c r="W1685" s="198"/>
      <c r="X1685" s="177"/>
      <c r="Y1685" s="177"/>
      <c r="AB1685" s="77"/>
      <c r="AJ1685" s="55"/>
    </row>
    <row r="1686" spans="19:36">
      <c r="S1686" s="177"/>
      <c r="T1686" s="177"/>
      <c r="W1686" s="198"/>
      <c r="X1686" s="177"/>
      <c r="Y1686" s="177"/>
      <c r="AB1686" s="77"/>
      <c r="AJ1686" s="55"/>
    </row>
    <row r="1687" spans="19:36">
      <c r="S1687" s="177"/>
      <c r="T1687" s="177"/>
      <c r="W1687" s="198"/>
      <c r="X1687" s="177"/>
      <c r="Y1687" s="177"/>
      <c r="AB1687" s="77"/>
      <c r="AJ1687" s="55"/>
    </row>
    <row r="1688" spans="19:36">
      <c r="S1688" s="177"/>
      <c r="T1688" s="177"/>
      <c r="W1688" s="198"/>
      <c r="X1688" s="177"/>
      <c r="Y1688" s="177"/>
      <c r="AB1688" s="77"/>
      <c r="AJ1688" s="55"/>
    </row>
    <row r="1689" spans="19:36">
      <c r="S1689" s="177"/>
      <c r="T1689" s="177"/>
      <c r="W1689" s="198"/>
      <c r="X1689" s="177"/>
      <c r="Y1689" s="177"/>
      <c r="AB1689" s="77"/>
      <c r="AJ1689" s="55"/>
    </row>
    <row r="1690" spans="19:36">
      <c r="S1690" s="177"/>
      <c r="T1690" s="177"/>
      <c r="W1690" s="198"/>
      <c r="X1690" s="177"/>
      <c r="Y1690" s="177"/>
      <c r="AB1690" s="77"/>
      <c r="AJ1690" s="55"/>
    </row>
    <row r="1691" spans="19:36">
      <c r="S1691" s="177"/>
      <c r="T1691" s="177"/>
      <c r="W1691" s="198"/>
      <c r="X1691" s="177"/>
      <c r="Y1691" s="177"/>
      <c r="AB1691" s="77"/>
      <c r="AJ1691" s="55"/>
    </row>
    <row r="1692" spans="19:36">
      <c r="S1692" s="177"/>
      <c r="T1692" s="177"/>
      <c r="W1692" s="198"/>
      <c r="X1692" s="177"/>
      <c r="Y1692" s="177"/>
      <c r="AB1692" s="77"/>
      <c r="AJ1692" s="55"/>
    </row>
    <row r="1693" spans="19:36">
      <c r="S1693" s="177"/>
      <c r="T1693" s="177"/>
      <c r="W1693" s="198"/>
      <c r="X1693" s="177"/>
      <c r="Y1693" s="177"/>
      <c r="AB1693" s="77"/>
      <c r="AJ1693" s="55"/>
    </row>
    <row r="1694" spans="19:36">
      <c r="S1694" s="177"/>
      <c r="T1694" s="177"/>
      <c r="W1694" s="198"/>
      <c r="X1694" s="177"/>
      <c r="Y1694" s="177"/>
      <c r="AB1694" s="77"/>
      <c r="AJ1694" s="55"/>
    </row>
    <row r="1695" spans="19:36">
      <c r="S1695" s="177"/>
      <c r="T1695" s="177"/>
      <c r="W1695" s="198"/>
      <c r="X1695" s="177"/>
      <c r="Y1695" s="177"/>
      <c r="AB1695" s="77"/>
      <c r="AJ1695" s="55"/>
    </row>
    <row r="1696" spans="19:36">
      <c r="S1696" s="177"/>
      <c r="T1696" s="177"/>
      <c r="X1696" s="177"/>
      <c r="Y1696" s="177"/>
      <c r="AB1696" s="77"/>
      <c r="AJ1696" s="55"/>
    </row>
    <row r="1697" spans="19:36">
      <c r="S1697" s="177"/>
      <c r="T1697" s="177"/>
      <c r="X1697" s="177"/>
      <c r="Y1697" s="177"/>
      <c r="AB1697" s="77"/>
      <c r="AJ1697" s="55"/>
    </row>
    <row r="1698" spans="19:36">
      <c r="S1698" s="177"/>
      <c r="T1698" s="177"/>
      <c r="X1698" s="177"/>
      <c r="Y1698" s="177"/>
      <c r="AB1698" s="77"/>
      <c r="AJ1698" s="55"/>
    </row>
    <row r="1699" spans="19:36">
      <c r="S1699" s="177"/>
      <c r="T1699" s="177"/>
      <c r="X1699" s="177"/>
      <c r="Y1699" s="177"/>
      <c r="AB1699" s="77"/>
      <c r="AJ1699" s="55"/>
    </row>
    <row r="1700" spans="19:36">
      <c r="S1700" s="177"/>
      <c r="T1700" s="177"/>
      <c r="X1700" s="177"/>
      <c r="Y1700" s="177"/>
      <c r="AB1700" s="77"/>
      <c r="AJ1700" s="55"/>
    </row>
    <row r="1701" spans="19:36">
      <c r="S1701" s="177"/>
      <c r="T1701" s="177"/>
      <c r="X1701" s="177"/>
      <c r="Y1701" s="177"/>
      <c r="AB1701" s="77"/>
      <c r="AJ1701" s="55"/>
    </row>
    <row r="1702" spans="19:36">
      <c r="S1702" s="177"/>
      <c r="T1702" s="177"/>
      <c r="X1702" s="177"/>
      <c r="Y1702" s="177"/>
      <c r="AB1702" s="77"/>
      <c r="AJ1702" s="55"/>
    </row>
    <row r="1703" spans="19:36">
      <c r="S1703" s="177"/>
      <c r="T1703" s="177"/>
      <c r="X1703" s="177"/>
      <c r="Y1703" s="177"/>
      <c r="AB1703" s="77"/>
      <c r="AJ1703" s="55"/>
    </row>
    <row r="1704" spans="19:36">
      <c r="S1704" s="177"/>
      <c r="T1704" s="177"/>
      <c r="X1704" s="177"/>
      <c r="Y1704" s="177"/>
      <c r="AB1704" s="77"/>
      <c r="AJ1704" s="55"/>
    </row>
    <row r="1705" spans="19:36">
      <c r="S1705" s="177"/>
      <c r="T1705" s="177"/>
      <c r="X1705" s="177"/>
      <c r="Y1705" s="177"/>
      <c r="AB1705" s="77"/>
      <c r="AJ1705" s="55"/>
    </row>
    <row r="1706" spans="19:36">
      <c r="S1706" s="177"/>
      <c r="T1706" s="177"/>
      <c r="X1706" s="177"/>
      <c r="Y1706" s="177"/>
      <c r="AB1706" s="77"/>
      <c r="AJ1706" s="55"/>
    </row>
    <row r="1707" spans="19:36">
      <c r="S1707" s="177"/>
      <c r="T1707" s="177"/>
      <c r="X1707" s="177"/>
      <c r="Y1707" s="177"/>
      <c r="AB1707" s="77"/>
      <c r="AJ1707" s="55"/>
    </row>
    <row r="1708" spans="19:36">
      <c r="S1708" s="177"/>
      <c r="T1708" s="177"/>
      <c r="X1708" s="177"/>
      <c r="Y1708" s="177"/>
      <c r="AB1708" s="77"/>
      <c r="AJ1708" s="55"/>
    </row>
    <row r="1709" spans="19:36">
      <c r="S1709" s="177"/>
      <c r="T1709" s="177"/>
      <c r="X1709" s="177"/>
      <c r="Y1709" s="177"/>
      <c r="AB1709" s="77"/>
      <c r="AJ1709" s="55"/>
    </row>
    <row r="1710" spans="19:36">
      <c r="S1710" s="177"/>
      <c r="T1710" s="177"/>
      <c r="X1710" s="177"/>
      <c r="Y1710" s="177"/>
      <c r="AB1710" s="77"/>
      <c r="AJ1710" s="55"/>
    </row>
    <row r="1711" spans="19:36">
      <c r="S1711" s="177"/>
      <c r="T1711" s="177"/>
      <c r="X1711" s="177"/>
      <c r="Y1711" s="177"/>
      <c r="AB1711" s="77"/>
      <c r="AJ1711" s="55"/>
    </row>
    <row r="1712" spans="19:36">
      <c r="S1712" s="177"/>
      <c r="T1712" s="177"/>
      <c r="X1712" s="177"/>
      <c r="Y1712" s="177"/>
      <c r="AB1712" s="77"/>
      <c r="AJ1712" s="55"/>
    </row>
    <row r="1713" spans="19:36">
      <c r="S1713" s="177"/>
      <c r="T1713" s="177"/>
      <c r="X1713" s="177"/>
      <c r="Y1713" s="177"/>
      <c r="AB1713" s="77"/>
      <c r="AJ1713" s="55"/>
    </row>
    <row r="1714" spans="19:36">
      <c r="S1714" s="177"/>
      <c r="T1714" s="177"/>
      <c r="X1714" s="177"/>
      <c r="Y1714" s="177"/>
      <c r="AB1714" s="77"/>
      <c r="AJ1714" s="55"/>
    </row>
    <row r="1715" spans="19:36">
      <c r="S1715" s="177"/>
      <c r="T1715" s="177"/>
      <c r="X1715" s="177"/>
      <c r="Y1715" s="177"/>
      <c r="AB1715" s="77"/>
      <c r="AJ1715" s="55"/>
    </row>
    <row r="1716" spans="19:36">
      <c r="S1716" s="177"/>
      <c r="T1716" s="177"/>
      <c r="X1716" s="177"/>
      <c r="Y1716" s="177"/>
      <c r="AB1716" s="77"/>
      <c r="AJ1716" s="55"/>
    </row>
    <row r="1717" spans="19:36">
      <c r="S1717" s="177"/>
      <c r="T1717" s="177"/>
      <c r="X1717" s="177"/>
      <c r="Y1717" s="177"/>
      <c r="AB1717" s="77"/>
      <c r="AJ1717" s="55"/>
    </row>
    <row r="1718" spans="19:36">
      <c r="S1718" s="177"/>
      <c r="T1718" s="177"/>
      <c r="X1718" s="177"/>
      <c r="Y1718" s="177"/>
      <c r="AB1718" s="77"/>
      <c r="AJ1718" s="55"/>
    </row>
    <row r="1719" spans="19:36">
      <c r="S1719" s="177"/>
      <c r="T1719" s="177"/>
      <c r="X1719" s="177"/>
      <c r="Y1719" s="177"/>
      <c r="AB1719" s="77"/>
      <c r="AJ1719" s="55"/>
    </row>
    <row r="1720" spans="19:36">
      <c r="S1720" s="177"/>
      <c r="T1720" s="177"/>
      <c r="X1720" s="177"/>
      <c r="Y1720" s="177"/>
      <c r="AB1720" s="77"/>
      <c r="AJ1720" s="55"/>
    </row>
    <row r="1721" spans="19:36">
      <c r="S1721" s="177"/>
      <c r="T1721" s="177"/>
      <c r="X1721" s="177"/>
      <c r="Y1721" s="177"/>
      <c r="AB1721" s="77"/>
      <c r="AJ1721" s="55"/>
    </row>
    <row r="1722" spans="19:36">
      <c r="S1722" s="177"/>
      <c r="T1722" s="177"/>
      <c r="X1722" s="177"/>
      <c r="Y1722" s="177"/>
      <c r="AB1722" s="77"/>
      <c r="AJ1722" s="55"/>
    </row>
    <row r="1723" spans="19:36">
      <c r="S1723" s="177"/>
      <c r="T1723" s="177"/>
      <c r="X1723" s="177"/>
      <c r="Y1723" s="177"/>
      <c r="AB1723" s="77"/>
      <c r="AJ1723" s="55"/>
    </row>
    <row r="1724" spans="19:36">
      <c r="S1724" s="177"/>
      <c r="T1724" s="177"/>
      <c r="X1724" s="177"/>
      <c r="Y1724" s="177"/>
      <c r="AB1724" s="77"/>
      <c r="AJ1724" s="55"/>
    </row>
    <row r="1725" spans="19:36">
      <c r="S1725" s="177"/>
      <c r="T1725" s="177"/>
      <c r="X1725" s="177"/>
      <c r="Y1725" s="177"/>
      <c r="AB1725" s="77"/>
      <c r="AJ1725" s="55"/>
    </row>
    <row r="1726" spans="19:36">
      <c r="S1726" s="177"/>
      <c r="T1726" s="177"/>
      <c r="X1726" s="177"/>
      <c r="Y1726" s="177"/>
      <c r="AB1726" s="77"/>
      <c r="AJ1726" s="55"/>
    </row>
    <row r="1727" spans="19:36">
      <c r="S1727" s="177"/>
      <c r="T1727" s="177"/>
      <c r="X1727" s="177"/>
      <c r="Y1727" s="177"/>
      <c r="AB1727" s="77"/>
      <c r="AJ1727" s="55"/>
    </row>
    <row r="1728" spans="19:36">
      <c r="S1728" s="177"/>
      <c r="T1728" s="177"/>
      <c r="X1728" s="177"/>
      <c r="Y1728" s="177"/>
      <c r="AB1728" s="77"/>
      <c r="AJ1728" s="55"/>
    </row>
    <row r="1729" spans="19:36">
      <c r="S1729" s="177"/>
      <c r="T1729" s="177"/>
      <c r="X1729" s="177"/>
      <c r="Y1729" s="177"/>
      <c r="AB1729" s="77"/>
      <c r="AJ1729" s="55"/>
    </row>
    <row r="1730" spans="19:36">
      <c r="S1730" s="177"/>
      <c r="T1730" s="177"/>
      <c r="X1730" s="177"/>
      <c r="Y1730" s="177"/>
      <c r="AB1730" s="77"/>
      <c r="AJ1730" s="55"/>
    </row>
    <row r="1731" spans="19:36">
      <c r="S1731" s="177"/>
      <c r="T1731" s="177"/>
      <c r="X1731" s="177"/>
      <c r="Y1731" s="177"/>
      <c r="AB1731" s="77"/>
      <c r="AJ1731" s="55"/>
    </row>
    <row r="1732" spans="19:36">
      <c r="S1732" s="177"/>
      <c r="T1732" s="177"/>
      <c r="X1732" s="177"/>
      <c r="Y1732" s="177"/>
      <c r="AB1732" s="77"/>
      <c r="AJ1732" s="55"/>
    </row>
    <row r="1733" spans="19:36">
      <c r="S1733" s="177"/>
      <c r="T1733" s="177"/>
      <c r="X1733" s="177"/>
      <c r="Y1733" s="177"/>
      <c r="AB1733" s="77"/>
      <c r="AJ1733" s="55"/>
    </row>
    <row r="1734" spans="19:36">
      <c r="S1734" s="177"/>
      <c r="T1734" s="177"/>
      <c r="X1734" s="177"/>
      <c r="Y1734" s="177"/>
      <c r="AB1734" s="77"/>
      <c r="AJ1734" s="55"/>
    </row>
    <row r="1735" spans="19:36">
      <c r="S1735" s="177"/>
      <c r="T1735" s="177"/>
      <c r="X1735" s="177"/>
      <c r="Y1735" s="177"/>
      <c r="AB1735" s="77"/>
      <c r="AJ1735" s="55"/>
    </row>
    <row r="1736" spans="19:36">
      <c r="S1736" s="177"/>
      <c r="T1736" s="177"/>
      <c r="X1736" s="177"/>
      <c r="Y1736" s="177"/>
      <c r="AB1736" s="77"/>
      <c r="AJ1736" s="55"/>
    </row>
    <row r="1737" spans="19:36">
      <c r="S1737" s="177"/>
      <c r="T1737" s="177"/>
      <c r="X1737" s="177"/>
      <c r="Y1737" s="177"/>
      <c r="AB1737" s="77"/>
      <c r="AJ1737" s="55"/>
    </row>
    <row r="1738" spans="19:36">
      <c r="S1738" s="177"/>
      <c r="T1738" s="177"/>
      <c r="X1738" s="177"/>
      <c r="Y1738" s="177"/>
      <c r="AB1738" s="77"/>
      <c r="AJ1738" s="55"/>
    </row>
    <row r="1739" spans="19:36">
      <c r="S1739" s="177"/>
      <c r="T1739" s="177"/>
      <c r="X1739" s="177"/>
      <c r="Y1739" s="177"/>
      <c r="AB1739" s="77"/>
      <c r="AJ1739" s="55"/>
    </row>
    <row r="1740" spans="19:36">
      <c r="S1740" s="177"/>
      <c r="T1740" s="177"/>
      <c r="X1740" s="177"/>
      <c r="Y1740" s="177"/>
      <c r="AB1740" s="77"/>
      <c r="AJ1740" s="55"/>
    </row>
    <row r="1741" spans="19:36">
      <c r="S1741" s="177"/>
      <c r="T1741" s="177"/>
      <c r="X1741" s="177"/>
      <c r="Y1741" s="177"/>
      <c r="AB1741" s="77"/>
      <c r="AJ1741" s="55"/>
    </row>
    <row r="1742" spans="19:36">
      <c r="S1742" s="177"/>
      <c r="T1742" s="177"/>
      <c r="X1742" s="177"/>
      <c r="Y1742" s="177"/>
      <c r="AB1742" s="77"/>
      <c r="AJ1742" s="55"/>
    </row>
    <row r="1743" spans="19:36">
      <c r="S1743" s="177"/>
      <c r="T1743" s="177"/>
      <c r="X1743" s="177"/>
      <c r="Y1743" s="177"/>
      <c r="AB1743" s="77"/>
      <c r="AJ1743" s="55"/>
    </row>
    <row r="1744" spans="19:36">
      <c r="S1744" s="177"/>
      <c r="T1744" s="177"/>
      <c r="X1744" s="177"/>
      <c r="Y1744" s="177"/>
      <c r="AB1744" s="77"/>
      <c r="AJ1744" s="55"/>
    </row>
    <row r="1745" spans="19:36">
      <c r="S1745" s="177"/>
      <c r="T1745" s="177"/>
      <c r="X1745" s="177"/>
      <c r="Y1745" s="177"/>
      <c r="AB1745" s="77"/>
      <c r="AJ1745" s="55"/>
    </row>
    <row r="1746" spans="19:36">
      <c r="S1746" s="177"/>
      <c r="T1746" s="177"/>
      <c r="X1746" s="177"/>
      <c r="Y1746" s="177"/>
      <c r="AB1746" s="77"/>
      <c r="AJ1746" s="55"/>
    </row>
    <row r="1747" spans="19:36">
      <c r="S1747" s="177"/>
      <c r="T1747" s="177"/>
      <c r="X1747" s="177"/>
      <c r="Y1747" s="177"/>
      <c r="AB1747" s="77"/>
      <c r="AJ1747" s="55"/>
    </row>
    <row r="1748" spans="19:36">
      <c r="S1748" s="177"/>
      <c r="T1748" s="177"/>
      <c r="X1748" s="177"/>
      <c r="Y1748" s="177"/>
      <c r="AB1748" s="77"/>
      <c r="AJ1748" s="55"/>
    </row>
    <row r="1749" spans="19:36">
      <c r="S1749" s="177"/>
      <c r="T1749" s="177"/>
      <c r="X1749" s="177"/>
      <c r="Y1749" s="177"/>
      <c r="AB1749" s="77"/>
      <c r="AJ1749" s="55"/>
    </row>
    <row r="1750" spans="19:36">
      <c r="S1750" s="177"/>
      <c r="T1750" s="177"/>
      <c r="X1750" s="177"/>
      <c r="Y1750" s="177"/>
      <c r="AB1750" s="77"/>
      <c r="AJ1750" s="55"/>
    </row>
    <row r="1751" spans="19:36">
      <c r="S1751" s="177"/>
      <c r="T1751" s="177"/>
      <c r="X1751" s="177"/>
      <c r="Y1751" s="177"/>
      <c r="AB1751" s="77"/>
      <c r="AJ1751" s="55"/>
    </row>
    <row r="1752" spans="19:36">
      <c r="S1752" s="177"/>
      <c r="T1752" s="177"/>
      <c r="X1752" s="177"/>
      <c r="Y1752" s="177"/>
      <c r="AB1752" s="77"/>
      <c r="AJ1752" s="55"/>
    </row>
    <row r="1753" spans="19:36">
      <c r="S1753" s="177"/>
      <c r="T1753" s="177"/>
      <c r="X1753" s="177"/>
      <c r="Y1753" s="177"/>
      <c r="AB1753" s="77"/>
      <c r="AJ1753" s="55"/>
    </row>
    <row r="1754" spans="19:36">
      <c r="S1754" s="177"/>
      <c r="T1754" s="177"/>
      <c r="X1754" s="177"/>
      <c r="Y1754" s="177"/>
      <c r="AB1754" s="77"/>
      <c r="AJ1754" s="55"/>
    </row>
    <row r="1755" spans="19:36">
      <c r="S1755" s="177"/>
      <c r="T1755" s="177"/>
      <c r="X1755" s="177"/>
      <c r="Y1755" s="177"/>
      <c r="AB1755" s="77"/>
      <c r="AJ1755" s="55"/>
    </row>
    <row r="1756" spans="19:36">
      <c r="S1756" s="177"/>
      <c r="T1756" s="177"/>
      <c r="X1756" s="177"/>
      <c r="Y1756" s="177"/>
      <c r="AB1756" s="77"/>
      <c r="AJ1756" s="55"/>
    </row>
    <row r="1757" spans="19:36">
      <c r="S1757" s="177"/>
      <c r="T1757" s="177"/>
      <c r="X1757" s="177"/>
      <c r="Y1757" s="177"/>
      <c r="AB1757" s="77"/>
      <c r="AJ1757" s="55"/>
    </row>
    <row r="1758" spans="19:36">
      <c r="S1758" s="177"/>
      <c r="T1758" s="177"/>
      <c r="X1758" s="177"/>
      <c r="Y1758" s="177"/>
      <c r="AB1758" s="77"/>
      <c r="AJ1758" s="55"/>
    </row>
    <row r="1759" spans="19:36">
      <c r="S1759" s="177"/>
      <c r="T1759" s="177"/>
      <c r="X1759" s="177"/>
      <c r="Y1759" s="177"/>
      <c r="AB1759" s="77"/>
      <c r="AJ1759" s="55"/>
    </row>
    <row r="1760" spans="19:36">
      <c r="S1760" s="177"/>
      <c r="T1760" s="177"/>
      <c r="X1760" s="177"/>
      <c r="Y1760" s="177"/>
      <c r="AB1760" s="77"/>
      <c r="AJ1760" s="55"/>
    </row>
    <row r="1761" spans="19:36">
      <c r="S1761" s="177"/>
      <c r="T1761" s="177"/>
      <c r="X1761" s="177"/>
      <c r="Y1761" s="177"/>
      <c r="AB1761" s="77"/>
      <c r="AJ1761" s="55"/>
    </row>
    <row r="1762" spans="19:36">
      <c r="S1762" s="177"/>
      <c r="T1762" s="177"/>
      <c r="X1762" s="177"/>
      <c r="Y1762" s="177"/>
      <c r="AB1762" s="77"/>
      <c r="AJ1762" s="55"/>
    </row>
    <row r="1763" spans="19:36">
      <c r="S1763" s="177"/>
      <c r="T1763" s="177"/>
      <c r="X1763" s="177"/>
      <c r="Y1763" s="177"/>
      <c r="AB1763" s="77"/>
      <c r="AJ1763" s="55"/>
    </row>
    <row r="1764" spans="19:36">
      <c r="S1764" s="177"/>
      <c r="T1764" s="177"/>
      <c r="X1764" s="177"/>
      <c r="Y1764" s="177"/>
      <c r="AB1764" s="77"/>
      <c r="AJ1764" s="55"/>
    </row>
    <row r="1765" spans="19:36">
      <c r="S1765" s="177"/>
      <c r="T1765" s="177"/>
      <c r="X1765" s="177"/>
      <c r="Y1765" s="177"/>
      <c r="AB1765" s="77"/>
      <c r="AJ1765" s="55"/>
    </row>
    <row r="1766" spans="19:36">
      <c r="S1766" s="177"/>
      <c r="T1766" s="177"/>
      <c r="X1766" s="177"/>
      <c r="Y1766" s="177"/>
      <c r="AB1766" s="77"/>
      <c r="AJ1766" s="55"/>
    </row>
    <row r="1767" spans="19:36">
      <c r="S1767" s="177"/>
      <c r="T1767" s="177"/>
      <c r="X1767" s="177"/>
      <c r="Y1767" s="177"/>
      <c r="AB1767" s="77"/>
      <c r="AJ1767" s="55"/>
    </row>
    <row r="1768" spans="19:36">
      <c r="S1768" s="177"/>
      <c r="T1768" s="177"/>
      <c r="X1768" s="177"/>
      <c r="Y1768" s="177"/>
      <c r="AB1768" s="77"/>
      <c r="AJ1768" s="55"/>
    </row>
    <row r="1769" spans="19:36">
      <c r="S1769" s="177"/>
      <c r="T1769" s="177"/>
      <c r="X1769" s="177"/>
      <c r="Y1769" s="177"/>
      <c r="AB1769" s="77"/>
      <c r="AJ1769" s="55"/>
    </row>
    <row r="1770" spans="19:36">
      <c r="S1770" s="177"/>
      <c r="T1770" s="177"/>
      <c r="X1770" s="177"/>
      <c r="Y1770" s="177"/>
      <c r="AB1770" s="77"/>
      <c r="AJ1770" s="55"/>
    </row>
    <row r="1771" spans="19:36">
      <c r="S1771" s="177"/>
      <c r="T1771" s="177"/>
      <c r="X1771" s="177"/>
      <c r="Y1771" s="177"/>
      <c r="AB1771" s="77"/>
      <c r="AJ1771" s="55"/>
    </row>
    <row r="1772" spans="19:36">
      <c r="S1772" s="177"/>
      <c r="T1772" s="177"/>
      <c r="X1772" s="177"/>
      <c r="Y1772" s="177"/>
      <c r="AB1772" s="77"/>
      <c r="AJ1772" s="55"/>
    </row>
    <row r="1773" spans="19:36">
      <c r="S1773" s="177"/>
      <c r="T1773" s="177"/>
      <c r="X1773" s="177"/>
      <c r="Y1773" s="177"/>
      <c r="AB1773" s="77"/>
      <c r="AJ1773" s="55"/>
    </row>
    <row r="1774" spans="19:36">
      <c r="S1774" s="177"/>
      <c r="T1774" s="177"/>
      <c r="X1774" s="177"/>
      <c r="Y1774" s="177"/>
      <c r="AB1774" s="77"/>
      <c r="AJ1774" s="55"/>
    </row>
    <row r="1775" spans="19:36">
      <c r="S1775" s="177"/>
      <c r="T1775" s="177"/>
      <c r="X1775" s="177"/>
      <c r="Y1775" s="177"/>
      <c r="AB1775" s="77"/>
      <c r="AJ1775" s="55"/>
    </row>
    <row r="1776" spans="19:36">
      <c r="S1776" s="177"/>
      <c r="T1776" s="177"/>
      <c r="X1776" s="177"/>
      <c r="Y1776" s="177"/>
      <c r="AB1776" s="77"/>
      <c r="AJ1776" s="55"/>
    </row>
    <row r="1777" spans="19:36">
      <c r="S1777" s="177"/>
      <c r="T1777" s="177"/>
      <c r="X1777" s="177"/>
      <c r="Y1777" s="177"/>
      <c r="AB1777" s="77"/>
      <c r="AJ1777" s="55"/>
    </row>
    <row r="1778" spans="19:36">
      <c r="S1778" s="177"/>
      <c r="T1778" s="177"/>
      <c r="X1778" s="177"/>
      <c r="Y1778" s="177"/>
      <c r="AB1778" s="77"/>
      <c r="AJ1778" s="55"/>
    </row>
    <row r="1779" spans="19:36">
      <c r="S1779" s="177"/>
      <c r="T1779" s="177"/>
      <c r="X1779" s="177"/>
      <c r="Y1779" s="177"/>
      <c r="AB1779" s="77"/>
      <c r="AJ1779" s="55"/>
    </row>
    <row r="1780" spans="19:36">
      <c r="S1780" s="177"/>
      <c r="T1780" s="177"/>
      <c r="X1780" s="177"/>
      <c r="Y1780" s="177"/>
      <c r="AB1780" s="77"/>
      <c r="AJ1780" s="55"/>
    </row>
    <row r="1781" spans="19:36">
      <c r="S1781" s="177"/>
      <c r="T1781" s="177"/>
      <c r="X1781" s="177"/>
      <c r="Y1781" s="177"/>
      <c r="AB1781" s="77"/>
      <c r="AJ1781" s="55"/>
    </row>
    <row r="1782" spans="19:36">
      <c r="S1782" s="177"/>
      <c r="T1782" s="177"/>
      <c r="X1782" s="177"/>
      <c r="Y1782" s="177"/>
      <c r="AB1782" s="77"/>
      <c r="AJ1782" s="55"/>
    </row>
    <row r="1783" spans="19:36">
      <c r="S1783" s="177"/>
      <c r="T1783" s="177"/>
      <c r="X1783" s="177"/>
      <c r="Y1783" s="177"/>
      <c r="AB1783" s="77"/>
      <c r="AJ1783" s="55"/>
    </row>
    <row r="1784" spans="19:36">
      <c r="S1784" s="177"/>
      <c r="T1784" s="177"/>
      <c r="X1784" s="177"/>
      <c r="Y1784" s="177"/>
      <c r="AB1784" s="77"/>
      <c r="AJ1784" s="55"/>
    </row>
    <row r="1785" spans="19:36">
      <c r="S1785" s="177"/>
      <c r="T1785" s="177"/>
      <c r="X1785" s="177"/>
      <c r="Y1785" s="177"/>
      <c r="AB1785" s="77"/>
      <c r="AJ1785" s="55"/>
    </row>
    <row r="1786" spans="19:36">
      <c r="S1786" s="177"/>
      <c r="T1786" s="177"/>
      <c r="X1786" s="177"/>
      <c r="Y1786" s="177"/>
      <c r="AB1786" s="77"/>
      <c r="AJ1786" s="55"/>
    </row>
    <row r="1787" spans="19:36">
      <c r="S1787" s="177"/>
      <c r="T1787" s="177"/>
      <c r="X1787" s="177"/>
      <c r="Y1787" s="177"/>
      <c r="AB1787" s="77"/>
      <c r="AJ1787" s="55"/>
    </row>
    <row r="1788" spans="19:36">
      <c r="S1788" s="177"/>
      <c r="T1788" s="177"/>
      <c r="X1788" s="177"/>
      <c r="Y1788" s="177"/>
      <c r="AB1788" s="77"/>
      <c r="AJ1788" s="55"/>
    </row>
    <row r="1789" spans="19:36">
      <c r="S1789" s="177"/>
      <c r="T1789" s="177"/>
      <c r="X1789" s="177"/>
      <c r="Y1789" s="177"/>
      <c r="AB1789" s="77"/>
      <c r="AJ1789" s="55"/>
    </row>
    <row r="1790" spans="19:36">
      <c r="S1790" s="177"/>
      <c r="T1790" s="177"/>
      <c r="X1790" s="177"/>
      <c r="Y1790" s="177"/>
      <c r="AB1790" s="77"/>
      <c r="AJ1790" s="55"/>
    </row>
    <row r="1791" spans="19:36">
      <c r="S1791" s="177"/>
      <c r="T1791" s="177"/>
      <c r="X1791" s="177"/>
      <c r="Y1791" s="177"/>
      <c r="AB1791" s="77"/>
      <c r="AJ1791" s="55"/>
    </row>
    <row r="1792" spans="19:36">
      <c r="S1792" s="177"/>
      <c r="T1792" s="177"/>
      <c r="X1792" s="177"/>
      <c r="Y1792" s="177"/>
      <c r="AB1792" s="77"/>
      <c r="AJ1792" s="55"/>
    </row>
    <row r="1793" spans="19:36">
      <c r="S1793" s="177"/>
      <c r="T1793" s="177"/>
      <c r="X1793" s="177"/>
      <c r="Y1793" s="177"/>
      <c r="AB1793" s="77"/>
      <c r="AJ1793" s="55"/>
    </row>
    <row r="1794" spans="19:36">
      <c r="S1794" s="177"/>
      <c r="T1794" s="177"/>
      <c r="X1794" s="177"/>
      <c r="Y1794" s="177"/>
      <c r="AB1794" s="77"/>
      <c r="AJ1794" s="55"/>
    </row>
    <row r="1795" spans="19:36">
      <c r="S1795" s="177"/>
      <c r="T1795" s="177"/>
      <c r="X1795" s="177"/>
      <c r="Y1795" s="177"/>
      <c r="AB1795" s="77"/>
      <c r="AJ1795" s="55"/>
    </row>
    <row r="1796" spans="19:36">
      <c r="S1796" s="177"/>
      <c r="T1796" s="177"/>
      <c r="X1796" s="177"/>
      <c r="Y1796" s="177"/>
      <c r="AB1796" s="77"/>
      <c r="AJ1796" s="55"/>
    </row>
    <row r="1797" spans="19:36">
      <c r="S1797" s="177"/>
      <c r="T1797" s="177"/>
      <c r="X1797" s="177"/>
      <c r="Y1797" s="177"/>
      <c r="AB1797" s="77"/>
      <c r="AJ1797" s="55"/>
    </row>
    <row r="1798" spans="19:36">
      <c r="S1798" s="177"/>
      <c r="T1798" s="177"/>
      <c r="X1798" s="177"/>
      <c r="Y1798" s="177"/>
      <c r="AB1798" s="77"/>
      <c r="AJ1798" s="55"/>
    </row>
    <row r="1799" spans="19:36">
      <c r="S1799" s="177"/>
      <c r="T1799" s="177"/>
      <c r="X1799" s="177"/>
      <c r="Y1799" s="177"/>
      <c r="AB1799" s="77"/>
      <c r="AJ1799" s="55"/>
    </row>
    <row r="1800" spans="19:36">
      <c r="S1800" s="177"/>
      <c r="T1800" s="177"/>
      <c r="X1800" s="177"/>
      <c r="Y1800" s="177"/>
      <c r="AB1800" s="77"/>
      <c r="AJ1800" s="55"/>
    </row>
    <row r="1801" spans="19:36">
      <c r="S1801" s="177"/>
      <c r="T1801" s="177"/>
      <c r="X1801" s="177"/>
      <c r="Y1801" s="177"/>
      <c r="AB1801" s="77"/>
      <c r="AJ1801" s="55"/>
    </row>
    <row r="1802" spans="19:36">
      <c r="S1802" s="177"/>
      <c r="T1802" s="177"/>
      <c r="X1802" s="177"/>
      <c r="Y1802" s="177"/>
      <c r="AB1802" s="77"/>
      <c r="AJ1802" s="55"/>
    </row>
    <row r="1803" spans="19:36">
      <c r="S1803" s="177"/>
      <c r="T1803" s="177"/>
      <c r="X1803" s="177"/>
      <c r="Y1803" s="177"/>
      <c r="AB1803" s="77"/>
      <c r="AJ1803" s="55"/>
    </row>
    <row r="1804" spans="19:36">
      <c r="S1804" s="177"/>
      <c r="T1804" s="177"/>
      <c r="X1804" s="177"/>
      <c r="Y1804" s="177"/>
      <c r="AB1804" s="77"/>
      <c r="AJ1804" s="55"/>
    </row>
    <row r="1805" spans="19:36">
      <c r="S1805" s="177"/>
      <c r="T1805" s="177"/>
      <c r="X1805" s="177"/>
      <c r="Y1805" s="177"/>
      <c r="AB1805" s="77"/>
      <c r="AJ1805" s="55"/>
    </row>
    <row r="1806" spans="19:36">
      <c r="S1806" s="177"/>
      <c r="T1806" s="177"/>
      <c r="X1806" s="177"/>
      <c r="Y1806" s="177"/>
      <c r="AB1806" s="77"/>
      <c r="AJ1806" s="55"/>
    </row>
    <row r="1807" spans="19:36">
      <c r="S1807" s="177"/>
      <c r="T1807" s="177"/>
      <c r="X1807" s="177"/>
      <c r="Y1807" s="177"/>
      <c r="AB1807" s="77"/>
      <c r="AJ1807" s="55"/>
    </row>
    <row r="1808" spans="19:36">
      <c r="S1808" s="177"/>
      <c r="T1808" s="177"/>
      <c r="X1808" s="177"/>
      <c r="Y1808" s="177"/>
      <c r="AB1808" s="77"/>
      <c r="AJ1808" s="55"/>
    </row>
    <row r="1809" spans="19:36">
      <c r="S1809" s="177"/>
      <c r="T1809" s="177"/>
      <c r="X1809" s="177"/>
      <c r="Y1809" s="177"/>
      <c r="AB1809" s="77"/>
      <c r="AJ1809" s="55"/>
    </row>
    <row r="1810" spans="19:36">
      <c r="S1810" s="177"/>
      <c r="T1810" s="177"/>
      <c r="X1810" s="177"/>
      <c r="Y1810" s="177"/>
      <c r="AB1810" s="77"/>
      <c r="AJ1810" s="55"/>
    </row>
    <row r="1811" spans="19:36">
      <c r="S1811" s="177"/>
      <c r="T1811" s="177"/>
      <c r="X1811" s="177"/>
      <c r="Y1811" s="177"/>
      <c r="AB1811" s="77"/>
      <c r="AJ1811" s="55"/>
    </row>
    <row r="1812" spans="19:36">
      <c r="S1812" s="177"/>
      <c r="T1812" s="177"/>
      <c r="X1812" s="177"/>
      <c r="Y1812" s="177"/>
      <c r="AB1812" s="77"/>
      <c r="AJ1812" s="55"/>
    </row>
    <row r="1813" spans="19:36">
      <c r="S1813" s="177"/>
      <c r="T1813" s="177"/>
      <c r="X1813" s="177"/>
      <c r="Y1813" s="177"/>
      <c r="AB1813" s="77"/>
      <c r="AJ1813" s="55"/>
    </row>
    <row r="1814" spans="19:36">
      <c r="S1814" s="177"/>
      <c r="T1814" s="177"/>
      <c r="X1814" s="177"/>
      <c r="Y1814" s="177"/>
      <c r="AB1814" s="77"/>
      <c r="AJ1814" s="55"/>
    </row>
    <row r="1815" spans="19:36">
      <c r="S1815" s="177"/>
      <c r="T1815" s="177"/>
      <c r="X1815" s="177"/>
      <c r="Y1815" s="177"/>
      <c r="AB1815" s="77"/>
      <c r="AJ1815" s="55"/>
    </row>
    <row r="1816" spans="19:36">
      <c r="S1816" s="177"/>
      <c r="T1816" s="177"/>
      <c r="X1816" s="177"/>
      <c r="Y1816" s="177"/>
      <c r="AB1816" s="77"/>
      <c r="AJ1816" s="55"/>
    </row>
    <row r="1817" spans="19:36">
      <c r="S1817" s="177"/>
      <c r="T1817" s="177"/>
      <c r="X1817" s="177"/>
      <c r="Y1817" s="177"/>
      <c r="AB1817" s="77"/>
      <c r="AJ1817" s="55"/>
    </row>
    <row r="1818" spans="19:36">
      <c r="S1818" s="177"/>
      <c r="T1818" s="177"/>
      <c r="X1818" s="177"/>
      <c r="Y1818" s="177"/>
      <c r="AB1818" s="77"/>
      <c r="AJ1818" s="55"/>
    </row>
    <row r="1819" spans="19:36">
      <c r="S1819" s="177"/>
      <c r="T1819" s="177"/>
      <c r="X1819" s="177"/>
      <c r="Y1819" s="177"/>
      <c r="AB1819" s="77"/>
      <c r="AJ1819" s="55"/>
    </row>
    <row r="1820" spans="19:36">
      <c r="S1820" s="177"/>
      <c r="T1820" s="177"/>
      <c r="X1820" s="177"/>
      <c r="Y1820" s="177"/>
      <c r="AB1820" s="77"/>
      <c r="AJ1820" s="55"/>
    </row>
    <row r="1821" spans="19:36">
      <c r="S1821" s="177"/>
      <c r="T1821" s="177"/>
      <c r="X1821" s="177"/>
      <c r="Y1821" s="177"/>
      <c r="AB1821" s="77"/>
      <c r="AJ1821" s="55"/>
    </row>
    <row r="1822" spans="19:36">
      <c r="S1822" s="177"/>
      <c r="T1822" s="177"/>
      <c r="X1822" s="177"/>
      <c r="Y1822" s="177"/>
      <c r="AB1822" s="77"/>
      <c r="AJ1822" s="55"/>
    </row>
    <row r="1823" spans="19:36">
      <c r="S1823" s="177"/>
      <c r="T1823" s="177"/>
      <c r="X1823" s="177"/>
      <c r="Y1823" s="177"/>
      <c r="AB1823" s="77"/>
      <c r="AJ1823" s="55"/>
    </row>
    <row r="1824" spans="19:36">
      <c r="S1824" s="177"/>
      <c r="T1824" s="177"/>
      <c r="X1824" s="177"/>
      <c r="Y1824" s="177"/>
      <c r="AB1824" s="77"/>
      <c r="AJ1824" s="55"/>
    </row>
    <row r="1825" spans="19:36">
      <c r="S1825" s="177"/>
      <c r="T1825" s="177"/>
      <c r="X1825" s="177"/>
      <c r="Y1825" s="177"/>
      <c r="AB1825" s="77"/>
      <c r="AJ1825" s="55"/>
    </row>
    <row r="1826" spans="19:36">
      <c r="S1826" s="177"/>
      <c r="T1826" s="177"/>
      <c r="X1826" s="177"/>
      <c r="Y1826" s="177"/>
      <c r="AB1826" s="77"/>
      <c r="AJ1826" s="55"/>
    </row>
    <row r="1827" spans="19:36">
      <c r="S1827" s="177"/>
      <c r="T1827" s="177"/>
      <c r="X1827" s="177"/>
      <c r="Y1827" s="177"/>
      <c r="AB1827" s="77"/>
      <c r="AJ1827" s="55"/>
    </row>
    <row r="1828" spans="19:36">
      <c r="S1828" s="177"/>
      <c r="T1828" s="177"/>
      <c r="X1828" s="177"/>
      <c r="Y1828" s="177"/>
      <c r="AB1828" s="77"/>
      <c r="AJ1828" s="55"/>
    </row>
    <row r="1829" spans="19:36">
      <c r="S1829" s="177"/>
      <c r="T1829" s="177"/>
      <c r="X1829" s="177"/>
      <c r="Y1829" s="177"/>
      <c r="AB1829" s="77"/>
      <c r="AJ1829" s="55"/>
    </row>
    <row r="1830" spans="19:36">
      <c r="S1830" s="177"/>
      <c r="T1830" s="177"/>
      <c r="X1830" s="177"/>
      <c r="Y1830" s="177"/>
      <c r="AB1830" s="77"/>
      <c r="AJ1830" s="55"/>
    </row>
    <row r="1831" spans="19:36">
      <c r="S1831" s="177"/>
      <c r="T1831" s="177"/>
      <c r="X1831" s="177"/>
      <c r="Y1831" s="177"/>
      <c r="AB1831" s="77"/>
      <c r="AJ1831" s="55"/>
    </row>
    <row r="1832" spans="19:36">
      <c r="S1832" s="177"/>
      <c r="T1832" s="177"/>
      <c r="X1832" s="177"/>
      <c r="Y1832" s="177"/>
      <c r="AB1832" s="77"/>
      <c r="AJ1832" s="55"/>
    </row>
    <row r="1833" spans="19:36">
      <c r="S1833" s="177"/>
      <c r="T1833" s="177"/>
      <c r="X1833" s="177"/>
      <c r="Y1833" s="177"/>
      <c r="AB1833" s="77"/>
      <c r="AJ1833" s="55"/>
    </row>
    <row r="1834" spans="19:36">
      <c r="S1834" s="177"/>
      <c r="T1834" s="177"/>
      <c r="X1834" s="177"/>
      <c r="Y1834" s="177"/>
      <c r="AB1834" s="77"/>
      <c r="AJ1834" s="55"/>
    </row>
    <row r="1835" spans="19:36">
      <c r="S1835" s="177"/>
      <c r="T1835" s="177"/>
      <c r="X1835" s="177"/>
      <c r="Y1835" s="177"/>
      <c r="AB1835" s="77"/>
      <c r="AJ1835" s="55"/>
    </row>
    <row r="1836" spans="19:36">
      <c r="S1836" s="177"/>
      <c r="T1836" s="177"/>
      <c r="X1836" s="177"/>
      <c r="Y1836" s="177"/>
      <c r="AB1836" s="77"/>
      <c r="AJ1836" s="55"/>
    </row>
    <row r="1837" spans="19:36">
      <c r="S1837" s="177"/>
      <c r="T1837" s="177"/>
      <c r="X1837" s="177"/>
      <c r="Y1837" s="177"/>
      <c r="AB1837" s="77"/>
      <c r="AJ1837" s="55"/>
    </row>
    <row r="1838" spans="19:36">
      <c r="S1838" s="177"/>
      <c r="T1838" s="177"/>
      <c r="X1838" s="177"/>
      <c r="Y1838" s="177"/>
      <c r="AB1838" s="77"/>
      <c r="AJ1838" s="55"/>
    </row>
    <row r="1839" spans="19:36">
      <c r="S1839" s="177"/>
      <c r="T1839" s="177"/>
      <c r="X1839" s="177"/>
      <c r="Y1839" s="177"/>
      <c r="AB1839" s="77"/>
      <c r="AJ1839" s="55"/>
    </row>
    <row r="1840" spans="19:36">
      <c r="S1840" s="177"/>
      <c r="T1840" s="177"/>
      <c r="X1840" s="177"/>
      <c r="Y1840" s="177"/>
      <c r="AB1840" s="77"/>
      <c r="AJ1840" s="55"/>
    </row>
    <row r="1841" spans="19:36">
      <c r="S1841" s="177"/>
      <c r="T1841" s="177"/>
      <c r="X1841" s="177"/>
      <c r="Y1841" s="177"/>
      <c r="AB1841" s="77"/>
      <c r="AJ1841" s="55"/>
    </row>
    <row r="1842" spans="19:36">
      <c r="S1842" s="177"/>
      <c r="T1842" s="177"/>
      <c r="X1842" s="177"/>
      <c r="Y1842" s="177"/>
      <c r="AB1842" s="77"/>
      <c r="AJ1842" s="55"/>
    </row>
    <row r="1843" spans="19:36">
      <c r="S1843" s="177"/>
      <c r="T1843" s="177"/>
      <c r="X1843" s="177"/>
      <c r="Y1843" s="177"/>
      <c r="AB1843" s="77"/>
      <c r="AJ1843" s="55"/>
    </row>
    <row r="1844" spans="19:36">
      <c r="S1844" s="177"/>
      <c r="T1844" s="177"/>
      <c r="X1844" s="177"/>
      <c r="Y1844" s="177"/>
      <c r="AB1844" s="77"/>
      <c r="AJ1844" s="55"/>
    </row>
    <row r="1845" spans="19:36">
      <c r="S1845" s="177"/>
      <c r="T1845" s="177"/>
      <c r="X1845" s="177"/>
      <c r="Y1845" s="177"/>
      <c r="AB1845" s="77"/>
      <c r="AJ1845" s="55"/>
    </row>
    <row r="1846" spans="19:36">
      <c r="S1846" s="177"/>
      <c r="T1846" s="177"/>
      <c r="X1846" s="177"/>
      <c r="Y1846" s="177"/>
      <c r="AB1846" s="77"/>
      <c r="AJ1846" s="55"/>
    </row>
    <row r="1847" spans="19:36">
      <c r="S1847" s="177"/>
      <c r="T1847" s="177"/>
      <c r="X1847" s="177"/>
      <c r="Y1847" s="177"/>
      <c r="AB1847" s="77"/>
      <c r="AJ1847" s="55"/>
    </row>
    <row r="1848" spans="19:36">
      <c r="S1848" s="177"/>
      <c r="T1848" s="177"/>
      <c r="X1848" s="177"/>
      <c r="Y1848" s="177"/>
      <c r="AB1848" s="77"/>
      <c r="AJ1848" s="55"/>
    </row>
    <row r="1849" spans="19:36">
      <c r="S1849" s="177"/>
      <c r="T1849" s="177"/>
      <c r="X1849" s="177"/>
      <c r="Y1849" s="177"/>
      <c r="AB1849" s="77"/>
      <c r="AJ1849" s="55"/>
    </row>
    <row r="1850" spans="19:36">
      <c r="S1850" s="177"/>
      <c r="T1850" s="177"/>
      <c r="X1850" s="177"/>
      <c r="Y1850" s="177"/>
      <c r="AB1850" s="77"/>
      <c r="AJ1850" s="55"/>
    </row>
    <row r="1851" spans="19:36">
      <c r="S1851" s="177"/>
      <c r="T1851" s="177"/>
      <c r="X1851" s="177"/>
      <c r="Y1851" s="177"/>
      <c r="AB1851" s="77"/>
      <c r="AJ1851" s="55"/>
    </row>
    <row r="1852" spans="19:36">
      <c r="S1852" s="177"/>
      <c r="T1852" s="177"/>
      <c r="X1852" s="177"/>
      <c r="Y1852" s="177"/>
      <c r="AB1852" s="77"/>
      <c r="AJ1852" s="55"/>
    </row>
    <row r="1853" spans="19:36">
      <c r="S1853" s="177"/>
      <c r="T1853" s="177"/>
      <c r="X1853" s="177"/>
      <c r="Y1853" s="177"/>
      <c r="AB1853" s="77"/>
      <c r="AJ1853" s="55"/>
    </row>
    <row r="1854" spans="19:36">
      <c r="S1854" s="177"/>
      <c r="T1854" s="177"/>
      <c r="X1854" s="177"/>
      <c r="Y1854" s="177"/>
      <c r="AB1854" s="77"/>
      <c r="AJ1854" s="55"/>
    </row>
    <row r="1855" spans="19:36">
      <c r="S1855" s="177"/>
      <c r="T1855" s="177"/>
      <c r="X1855" s="177"/>
      <c r="Y1855" s="177"/>
      <c r="AB1855" s="77"/>
      <c r="AJ1855" s="55"/>
    </row>
    <row r="1856" spans="19:36">
      <c r="S1856" s="177"/>
      <c r="T1856" s="177"/>
      <c r="X1856" s="177"/>
      <c r="Y1856" s="177"/>
      <c r="AB1856" s="77"/>
      <c r="AJ1856" s="55"/>
    </row>
    <row r="1857" spans="19:36">
      <c r="S1857" s="177"/>
      <c r="T1857" s="177"/>
      <c r="X1857" s="177"/>
      <c r="Y1857" s="177"/>
      <c r="AB1857" s="77"/>
      <c r="AJ1857" s="55"/>
    </row>
    <row r="1858" spans="19:36">
      <c r="S1858" s="177"/>
      <c r="T1858" s="177"/>
      <c r="X1858" s="177"/>
      <c r="Y1858" s="177"/>
      <c r="AB1858" s="77"/>
      <c r="AJ1858" s="55"/>
    </row>
    <row r="1859" spans="19:36">
      <c r="S1859" s="177"/>
      <c r="T1859" s="177"/>
      <c r="X1859" s="177"/>
      <c r="Y1859" s="177"/>
      <c r="AB1859" s="77"/>
      <c r="AJ1859" s="55"/>
    </row>
    <row r="1860" spans="19:36">
      <c r="S1860" s="177"/>
      <c r="T1860" s="177"/>
      <c r="X1860" s="177"/>
      <c r="Y1860" s="177"/>
      <c r="AB1860" s="77"/>
      <c r="AJ1860" s="55"/>
    </row>
    <row r="1861" spans="19:36">
      <c r="S1861" s="177"/>
      <c r="T1861" s="177"/>
      <c r="X1861" s="177"/>
      <c r="Y1861" s="177"/>
      <c r="AB1861" s="77"/>
      <c r="AJ1861" s="55"/>
    </row>
    <row r="1862" spans="19:36">
      <c r="S1862" s="177"/>
      <c r="T1862" s="177"/>
      <c r="X1862" s="177"/>
      <c r="Y1862" s="177"/>
      <c r="AB1862" s="77"/>
      <c r="AJ1862" s="55"/>
    </row>
    <row r="1863" spans="19:36">
      <c r="S1863" s="177"/>
      <c r="T1863" s="177"/>
      <c r="X1863" s="177"/>
      <c r="Y1863" s="177"/>
      <c r="AB1863" s="77"/>
      <c r="AJ1863" s="55"/>
    </row>
    <row r="1864" spans="19:36">
      <c r="S1864" s="177"/>
      <c r="T1864" s="177"/>
      <c r="X1864" s="177"/>
      <c r="Y1864" s="177"/>
      <c r="AB1864" s="77"/>
      <c r="AJ1864" s="55"/>
    </row>
    <row r="1865" spans="19:36">
      <c r="S1865" s="177"/>
      <c r="T1865" s="177"/>
      <c r="X1865" s="177"/>
      <c r="Y1865" s="177"/>
      <c r="AB1865" s="77"/>
      <c r="AJ1865" s="55"/>
    </row>
    <row r="1866" spans="19:36">
      <c r="S1866" s="177"/>
      <c r="T1866" s="177"/>
      <c r="X1866" s="177"/>
      <c r="Y1866" s="177"/>
      <c r="AB1866" s="77"/>
      <c r="AJ1866" s="55"/>
    </row>
    <row r="1867" spans="19:36">
      <c r="S1867" s="177"/>
      <c r="T1867" s="177"/>
      <c r="X1867" s="177"/>
      <c r="Y1867" s="177"/>
      <c r="AB1867" s="77"/>
      <c r="AJ1867" s="55"/>
    </row>
    <row r="1868" spans="19:36">
      <c r="S1868" s="177"/>
      <c r="T1868" s="177"/>
      <c r="X1868" s="177"/>
      <c r="Y1868" s="177"/>
      <c r="AB1868" s="77"/>
      <c r="AJ1868" s="55"/>
    </row>
    <row r="1869" spans="19:36">
      <c r="S1869" s="177"/>
      <c r="T1869" s="177"/>
      <c r="X1869" s="177"/>
      <c r="Y1869" s="177"/>
      <c r="AB1869" s="77"/>
      <c r="AJ1869" s="55"/>
    </row>
    <row r="1870" spans="19:36">
      <c r="S1870" s="177"/>
      <c r="T1870" s="177"/>
      <c r="X1870" s="177"/>
      <c r="Y1870" s="177"/>
      <c r="AB1870" s="77"/>
      <c r="AJ1870" s="55"/>
    </row>
    <row r="1871" spans="19:36">
      <c r="S1871" s="177"/>
      <c r="T1871" s="177"/>
      <c r="X1871" s="177"/>
      <c r="Y1871" s="177"/>
      <c r="AB1871" s="77"/>
      <c r="AJ1871" s="55"/>
    </row>
    <row r="1872" spans="19:36">
      <c r="S1872" s="177"/>
      <c r="T1872" s="177"/>
      <c r="X1872" s="177"/>
      <c r="Y1872" s="177"/>
      <c r="AB1872" s="77"/>
      <c r="AJ1872" s="55"/>
    </row>
    <row r="1873" spans="19:36">
      <c r="S1873" s="177"/>
      <c r="T1873" s="177"/>
      <c r="X1873" s="177"/>
      <c r="Y1873" s="177"/>
      <c r="AB1873" s="77"/>
      <c r="AJ1873" s="55"/>
    </row>
    <row r="1874" spans="19:36">
      <c r="S1874" s="177"/>
      <c r="T1874" s="177"/>
      <c r="X1874" s="177"/>
      <c r="Y1874" s="177"/>
      <c r="AB1874" s="77"/>
      <c r="AJ1874" s="55"/>
    </row>
    <row r="1875" spans="19:36">
      <c r="S1875" s="177"/>
      <c r="T1875" s="177"/>
      <c r="X1875" s="177"/>
      <c r="Y1875" s="177"/>
      <c r="AB1875" s="77"/>
      <c r="AJ1875" s="55"/>
    </row>
    <row r="1876" spans="19:36">
      <c r="S1876" s="177"/>
      <c r="T1876" s="177"/>
      <c r="X1876" s="177"/>
      <c r="Y1876" s="177"/>
      <c r="AB1876" s="77"/>
      <c r="AJ1876" s="55"/>
    </row>
    <row r="1877" spans="19:36">
      <c r="S1877" s="177"/>
      <c r="T1877" s="177"/>
      <c r="X1877" s="177"/>
      <c r="Y1877" s="177"/>
      <c r="AB1877" s="77"/>
      <c r="AJ1877" s="55"/>
    </row>
    <row r="1878" spans="19:36">
      <c r="S1878" s="177"/>
      <c r="T1878" s="177"/>
      <c r="X1878" s="177"/>
      <c r="Y1878" s="177"/>
      <c r="AB1878" s="77"/>
      <c r="AJ1878" s="55"/>
    </row>
    <row r="1879" spans="19:36">
      <c r="S1879" s="177"/>
      <c r="T1879" s="177"/>
      <c r="X1879" s="177"/>
      <c r="Y1879" s="177"/>
      <c r="AB1879" s="77"/>
      <c r="AJ1879" s="55"/>
    </row>
    <row r="1880" spans="19:36">
      <c r="S1880" s="177"/>
      <c r="T1880" s="177"/>
      <c r="X1880" s="177"/>
      <c r="Y1880" s="177"/>
      <c r="AB1880" s="77"/>
      <c r="AJ1880" s="55"/>
    </row>
    <row r="1881" spans="19:36">
      <c r="S1881" s="177"/>
      <c r="T1881" s="177"/>
      <c r="X1881" s="177"/>
      <c r="Y1881" s="177"/>
      <c r="AB1881" s="77"/>
      <c r="AJ1881" s="55"/>
    </row>
    <row r="1882" spans="19:36">
      <c r="S1882" s="177"/>
      <c r="T1882" s="177"/>
      <c r="X1882" s="177"/>
      <c r="Y1882" s="177"/>
      <c r="AB1882" s="77"/>
      <c r="AJ1882" s="55"/>
    </row>
    <row r="1883" spans="19:36">
      <c r="S1883" s="177"/>
      <c r="T1883" s="177"/>
      <c r="X1883" s="177"/>
      <c r="Y1883" s="177"/>
      <c r="AB1883" s="77"/>
      <c r="AJ1883" s="55"/>
    </row>
    <row r="1884" spans="19:36">
      <c r="S1884" s="177"/>
      <c r="T1884" s="177"/>
      <c r="X1884" s="177"/>
      <c r="Y1884" s="177"/>
      <c r="AB1884" s="77"/>
      <c r="AJ1884" s="55"/>
    </row>
    <row r="1885" spans="19:36">
      <c r="S1885" s="177"/>
      <c r="T1885" s="177"/>
      <c r="X1885" s="177"/>
      <c r="Y1885" s="177"/>
      <c r="AB1885" s="77"/>
      <c r="AJ1885" s="55"/>
    </row>
    <row r="1886" spans="19:36">
      <c r="S1886" s="177"/>
      <c r="T1886" s="177"/>
      <c r="X1886" s="177"/>
      <c r="Y1886" s="177"/>
      <c r="AB1886" s="77"/>
      <c r="AJ1886" s="55"/>
    </row>
    <row r="1887" spans="19:36">
      <c r="S1887" s="177"/>
      <c r="T1887" s="177"/>
      <c r="X1887" s="177"/>
      <c r="Y1887" s="177"/>
      <c r="AB1887" s="77"/>
      <c r="AJ1887" s="55"/>
    </row>
    <row r="1888" spans="19:36">
      <c r="S1888" s="177"/>
      <c r="T1888" s="177"/>
      <c r="X1888" s="177"/>
      <c r="Y1888" s="177"/>
      <c r="AB1888" s="77"/>
      <c r="AJ1888" s="55"/>
    </row>
    <row r="1889" spans="19:36">
      <c r="S1889" s="177"/>
      <c r="T1889" s="177"/>
      <c r="X1889" s="177"/>
      <c r="Y1889" s="177"/>
      <c r="AB1889" s="77"/>
      <c r="AJ1889" s="55"/>
    </row>
    <row r="1890" spans="19:36">
      <c r="S1890" s="177"/>
      <c r="T1890" s="177"/>
      <c r="X1890" s="177"/>
      <c r="Y1890" s="177"/>
      <c r="AB1890" s="77"/>
      <c r="AJ1890" s="55"/>
    </row>
    <row r="1891" spans="19:36">
      <c r="S1891" s="177"/>
      <c r="T1891" s="177"/>
      <c r="X1891" s="177"/>
      <c r="Y1891" s="177"/>
      <c r="AB1891" s="77"/>
      <c r="AJ1891" s="55"/>
    </row>
    <row r="1892" spans="19:36">
      <c r="S1892" s="177"/>
      <c r="T1892" s="177"/>
      <c r="X1892" s="177"/>
      <c r="Y1892" s="177"/>
      <c r="AB1892" s="77"/>
      <c r="AJ1892" s="55"/>
    </row>
    <row r="1893" spans="19:36">
      <c r="S1893" s="177"/>
      <c r="T1893" s="177"/>
      <c r="X1893" s="177"/>
      <c r="Y1893" s="177"/>
      <c r="AB1893" s="77"/>
      <c r="AJ1893" s="55"/>
    </row>
    <row r="1894" spans="19:36">
      <c r="S1894" s="177"/>
      <c r="T1894" s="177"/>
      <c r="X1894" s="177"/>
      <c r="Y1894" s="177"/>
      <c r="AB1894" s="77"/>
      <c r="AJ1894" s="55"/>
    </row>
    <row r="1895" spans="19:36">
      <c r="S1895" s="177"/>
      <c r="T1895" s="177"/>
      <c r="X1895" s="177"/>
      <c r="Y1895" s="177"/>
      <c r="AB1895" s="77"/>
      <c r="AJ1895" s="55"/>
    </row>
    <row r="1896" spans="19:36">
      <c r="S1896" s="177"/>
      <c r="T1896" s="177"/>
      <c r="X1896" s="177"/>
      <c r="Y1896" s="177"/>
      <c r="AB1896" s="77"/>
      <c r="AJ1896" s="55"/>
    </row>
    <row r="1897" spans="19:36">
      <c r="S1897" s="177"/>
      <c r="T1897" s="177"/>
      <c r="X1897" s="177"/>
      <c r="Y1897" s="177"/>
      <c r="AB1897" s="77"/>
      <c r="AJ1897" s="55"/>
    </row>
    <row r="1898" spans="19:36">
      <c r="S1898" s="177"/>
      <c r="T1898" s="177"/>
      <c r="X1898" s="177"/>
      <c r="Y1898" s="177"/>
      <c r="AB1898" s="77"/>
      <c r="AJ1898" s="55"/>
    </row>
    <row r="1899" spans="19:36">
      <c r="S1899" s="177"/>
      <c r="T1899" s="177"/>
      <c r="X1899" s="177"/>
      <c r="Y1899" s="177"/>
      <c r="AB1899" s="77"/>
      <c r="AJ1899" s="55"/>
    </row>
    <row r="1900" spans="19:36">
      <c r="S1900" s="177"/>
      <c r="T1900" s="177"/>
      <c r="X1900" s="177"/>
      <c r="Y1900" s="177"/>
      <c r="AB1900" s="77"/>
      <c r="AJ1900" s="55"/>
    </row>
    <row r="1901" spans="19:36">
      <c r="S1901" s="177"/>
      <c r="T1901" s="177"/>
      <c r="X1901" s="177"/>
      <c r="Y1901" s="177"/>
      <c r="AB1901" s="77"/>
      <c r="AJ1901" s="55"/>
    </row>
    <row r="1902" spans="19:36">
      <c r="S1902" s="177"/>
      <c r="T1902" s="177"/>
      <c r="X1902" s="177"/>
      <c r="Y1902" s="177"/>
      <c r="AB1902" s="77"/>
      <c r="AJ1902" s="55"/>
    </row>
    <row r="1903" spans="19:36">
      <c r="S1903" s="177"/>
      <c r="T1903" s="177"/>
      <c r="X1903" s="177"/>
      <c r="Y1903" s="177"/>
      <c r="AB1903" s="77"/>
      <c r="AJ1903" s="55"/>
    </row>
    <row r="1904" spans="19:36">
      <c r="S1904" s="177"/>
      <c r="T1904" s="177"/>
      <c r="X1904" s="177"/>
      <c r="Y1904" s="177"/>
      <c r="AB1904" s="77"/>
      <c r="AJ1904" s="55"/>
    </row>
    <row r="1905" spans="19:36">
      <c r="S1905" s="177"/>
      <c r="T1905" s="177"/>
      <c r="X1905" s="177"/>
      <c r="Y1905" s="177"/>
      <c r="AB1905" s="77"/>
      <c r="AJ1905" s="55"/>
    </row>
    <row r="1906" spans="19:36">
      <c r="S1906" s="177"/>
      <c r="T1906" s="177"/>
      <c r="X1906" s="177"/>
      <c r="Y1906" s="177"/>
      <c r="AB1906" s="77"/>
      <c r="AJ1906" s="55"/>
    </row>
    <row r="1907" spans="19:36">
      <c r="S1907" s="177"/>
      <c r="T1907" s="177"/>
      <c r="X1907" s="177"/>
      <c r="Y1907" s="177"/>
      <c r="AB1907" s="77"/>
      <c r="AJ1907" s="55"/>
    </row>
    <row r="1908" spans="19:36">
      <c r="S1908" s="177"/>
      <c r="T1908" s="177"/>
      <c r="X1908" s="177"/>
      <c r="Y1908" s="177"/>
      <c r="AB1908" s="77"/>
      <c r="AJ1908" s="55"/>
    </row>
    <row r="1909" spans="19:36">
      <c r="S1909" s="177"/>
      <c r="T1909" s="177"/>
      <c r="X1909" s="177"/>
      <c r="Y1909" s="177"/>
      <c r="AB1909" s="77"/>
      <c r="AJ1909" s="55"/>
    </row>
    <row r="1910" spans="19:36">
      <c r="S1910" s="177"/>
      <c r="T1910" s="177"/>
      <c r="X1910" s="177"/>
      <c r="Y1910" s="177"/>
      <c r="AB1910" s="77"/>
      <c r="AJ1910" s="55"/>
    </row>
    <row r="1911" spans="19:36">
      <c r="S1911" s="177"/>
      <c r="T1911" s="177"/>
      <c r="X1911" s="177"/>
      <c r="Y1911" s="177"/>
      <c r="AB1911" s="77"/>
      <c r="AJ1911" s="55"/>
    </row>
    <row r="1912" spans="19:36">
      <c r="S1912" s="177"/>
      <c r="T1912" s="177"/>
      <c r="X1912" s="177"/>
      <c r="Y1912" s="177"/>
      <c r="AB1912" s="77"/>
      <c r="AJ1912" s="55"/>
    </row>
    <row r="1913" spans="19:36">
      <c r="S1913" s="177"/>
      <c r="T1913" s="177"/>
      <c r="X1913" s="177"/>
      <c r="Y1913" s="177"/>
      <c r="AB1913" s="77"/>
      <c r="AJ1913" s="55"/>
    </row>
    <row r="1914" spans="19:36">
      <c r="S1914" s="177"/>
      <c r="T1914" s="177"/>
      <c r="X1914" s="177"/>
      <c r="Y1914" s="177"/>
      <c r="AB1914" s="77"/>
      <c r="AJ1914" s="55"/>
    </row>
    <row r="1915" spans="19:36">
      <c r="S1915" s="177"/>
      <c r="T1915" s="177"/>
      <c r="X1915" s="177"/>
      <c r="Y1915" s="177"/>
      <c r="AB1915" s="77"/>
      <c r="AJ1915" s="55"/>
    </row>
    <row r="1916" spans="19:36">
      <c r="S1916" s="177"/>
      <c r="T1916" s="177"/>
      <c r="X1916" s="177"/>
      <c r="Y1916" s="177"/>
      <c r="AB1916" s="77"/>
      <c r="AJ1916" s="55"/>
    </row>
    <row r="1917" spans="19:36">
      <c r="S1917" s="177"/>
      <c r="T1917" s="177"/>
      <c r="X1917" s="177"/>
      <c r="Y1917" s="177"/>
      <c r="AB1917" s="77"/>
      <c r="AJ1917" s="55"/>
    </row>
    <row r="1918" spans="19:36">
      <c r="S1918" s="177"/>
      <c r="T1918" s="177"/>
      <c r="X1918" s="177"/>
      <c r="Y1918" s="177"/>
      <c r="AB1918" s="77"/>
      <c r="AJ1918" s="55"/>
    </row>
    <row r="1919" spans="19:36">
      <c r="S1919" s="177"/>
      <c r="T1919" s="177"/>
      <c r="X1919" s="177"/>
      <c r="Y1919" s="177"/>
      <c r="AB1919" s="77"/>
      <c r="AJ1919" s="55"/>
    </row>
    <row r="1920" spans="19:36">
      <c r="S1920" s="177"/>
      <c r="T1920" s="177"/>
      <c r="X1920" s="177"/>
      <c r="Y1920" s="177"/>
      <c r="AB1920" s="77"/>
      <c r="AJ1920" s="55"/>
    </row>
    <row r="1921" spans="19:36">
      <c r="S1921" s="177"/>
      <c r="T1921" s="177"/>
      <c r="X1921" s="177"/>
      <c r="Y1921" s="177"/>
      <c r="AB1921" s="77"/>
      <c r="AJ1921" s="55"/>
    </row>
    <row r="1922" spans="19:36">
      <c r="S1922" s="177"/>
      <c r="T1922" s="177"/>
      <c r="X1922" s="177"/>
      <c r="Y1922" s="177"/>
      <c r="AB1922" s="77"/>
      <c r="AJ1922" s="55"/>
    </row>
    <row r="1923" spans="19:36">
      <c r="S1923" s="177"/>
      <c r="T1923" s="177"/>
      <c r="X1923" s="177"/>
      <c r="Y1923" s="177"/>
      <c r="AB1923" s="77"/>
      <c r="AJ1923" s="55"/>
    </row>
    <row r="1924" spans="19:36">
      <c r="S1924" s="177"/>
      <c r="T1924" s="177"/>
      <c r="X1924" s="177"/>
      <c r="Y1924" s="177"/>
      <c r="AB1924" s="77"/>
      <c r="AJ1924" s="55"/>
    </row>
    <row r="1925" spans="19:36">
      <c r="S1925" s="177"/>
      <c r="T1925" s="177"/>
      <c r="X1925" s="177"/>
      <c r="Y1925" s="177"/>
      <c r="AB1925" s="77"/>
      <c r="AJ1925" s="55"/>
    </row>
    <row r="1926" spans="19:36">
      <c r="S1926" s="177"/>
      <c r="T1926" s="177"/>
      <c r="X1926" s="177"/>
      <c r="Y1926" s="177"/>
      <c r="AB1926" s="77"/>
      <c r="AJ1926" s="55"/>
    </row>
    <row r="1927" spans="19:36">
      <c r="S1927" s="177"/>
      <c r="T1927" s="177"/>
      <c r="X1927" s="177"/>
      <c r="Y1927" s="177"/>
      <c r="AB1927" s="77"/>
      <c r="AJ1927" s="55"/>
    </row>
    <row r="1928" spans="19:36">
      <c r="S1928" s="177"/>
      <c r="T1928" s="177"/>
      <c r="X1928" s="177"/>
      <c r="Y1928" s="177"/>
      <c r="AB1928" s="77"/>
      <c r="AJ1928" s="55"/>
    </row>
    <row r="1929" spans="19:36">
      <c r="S1929" s="177"/>
      <c r="T1929" s="177"/>
      <c r="X1929" s="177"/>
      <c r="Y1929" s="177"/>
      <c r="AB1929" s="77"/>
      <c r="AJ1929" s="55"/>
    </row>
    <row r="1930" spans="19:36">
      <c r="S1930" s="177"/>
      <c r="T1930" s="177"/>
      <c r="X1930" s="177"/>
      <c r="Y1930" s="177"/>
      <c r="AB1930" s="77"/>
      <c r="AJ1930" s="55"/>
    </row>
    <row r="1931" spans="19:36">
      <c r="S1931" s="177"/>
      <c r="T1931" s="177"/>
      <c r="X1931" s="177"/>
      <c r="Y1931" s="177"/>
      <c r="AB1931" s="77"/>
      <c r="AJ1931" s="55"/>
    </row>
    <row r="1932" spans="19:36">
      <c r="S1932" s="177"/>
      <c r="T1932" s="177"/>
      <c r="X1932" s="177"/>
      <c r="Y1932" s="177"/>
      <c r="AB1932" s="77"/>
      <c r="AJ1932" s="55"/>
    </row>
    <row r="1933" spans="19:36">
      <c r="S1933" s="177"/>
      <c r="T1933" s="177"/>
      <c r="X1933" s="177"/>
      <c r="Y1933" s="177"/>
      <c r="AB1933" s="77"/>
      <c r="AJ1933" s="55"/>
    </row>
    <row r="1934" spans="19:36">
      <c r="S1934" s="177"/>
      <c r="T1934" s="177"/>
      <c r="X1934" s="177"/>
      <c r="Y1934" s="177"/>
      <c r="AB1934" s="77"/>
      <c r="AJ1934" s="55"/>
    </row>
    <row r="1935" spans="19:36">
      <c r="S1935" s="177"/>
      <c r="T1935" s="177"/>
      <c r="X1935" s="177"/>
      <c r="Y1935" s="177"/>
      <c r="AB1935" s="77"/>
      <c r="AJ1935" s="55"/>
    </row>
    <row r="1936" spans="19:36">
      <c r="S1936" s="177"/>
      <c r="T1936" s="177"/>
      <c r="X1936" s="177"/>
      <c r="Y1936" s="177"/>
      <c r="AB1936" s="77"/>
      <c r="AJ1936" s="55"/>
    </row>
    <row r="1937" spans="19:36">
      <c r="S1937" s="177"/>
      <c r="T1937" s="177"/>
      <c r="X1937" s="177"/>
      <c r="Y1937" s="177"/>
      <c r="AB1937" s="77"/>
      <c r="AJ1937" s="55"/>
    </row>
    <row r="1938" spans="19:36">
      <c r="S1938" s="177"/>
      <c r="T1938" s="177"/>
      <c r="X1938" s="177"/>
      <c r="Y1938" s="177"/>
      <c r="AB1938" s="77"/>
      <c r="AJ1938" s="55"/>
    </row>
    <row r="1939" spans="19:36">
      <c r="S1939" s="177"/>
      <c r="T1939" s="177"/>
      <c r="X1939" s="177"/>
      <c r="Y1939" s="177"/>
      <c r="AB1939" s="77"/>
      <c r="AJ1939" s="55"/>
    </row>
    <row r="1940" spans="19:36">
      <c r="S1940" s="177"/>
      <c r="T1940" s="177"/>
      <c r="X1940" s="177"/>
      <c r="Y1940" s="177"/>
      <c r="AB1940" s="77"/>
      <c r="AJ1940" s="55"/>
    </row>
    <row r="1941" spans="19:36">
      <c r="S1941" s="177"/>
      <c r="T1941" s="177"/>
      <c r="X1941" s="177"/>
      <c r="Y1941" s="177"/>
      <c r="AB1941" s="77"/>
      <c r="AJ1941" s="55"/>
    </row>
    <row r="1942" spans="19:36">
      <c r="S1942" s="177"/>
      <c r="T1942" s="177"/>
      <c r="X1942" s="177"/>
      <c r="Y1942" s="177"/>
      <c r="AB1942" s="77"/>
      <c r="AJ1942" s="55"/>
    </row>
    <row r="1943" spans="19:36">
      <c r="S1943" s="177"/>
      <c r="T1943" s="177"/>
      <c r="X1943" s="177"/>
      <c r="Y1943" s="177"/>
      <c r="AB1943" s="77"/>
      <c r="AJ1943" s="55"/>
    </row>
    <row r="1944" spans="19:36">
      <c r="S1944" s="177"/>
      <c r="T1944" s="177"/>
      <c r="X1944" s="177"/>
      <c r="Y1944" s="177"/>
      <c r="AB1944" s="77"/>
      <c r="AJ1944" s="55"/>
    </row>
    <row r="1945" spans="19:36">
      <c r="S1945" s="177"/>
      <c r="T1945" s="177"/>
      <c r="X1945" s="177"/>
      <c r="Y1945" s="177"/>
      <c r="AB1945" s="77"/>
      <c r="AJ1945" s="55"/>
    </row>
    <row r="1946" spans="19:36">
      <c r="S1946" s="177"/>
      <c r="T1946" s="177"/>
      <c r="X1946" s="177"/>
      <c r="Y1946" s="177"/>
      <c r="AB1946" s="77"/>
      <c r="AJ1946" s="55"/>
    </row>
    <row r="1947" spans="19:36">
      <c r="S1947" s="177"/>
      <c r="T1947" s="177"/>
      <c r="X1947" s="177"/>
      <c r="Y1947" s="177"/>
      <c r="AB1947" s="77"/>
      <c r="AJ1947" s="55"/>
    </row>
    <row r="1948" spans="19:36">
      <c r="S1948" s="177"/>
      <c r="T1948" s="177"/>
      <c r="X1948" s="177"/>
      <c r="Y1948" s="177"/>
      <c r="AB1948" s="77"/>
      <c r="AJ1948" s="55"/>
    </row>
    <row r="1949" spans="19:36">
      <c r="S1949" s="177"/>
      <c r="T1949" s="177"/>
      <c r="X1949" s="177"/>
      <c r="Y1949" s="177"/>
      <c r="AB1949" s="77"/>
      <c r="AJ1949" s="55"/>
    </row>
    <row r="1950" spans="19:36">
      <c r="S1950" s="177"/>
      <c r="T1950" s="177"/>
      <c r="X1950" s="177"/>
      <c r="Y1950" s="177"/>
      <c r="AB1950" s="77"/>
      <c r="AJ1950" s="55"/>
    </row>
    <row r="1951" spans="19:36">
      <c r="S1951" s="177"/>
      <c r="T1951" s="177"/>
      <c r="X1951" s="177"/>
      <c r="Y1951" s="177"/>
      <c r="AB1951" s="77"/>
      <c r="AJ1951" s="55"/>
    </row>
    <row r="1952" spans="19:36">
      <c r="S1952" s="177"/>
      <c r="T1952" s="177"/>
      <c r="X1952" s="177"/>
      <c r="Y1952" s="177"/>
      <c r="AB1952" s="77"/>
      <c r="AJ1952" s="55"/>
    </row>
    <row r="1953" spans="19:36">
      <c r="S1953" s="177"/>
      <c r="T1953" s="177"/>
      <c r="X1953" s="177"/>
      <c r="Y1953" s="177"/>
      <c r="AB1953" s="77"/>
      <c r="AJ1953" s="55"/>
    </row>
    <row r="1954" spans="19:36">
      <c r="S1954" s="177"/>
      <c r="T1954" s="177"/>
      <c r="X1954" s="177"/>
      <c r="Y1954" s="177"/>
      <c r="AB1954" s="77"/>
      <c r="AJ1954" s="55"/>
    </row>
    <row r="1955" spans="19:36">
      <c r="S1955" s="177"/>
      <c r="T1955" s="177"/>
      <c r="X1955" s="177"/>
      <c r="Y1955" s="177"/>
      <c r="AB1955" s="77"/>
      <c r="AJ1955" s="55"/>
    </row>
    <row r="1956" spans="19:36">
      <c r="S1956" s="177"/>
      <c r="T1956" s="177"/>
      <c r="X1956" s="177"/>
      <c r="Y1956" s="177"/>
      <c r="AB1956" s="77"/>
      <c r="AJ1956" s="55"/>
    </row>
    <row r="1957" spans="19:36">
      <c r="S1957" s="177"/>
      <c r="T1957" s="177"/>
      <c r="X1957" s="177"/>
      <c r="Y1957" s="177"/>
      <c r="AB1957" s="77"/>
      <c r="AJ1957" s="55"/>
    </row>
    <row r="1958" spans="19:36">
      <c r="S1958" s="177"/>
      <c r="T1958" s="177"/>
      <c r="X1958" s="177"/>
      <c r="Y1958" s="177"/>
      <c r="AB1958" s="77"/>
      <c r="AJ1958" s="55"/>
    </row>
    <row r="1959" spans="19:36">
      <c r="S1959" s="177"/>
      <c r="T1959" s="177"/>
      <c r="X1959" s="177"/>
      <c r="Y1959" s="177"/>
      <c r="AB1959" s="77"/>
      <c r="AJ1959" s="55"/>
    </row>
    <row r="1960" spans="19:36">
      <c r="S1960" s="177"/>
      <c r="T1960" s="177"/>
      <c r="X1960" s="177"/>
      <c r="Y1960" s="177"/>
      <c r="AB1960" s="77"/>
      <c r="AJ1960" s="55"/>
    </row>
    <row r="1961" spans="19:36">
      <c r="S1961" s="177"/>
      <c r="T1961" s="177"/>
      <c r="X1961" s="177"/>
      <c r="Y1961" s="177"/>
      <c r="AB1961" s="77"/>
      <c r="AJ1961" s="55"/>
    </row>
    <row r="1962" spans="19:36">
      <c r="S1962" s="177"/>
      <c r="T1962" s="177"/>
      <c r="X1962" s="177"/>
      <c r="Y1962" s="177"/>
      <c r="AB1962" s="77"/>
      <c r="AJ1962" s="55"/>
    </row>
    <row r="1963" spans="19:36">
      <c r="S1963" s="177"/>
      <c r="T1963" s="177"/>
      <c r="X1963" s="177"/>
      <c r="Y1963" s="177"/>
      <c r="AB1963" s="77"/>
      <c r="AJ1963" s="55"/>
    </row>
    <row r="1964" spans="19:36">
      <c r="S1964" s="177"/>
      <c r="T1964" s="177"/>
      <c r="X1964" s="177"/>
      <c r="Y1964" s="177"/>
      <c r="AB1964" s="77"/>
      <c r="AJ1964" s="55"/>
    </row>
    <row r="1965" spans="19:36">
      <c r="S1965" s="177"/>
      <c r="T1965" s="177"/>
      <c r="X1965" s="177"/>
      <c r="Y1965" s="177"/>
      <c r="AB1965" s="77"/>
      <c r="AJ1965" s="55"/>
    </row>
    <row r="1966" spans="19:36">
      <c r="S1966" s="177"/>
      <c r="T1966" s="177"/>
      <c r="X1966" s="177"/>
      <c r="Y1966" s="177"/>
      <c r="AB1966" s="77"/>
      <c r="AJ1966" s="55"/>
    </row>
    <row r="1967" spans="19:36">
      <c r="S1967" s="177"/>
      <c r="T1967" s="177"/>
      <c r="X1967" s="177"/>
      <c r="Y1967" s="177"/>
      <c r="AB1967" s="77"/>
      <c r="AJ1967" s="55"/>
    </row>
    <row r="1968" spans="19:36">
      <c r="S1968" s="177"/>
      <c r="T1968" s="177"/>
      <c r="X1968" s="177"/>
      <c r="Y1968" s="177"/>
      <c r="AB1968" s="77"/>
      <c r="AJ1968" s="55"/>
    </row>
    <row r="1969" spans="19:36">
      <c r="S1969" s="177"/>
      <c r="T1969" s="177"/>
      <c r="X1969" s="177"/>
      <c r="Y1969" s="177"/>
      <c r="AB1969" s="77"/>
      <c r="AJ1969" s="55"/>
    </row>
    <row r="1970" spans="19:36">
      <c r="S1970" s="177"/>
      <c r="T1970" s="177"/>
      <c r="X1970" s="177"/>
      <c r="Y1970" s="177"/>
      <c r="AB1970" s="77"/>
      <c r="AJ1970" s="55"/>
    </row>
    <row r="1971" spans="19:36">
      <c r="S1971" s="177"/>
      <c r="T1971" s="177"/>
      <c r="X1971" s="177"/>
      <c r="Y1971" s="177"/>
      <c r="AB1971" s="77"/>
      <c r="AJ1971" s="55"/>
    </row>
    <row r="1972" spans="19:36">
      <c r="S1972" s="177"/>
      <c r="T1972" s="177"/>
      <c r="X1972" s="177"/>
      <c r="Y1972" s="177"/>
      <c r="AB1972" s="77"/>
      <c r="AJ1972" s="55"/>
    </row>
    <row r="1973" spans="19:36">
      <c r="S1973" s="177"/>
      <c r="T1973" s="177"/>
      <c r="X1973" s="177"/>
      <c r="Y1973" s="177"/>
      <c r="AB1973" s="77"/>
      <c r="AJ1973" s="55"/>
    </row>
    <row r="1974" spans="19:36">
      <c r="S1974" s="177"/>
      <c r="T1974" s="177"/>
      <c r="X1974" s="177"/>
      <c r="Y1974" s="177"/>
      <c r="AB1974" s="77"/>
      <c r="AJ1974" s="55"/>
    </row>
    <row r="1975" spans="19:36">
      <c r="S1975" s="177"/>
      <c r="T1975" s="177"/>
      <c r="X1975" s="177"/>
      <c r="Y1975" s="177"/>
      <c r="AB1975" s="77"/>
      <c r="AJ1975" s="55"/>
    </row>
    <row r="1976" spans="19:36">
      <c r="S1976" s="177"/>
      <c r="T1976" s="177"/>
      <c r="X1976" s="177"/>
      <c r="Y1976" s="177"/>
      <c r="AB1976" s="77"/>
      <c r="AJ1976" s="55"/>
    </row>
    <row r="1977" spans="19:36">
      <c r="S1977" s="177"/>
      <c r="T1977" s="177"/>
      <c r="X1977" s="177"/>
      <c r="Y1977" s="177"/>
      <c r="AB1977" s="77"/>
      <c r="AJ1977" s="55"/>
    </row>
    <row r="1978" spans="19:36">
      <c r="S1978" s="177"/>
      <c r="T1978" s="177"/>
      <c r="X1978" s="177"/>
      <c r="Y1978" s="177"/>
      <c r="AB1978" s="77"/>
      <c r="AJ1978" s="55"/>
    </row>
    <row r="1979" spans="19:36">
      <c r="S1979" s="177"/>
      <c r="T1979" s="177"/>
      <c r="X1979" s="177"/>
      <c r="Y1979" s="177"/>
      <c r="AB1979" s="77"/>
      <c r="AJ1979" s="55"/>
    </row>
    <row r="1980" spans="19:36">
      <c r="S1980" s="177"/>
      <c r="T1980" s="177"/>
      <c r="X1980" s="177"/>
      <c r="Y1980" s="177"/>
      <c r="AB1980" s="77"/>
      <c r="AJ1980" s="55"/>
    </row>
    <row r="1981" spans="19:36">
      <c r="S1981" s="177"/>
      <c r="T1981" s="177"/>
      <c r="X1981" s="177"/>
      <c r="Y1981" s="177"/>
      <c r="AB1981" s="77"/>
      <c r="AJ1981" s="55"/>
    </row>
    <row r="1982" spans="19:36">
      <c r="S1982" s="177"/>
      <c r="T1982" s="177"/>
      <c r="X1982" s="177"/>
      <c r="Y1982" s="177"/>
      <c r="AB1982" s="77"/>
      <c r="AJ1982" s="55"/>
    </row>
    <row r="1983" spans="19:36">
      <c r="S1983" s="177"/>
      <c r="T1983" s="177"/>
      <c r="X1983" s="177"/>
      <c r="Y1983" s="177"/>
      <c r="AB1983" s="77"/>
      <c r="AJ1983" s="55"/>
    </row>
    <row r="1984" spans="19:36">
      <c r="S1984" s="177"/>
      <c r="T1984" s="177"/>
      <c r="X1984" s="177"/>
      <c r="Y1984" s="177"/>
      <c r="AB1984" s="77"/>
      <c r="AJ1984" s="55"/>
    </row>
    <row r="1985" spans="19:36">
      <c r="S1985" s="177"/>
      <c r="T1985" s="177"/>
      <c r="X1985" s="177"/>
      <c r="Y1985" s="177"/>
      <c r="AB1985" s="77"/>
      <c r="AJ1985" s="55"/>
    </row>
    <row r="1986" spans="19:36">
      <c r="S1986" s="177"/>
      <c r="T1986" s="177"/>
      <c r="X1986" s="177"/>
      <c r="Y1986" s="177"/>
      <c r="AB1986" s="77"/>
      <c r="AJ1986" s="55"/>
    </row>
    <row r="1987" spans="19:36">
      <c r="S1987" s="177"/>
      <c r="T1987" s="177"/>
      <c r="X1987" s="177"/>
      <c r="Y1987" s="177"/>
      <c r="AB1987" s="77"/>
      <c r="AJ1987" s="55"/>
    </row>
    <row r="1988" spans="19:36">
      <c r="S1988" s="177"/>
      <c r="T1988" s="177"/>
      <c r="X1988" s="177"/>
      <c r="Y1988" s="177"/>
      <c r="AB1988" s="77"/>
      <c r="AJ1988" s="55"/>
    </row>
    <row r="1989" spans="19:36">
      <c r="S1989" s="177"/>
      <c r="T1989" s="177"/>
      <c r="X1989" s="177"/>
      <c r="Y1989" s="177"/>
      <c r="AB1989" s="77"/>
      <c r="AJ1989" s="55"/>
    </row>
    <row r="1990" spans="19:36">
      <c r="S1990" s="177"/>
      <c r="T1990" s="177"/>
      <c r="X1990" s="177"/>
      <c r="Y1990" s="177"/>
      <c r="AB1990" s="77"/>
      <c r="AJ1990" s="55"/>
    </row>
    <row r="1991" spans="19:36">
      <c r="S1991" s="177"/>
      <c r="T1991" s="177"/>
      <c r="X1991" s="177"/>
      <c r="Y1991" s="177"/>
      <c r="AB1991" s="77"/>
      <c r="AJ1991" s="55"/>
    </row>
    <row r="1992" spans="19:36">
      <c r="S1992" s="177"/>
      <c r="T1992" s="177"/>
      <c r="X1992" s="177"/>
      <c r="Y1992" s="177"/>
      <c r="AB1992" s="77"/>
      <c r="AJ1992" s="55"/>
    </row>
    <row r="1993" spans="19:36">
      <c r="S1993" s="177"/>
      <c r="T1993" s="177"/>
      <c r="X1993" s="177"/>
      <c r="Y1993" s="177"/>
      <c r="AB1993" s="77"/>
      <c r="AJ1993" s="55"/>
    </row>
    <row r="1994" spans="19:36">
      <c r="S1994" s="177"/>
      <c r="T1994" s="177"/>
      <c r="X1994" s="177"/>
      <c r="Y1994" s="177"/>
      <c r="AB1994" s="77"/>
      <c r="AJ1994" s="55"/>
    </row>
    <row r="1995" spans="19:36">
      <c r="S1995" s="177"/>
      <c r="T1995" s="177"/>
      <c r="X1995" s="177"/>
      <c r="Y1995" s="177"/>
      <c r="AB1995" s="77"/>
      <c r="AJ1995" s="55"/>
    </row>
    <row r="1996" spans="19:36">
      <c r="S1996" s="177"/>
      <c r="T1996" s="177"/>
      <c r="X1996" s="177"/>
      <c r="Y1996" s="177"/>
      <c r="AB1996" s="77"/>
      <c r="AJ1996" s="55"/>
    </row>
    <row r="1997" spans="19:36">
      <c r="S1997" s="177"/>
      <c r="T1997" s="177"/>
      <c r="X1997" s="177"/>
      <c r="Y1997" s="177"/>
      <c r="AB1997" s="77"/>
      <c r="AJ1997" s="55"/>
    </row>
    <row r="1998" spans="19:36">
      <c r="S1998" s="177"/>
      <c r="T1998" s="177"/>
      <c r="X1998" s="177"/>
      <c r="Y1998" s="177"/>
      <c r="AB1998" s="77"/>
      <c r="AJ1998" s="55"/>
    </row>
    <row r="1999" spans="19:36">
      <c r="S1999" s="177"/>
      <c r="T1999" s="177"/>
      <c r="X1999" s="177"/>
      <c r="Y1999" s="177"/>
      <c r="AB1999" s="77"/>
      <c r="AJ1999" s="55"/>
    </row>
    <row r="2000" spans="19:36">
      <c r="S2000" s="177"/>
      <c r="T2000" s="177"/>
      <c r="X2000" s="177"/>
      <c r="Y2000" s="177"/>
      <c r="AB2000" s="77"/>
      <c r="AJ2000" s="55"/>
    </row>
    <row r="2001" spans="19:36">
      <c r="S2001" s="177"/>
      <c r="T2001" s="177"/>
      <c r="X2001" s="177"/>
      <c r="Y2001" s="177"/>
      <c r="AB2001" s="77"/>
      <c r="AJ2001" s="55"/>
    </row>
    <row r="2002" spans="19:36">
      <c r="S2002" s="177"/>
      <c r="T2002" s="177"/>
      <c r="X2002" s="177"/>
      <c r="Y2002" s="177"/>
      <c r="AB2002" s="77"/>
      <c r="AJ2002" s="55"/>
    </row>
    <row r="2003" spans="19:36">
      <c r="S2003" s="177"/>
      <c r="T2003" s="177"/>
      <c r="X2003" s="177"/>
      <c r="Y2003" s="177"/>
      <c r="AB2003" s="77"/>
      <c r="AJ2003" s="55"/>
    </row>
    <row r="2004" spans="19:36">
      <c r="S2004" s="177"/>
      <c r="T2004" s="177"/>
      <c r="X2004" s="177"/>
      <c r="Y2004" s="177"/>
      <c r="AB2004" s="77"/>
      <c r="AJ2004" s="55"/>
    </row>
    <row r="2005" spans="19:36">
      <c r="S2005" s="177"/>
      <c r="T2005" s="177"/>
      <c r="X2005" s="177"/>
      <c r="Y2005" s="177"/>
      <c r="AB2005" s="77"/>
      <c r="AJ2005" s="55"/>
    </row>
    <row r="2006" spans="19:36">
      <c r="S2006" s="177"/>
      <c r="T2006" s="177"/>
      <c r="X2006" s="177"/>
      <c r="Y2006" s="177"/>
      <c r="AB2006" s="77"/>
      <c r="AJ2006" s="55"/>
    </row>
    <row r="2007" spans="19:36">
      <c r="S2007" s="177"/>
      <c r="T2007" s="177"/>
      <c r="X2007" s="177"/>
      <c r="Y2007" s="177"/>
      <c r="AB2007" s="77"/>
      <c r="AJ2007" s="55"/>
    </row>
    <row r="2008" spans="19:36">
      <c r="S2008" s="177"/>
      <c r="T2008" s="177"/>
      <c r="X2008" s="177"/>
      <c r="Y2008" s="177"/>
      <c r="AB2008" s="77"/>
      <c r="AJ2008" s="55"/>
    </row>
    <row r="2009" spans="19:36">
      <c r="S2009" s="177"/>
      <c r="T2009" s="177"/>
      <c r="X2009" s="177"/>
      <c r="Y2009" s="177"/>
      <c r="AB2009" s="77"/>
      <c r="AJ2009" s="55"/>
    </row>
    <row r="2010" spans="19:36">
      <c r="S2010" s="177"/>
      <c r="T2010" s="177"/>
      <c r="X2010" s="177"/>
      <c r="Y2010" s="177"/>
      <c r="AB2010" s="77"/>
      <c r="AJ2010" s="55"/>
    </row>
    <row r="2011" spans="19:36">
      <c r="S2011" s="177"/>
      <c r="T2011" s="177"/>
      <c r="X2011" s="177"/>
      <c r="Y2011" s="177"/>
      <c r="AB2011" s="77"/>
      <c r="AJ2011" s="55"/>
    </row>
    <row r="2012" spans="19:36">
      <c r="S2012" s="177"/>
      <c r="T2012" s="177"/>
      <c r="X2012" s="177"/>
      <c r="Y2012" s="177"/>
      <c r="AB2012" s="77"/>
      <c r="AJ2012" s="55"/>
    </row>
    <row r="2013" spans="19:36">
      <c r="S2013" s="177"/>
      <c r="T2013" s="177"/>
      <c r="X2013" s="177"/>
      <c r="Y2013" s="177"/>
      <c r="AB2013" s="77"/>
      <c r="AJ2013" s="55"/>
    </row>
    <row r="2014" spans="19:36">
      <c r="S2014" s="177"/>
      <c r="T2014" s="177"/>
      <c r="X2014" s="177"/>
      <c r="Y2014" s="177"/>
      <c r="AB2014" s="77"/>
      <c r="AJ2014" s="55"/>
    </row>
    <row r="2015" spans="19:36">
      <c r="S2015" s="177"/>
      <c r="T2015" s="177"/>
      <c r="X2015" s="177"/>
      <c r="Y2015" s="177"/>
      <c r="AB2015" s="77"/>
      <c r="AJ2015" s="55"/>
    </row>
    <row r="2016" spans="19:36">
      <c r="S2016" s="177"/>
      <c r="T2016" s="177"/>
      <c r="X2016" s="177"/>
      <c r="Y2016" s="177"/>
      <c r="AB2016" s="77"/>
      <c r="AJ2016" s="55"/>
    </row>
    <row r="2017" spans="19:36">
      <c r="S2017" s="177"/>
      <c r="T2017" s="177"/>
      <c r="X2017" s="177"/>
      <c r="Y2017" s="177"/>
      <c r="AB2017" s="77"/>
      <c r="AJ2017" s="55"/>
    </row>
    <row r="2018" spans="19:36">
      <c r="S2018" s="177"/>
      <c r="T2018" s="177"/>
      <c r="X2018" s="177"/>
      <c r="Y2018" s="177"/>
      <c r="AB2018" s="77"/>
      <c r="AJ2018" s="55"/>
    </row>
    <row r="2019" spans="19:36">
      <c r="S2019" s="177"/>
      <c r="T2019" s="177"/>
      <c r="X2019" s="177"/>
      <c r="Y2019" s="177"/>
      <c r="AB2019" s="77"/>
      <c r="AJ2019" s="55"/>
    </row>
    <row r="2020" spans="19:36">
      <c r="S2020" s="177"/>
      <c r="T2020" s="177"/>
      <c r="X2020" s="177"/>
      <c r="Y2020" s="177"/>
      <c r="AB2020" s="77"/>
      <c r="AJ2020" s="55"/>
    </row>
    <row r="2021" spans="19:36">
      <c r="S2021" s="177"/>
      <c r="T2021" s="177"/>
      <c r="X2021" s="177"/>
      <c r="Y2021" s="177"/>
      <c r="AB2021" s="77"/>
      <c r="AJ2021" s="55"/>
    </row>
    <row r="2022" spans="19:36">
      <c r="S2022" s="177"/>
      <c r="T2022" s="177"/>
      <c r="X2022" s="177"/>
      <c r="Y2022" s="177"/>
      <c r="AB2022" s="77"/>
      <c r="AJ2022" s="55"/>
    </row>
    <row r="2023" spans="19:36">
      <c r="S2023" s="177"/>
      <c r="T2023" s="177"/>
      <c r="X2023" s="177"/>
      <c r="Y2023" s="177"/>
      <c r="AB2023" s="77"/>
      <c r="AJ2023" s="55"/>
    </row>
    <row r="2024" spans="19:36">
      <c r="S2024" s="177"/>
      <c r="T2024" s="177"/>
      <c r="X2024" s="177"/>
      <c r="Y2024" s="177"/>
      <c r="AB2024" s="77"/>
      <c r="AJ2024" s="55"/>
    </row>
    <row r="2025" spans="19:36">
      <c r="S2025" s="177"/>
      <c r="T2025" s="177"/>
      <c r="X2025" s="177"/>
      <c r="Y2025" s="177"/>
      <c r="AB2025" s="77"/>
      <c r="AJ2025" s="55"/>
    </row>
    <row r="2026" spans="19:36">
      <c r="S2026" s="177"/>
      <c r="T2026" s="177"/>
      <c r="X2026" s="177"/>
      <c r="Y2026" s="177"/>
      <c r="AB2026" s="77"/>
      <c r="AJ2026" s="55"/>
    </row>
    <row r="2027" spans="19:36">
      <c r="S2027" s="177"/>
      <c r="T2027" s="177"/>
      <c r="X2027" s="177"/>
      <c r="Y2027" s="177"/>
      <c r="AB2027" s="77"/>
      <c r="AJ2027" s="55"/>
    </row>
    <row r="2028" spans="19:36">
      <c r="S2028" s="177"/>
      <c r="T2028" s="177"/>
      <c r="X2028" s="177"/>
      <c r="Y2028" s="177"/>
      <c r="AB2028" s="77"/>
      <c r="AJ2028" s="55"/>
    </row>
    <row r="2029" spans="19:36">
      <c r="S2029" s="177"/>
      <c r="T2029" s="177"/>
      <c r="X2029" s="177"/>
      <c r="Y2029" s="177"/>
      <c r="AB2029" s="77"/>
      <c r="AJ2029" s="55"/>
    </row>
    <row r="2030" spans="19:36">
      <c r="S2030" s="177"/>
      <c r="T2030" s="177"/>
      <c r="X2030" s="177"/>
      <c r="Y2030" s="177"/>
      <c r="AB2030" s="77"/>
      <c r="AJ2030" s="55"/>
    </row>
    <row r="2031" spans="19:36">
      <c r="S2031" s="177"/>
      <c r="T2031" s="177"/>
      <c r="X2031" s="177"/>
      <c r="Y2031" s="177"/>
      <c r="AB2031" s="77"/>
      <c r="AJ2031" s="55"/>
    </row>
    <row r="2032" spans="19:36">
      <c r="S2032" s="177"/>
      <c r="T2032" s="177"/>
      <c r="X2032" s="177"/>
      <c r="Y2032" s="177"/>
      <c r="AB2032" s="77"/>
      <c r="AJ2032" s="55"/>
    </row>
    <row r="2033" spans="19:36">
      <c r="S2033" s="177"/>
      <c r="T2033" s="177"/>
      <c r="X2033" s="177"/>
      <c r="Y2033" s="177"/>
      <c r="AB2033" s="77"/>
      <c r="AJ2033" s="55"/>
    </row>
    <row r="2034" spans="19:36">
      <c r="S2034" s="177"/>
      <c r="T2034" s="177"/>
      <c r="X2034" s="177"/>
      <c r="Y2034" s="177"/>
      <c r="AB2034" s="77"/>
      <c r="AJ2034" s="55"/>
    </row>
    <row r="2035" spans="19:36">
      <c r="S2035" s="177"/>
      <c r="T2035" s="177"/>
      <c r="X2035" s="177"/>
      <c r="Y2035" s="177"/>
      <c r="AB2035" s="77"/>
      <c r="AJ2035" s="55"/>
    </row>
    <row r="2036" spans="19:36">
      <c r="S2036" s="177"/>
      <c r="T2036" s="177"/>
      <c r="X2036" s="177"/>
      <c r="Y2036" s="177"/>
      <c r="AB2036" s="77"/>
      <c r="AJ2036" s="55"/>
    </row>
    <row r="2037" spans="19:36">
      <c r="S2037" s="177"/>
      <c r="T2037" s="177"/>
      <c r="X2037" s="177"/>
      <c r="Y2037" s="177"/>
      <c r="AB2037" s="77"/>
      <c r="AJ2037" s="55"/>
    </row>
    <row r="2038" spans="19:36">
      <c r="S2038" s="177"/>
      <c r="T2038" s="177"/>
      <c r="X2038" s="177"/>
      <c r="Y2038" s="177"/>
      <c r="AB2038" s="77"/>
      <c r="AJ2038" s="55"/>
    </row>
    <row r="2039" spans="19:36">
      <c r="S2039" s="177"/>
      <c r="T2039" s="177"/>
      <c r="X2039" s="177"/>
      <c r="Y2039" s="177"/>
      <c r="AB2039" s="77"/>
      <c r="AJ2039" s="55"/>
    </row>
    <row r="2040" spans="19:36">
      <c r="S2040" s="177"/>
      <c r="T2040" s="177"/>
      <c r="X2040" s="177"/>
      <c r="Y2040" s="177"/>
      <c r="AB2040" s="77"/>
      <c r="AJ2040" s="55"/>
    </row>
    <row r="2041" spans="19:36">
      <c r="S2041" s="177"/>
      <c r="T2041" s="177"/>
      <c r="X2041" s="177"/>
      <c r="Y2041" s="177"/>
      <c r="AB2041" s="77"/>
      <c r="AJ2041" s="55"/>
    </row>
    <row r="2042" spans="19:36">
      <c r="S2042" s="177"/>
      <c r="T2042" s="177"/>
      <c r="X2042" s="177"/>
      <c r="Y2042" s="177"/>
      <c r="AB2042" s="77"/>
      <c r="AJ2042" s="55"/>
    </row>
    <row r="2043" spans="19:36">
      <c r="S2043" s="177"/>
      <c r="T2043" s="177"/>
      <c r="X2043" s="177"/>
      <c r="Y2043" s="177"/>
      <c r="AB2043" s="77"/>
      <c r="AJ2043" s="55"/>
    </row>
    <row r="2044" spans="19:36">
      <c r="S2044" s="177"/>
      <c r="T2044" s="177"/>
      <c r="X2044" s="177"/>
      <c r="Y2044" s="177"/>
      <c r="AB2044" s="77"/>
      <c r="AJ2044" s="55"/>
    </row>
    <row r="2045" spans="19:36">
      <c r="S2045" s="177"/>
      <c r="T2045" s="177"/>
      <c r="X2045" s="177"/>
      <c r="Y2045" s="177"/>
      <c r="AB2045" s="77"/>
      <c r="AJ2045" s="55"/>
    </row>
    <row r="2046" spans="19:36">
      <c r="S2046" s="177"/>
      <c r="T2046" s="177"/>
      <c r="X2046" s="177"/>
      <c r="Y2046" s="177"/>
      <c r="AB2046" s="77"/>
      <c r="AJ2046" s="55"/>
    </row>
    <row r="2047" spans="19:36">
      <c r="S2047" s="177"/>
      <c r="T2047" s="177"/>
      <c r="X2047" s="177"/>
      <c r="Y2047" s="177"/>
      <c r="AB2047" s="77"/>
      <c r="AJ2047" s="55"/>
    </row>
    <row r="2048" spans="19:36">
      <c r="S2048" s="177"/>
      <c r="T2048" s="177"/>
      <c r="X2048" s="177"/>
      <c r="Y2048" s="177"/>
      <c r="AB2048" s="77"/>
      <c r="AJ2048" s="55"/>
    </row>
    <row r="2049" spans="19:36">
      <c r="S2049" s="177"/>
      <c r="T2049" s="177"/>
      <c r="X2049" s="177"/>
      <c r="Y2049" s="177"/>
      <c r="AB2049" s="77"/>
      <c r="AJ2049" s="55"/>
    </row>
    <row r="2050" spans="19:36">
      <c r="S2050" s="177"/>
      <c r="T2050" s="177"/>
      <c r="X2050" s="177"/>
      <c r="Y2050" s="177"/>
      <c r="AB2050" s="77"/>
      <c r="AJ2050" s="55"/>
    </row>
    <row r="2051" spans="19:36">
      <c r="S2051" s="177"/>
      <c r="T2051" s="177"/>
      <c r="X2051" s="177"/>
      <c r="Y2051" s="177"/>
      <c r="AB2051" s="77"/>
      <c r="AJ2051" s="55"/>
    </row>
    <row r="2052" spans="19:36">
      <c r="S2052" s="177"/>
      <c r="T2052" s="177"/>
      <c r="X2052" s="177"/>
      <c r="Y2052" s="177"/>
      <c r="AB2052" s="77"/>
      <c r="AJ2052" s="55"/>
    </row>
    <row r="2053" spans="19:36">
      <c r="S2053" s="177"/>
      <c r="T2053" s="177"/>
      <c r="X2053" s="177"/>
      <c r="Y2053" s="177"/>
      <c r="AB2053" s="77"/>
      <c r="AJ2053" s="55"/>
    </row>
    <row r="2054" spans="19:36">
      <c r="S2054" s="177"/>
      <c r="T2054" s="177"/>
      <c r="X2054" s="177"/>
      <c r="Y2054" s="177"/>
      <c r="AB2054" s="77"/>
      <c r="AJ2054" s="55"/>
    </row>
    <row r="2055" spans="19:36">
      <c r="S2055" s="177"/>
      <c r="T2055" s="177"/>
      <c r="X2055" s="177"/>
      <c r="Y2055" s="177"/>
      <c r="AB2055" s="77"/>
      <c r="AJ2055" s="55"/>
    </row>
    <row r="2056" spans="19:36">
      <c r="S2056" s="177"/>
      <c r="T2056" s="177"/>
      <c r="X2056" s="177"/>
      <c r="Y2056" s="177"/>
      <c r="AB2056" s="77"/>
      <c r="AJ2056" s="55"/>
    </row>
    <row r="2057" spans="19:36">
      <c r="S2057" s="177"/>
      <c r="T2057" s="177"/>
      <c r="X2057" s="177"/>
      <c r="Y2057" s="177"/>
      <c r="AB2057" s="77"/>
      <c r="AJ2057" s="55"/>
    </row>
    <row r="2058" spans="19:36">
      <c r="S2058" s="177"/>
      <c r="T2058" s="177"/>
      <c r="X2058" s="177"/>
      <c r="Y2058" s="177"/>
      <c r="AB2058" s="77"/>
      <c r="AJ2058" s="55"/>
    </row>
    <row r="2059" spans="19:36">
      <c r="S2059" s="177"/>
      <c r="T2059" s="177"/>
      <c r="X2059" s="177"/>
      <c r="Y2059" s="177"/>
      <c r="AB2059" s="77"/>
      <c r="AJ2059" s="55"/>
    </row>
    <row r="2060" spans="19:36">
      <c r="S2060" s="177"/>
      <c r="T2060" s="177"/>
      <c r="X2060" s="177"/>
      <c r="Y2060" s="177"/>
      <c r="AB2060" s="77"/>
      <c r="AJ2060" s="55"/>
    </row>
    <row r="2061" spans="19:36">
      <c r="S2061" s="177"/>
      <c r="T2061" s="177"/>
      <c r="X2061" s="177"/>
      <c r="Y2061" s="177"/>
      <c r="AB2061" s="77"/>
      <c r="AJ2061" s="55"/>
    </row>
    <row r="2062" spans="19:36">
      <c r="S2062" s="177"/>
      <c r="T2062" s="177"/>
      <c r="X2062" s="177"/>
      <c r="Y2062" s="177"/>
      <c r="AB2062" s="77"/>
      <c r="AJ2062" s="55"/>
    </row>
    <row r="2063" spans="19:36">
      <c r="S2063" s="177"/>
      <c r="T2063" s="177"/>
      <c r="X2063" s="177"/>
      <c r="Y2063" s="177"/>
      <c r="AB2063" s="77"/>
      <c r="AJ2063" s="55"/>
    </row>
    <row r="2064" spans="19:36">
      <c r="S2064" s="177"/>
      <c r="T2064" s="177"/>
      <c r="X2064" s="177"/>
      <c r="Y2064" s="177"/>
      <c r="AB2064" s="77"/>
      <c r="AJ2064" s="55"/>
    </row>
    <row r="2065" spans="19:36">
      <c r="S2065" s="177"/>
      <c r="T2065" s="177"/>
      <c r="X2065" s="177"/>
      <c r="Y2065" s="177"/>
      <c r="AB2065" s="77"/>
      <c r="AJ2065" s="55"/>
    </row>
    <row r="2066" spans="19:36">
      <c r="S2066" s="177"/>
      <c r="T2066" s="177"/>
      <c r="X2066" s="177"/>
      <c r="Y2066" s="177"/>
      <c r="AB2066" s="77"/>
      <c r="AJ2066" s="55"/>
    </row>
    <row r="2067" spans="19:36">
      <c r="S2067" s="177"/>
      <c r="T2067" s="177"/>
      <c r="X2067" s="177"/>
      <c r="Y2067" s="177"/>
      <c r="AB2067" s="77"/>
      <c r="AJ2067" s="55"/>
    </row>
    <row r="2068" spans="19:36">
      <c r="S2068" s="177"/>
      <c r="T2068" s="177"/>
      <c r="X2068" s="177"/>
      <c r="Y2068" s="177"/>
      <c r="AB2068" s="77"/>
      <c r="AJ2068" s="55"/>
    </row>
    <row r="2069" spans="19:36">
      <c r="S2069" s="177"/>
      <c r="T2069" s="177"/>
      <c r="X2069" s="177"/>
      <c r="Y2069" s="177"/>
      <c r="AB2069" s="77"/>
      <c r="AJ2069" s="55"/>
    </row>
    <row r="2070" spans="19:36">
      <c r="S2070" s="177"/>
      <c r="T2070" s="177"/>
      <c r="X2070" s="177"/>
      <c r="Y2070" s="177"/>
      <c r="AB2070" s="77"/>
      <c r="AJ2070" s="55"/>
    </row>
    <row r="2071" spans="19:36">
      <c r="S2071" s="177"/>
      <c r="T2071" s="177"/>
      <c r="X2071" s="177"/>
      <c r="Y2071" s="177"/>
      <c r="AB2071" s="77"/>
      <c r="AJ2071" s="55"/>
    </row>
    <row r="2072" spans="19:36">
      <c r="S2072" s="177"/>
      <c r="T2072" s="177"/>
      <c r="X2072" s="177"/>
      <c r="Y2072" s="177"/>
      <c r="AB2072" s="77"/>
      <c r="AJ2072" s="55"/>
    </row>
    <row r="2073" spans="19:36">
      <c r="S2073" s="177"/>
      <c r="T2073" s="177"/>
      <c r="X2073" s="177"/>
      <c r="Y2073" s="177"/>
      <c r="AB2073" s="77"/>
      <c r="AJ2073" s="55"/>
    </row>
    <row r="2074" spans="19:36">
      <c r="S2074" s="177"/>
      <c r="T2074" s="177"/>
      <c r="X2074" s="177"/>
      <c r="Y2074" s="177"/>
      <c r="AB2074" s="77"/>
      <c r="AJ2074" s="55"/>
    </row>
    <row r="2075" spans="19:36">
      <c r="S2075" s="177"/>
      <c r="T2075" s="177"/>
      <c r="X2075" s="177"/>
      <c r="Y2075" s="177"/>
      <c r="AB2075" s="77"/>
      <c r="AJ2075" s="55"/>
    </row>
    <row r="2076" spans="19:36">
      <c r="S2076" s="177"/>
      <c r="T2076" s="177"/>
      <c r="X2076" s="177"/>
      <c r="Y2076" s="177"/>
      <c r="AB2076" s="77"/>
      <c r="AJ2076" s="55"/>
    </row>
    <row r="2077" spans="19:36">
      <c r="S2077" s="177"/>
      <c r="T2077" s="177"/>
      <c r="X2077" s="177"/>
      <c r="Y2077" s="177"/>
      <c r="AB2077" s="77"/>
      <c r="AJ2077" s="55"/>
    </row>
    <row r="2078" spans="19:36">
      <c r="S2078" s="177"/>
      <c r="T2078" s="177"/>
      <c r="X2078" s="177"/>
      <c r="Y2078" s="177"/>
      <c r="AB2078" s="77"/>
      <c r="AJ2078" s="55"/>
    </row>
    <row r="2079" spans="19:36">
      <c r="S2079" s="177"/>
      <c r="T2079" s="177"/>
      <c r="X2079" s="177"/>
      <c r="Y2079" s="177"/>
      <c r="AB2079" s="77"/>
      <c r="AJ2079" s="55"/>
    </row>
    <row r="2080" spans="19:36">
      <c r="S2080" s="177"/>
      <c r="T2080" s="177"/>
      <c r="X2080" s="177"/>
      <c r="Y2080" s="177"/>
      <c r="AB2080" s="77"/>
      <c r="AJ2080" s="55"/>
    </row>
    <row r="2081" spans="19:36">
      <c r="S2081" s="177"/>
      <c r="T2081" s="177"/>
      <c r="X2081" s="177"/>
      <c r="Y2081" s="177"/>
      <c r="AB2081" s="77"/>
      <c r="AJ2081" s="55"/>
    </row>
    <row r="2082" spans="19:36">
      <c r="S2082" s="177"/>
      <c r="T2082" s="177"/>
      <c r="X2082" s="177"/>
      <c r="Y2082" s="177"/>
      <c r="AB2082" s="77"/>
      <c r="AJ2082" s="55"/>
    </row>
    <row r="2083" spans="19:36">
      <c r="S2083" s="177"/>
      <c r="T2083" s="177"/>
      <c r="X2083" s="177"/>
      <c r="Y2083" s="177"/>
      <c r="AB2083" s="77"/>
      <c r="AJ2083" s="55"/>
    </row>
    <row r="2084" spans="19:36">
      <c r="S2084" s="177"/>
      <c r="T2084" s="177"/>
      <c r="X2084" s="177"/>
      <c r="Y2084" s="177"/>
      <c r="AB2084" s="77"/>
      <c r="AJ2084" s="55"/>
    </row>
    <row r="2085" spans="19:36">
      <c r="S2085" s="177"/>
      <c r="T2085" s="177"/>
      <c r="X2085" s="177"/>
      <c r="Y2085" s="177"/>
      <c r="AB2085" s="77"/>
      <c r="AJ2085" s="55"/>
    </row>
    <row r="2086" spans="19:36">
      <c r="S2086" s="177"/>
      <c r="T2086" s="177"/>
      <c r="X2086" s="177"/>
      <c r="Y2086" s="177"/>
      <c r="AB2086" s="77"/>
      <c r="AJ2086" s="55"/>
    </row>
    <row r="2087" spans="19:36">
      <c r="S2087" s="177"/>
      <c r="T2087" s="177"/>
      <c r="X2087" s="177"/>
      <c r="Y2087" s="177"/>
      <c r="AB2087" s="77"/>
      <c r="AJ2087" s="55"/>
    </row>
    <row r="2088" spans="19:36">
      <c r="S2088" s="177"/>
      <c r="T2088" s="177"/>
      <c r="X2088" s="177"/>
      <c r="Y2088" s="177"/>
      <c r="AB2088" s="77"/>
      <c r="AJ2088" s="55"/>
    </row>
    <row r="2089" spans="19:36">
      <c r="S2089" s="177"/>
      <c r="T2089" s="177"/>
      <c r="X2089" s="177"/>
      <c r="Y2089" s="177"/>
      <c r="AB2089" s="77"/>
      <c r="AJ2089" s="55"/>
    </row>
    <row r="2090" spans="19:36">
      <c r="S2090" s="177"/>
      <c r="T2090" s="177"/>
      <c r="X2090" s="177"/>
      <c r="Y2090" s="177"/>
      <c r="AB2090" s="77"/>
      <c r="AJ2090" s="55"/>
    </row>
    <row r="2091" spans="19:36">
      <c r="S2091" s="177"/>
      <c r="T2091" s="177"/>
      <c r="X2091" s="177"/>
      <c r="Y2091" s="177"/>
      <c r="AB2091" s="77"/>
      <c r="AJ2091" s="55"/>
    </row>
    <row r="2092" spans="19:36">
      <c r="S2092" s="177"/>
      <c r="T2092" s="177"/>
      <c r="X2092" s="177"/>
      <c r="Y2092" s="177"/>
      <c r="AB2092" s="77"/>
      <c r="AJ2092" s="55"/>
    </row>
    <row r="2093" spans="19:36">
      <c r="S2093" s="177"/>
      <c r="T2093" s="177"/>
      <c r="X2093" s="177"/>
      <c r="Y2093" s="177"/>
      <c r="AB2093" s="77"/>
      <c r="AJ2093" s="55"/>
    </row>
    <row r="2094" spans="19:36">
      <c r="S2094" s="177"/>
      <c r="T2094" s="177"/>
      <c r="X2094" s="177"/>
      <c r="Y2094" s="177"/>
      <c r="AB2094" s="77"/>
      <c r="AJ2094" s="55"/>
    </row>
    <row r="2095" spans="19:36">
      <c r="S2095" s="177"/>
      <c r="T2095" s="177"/>
      <c r="X2095" s="177"/>
      <c r="Y2095" s="177"/>
      <c r="AB2095" s="77"/>
      <c r="AJ2095" s="55"/>
    </row>
    <row r="2096" spans="19:36">
      <c r="S2096" s="177"/>
      <c r="T2096" s="177"/>
      <c r="X2096" s="177"/>
      <c r="Y2096" s="177"/>
      <c r="AB2096" s="77"/>
      <c r="AJ2096" s="55"/>
    </row>
    <row r="2097" spans="19:36">
      <c r="S2097" s="177"/>
      <c r="T2097" s="177"/>
      <c r="X2097" s="177"/>
      <c r="Y2097" s="177"/>
      <c r="AB2097" s="77"/>
      <c r="AJ2097" s="55"/>
    </row>
    <row r="2098" spans="19:36">
      <c r="S2098" s="177"/>
      <c r="T2098" s="177"/>
      <c r="X2098" s="177"/>
      <c r="Y2098" s="177"/>
      <c r="AB2098" s="77"/>
      <c r="AJ2098" s="55"/>
    </row>
    <row r="2099" spans="19:36">
      <c r="S2099" s="177"/>
      <c r="T2099" s="177"/>
      <c r="X2099" s="177"/>
      <c r="Y2099" s="177"/>
      <c r="AB2099" s="77"/>
      <c r="AJ2099" s="55"/>
    </row>
    <row r="2100" spans="19:36">
      <c r="S2100" s="177"/>
      <c r="T2100" s="177"/>
      <c r="X2100" s="177"/>
      <c r="Y2100" s="177"/>
      <c r="AB2100" s="77"/>
      <c r="AJ2100" s="55"/>
    </row>
    <row r="2101" spans="19:36">
      <c r="S2101" s="177"/>
      <c r="T2101" s="177"/>
      <c r="X2101" s="177"/>
      <c r="Y2101" s="177"/>
      <c r="AB2101" s="77"/>
      <c r="AJ2101" s="55"/>
    </row>
    <row r="2102" spans="19:36">
      <c r="S2102" s="177"/>
      <c r="T2102" s="177"/>
      <c r="X2102" s="177"/>
      <c r="Y2102" s="177"/>
      <c r="AB2102" s="77"/>
      <c r="AJ2102" s="55"/>
    </row>
    <row r="2103" spans="19:36">
      <c r="S2103" s="177"/>
      <c r="T2103" s="177"/>
      <c r="X2103" s="177"/>
      <c r="Y2103" s="177"/>
      <c r="AB2103" s="77"/>
      <c r="AJ2103" s="55"/>
    </row>
    <row r="2104" spans="19:36">
      <c r="S2104" s="177"/>
      <c r="T2104" s="177"/>
      <c r="X2104" s="177"/>
      <c r="Y2104" s="177"/>
      <c r="AB2104" s="77"/>
      <c r="AJ2104" s="55"/>
    </row>
    <row r="2105" spans="19:36">
      <c r="S2105" s="177"/>
      <c r="T2105" s="177"/>
      <c r="X2105" s="177"/>
      <c r="Y2105" s="177"/>
      <c r="AB2105" s="77"/>
      <c r="AJ2105" s="55"/>
    </row>
    <row r="2106" spans="19:36">
      <c r="S2106" s="177"/>
      <c r="T2106" s="177"/>
      <c r="X2106" s="177"/>
      <c r="Y2106" s="177"/>
      <c r="AB2106" s="77"/>
      <c r="AJ2106" s="55"/>
    </row>
    <row r="2107" spans="19:36">
      <c r="S2107" s="177"/>
      <c r="T2107" s="177"/>
      <c r="X2107" s="177"/>
      <c r="Y2107" s="177"/>
      <c r="AB2107" s="77"/>
      <c r="AJ2107" s="55"/>
    </row>
    <row r="2108" spans="19:36">
      <c r="S2108" s="177"/>
      <c r="T2108" s="177"/>
      <c r="X2108" s="177"/>
      <c r="Y2108" s="177"/>
      <c r="AB2108" s="77"/>
      <c r="AJ2108" s="55"/>
    </row>
    <row r="2109" spans="19:36">
      <c r="S2109" s="177"/>
      <c r="T2109" s="177"/>
      <c r="X2109" s="177"/>
      <c r="Y2109" s="177"/>
      <c r="AB2109" s="77"/>
      <c r="AJ2109" s="55"/>
    </row>
    <row r="2110" spans="19:36">
      <c r="S2110" s="177"/>
      <c r="T2110" s="177"/>
      <c r="X2110" s="177"/>
      <c r="Y2110" s="177"/>
      <c r="AB2110" s="77"/>
      <c r="AJ2110" s="55"/>
    </row>
    <row r="2111" spans="19:36">
      <c r="S2111" s="177"/>
      <c r="T2111" s="177"/>
      <c r="X2111" s="177"/>
      <c r="Y2111" s="177"/>
      <c r="AB2111" s="77"/>
      <c r="AJ2111" s="55"/>
    </row>
    <row r="2112" spans="19:36">
      <c r="S2112" s="177"/>
      <c r="T2112" s="177"/>
      <c r="X2112" s="177"/>
      <c r="Y2112" s="177"/>
      <c r="AB2112" s="77"/>
      <c r="AJ2112" s="55"/>
    </row>
    <row r="2113" spans="19:36">
      <c r="S2113" s="177"/>
      <c r="T2113" s="177"/>
      <c r="X2113" s="177"/>
      <c r="Y2113" s="177"/>
      <c r="AB2113" s="77"/>
      <c r="AJ2113" s="55"/>
    </row>
    <row r="2114" spans="19:36">
      <c r="S2114" s="177"/>
      <c r="T2114" s="177"/>
      <c r="X2114" s="177"/>
      <c r="Y2114" s="177"/>
      <c r="AB2114" s="77"/>
      <c r="AJ2114" s="55"/>
    </row>
    <row r="2115" spans="19:36">
      <c r="S2115" s="177"/>
      <c r="T2115" s="177"/>
      <c r="X2115" s="177"/>
      <c r="Y2115" s="177"/>
      <c r="AB2115" s="77"/>
      <c r="AJ2115" s="55"/>
    </row>
    <row r="2116" spans="19:36">
      <c r="S2116" s="177"/>
      <c r="T2116" s="177"/>
      <c r="X2116" s="177"/>
      <c r="Y2116" s="177"/>
      <c r="AB2116" s="77"/>
      <c r="AJ2116" s="55"/>
    </row>
    <row r="2117" spans="19:36">
      <c r="S2117" s="177"/>
      <c r="T2117" s="177"/>
      <c r="X2117" s="177"/>
      <c r="Y2117" s="177"/>
      <c r="AB2117" s="77"/>
      <c r="AJ2117" s="55"/>
    </row>
    <row r="2118" spans="19:36">
      <c r="S2118" s="177"/>
      <c r="T2118" s="177"/>
      <c r="X2118" s="177"/>
      <c r="Y2118" s="177"/>
      <c r="AB2118" s="77"/>
      <c r="AJ2118" s="55"/>
    </row>
    <row r="2119" spans="19:36">
      <c r="S2119" s="177"/>
      <c r="T2119" s="177"/>
      <c r="X2119" s="177"/>
      <c r="Y2119" s="177"/>
      <c r="AB2119" s="77"/>
      <c r="AJ2119" s="55"/>
    </row>
    <row r="2120" spans="19:36">
      <c r="S2120" s="177"/>
      <c r="T2120" s="177"/>
      <c r="X2120" s="177"/>
      <c r="Y2120" s="177"/>
      <c r="AB2120" s="77"/>
      <c r="AJ2120" s="55"/>
    </row>
    <row r="2121" spans="19:36">
      <c r="S2121" s="177"/>
      <c r="T2121" s="177"/>
      <c r="X2121" s="177"/>
      <c r="Y2121" s="177"/>
      <c r="AB2121" s="77"/>
      <c r="AJ2121" s="55"/>
    </row>
    <row r="2122" spans="19:36">
      <c r="S2122" s="177"/>
      <c r="T2122" s="177"/>
      <c r="X2122" s="177"/>
      <c r="Y2122" s="177"/>
      <c r="AB2122" s="77"/>
      <c r="AJ2122" s="55"/>
    </row>
    <row r="2123" spans="19:36">
      <c r="S2123" s="177"/>
      <c r="T2123" s="177"/>
      <c r="X2123" s="177"/>
      <c r="Y2123" s="177"/>
      <c r="AB2123" s="77"/>
      <c r="AJ2123" s="55"/>
    </row>
    <row r="2124" spans="19:36">
      <c r="S2124" s="177"/>
      <c r="T2124" s="177"/>
      <c r="X2124" s="177"/>
      <c r="Y2124" s="177"/>
      <c r="AB2124" s="77"/>
      <c r="AJ2124" s="55"/>
    </row>
    <row r="2125" spans="19:36">
      <c r="S2125" s="177"/>
      <c r="T2125" s="177"/>
      <c r="X2125" s="177"/>
      <c r="Y2125" s="177"/>
      <c r="AB2125" s="77"/>
      <c r="AJ2125" s="55"/>
    </row>
    <row r="2126" spans="19:36">
      <c r="S2126" s="177"/>
      <c r="T2126" s="177"/>
      <c r="X2126" s="177"/>
      <c r="Y2126" s="177"/>
      <c r="AB2126" s="77"/>
      <c r="AJ2126" s="55"/>
    </row>
    <row r="2127" spans="19:36">
      <c r="S2127" s="177"/>
      <c r="T2127" s="177"/>
      <c r="X2127" s="177"/>
      <c r="Y2127" s="177"/>
      <c r="AB2127" s="77"/>
      <c r="AJ2127" s="55"/>
    </row>
    <row r="2128" spans="19:36">
      <c r="S2128" s="177"/>
      <c r="T2128" s="177"/>
      <c r="X2128" s="177"/>
      <c r="Y2128" s="177"/>
      <c r="AB2128" s="77"/>
      <c r="AJ2128" s="55"/>
    </row>
    <row r="2129" spans="19:36">
      <c r="S2129" s="177"/>
      <c r="T2129" s="177"/>
      <c r="X2129" s="177"/>
      <c r="Y2129" s="177"/>
      <c r="AB2129" s="77"/>
      <c r="AJ2129" s="55"/>
    </row>
    <row r="2130" spans="19:36">
      <c r="S2130" s="177"/>
      <c r="T2130" s="177"/>
      <c r="X2130" s="177"/>
      <c r="Y2130" s="177"/>
      <c r="AB2130" s="77"/>
      <c r="AJ2130" s="55"/>
    </row>
    <row r="2131" spans="19:36">
      <c r="S2131" s="177"/>
      <c r="T2131" s="177"/>
      <c r="X2131" s="177"/>
      <c r="Y2131" s="177"/>
      <c r="AB2131" s="77"/>
      <c r="AJ2131" s="55"/>
    </row>
    <row r="2132" spans="19:36">
      <c r="S2132" s="177"/>
      <c r="T2132" s="177"/>
      <c r="X2132" s="177"/>
      <c r="Y2132" s="177"/>
      <c r="AB2132" s="77"/>
      <c r="AJ2132" s="55"/>
    </row>
    <row r="2133" spans="19:36">
      <c r="S2133" s="177"/>
      <c r="T2133" s="177"/>
      <c r="X2133" s="177"/>
      <c r="Y2133" s="177"/>
      <c r="AB2133" s="77"/>
      <c r="AJ2133" s="55"/>
    </row>
    <row r="2134" spans="19:36">
      <c r="S2134" s="177"/>
      <c r="T2134" s="177"/>
      <c r="X2134" s="177"/>
      <c r="Y2134" s="177"/>
      <c r="AB2134" s="77"/>
      <c r="AJ2134" s="55"/>
    </row>
    <row r="2135" spans="19:36">
      <c r="S2135" s="177"/>
      <c r="T2135" s="177"/>
      <c r="X2135" s="177"/>
      <c r="Y2135" s="177"/>
      <c r="AB2135" s="77"/>
      <c r="AJ2135" s="55"/>
    </row>
    <row r="2136" spans="19:36">
      <c r="S2136" s="177"/>
      <c r="T2136" s="177"/>
      <c r="X2136" s="177"/>
      <c r="Y2136" s="177"/>
      <c r="AB2136" s="77"/>
      <c r="AJ2136" s="55"/>
    </row>
    <row r="2137" spans="19:36">
      <c r="S2137" s="177"/>
      <c r="T2137" s="177"/>
      <c r="X2137" s="177"/>
      <c r="Y2137" s="177"/>
      <c r="AB2137" s="77"/>
      <c r="AJ2137" s="55"/>
    </row>
    <row r="2138" spans="19:36">
      <c r="S2138" s="177"/>
      <c r="T2138" s="177"/>
      <c r="X2138" s="177"/>
      <c r="Y2138" s="177"/>
      <c r="AB2138" s="77"/>
      <c r="AJ2138" s="55"/>
    </row>
    <row r="2139" spans="19:36">
      <c r="S2139" s="177"/>
      <c r="T2139" s="177"/>
      <c r="X2139" s="177"/>
      <c r="Y2139" s="177"/>
      <c r="AB2139" s="77"/>
      <c r="AJ2139" s="55"/>
    </row>
    <row r="2140" spans="19:36">
      <c r="S2140" s="177"/>
      <c r="T2140" s="177"/>
      <c r="X2140" s="177"/>
      <c r="Y2140" s="177"/>
      <c r="AB2140" s="77"/>
      <c r="AJ2140" s="55"/>
    </row>
    <row r="2141" spans="19:36">
      <c r="S2141" s="177"/>
      <c r="T2141" s="177"/>
      <c r="X2141" s="177"/>
      <c r="Y2141" s="177"/>
      <c r="AB2141" s="77"/>
      <c r="AJ2141" s="55"/>
    </row>
    <row r="2142" spans="19:36">
      <c r="S2142" s="177"/>
      <c r="T2142" s="177"/>
      <c r="X2142" s="177"/>
      <c r="Y2142" s="177"/>
      <c r="AB2142" s="77"/>
      <c r="AJ2142" s="55"/>
    </row>
    <row r="2143" spans="19:36">
      <c r="S2143" s="177"/>
      <c r="T2143" s="177"/>
      <c r="X2143" s="177"/>
      <c r="Y2143" s="177"/>
      <c r="AB2143" s="77"/>
      <c r="AJ2143" s="55"/>
    </row>
    <row r="2144" spans="19:36">
      <c r="S2144" s="177"/>
      <c r="T2144" s="177"/>
      <c r="X2144" s="177"/>
      <c r="Y2144" s="177"/>
      <c r="AB2144" s="77"/>
      <c r="AJ2144" s="55"/>
    </row>
    <row r="2145" spans="19:36">
      <c r="S2145" s="177"/>
      <c r="T2145" s="177"/>
      <c r="X2145" s="177"/>
      <c r="Y2145" s="177"/>
      <c r="AB2145" s="77"/>
      <c r="AJ2145" s="55"/>
    </row>
    <row r="2146" spans="19:36">
      <c r="S2146" s="177"/>
      <c r="T2146" s="177"/>
      <c r="X2146" s="177"/>
      <c r="Y2146" s="177"/>
      <c r="AB2146" s="77"/>
      <c r="AJ2146" s="55"/>
    </row>
    <row r="2147" spans="19:36">
      <c r="S2147" s="177"/>
      <c r="T2147" s="177"/>
      <c r="X2147" s="177"/>
      <c r="Y2147" s="177"/>
      <c r="AB2147" s="77"/>
      <c r="AJ2147" s="55"/>
    </row>
    <row r="2148" spans="19:36">
      <c r="S2148" s="177"/>
      <c r="T2148" s="177"/>
      <c r="X2148" s="177"/>
      <c r="Y2148" s="177"/>
      <c r="AB2148" s="77"/>
      <c r="AJ2148" s="55"/>
    </row>
    <row r="2149" spans="19:36">
      <c r="S2149" s="177"/>
      <c r="T2149" s="177"/>
      <c r="X2149" s="177"/>
      <c r="Y2149" s="177"/>
      <c r="AB2149" s="77"/>
      <c r="AJ2149" s="55"/>
    </row>
    <row r="2150" spans="19:36">
      <c r="S2150" s="177"/>
      <c r="T2150" s="177"/>
      <c r="X2150" s="177"/>
      <c r="Y2150" s="177"/>
      <c r="AB2150" s="77"/>
      <c r="AJ2150" s="55"/>
    </row>
    <row r="2151" spans="19:36">
      <c r="S2151" s="177"/>
      <c r="T2151" s="177"/>
      <c r="X2151" s="177"/>
      <c r="Y2151" s="177"/>
      <c r="AB2151" s="77"/>
      <c r="AJ2151" s="55"/>
    </row>
    <row r="2152" spans="19:36">
      <c r="S2152" s="177"/>
      <c r="T2152" s="177"/>
      <c r="X2152" s="177"/>
      <c r="Y2152" s="177"/>
      <c r="AB2152" s="77"/>
      <c r="AJ2152" s="55"/>
    </row>
    <row r="2153" spans="19:36">
      <c r="S2153" s="177"/>
      <c r="T2153" s="177"/>
      <c r="X2153" s="177"/>
      <c r="Y2153" s="177"/>
      <c r="AB2153" s="77"/>
      <c r="AJ2153" s="55"/>
    </row>
    <row r="2154" spans="19:36">
      <c r="S2154" s="177"/>
      <c r="T2154" s="177"/>
      <c r="X2154" s="177"/>
      <c r="Y2154" s="177"/>
      <c r="AB2154" s="77"/>
      <c r="AJ2154" s="55"/>
    </row>
    <row r="2155" spans="19:36">
      <c r="S2155" s="177"/>
      <c r="T2155" s="177"/>
      <c r="X2155" s="177"/>
      <c r="Y2155" s="177"/>
      <c r="AB2155" s="77"/>
      <c r="AJ2155" s="55"/>
    </row>
    <row r="2156" spans="19:36">
      <c r="S2156" s="177"/>
      <c r="T2156" s="177"/>
      <c r="X2156" s="177"/>
      <c r="Y2156" s="177"/>
      <c r="AB2156" s="77"/>
      <c r="AJ2156" s="55"/>
    </row>
    <row r="2157" spans="19:36">
      <c r="S2157" s="177"/>
      <c r="T2157" s="177"/>
      <c r="X2157" s="177"/>
      <c r="Y2157" s="177"/>
      <c r="AB2157" s="77"/>
      <c r="AJ2157" s="55"/>
    </row>
    <row r="2158" spans="19:36">
      <c r="S2158" s="177"/>
      <c r="T2158" s="177"/>
      <c r="X2158" s="177"/>
      <c r="Y2158" s="177"/>
      <c r="AB2158" s="77"/>
      <c r="AJ2158" s="55"/>
    </row>
    <row r="2159" spans="19:36">
      <c r="S2159" s="177"/>
      <c r="T2159" s="177"/>
      <c r="X2159" s="177"/>
      <c r="Y2159" s="177"/>
      <c r="AB2159" s="77"/>
      <c r="AJ2159" s="55"/>
    </row>
    <row r="2160" spans="19:36">
      <c r="S2160" s="177"/>
      <c r="T2160" s="177"/>
      <c r="X2160" s="177"/>
      <c r="Y2160" s="177"/>
      <c r="AB2160" s="77"/>
      <c r="AJ2160" s="55"/>
    </row>
    <row r="2161" spans="19:36">
      <c r="S2161" s="177"/>
      <c r="T2161" s="177"/>
      <c r="X2161" s="177"/>
      <c r="Y2161" s="177"/>
      <c r="AB2161" s="77"/>
      <c r="AJ2161" s="55"/>
    </row>
    <row r="2162" spans="19:36">
      <c r="S2162" s="177"/>
      <c r="T2162" s="177"/>
      <c r="X2162" s="177"/>
      <c r="Y2162" s="177"/>
      <c r="AB2162" s="77"/>
      <c r="AJ2162" s="55"/>
    </row>
    <row r="2163" spans="19:36">
      <c r="S2163" s="177"/>
      <c r="T2163" s="177"/>
      <c r="X2163" s="177"/>
      <c r="Y2163" s="177"/>
      <c r="AB2163" s="77"/>
      <c r="AJ2163" s="55"/>
    </row>
    <row r="2164" spans="19:36">
      <c r="S2164" s="177"/>
      <c r="T2164" s="177"/>
      <c r="X2164" s="177"/>
      <c r="Y2164" s="177"/>
      <c r="AB2164" s="77"/>
      <c r="AJ2164" s="55"/>
    </row>
    <row r="2165" spans="19:36">
      <c r="S2165" s="177"/>
      <c r="T2165" s="177"/>
      <c r="X2165" s="177"/>
      <c r="Y2165" s="177"/>
      <c r="AB2165" s="77"/>
      <c r="AJ2165" s="55"/>
    </row>
    <row r="2166" spans="19:36">
      <c r="S2166" s="177"/>
      <c r="T2166" s="177"/>
      <c r="X2166" s="177"/>
      <c r="Y2166" s="177"/>
      <c r="AB2166" s="77"/>
      <c r="AJ2166" s="55"/>
    </row>
    <row r="2167" spans="19:36">
      <c r="S2167" s="177"/>
      <c r="T2167" s="177"/>
      <c r="X2167" s="177"/>
      <c r="Y2167" s="177"/>
      <c r="AB2167" s="77"/>
      <c r="AJ2167" s="55"/>
    </row>
    <row r="2168" spans="19:36">
      <c r="S2168" s="177"/>
      <c r="T2168" s="177"/>
      <c r="X2168" s="177"/>
      <c r="Y2168" s="177"/>
      <c r="AB2168" s="77"/>
      <c r="AJ2168" s="55"/>
    </row>
    <row r="2169" spans="19:36">
      <c r="S2169" s="177"/>
      <c r="T2169" s="177"/>
      <c r="X2169" s="177"/>
      <c r="Y2169" s="177"/>
      <c r="AB2169" s="77"/>
      <c r="AJ2169" s="55"/>
    </row>
    <row r="2170" spans="19:36">
      <c r="S2170" s="177"/>
      <c r="T2170" s="177"/>
      <c r="X2170" s="177"/>
      <c r="Y2170" s="177"/>
      <c r="AB2170" s="77"/>
      <c r="AJ2170" s="55"/>
    </row>
    <row r="2171" spans="19:36">
      <c r="S2171" s="177"/>
      <c r="T2171" s="177"/>
      <c r="X2171" s="177"/>
      <c r="Y2171" s="177"/>
      <c r="AB2171" s="77"/>
      <c r="AJ2171" s="55"/>
    </row>
    <row r="2172" spans="19:36">
      <c r="S2172" s="177"/>
      <c r="T2172" s="177"/>
      <c r="X2172" s="177"/>
      <c r="Y2172" s="177"/>
      <c r="AB2172" s="77"/>
      <c r="AJ2172" s="55"/>
    </row>
    <row r="2173" spans="19:36">
      <c r="S2173" s="177"/>
      <c r="T2173" s="177"/>
      <c r="X2173" s="177"/>
      <c r="Y2173" s="177"/>
      <c r="AB2173" s="77"/>
      <c r="AJ2173" s="55"/>
    </row>
    <row r="2174" spans="19:36">
      <c r="S2174" s="177"/>
      <c r="T2174" s="177"/>
      <c r="X2174" s="177"/>
      <c r="Y2174" s="177"/>
      <c r="AB2174" s="77"/>
      <c r="AJ2174" s="55"/>
    </row>
    <row r="2175" spans="19:36">
      <c r="S2175" s="177"/>
      <c r="T2175" s="177"/>
      <c r="X2175" s="177"/>
      <c r="Y2175" s="177"/>
      <c r="AB2175" s="77"/>
      <c r="AJ2175" s="55"/>
    </row>
    <row r="2176" spans="19:36">
      <c r="S2176" s="177"/>
      <c r="T2176" s="177"/>
      <c r="X2176" s="177"/>
      <c r="Y2176" s="177"/>
      <c r="AB2176" s="77"/>
      <c r="AJ2176" s="55"/>
    </row>
    <row r="2177" spans="19:36">
      <c r="S2177" s="177"/>
      <c r="T2177" s="177"/>
      <c r="X2177" s="177"/>
      <c r="Y2177" s="177"/>
      <c r="AB2177" s="77"/>
      <c r="AJ2177" s="55"/>
    </row>
    <row r="2178" spans="19:36">
      <c r="S2178" s="177"/>
      <c r="T2178" s="177"/>
      <c r="X2178" s="177"/>
      <c r="Y2178" s="177"/>
      <c r="AB2178" s="77"/>
      <c r="AJ2178" s="55"/>
    </row>
    <row r="2179" spans="19:36">
      <c r="S2179" s="177"/>
      <c r="T2179" s="177"/>
      <c r="X2179" s="177"/>
      <c r="Y2179" s="177"/>
      <c r="AB2179" s="77"/>
      <c r="AJ2179" s="55"/>
    </row>
    <row r="2180" spans="19:36">
      <c r="S2180" s="177"/>
      <c r="T2180" s="177"/>
      <c r="X2180" s="177"/>
      <c r="Y2180" s="177"/>
      <c r="AB2180" s="77"/>
      <c r="AJ2180" s="55"/>
    </row>
    <row r="2181" spans="19:36">
      <c r="S2181" s="177"/>
      <c r="T2181" s="177"/>
      <c r="X2181" s="177"/>
      <c r="Y2181" s="177"/>
      <c r="AB2181" s="77"/>
      <c r="AJ2181" s="55"/>
    </row>
    <row r="2182" spans="19:36">
      <c r="S2182" s="177"/>
      <c r="T2182" s="177"/>
      <c r="X2182" s="177"/>
      <c r="Y2182" s="177"/>
      <c r="AB2182" s="77"/>
      <c r="AJ2182" s="55"/>
    </row>
    <row r="2183" spans="19:36">
      <c r="S2183" s="177"/>
      <c r="T2183" s="177"/>
      <c r="X2183" s="177"/>
      <c r="Y2183" s="177"/>
      <c r="AB2183" s="77"/>
      <c r="AJ2183" s="55"/>
    </row>
    <row r="2184" spans="19:36">
      <c r="S2184" s="177"/>
      <c r="T2184" s="177"/>
      <c r="X2184" s="177"/>
      <c r="Y2184" s="177"/>
      <c r="AB2184" s="77"/>
      <c r="AJ2184" s="55"/>
    </row>
    <row r="2185" spans="19:36">
      <c r="S2185" s="177"/>
      <c r="T2185" s="177"/>
      <c r="X2185" s="177"/>
      <c r="Y2185" s="177"/>
      <c r="AB2185" s="77"/>
      <c r="AJ2185" s="55"/>
    </row>
    <row r="2186" spans="19:36">
      <c r="S2186" s="177"/>
      <c r="T2186" s="177"/>
      <c r="X2186" s="177"/>
      <c r="Y2186" s="177"/>
      <c r="AB2186" s="77"/>
      <c r="AJ2186" s="55"/>
    </row>
    <row r="2187" spans="19:36">
      <c r="S2187" s="177"/>
      <c r="T2187" s="177"/>
      <c r="X2187" s="177"/>
      <c r="Y2187" s="177"/>
      <c r="AB2187" s="77"/>
      <c r="AJ2187" s="55"/>
    </row>
    <row r="2188" spans="19:36">
      <c r="S2188" s="177"/>
      <c r="T2188" s="177"/>
      <c r="X2188" s="177"/>
      <c r="Y2188" s="177"/>
      <c r="AB2188" s="77"/>
      <c r="AJ2188" s="55"/>
    </row>
    <row r="2189" spans="19:36">
      <c r="S2189" s="177"/>
      <c r="T2189" s="177"/>
      <c r="X2189" s="177"/>
      <c r="Y2189" s="177"/>
      <c r="AB2189" s="77"/>
      <c r="AJ2189" s="55"/>
    </row>
    <row r="2190" spans="19:36">
      <c r="S2190" s="177"/>
      <c r="T2190" s="177"/>
      <c r="X2190" s="177"/>
      <c r="Y2190" s="177"/>
      <c r="AB2190" s="77"/>
      <c r="AJ2190" s="55"/>
    </row>
    <row r="2191" spans="19:36">
      <c r="S2191" s="177"/>
      <c r="T2191" s="177"/>
      <c r="X2191" s="177"/>
      <c r="Y2191" s="177"/>
      <c r="AB2191" s="77"/>
      <c r="AJ2191" s="55"/>
    </row>
    <row r="2192" spans="19:36">
      <c r="S2192" s="177"/>
      <c r="T2192" s="177"/>
      <c r="X2192" s="177"/>
      <c r="Y2192" s="177"/>
      <c r="AB2192" s="77"/>
      <c r="AJ2192" s="55"/>
    </row>
    <row r="2193" spans="19:36">
      <c r="S2193" s="177"/>
      <c r="T2193" s="177"/>
      <c r="X2193" s="177"/>
      <c r="Y2193" s="177"/>
      <c r="AB2193" s="77"/>
      <c r="AJ2193" s="55"/>
    </row>
    <row r="2194" spans="19:36">
      <c r="S2194" s="177"/>
      <c r="T2194" s="177"/>
      <c r="X2194" s="177"/>
      <c r="Y2194" s="177"/>
      <c r="AB2194" s="77"/>
      <c r="AJ2194" s="55"/>
    </row>
    <row r="2195" spans="19:36">
      <c r="S2195" s="177"/>
      <c r="T2195" s="177"/>
      <c r="X2195" s="177"/>
      <c r="Y2195" s="177"/>
      <c r="AB2195" s="77"/>
      <c r="AJ2195" s="55"/>
    </row>
    <row r="2196" spans="19:36">
      <c r="S2196" s="177"/>
      <c r="T2196" s="177"/>
      <c r="X2196" s="177"/>
      <c r="Y2196" s="177"/>
      <c r="AB2196" s="77"/>
      <c r="AJ2196" s="55"/>
    </row>
    <row r="2197" spans="19:36">
      <c r="S2197" s="177"/>
      <c r="T2197" s="177"/>
      <c r="X2197" s="177"/>
      <c r="Y2197" s="177"/>
      <c r="AB2197" s="77"/>
      <c r="AJ2197" s="55"/>
    </row>
    <row r="2198" spans="19:36">
      <c r="S2198" s="177"/>
      <c r="T2198" s="177"/>
      <c r="X2198" s="177"/>
      <c r="Y2198" s="177"/>
      <c r="AB2198" s="77"/>
      <c r="AJ2198" s="55"/>
    </row>
    <row r="2199" spans="19:36">
      <c r="S2199" s="177"/>
      <c r="T2199" s="177"/>
      <c r="X2199" s="177"/>
      <c r="Y2199" s="177"/>
      <c r="AB2199" s="77"/>
      <c r="AJ2199" s="55"/>
    </row>
    <row r="2200" spans="19:36">
      <c r="S2200" s="177"/>
      <c r="T2200" s="177"/>
      <c r="X2200" s="177"/>
      <c r="Y2200" s="177"/>
      <c r="AB2200" s="77"/>
      <c r="AJ2200" s="55"/>
    </row>
    <row r="2201" spans="19:36">
      <c r="S2201" s="177"/>
      <c r="T2201" s="177"/>
      <c r="X2201" s="177"/>
      <c r="Y2201" s="177"/>
      <c r="AB2201" s="77"/>
      <c r="AJ2201" s="55"/>
    </row>
    <row r="2202" spans="19:36">
      <c r="S2202" s="177"/>
      <c r="T2202" s="177"/>
      <c r="X2202" s="177"/>
      <c r="Y2202" s="177"/>
      <c r="AB2202" s="77"/>
      <c r="AJ2202" s="55"/>
    </row>
    <row r="2203" spans="19:36">
      <c r="S2203" s="177"/>
      <c r="T2203" s="177"/>
      <c r="X2203" s="177"/>
      <c r="Y2203" s="177"/>
      <c r="AB2203" s="77"/>
      <c r="AJ2203" s="55"/>
    </row>
    <row r="2204" spans="19:36">
      <c r="S2204" s="177"/>
      <c r="T2204" s="177"/>
      <c r="X2204" s="177"/>
      <c r="Y2204" s="177"/>
      <c r="AB2204" s="77"/>
      <c r="AJ2204" s="55"/>
    </row>
    <row r="2205" spans="19:36">
      <c r="S2205" s="177"/>
      <c r="T2205" s="177"/>
      <c r="X2205" s="177"/>
      <c r="Y2205" s="177"/>
      <c r="AB2205" s="77"/>
      <c r="AJ2205" s="55"/>
    </row>
    <row r="2206" spans="19:36">
      <c r="S2206" s="177"/>
      <c r="T2206" s="177"/>
      <c r="X2206" s="177"/>
      <c r="Y2206" s="177"/>
      <c r="AB2206" s="77"/>
      <c r="AJ2206" s="55"/>
    </row>
    <row r="2207" spans="19:36">
      <c r="S2207" s="177"/>
      <c r="T2207" s="177"/>
      <c r="X2207" s="177"/>
      <c r="Y2207" s="177"/>
      <c r="AB2207" s="77"/>
      <c r="AJ2207" s="55"/>
    </row>
    <row r="2208" spans="19:36">
      <c r="S2208" s="177"/>
      <c r="T2208" s="177"/>
      <c r="X2208" s="177"/>
      <c r="Y2208" s="177"/>
      <c r="AB2208" s="77"/>
      <c r="AJ2208" s="55"/>
    </row>
    <row r="2209" spans="19:36">
      <c r="S2209" s="177"/>
      <c r="T2209" s="177"/>
      <c r="X2209" s="177"/>
      <c r="Y2209" s="177"/>
      <c r="AB2209" s="77"/>
      <c r="AJ2209" s="55"/>
    </row>
    <row r="2210" spans="19:36">
      <c r="S2210" s="177"/>
      <c r="T2210" s="177"/>
      <c r="X2210" s="177"/>
      <c r="Y2210" s="177"/>
      <c r="AB2210" s="77"/>
      <c r="AJ2210" s="55"/>
    </row>
    <row r="2211" spans="19:36">
      <c r="S2211" s="177"/>
      <c r="T2211" s="177"/>
      <c r="X2211" s="177"/>
      <c r="Y2211" s="177"/>
      <c r="AB2211" s="77"/>
      <c r="AJ2211" s="55"/>
    </row>
    <row r="2212" spans="19:36">
      <c r="S2212" s="177"/>
      <c r="T2212" s="177"/>
      <c r="X2212" s="177"/>
      <c r="Y2212" s="177"/>
      <c r="AB2212" s="77"/>
      <c r="AJ2212" s="55"/>
    </row>
    <row r="2213" spans="19:36">
      <c r="S2213" s="177"/>
      <c r="T2213" s="177"/>
      <c r="X2213" s="177"/>
      <c r="Y2213" s="177"/>
      <c r="AB2213" s="77"/>
      <c r="AJ2213" s="55"/>
    </row>
    <row r="2214" spans="19:36">
      <c r="S2214" s="177"/>
      <c r="T2214" s="177"/>
      <c r="X2214" s="177"/>
      <c r="Y2214" s="177"/>
      <c r="AB2214" s="77"/>
      <c r="AJ2214" s="55"/>
    </row>
    <row r="2215" spans="19:36">
      <c r="S2215" s="177"/>
      <c r="T2215" s="177"/>
      <c r="X2215" s="177"/>
      <c r="Y2215" s="177"/>
      <c r="AB2215" s="77"/>
      <c r="AJ2215" s="55"/>
    </row>
    <row r="2216" spans="19:36">
      <c r="S2216" s="177"/>
      <c r="T2216" s="177"/>
      <c r="X2216" s="177"/>
      <c r="Y2216" s="177"/>
      <c r="AB2216" s="77"/>
      <c r="AJ2216" s="55"/>
    </row>
    <row r="2217" spans="19:36">
      <c r="S2217" s="177"/>
      <c r="T2217" s="177"/>
      <c r="X2217" s="177"/>
      <c r="Y2217" s="177"/>
      <c r="AB2217" s="77"/>
      <c r="AJ2217" s="55"/>
    </row>
    <row r="2218" spans="19:36">
      <c r="S2218" s="177"/>
      <c r="T2218" s="177"/>
      <c r="X2218" s="177"/>
      <c r="Y2218" s="177"/>
      <c r="AB2218" s="77"/>
      <c r="AJ2218" s="55"/>
    </row>
    <row r="2219" spans="19:36">
      <c r="S2219" s="177"/>
      <c r="T2219" s="177"/>
      <c r="X2219" s="177"/>
      <c r="Y2219" s="177"/>
      <c r="AB2219" s="77"/>
      <c r="AJ2219" s="55"/>
    </row>
    <row r="2220" spans="19:36">
      <c r="S2220" s="177"/>
      <c r="T2220" s="177"/>
      <c r="X2220" s="177"/>
      <c r="Y2220" s="177"/>
      <c r="AB2220" s="77"/>
      <c r="AJ2220" s="55"/>
    </row>
    <row r="2221" spans="19:36">
      <c r="S2221" s="177"/>
      <c r="T2221" s="177"/>
      <c r="X2221" s="177"/>
      <c r="Y2221" s="177"/>
      <c r="AB2221" s="77"/>
      <c r="AJ2221" s="55"/>
    </row>
    <row r="2222" spans="19:36">
      <c r="S2222" s="177"/>
      <c r="T2222" s="177"/>
      <c r="AB2222" s="77"/>
      <c r="AJ2222" s="55"/>
    </row>
    <row r="2223" spans="19:36">
      <c r="S2223" s="177"/>
      <c r="T2223" s="177"/>
      <c r="AB2223" s="77"/>
      <c r="AJ2223" s="55"/>
    </row>
    <row r="2224" spans="19:36">
      <c r="S2224" s="177"/>
      <c r="T2224" s="177"/>
      <c r="AB2224" s="77"/>
      <c r="AJ2224" s="55"/>
    </row>
    <row r="2225" spans="19:36">
      <c r="S2225" s="177"/>
      <c r="T2225" s="177"/>
      <c r="AB2225" s="77"/>
      <c r="AJ2225" s="55"/>
    </row>
    <row r="2226" spans="19:36">
      <c r="S2226" s="177"/>
      <c r="T2226" s="177"/>
      <c r="AB2226" s="77"/>
      <c r="AJ2226" s="55"/>
    </row>
    <row r="2227" spans="19:36">
      <c r="S2227" s="177"/>
      <c r="T2227" s="177"/>
      <c r="AB2227" s="77"/>
      <c r="AJ2227" s="55"/>
    </row>
    <row r="2228" spans="19:36">
      <c r="S2228" s="177"/>
      <c r="T2228" s="177"/>
      <c r="AB2228" s="77"/>
      <c r="AJ2228" s="55"/>
    </row>
    <row r="2229" spans="19:36">
      <c r="S2229" s="177"/>
      <c r="T2229" s="177"/>
      <c r="AB2229" s="77"/>
      <c r="AJ2229" s="55"/>
    </row>
    <row r="2230" spans="19:36">
      <c r="S2230" s="177"/>
      <c r="T2230" s="177"/>
      <c r="AB2230" s="77"/>
      <c r="AJ2230" s="55"/>
    </row>
    <row r="2231" spans="19:36">
      <c r="S2231" s="177"/>
      <c r="T2231" s="177"/>
      <c r="AB2231" s="77"/>
      <c r="AJ2231" s="55"/>
    </row>
    <row r="2232" spans="19:36">
      <c r="S2232" s="177"/>
      <c r="T2232" s="177"/>
      <c r="AB2232" s="77"/>
      <c r="AJ2232" s="55"/>
    </row>
    <row r="2233" spans="19:36">
      <c r="S2233" s="177"/>
      <c r="T2233" s="177"/>
      <c r="AB2233" s="77"/>
      <c r="AJ2233" s="55"/>
    </row>
    <row r="2234" spans="19:36">
      <c r="S2234" s="177"/>
      <c r="T2234" s="177"/>
      <c r="AB2234" s="77"/>
      <c r="AJ2234" s="55"/>
    </row>
    <row r="2235" spans="19:36">
      <c r="S2235" s="177"/>
      <c r="T2235" s="177"/>
      <c r="AB2235" s="77"/>
      <c r="AJ2235" s="55"/>
    </row>
    <row r="2236" spans="19:36">
      <c r="S2236" s="177"/>
      <c r="T2236" s="177"/>
      <c r="AB2236" s="77"/>
      <c r="AJ2236" s="55"/>
    </row>
    <row r="2237" spans="19:36">
      <c r="S2237" s="177"/>
      <c r="T2237" s="177"/>
      <c r="AB2237" s="77"/>
      <c r="AJ2237" s="55"/>
    </row>
    <row r="2238" spans="19:36">
      <c r="S2238" s="177"/>
      <c r="T2238" s="177"/>
      <c r="AB2238" s="77"/>
      <c r="AJ2238" s="55"/>
    </row>
    <row r="2239" spans="19:36">
      <c r="S2239" s="177"/>
      <c r="T2239" s="177"/>
      <c r="AB2239" s="77"/>
      <c r="AJ2239" s="55"/>
    </row>
    <row r="2240" spans="19:36">
      <c r="S2240" s="177"/>
      <c r="T2240" s="177"/>
      <c r="AB2240" s="77"/>
      <c r="AJ2240" s="55"/>
    </row>
    <row r="2241" spans="19:36">
      <c r="S2241" s="177"/>
      <c r="T2241" s="177"/>
      <c r="AB2241" s="77"/>
      <c r="AJ2241" s="55"/>
    </row>
    <row r="2242" spans="19:36">
      <c r="S2242" s="177"/>
      <c r="T2242" s="177"/>
      <c r="AB2242" s="77"/>
      <c r="AJ2242" s="55"/>
    </row>
    <row r="2243" spans="19:36">
      <c r="S2243" s="177"/>
      <c r="T2243" s="177"/>
      <c r="AB2243" s="77"/>
      <c r="AJ2243" s="55"/>
    </row>
    <row r="2244" spans="19:36">
      <c r="S2244" s="177"/>
      <c r="T2244" s="177"/>
      <c r="AB2244" s="77"/>
      <c r="AJ2244" s="55"/>
    </row>
    <row r="2245" spans="19:36">
      <c r="S2245" s="177"/>
      <c r="T2245" s="177"/>
      <c r="AB2245" s="77"/>
      <c r="AJ2245" s="55"/>
    </row>
    <row r="2246" spans="19:36">
      <c r="S2246" s="177"/>
      <c r="T2246" s="177"/>
      <c r="AB2246" s="77"/>
      <c r="AJ2246" s="55"/>
    </row>
    <row r="2247" spans="19:36">
      <c r="S2247" s="177"/>
      <c r="T2247" s="177"/>
      <c r="AB2247" s="77"/>
      <c r="AJ2247" s="55"/>
    </row>
    <row r="2248" spans="19:36">
      <c r="S2248" s="177"/>
      <c r="T2248" s="177"/>
      <c r="AB2248" s="77"/>
      <c r="AJ2248" s="55"/>
    </row>
    <row r="2249" spans="19:36">
      <c r="S2249" s="177"/>
      <c r="T2249" s="177"/>
      <c r="AB2249" s="77"/>
      <c r="AJ2249" s="55"/>
    </row>
    <row r="2250" spans="19:36">
      <c r="S2250" s="177"/>
      <c r="T2250" s="177"/>
      <c r="AB2250" s="77"/>
      <c r="AJ2250" s="55"/>
    </row>
    <row r="2251" spans="19:36">
      <c r="S2251" s="177"/>
      <c r="T2251" s="177"/>
      <c r="AB2251" s="77"/>
      <c r="AJ2251" s="55"/>
    </row>
    <row r="2252" spans="19:36">
      <c r="S2252" s="177"/>
      <c r="T2252" s="177"/>
      <c r="AB2252" s="77"/>
      <c r="AJ2252" s="55"/>
    </row>
    <row r="2253" spans="19:36">
      <c r="S2253" s="177"/>
      <c r="T2253" s="177"/>
      <c r="AB2253" s="77"/>
      <c r="AJ2253" s="55"/>
    </row>
    <row r="2254" spans="19:36">
      <c r="S2254" s="177"/>
      <c r="T2254" s="177"/>
      <c r="AB2254" s="77"/>
      <c r="AJ2254" s="55"/>
    </row>
    <row r="2255" spans="19:36">
      <c r="S2255" s="177"/>
      <c r="T2255" s="177"/>
      <c r="AB2255" s="77"/>
      <c r="AJ2255" s="55"/>
    </row>
    <row r="2256" spans="19:36">
      <c r="S2256" s="177"/>
      <c r="T2256" s="177"/>
      <c r="AB2256" s="77"/>
      <c r="AJ2256" s="55"/>
    </row>
    <row r="2257" spans="19:36">
      <c r="S2257" s="177"/>
      <c r="T2257" s="177"/>
      <c r="AB2257" s="77"/>
      <c r="AJ2257" s="55"/>
    </row>
    <row r="2258" spans="19:36">
      <c r="S2258" s="177"/>
      <c r="T2258" s="177"/>
      <c r="AB2258" s="77"/>
      <c r="AJ2258" s="55"/>
    </row>
    <row r="2259" spans="19:36">
      <c r="S2259" s="177"/>
      <c r="T2259" s="177"/>
      <c r="AB2259" s="77"/>
      <c r="AJ2259" s="55"/>
    </row>
    <row r="2260" spans="19:36">
      <c r="S2260" s="177"/>
      <c r="T2260" s="177"/>
      <c r="AB2260" s="77"/>
      <c r="AJ2260" s="55"/>
    </row>
    <row r="2261" spans="19:36">
      <c r="S2261" s="177"/>
      <c r="T2261" s="177"/>
      <c r="AB2261" s="77"/>
      <c r="AJ2261" s="55"/>
    </row>
    <row r="2262" spans="19:36">
      <c r="S2262" s="177"/>
      <c r="T2262" s="177"/>
      <c r="AB2262" s="77"/>
      <c r="AJ2262" s="55"/>
    </row>
    <row r="2263" spans="19:36">
      <c r="S2263" s="177"/>
      <c r="T2263" s="177"/>
      <c r="AB2263" s="77"/>
      <c r="AJ2263" s="55"/>
    </row>
    <row r="2264" spans="19:36">
      <c r="S2264" s="177"/>
      <c r="T2264" s="177"/>
      <c r="AB2264" s="77"/>
      <c r="AJ2264" s="55"/>
    </row>
    <row r="2265" spans="19:36">
      <c r="S2265" s="177"/>
      <c r="T2265" s="177"/>
      <c r="AB2265" s="77"/>
      <c r="AJ2265" s="55"/>
    </row>
    <row r="2266" spans="19:36">
      <c r="S2266" s="177"/>
      <c r="T2266" s="177"/>
      <c r="AB2266" s="77"/>
      <c r="AJ2266" s="55"/>
    </row>
    <row r="2267" spans="19:36">
      <c r="S2267" s="177"/>
      <c r="T2267" s="177"/>
      <c r="AB2267" s="77"/>
      <c r="AJ2267" s="55"/>
    </row>
    <row r="2268" spans="19:36">
      <c r="S2268" s="177"/>
      <c r="T2268" s="177"/>
      <c r="AB2268" s="77"/>
      <c r="AJ2268" s="55"/>
    </row>
    <row r="2269" spans="19:36">
      <c r="S2269" s="177"/>
      <c r="T2269" s="177"/>
      <c r="AB2269" s="77"/>
      <c r="AJ2269" s="55"/>
    </row>
    <row r="2270" spans="19:36">
      <c r="S2270" s="177"/>
      <c r="T2270" s="177"/>
      <c r="AB2270" s="77"/>
      <c r="AJ2270" s="55"/>
    </row>
    <row r="2271" spans="19:36">
      <c r="S2271" s="177"/>
      <c r="T2271" s="177"/>
      <c r="AB2271" s="77"/>
      <c r="AJ2271" s="55"/>
    </row>
    <row r="2272" spans="19:36">
      <c r="S2272" s="177"/>
      <c r="T2272" s="177"/>
      <c r="AB2272" s="77"/>
      <c r="AJ2272" s="55"/>
    </row>
    <row r="2273" spans="19:36">
      <c r="S2273" s="177"/>
      <c r="T2273" s="177"/>
      <c r="AB2273" s="77"/>
      <c r="AJ2273" s="55"/>
    </row>
    <row r="2274" spans="19:36">
      <c r="S2274" s="177"/>
      <c r="T2274" s="177"/>
      <c r="AB2274" s="77"/>
      <c r="AJ2274" s="55"/>
    </row>
    <row r="2275" spans="19:36">
      <c r="S2275" s="177"/>
      <c r="T2275" s="177"/>
      <c r="AB2275" s="77"/>
      <c r="AJ2275" s="55"/>
    </row>
    <row r="2276" spans="19:36">
      <c r="S2276" s="177"/>
      <c r="T2276" s="177"/>
      <c r="AB2276" s="77"/>
      <c r="AJ2276" s="55"/>
    </row>
    <row r="2277" spans="19:36">
      <c r="S2277" s="177"/>
      <c r="T2277" s="177"/>
      <c r="AB2277" s="77"/>
      <c r="AJ2277" s="55"/>
    </row>
    <row r="2278" spans="19:36">
      <c r="S2278" s="177"/>
      <c r="T2278" s="177"/>
      <c r="AB2278" s="77"/>
      <c r="AJ2278" s="55"/>
    </row>
    <row r="2279" spans="19:36">
      <c r="S2279" s="177"/>
      <c r="T2279" s="177"/>
      <c r="AB2279" s="77"/>
      <c r="AJ2279" s="55"/>
    </row>
    <row r="2280" spans="19:36">
      <c r="S2280" s="177"/>
      <c r="T2280" s="177"/>
      <c r="AB2280" s="77"/>
      <c r="AJ2280" s="55"/>
    </row>
    <row r="2281" spans="19:36">
      <c r="S2281" s="177"/>
      <c r="T2281" s="177"/>
      <c r="AB2281" s="77"/>
      <c r="AJ2281" s="55"/>
    </row>
    <row r="2282" spans="19:36">
      <c r="S2282" s="177"/>
      <c r="T2282" s="177"/>
      <c r="AB2282" s="77"/>
      <c r="AJ2282" s="55"/>
    </row>
    <row r="2283" spans="19:36">
      <c r="S2283" s="177"/>
      <c r="T2283" s="177"/>
      <c r="AB2283" s="77"/>
      <c r="AJ2283" s="55"/>
    </row>
    <row r="2284" spans="19:36">
      <c r="S2284" s="177"/>
      <c r="T2284" s="177"/>
      <c r="AB2284" s="77"/>
      <c r="AJ2284" s="55"/>
    </row>
    <row r="2285" spans="19:36">
      <c r="S2285" s="177"/>
      <c r="T2285" s="177"/>
      <c r="AB2285" s="77"/>
      <c r="AJ2285" s="55"/>
    </row>
    <row r="2286" spans="19:36">
      <c r="S2286" s="177"/>
      <c r="T2286" s="177"/>
      <c r="AB2286" s="77"/>
      <c r="AJ2286" s="55"/>
    </row>
    <row r="2287" spans="19:36">
      <c r="S2287" s="177"/>
      <c r="T2287" s="177"/>
      <c r="AB2287" s="77"/>
      <c r="AJ2287" s="55"/>
    </row>
    <row r="2288" spans="19:36">
      <c r="S2288" s="177"/>
      <c r="T2288" s="177"/>
      <c r="AB2288" s="77"/>
      <c r="AJ2288" s="55"/>
    </row>
    <row r="2289" spans="19:36">
      <c r="S2289" s="177"/>
      <c r="T2289" s="177"/>
      <c r="AB2289" s="77"/>
      <c r="AJ2289" s="55"/>
    </row>
    <row r="2290" spans="19:36">
      <c r="S2290" s="177"/>
      <c r="T2290" s="177"/>
      <c r="AB2290" s="77"/>
      <c r="AJ2290" s="55"/>
    </row>
    <row r="2291" spans="19:36">
      <c r="S2291" s="177"/>
      <c r="T2291" s="177"/>
      <c r="AB2291" s="77"/>
      <c r="AJ2291" s="55"/>
    </row>
    <row r="2292" spans="19:36">
      <c r="S2292" s="177"/>
      <c r="T2292" s="177"/>
      <c r="AB2292" s="77"/>
      <c r="AJ2292" s="55"/>
    </row>
    <row r="2293" spans="19:36">
      <c r="S2293" s="177"/>
      <c r="T2293" s="177"/>
      <c r="AB2293" s="77"/>
      <c r="AJ2293" s="55"/>
    </row>
    <row r="2294" spans="19:36">
      <c r="S2294" s="177"/>
      <c r="T2294" s="177"/>
      <c r="AB2294" s="77"/>
      <c r="AJ2294" s="55"/>
    </row>
    <row r="2295" spans="19:36">
      <c r="S2295" s="177"/>
      <c r="T2295" s="177"/>
      <c r="AB2295" s="77"/>
      <c r="AJ2295" s="55"/>
    </row>
    <row r="2296" spans="19:36">
      <c r="S2296" s="177"/>
      <c r="T2296" s="177"/>
      <c r="AB2296" s="77"/>
      <c r="AJ2296" s="55"/>
    </row>
    <row r="2297" spans="19:36">
      <c r="S2297" s="177"/>
      <c r="T2297" s="177"/>
      <c r="AB2297" s="77"/>
      <c r="AJ2297" s="55"/>
    </row>
    <row r="2298" spans="19:36">
      <c r="S2298" s="177"/>
      <c r="T2298" s="177"/>
      <c r="AB2298" s="77"/>
      <c r="AJ2298" s="55"/>
    </row>
    <row r="2299" spans="19:36">
      <c r="S2299" s="177"/>
      <c r="T2299" s="177"/>
      <c r="AB2299" s="77"/>
      <c r="AJ2299" s="55"/>
    </row>
    <row r="2300" spans="19:36">
      <c r="S2300" s="177"/>
      <c r="T2300" s="177"/>
      <c r="AB2300" s="77"/>
      <c r="AJ2300" s="55"/>
    </row>
    <row r="2301" spans="19:36">
      <c r="S2301" s="177"/>
      <c r="T2301" s="177"/>
      <c r="AB2301" s="77"/>
      <c r="AJ2301" s="55"/>
    </row>
    <row r="2302" spans="19:36">
      <c r="S2302" s="177"/>
      <c r="T2302" s="177"/>
      <c r="AB2302" s="77"/>
      <c r="AJ2302" s="55"/>
    </row>
    <row r="2303" spans="19:36">
      <c r="S2303" s="177"/>
      <c r="T2303" s="177"/>
      <c r="AB2303" s="77"/>
      <c r="AJ2303" s="55"/>
    </row>
    <row r="2304" spans="19:36">
      <c r="S2304" s="177"/>
      <c r="T2304" s="177"/>
      <c r="AB2304" s="77"/>
      <c r="AJ2304" s="55"/>
    </row>
    <row r="2305" spans="19:36">
      <c r="S2305" s="177"/>
      <c r="T2305" s="177"/>
      <c r="AB2305" s="77"/>
      <c r="AJ2305" s="55"/>
    </row>
    <row r="2306" spans="19:36">
      <c r="S2306" s="177"/>
      <c r="T2306" s="177"/>
      <c r="AB2306" s="77"/>
      <c r="AJ2306" s="55"/>
    </row>
    <row r="2307" spans="19:36">
      <c r="S2307" s="177"/>
      <c r="T2307" s="177"/>
      <c r="AB2307" s="77"/>
      <c r="AJ2307" s="55"/>
    </row>
    <row r="2308" spans="19:36">
      <c r="S2308" s="177"/>
      <c r="T2308" s="177"/>
      <c r="AB2308" s="77"/>
      <c r="AJ2308" s="55"/>
    </row>
    <row r="2309" spans="19:36">
      <c r="S2309" s="177"/>
      <c r="T2309" s="177"/>
      <c r="AB2309" s="77"/>
      <c r="AJ2309" s="55"/>
    </row>
    <row r="2310" spans="19:36">
      <c r="S2310" s="177"/>
      <c r="T2310" s="177"/>
      <c r="AB2310" s="77"/>
      <c r="AJ2310" s="55"/>
    </row>
    <row r="2311" spans="19:36">
      <c r="S2311" s="177"/>
      <c r="T2311" s="177"/>
      <c r="AB2311" s="77"/>
      <c r="AJ2311" s="55"/>
    </row>
    <row r="2312" spans="19:36">
      <c r="S2312" s="177"/>
      <c r="T2312" s="177"/>
      <c r="AB2312" s="77"/>
      <c r="AJ2312" s="55"/>
    </row>
    <row r="2313" spans="19:36">
      <c r="S2313" s="177"/>
      <c r="T2313" s="177"/>
      <c r="AB2313" s="77"/>
      <c r="AJ2313" s="55"/>
    </row>
    <row r="2314" spans="19:36">
      <c r="S2314" s="177"/>
      <c r="T2314" s="177"/>
      <c r="AB2314" s="77"/>
      <c r="AJ2314" s="55"/>
    </row>
    <row r="2315" spans="19:36">
      <c r="S2315" s="177"/>
      <c r="T2315" s="177"/>
      <c r="AB2315" s="77"/>
      <c r="AJ2315" s="55"/>
    </row>
    <row r="2316" spans="19:36">
      <c r="S2316" s="177"/>
      <c r="T2316" s="177"/>
      <c r="AB2316" s="77"/>
      <c r="AJ2316" s="55"/>
    </row>
    <row r="2317" spans="19:36">
      <c r="S2317" s="177"/>
      <c r="T2317" s="177"/>
      <c r="AB2317" s="77"/>
      <c r="AJ2317" s="55"/>
    </row>
    <row r="2318" spans="19:36">
      <c r="S2318" s="177"/>
      <c r="T2318" s="177"/>
      <c r="AB2318" s="77"/>
      <c r="AJ2318" s="55"/>
    </row>
    <row r="2319" spans="19:36">
      <c r="S2319" s="177"/>
      <c r="T2319" s="177"/>
      <c r="AB2319" s="77"/>
      <c r="AJ2319" s="55"/>
    </row>
    <row r="2320" spans="19:36">
      <c r="S2320" s="177"/>
      <c r="T2320" s="177"/>
      <c r="AB2320" s="77"/>
      <c r="AJ2320" s="55"/>
    </row>
    <row r="2321" spans="19:36">
      <c r="S2321" s="177"/>
      <c r="T2321" s="177"/>
      <c r="AB2321" s="77"/>
      <c r="AJ2321" s="55"/>
    </row>
    <row r="2322" spans="19:36">
      <c r="S2322" s="177"/>
      <c r="T2322" s="177"/>
      <c r="AB2322" s="77"/>
      <c r="AJ2322" s="55"/>
    </row>
    <row r="2323" spans="19:36">
      <c r="S2323" s="177"/>
      <c r="T2323" s="177"/>
      <c r="AB2323" s="77"/>
      <c r="AJ2323" s="55"/>
    </row>
    <row r="2324" spans="19:36">
      <c r="S2324" s="177"/>
      <c r="T2324" s="177"/>
      <c r="AB2324" s="77"/>
      <c r="AJ2324" s="55"/>
    </row>
    <row r="2325" spans="19:36">
      <c r="S2325" s="177"/>
      <c r="T2325" s="177"/>
      <c r="AB2325" s="77"/>
      <c r="AJ2325" s="55"/>
    </row>
    <row r="2326" spans="19:36">
      <c r="S2326" s="177"/>
      <c r="T2326" s="177"/>
      <c r="AB2326" s="77"/>
      <c r="AJ2326" s="55"/>
    </row>
    <row r="2327" spans="19:36">
      <c r="S2327" s="177"/>
      <c r="T2327" s="177"/>
      <c r="AB2327" s="77"/>
      <c r="AJ2327" s="55"/>
    </row>
    <row r="2328" spans="19:36">
      <c r="S2328" s="177"/>
      <c r="T2328" s="177"/>
      <c r="AB2328" s="77"/>
      <c r="AJ2328" s="55"/>
    </row>
    <row r="2329" spans="19:36">
      <c r="S2329" s="177"/>
      <c r="T2329" s="177"/>
      <c r="AB2329" s="77"/>
      <c r="AJ2329" s="55"/>
    </row>
    <row r="2330" spans="19:36">
      <c r="S2330" s="177"/>
      <c r="T2330" s="177"/>
      <c r="AB2330" s="77"/>
      <c r="AJ2330" s="55"/>
    </row>
    <row r="2331" spans="19:36">
      <c r="S2331" s="177"/>
      <c r="T2331" s="177"/>
      <c r="AB2331" s="77"/>
      <c r="AJ2331" s="55"/>
    </row>
    <row r="2332" spans="19:36">
      <c r="S2332" s="177"/>
      <c r="T2332" s="177"/>
      <c r="AB2332" s="77"/>
      <c r="AJ2332" s="55"/>
    </row>
    <row r="2333" spans="19:36">
      <c r="S2333" s="177"/>
      <c r="T2333" s="177"/>
      <c r="AB2333" s="77"/>
      <c r="AJ2333" s="55"/>
    </row>
    <row r="2334" spans="19:36">
      <c r="S2334" s="177"/>
      <c r="T2334" s="177"/>
      <c r="AB2334" s="77"/>
      <c r="AJ2334" s="55"/>
    </row>
    <row r="2335" spans="19:36">
      <c r="S2335" s="177"/>
      <c r="T2335" s="177"/>
      <c r="AB2335" s="77"/>
      <c r="AJ2335" s="55"/>
    </row>
    <row r="2336" spans="19:36">
      <c r="S2336" s="177"/>
      <c r="T2336" s="177"/>
      <c r="AB2336" s="77"/>
      <c r="AJ2336" s="55"/>
    </row>
    <row r="2337" spans="19:36">
      <c r="S2337" s="177"/>
      <c r="T2337" s="177"/>
      <c r="AB2337" s="77"/>
      <c r="AJ2337" s="55"/>
    </row>
    <row r="2338" spans="19:36">
      <c r="S2338" s="177"/>
      <c r="T2338" s="177"/>
      <c r="AB2338" s="77"/>
      <c r="AJ2338" s="55"/>
    </row>
    <row r="2339" spans="19:36">
      <c r="S2339" s="177"/>
      <c r="T2339" s="177"/>
      <c r="AB2339" s="77"/>
      <c r="AJ2339" s="55"/>
    </row>
    <row r="2340" spans="19:36">
      <c r="S2340" s="177"/>
      <c r="T2340" s="177"/>
      <c r="AB2340" s="77"/>
      <c r="AJ2340" s="55"/>
    </row>
    <row r="2341" spans="19:36">
      <c r="S2341" s="177"/>
      <c r="T2341" s="177"/>
      <c r="AB2341" s="77"/>
      <c r="AJ2341" s="55"/>
    </row>
    <row r="2342" spans="19:36">
      <c r="S2342" s="177"/>
      <c r="T2342" s="177"/>
      <c r="AB2342" s="77"/>
      <c r="AJ2342" s="55"/>
    </row>
    <row r="2343" spans="19:36">
      <c r="S2343" s="177"/>
      <c r="T2343" s="177"/>
      <c r="AB2343" s="77"/>
      <c r="AJ2343" s="55"/>
    </row>
    <row r="2344" spans="19:36">
      <c r="S2344" s="177"/>
      <c r="T2344" s="177"/>
      <c r="AB2344" s="77"/>
      <c r="AJ2344" s="55"/>
    </row>
    <row r="2345" spans="19:36">
      <c r="S2345" s="177"/>
      <c r="T2345" s="177"/>
      <c r="AB2345" s="77"/>
      <c r="AJ2345" s="55"/>
    </row>
    <row r="2346" spans="19:36">
      <c r="S2346" s="177"/>
      <c r="T2346" s="177"/>
      <c r="AB2346" s="77"/>
      <c r="AJ2346" s="55"/>
    </row>
    <row r="2347" spans="19:36">
      <c r="S2347" s="177"/>
      <c r="T2347" s="177"/>
      <c r="AB2347" s="77"/>
      <c r="AJ2347" s="55"/>
    </row>
    <row r="2348" spans="19:36">
      <c r="S2348" s="177"/>
      <c r="T2348" s="177"/>
      <c r="AB2348" s="77"/>
      <c r="AJ2348" s="55"/>
    </row>
    <row r="2349" spans="19:36">
      <c r="S2349" s="177"/>
      <c r="T2349" s="177"/>
      <c r="AB2349" s="77"/>
      <c r="AJ2349" s="55"/>
    </row>
    <row r="2350" spans="19:36">
      <c r="S2350" s="177"/>
      <c r="T2350" s="177"/>
      <c r="AB2350" s="77"/>
      <c r="AJ2350" s="55"/>
    </row>
    <row r="2351" spans="19:36">
      <c r="S2351" s="177"/>
      <c r="T2351" s="177"/>
      <c r="AB2351" s="77"/>
      <c r="AJ2351" s="55"/>
    </row>
    <row r="2352" spans="19:36">
      <c r="S2352" s="177"/>
      <c r="T2352" s="177"/>
      <c r="AB2352" s="77"/>
      <c r="AJ2352" s="55"/>
    </row>
    <row r="2353" spans="19:36">
      <c r="S2353" s="177"/>
      <c r="T2353" s="177"/>
      <c r="AB2353" s="77"/>
      <c r="AJ2353" s="55"/>
    </row>
    <row r="2354" spans="19:36">
      <c r="S2354" s="177"/>
      <c r="T2354" s="177"/>
      <c r="AB2354" s="77"/>
      <c r="AJ2354" s="55"/>
    </row>
    <row r="2355" spans="19:36">
      <c r="S2355" s="177"/>
      <c r="T2355" s="177"/>
      <c r="AB2355" s="77"/>
      <c r="AJ2355" s="55"/>
    </row>
    <row r="2356" spans="19:36">
      <c r="S2356" s="177"/>
      <c r="T2356" s="177"/>
      <c r="AB2356" s="77"/>
      <c r="AJ2356" s="55"/>
    </row>
    <row r="2357" spans="19:36">
      <c r="S2357" s="177"/>
      <c r="T2357" s="177"/>
      <c r="AB2357" s="77"/>
      <c r="AJ2357" s="55"/>
    </row>
    <row r="2358" spans="19:36">
      <c r="S2358" s="177"/>
      <c r="T2358" s="177"/>
      <c r="AB2358" s="77"/>
      <c r="AJ2358" s="55"/>
    </row>
    <row r="2359" spans="19:36">
      <c r="S2359" s="177"/>
      <c r="T2359" s="177"/>
      <c r="AB2359" s="77"/>
      <c r="AJ2359" s="55"/>
    </row>
    <row r="2360" spans="19:36">
      <c r="S2360" s="177"/>
      <c r="T2360" s="177"/>
      <c r="AB2360" s="77"/>
      <c r="AJ2360" s="55"/>
    </row>
    <row r="2361" spans="19:36">
      <c r="S2361" s="177"/>
      <c r="T2361" s="177"/>
      <c r="AB2361" s="77"/>
      <c r="AJ2361" s="55"/>
    </row>
    <row r="2362" spans="19:36">
      <c r="S2362" s="177"/>
      <c r="T2362" s="177"/>
      <c r="AB2362" s="77"/>
      <c r="AJ2362" s="55"/>
    </row>
    <row r="2363" spans="19:36">
      <c r="S2363" s="177"/>
      <c r="T2363" s="177"/>
      <c r="AB2363" s="77"/>
      <c r="AJ2363" s="55"/>
    </row>
    <row r="2364" spans="19:36">
      <c r="S2364" s="177"/>
      <c r="T2364" s="177"/>
      <c r="AB2364" s="77"/>
      <c r="AJ2364" s="55"/>
    </row>
    <row r="2365" spans="19:36">
      <c r="S2365" s="177"/>
      <c r="T2365" s="177"/>
      <c r="AB2365" s="77"/>
      <c r="AJ2365" s="55"/>
    </row>
    <row r="2366" spans="19:36">
      <c r="S2366" s="177"/>
      <c r="T2366" s="177"/>
      <c r="AB2366" s="77"/>
      <c r="AJ2366" s="55"/>
    </row>
    <row r="2367" spans="19:36">
      <c r="S2367" s="177"/>
      <c r="T2367" s="177"/>
      <c r="AB2367" s="77"/>
      <c r="AJ2367" s="55"/>
    </row>
    <row r="2368" spans="19:36">
      <c r="S2368" s="177"/>
      <c r="T2368" s="177"/>
      <c r="AB2368" s="77"/>
      <c r="AJ2368" s="55"/>
    </row>
    <row r="2369" spans="19:36">
      <c r="S2369" s="177"/>
      <c r="T2369" s="177"/>
      <c r="AB2369" s="77"/>
      <c r="AJ2369" s="55"/>
    </row>
    <row r="2370" spans="19:36">
      <c r="S2370" s="177"/>
      <c r="T2370" s="177"/>
      <c r="AB2370" s="77"/>
      <c r="AJ2370" s="55"/>
    </row>
    <row r="2371" spans="19:36">
      <c r="S2371" s="177"/>
      <c r="T2371" s="177"/>
      <c r="AB2371" s="77"/>
      <c r="AJ2371" s="55"/>
    </row>
    <row r="2372" spans="19:36">
      <c r="S2372" s="177"/>
      <c r="T2372" s="177"/>
      <c r="AB2372" s="77"/>
      <c r="AJ2372" s="55"/>
    </row>
    <row r="2373" spans="19:36">
      <c r="S2373" s="177"/>
      <c r="T2373" s="177"/>
      <c r="AB2373" s="77"/>
      <c r="AJ2373" s="55"/>
    </row>
    <row r="2374" spans="19:36">
      <c r="S2374" s="177"/>
      <c r="T2374" s="177"/>
      <c r="AB2374" s="77"/>
      <c r="AJ2374" s="55"/>
    </row>
    <row r="2375" spans="19:36">
      <c r="S2375" s="177"/>
      <c r="T2375" s="177"/>
      <c r="AB2375" s="77"/>
      <c r="AJ2375" s="55"/>
    </row>
    <row r="2376" spans="19:36">
      <c r="S2376" s="177"/>
      <c r="T2376" s="177"/>
      <c r="AB2376" s="77"/>
      <c r="AJ2376" s="55"/>
    </row>
    <row r="2377" spans="19:36">
      <c r="S2377" s="177"/>
      <c r="T2377" s="177"/>
      <c r="AB2377" s="77"/>
      <c r="AJ2377" s="55"/>
    </row>
    <row r="2378" spans="19:36">
      <c r="S2378" s="177"/>
      <c r="T2378" s="177"/>
      <c r="AB2378" s="77"/>
      <c r="AJ2378" s="55"/>
    </row>
    <row r="2379" spans="19:36">
      <c r="S2379" s="177"/>
      <c r="T2379" s="177"/>
      <c r="AB2379" s="77"/>
      <c r="AJ2379" s="55"/>
    </row>
    <row r="2380" spans="19:36">
      <c r="S2380" s="177"/>
      <c r="T2380" s="177"/>
      <c r="AB2380" s="77"/>
      <c r="AJ2380" s="55"/>
    </row>
    <row r="2381" spans="19:36">
      <c r="S2381" s="177"/>
      <c r="T2381" s="177"/>
      <c r="AB2381" s="77"/>
      <c r="AJ2381" s="55"/>
    </row>
    <row r="2382" spans="19:36">
      <c r="S2382" s="177"/>
      <c r="T2382" s="177"/>
      <c r="AB2382" s="77"/>
      <c r="AJ2382" s="55"/>
    </row>
    <row r="2383" spans="19:36">
      <c r="S2383" s="177"/>
      <c r="T2383" s="177"/>
      <c r="AB2383" s="77"/>
      <c r="AJ2383" s="55"/>
    </row>
    <row r="2384" spans="19:36">
      <c r="S2384" s="177"/>
      <c r="T2384" s="177"/>
      <c r="AB2384" s="77"/>
      <c r="AJ2384" s="55"/>
    </row>
    <row r="2385" spans="19:36">
      <c r="S2385" s="177"/>
      <c r="T2385" s="177"/>
      <c r="AB2385" s="77"/>
      <c r="AJ2385" s="55"/>
    </row>
    <row r="2386" spans="19:36">
      <c r="S2386" s="177"/>
      <c r="T2386" s="177"/>
      <c r="AB2386" s="77"/>
      <c r="AJ2386" s="55"/>
    </row>
    <row r="2387" spans="19:36">
      <c r="S2387" s="177"/>
      <c r="T2387" s="177"/>
      <c r="AB2387" s="77"/>
      <c r="AJ2387" s="55"/>
    </row>
    <row r="2388" spans="19:36">
      <c r="S2388" s="177"/>
      <c r="T2388" s="177"/>
      <c r="AB2388" s="77"/>
      <c r="AJ2388" s="55"/>
    </row>
    <row r="2389" spans="19:36">
      <c r="S2389" s="177"/>
      <c r="T2389" s="177"/>
      <c r="AB2389" s="77"/>
      <c r="AJ2389" s="55"/>
    </row>
    <row r="2390" spans="19:36">
      <c r="S2390" s="177"/>
      <c r="T2390" s="177"/>
      <c r="AB2390" s="77"/>
      <c r="AJ2390" s="55"/>
    </row>
    <row r="2391" spans="19:36">
      <c r="S2391" s="177"/>
      <c r="T2391" s="177"/>
      <c r="AB2391" s="77"/>
      <c r="AJ2391" s="55"/>
    </row>
    <row r="2392" spans="19:36">
      <c r="S2392" s="177"/>
      <c r="T2392" s="177"/>
      <c r="AB2392" s="77"/>
      <c r="AJ2392" s="55"/>
    </row>
    <row r="2393" spans="19:36">
      <c r="S2393" s="177"/>
      <c r="T2393" s="177"/>
      <c r="AB2393" s="77"/>
      <c r="AJ2393" s="55"/>
    </row>
    <row r="2394" spans="19:36">
      <c r="S2394" s="177"/>
      <c r="T2394" s="177"/>
      <c r="AB2394" s="77"/>
      <c r="AJ2394" s="55"/>
    </row>
    <row r="2395" spans="19:36">
      <c r="S2395" s="177"/>
      <c r="T2395" s="177"/>
      <c r="AB2395" s="77"/>
      <c r="AJ2395" s="55"/>
    </row>
    <row r="2396" spans="19:36">
      <c r="S2396" s="177"/>
      <c r="T2396" s="177"/>
      <c r="AB2396" s="77"/>
      <c r="AJ2396" s="55"/>
    </row>
    <row r="2397" spans="19:36">
      <c r="S2397" s="177"/>
      <c r="T2397" s="177"/>
      <c r="AB2397" s="77"/>
      <c r="AJ2397" s="55"/>
    </row>
    <row r="2398" spans="19:36">
      <c r="S2398" s="177"/>
      <c r="T2398" s="177"/>
      <c r="AB2398" s="77"/>
      <c r="AJ2398" s="55"/>
    </row>
    <row r="2399" spans="19:36">
      <c r="S2399" s="177"/>
      <c r="T2399" s="177"/>
      <c r="AB2399" s="77"/>
      <c r="AJ2399" s="55"/>
    </row>
    <row r="2400" spans="19:36">
      <c r="S2400" s="177"/>
      <c r="T2400" s="177"/>
      <c r="AB2400" s="77"/>
      <c r="AJ2400" s="55"/>
    </row>
    <row r="2401" spans="19:36">
      <c r="S2401" s="177"/>
      <c r="T2401" s="177"/>
      <c r="AB2401" s="77"/>
      <c r="AJ2401" s="55"/>
    </row>
    <row r="2402" spans="19:36">
      <c r="S2402" s="177"/>
      <c r="T2402" s="177"/>
      <c r="AB2402" s="77"/>
      <c r="AJ2402" s="55"/>
    </row>
    <row r="2403" spans="19:36">
      <c r="S2403" s="177"/>
      <c r="T2403" s="177"/>
      <c r="AB2403" s="77"/>
      <c r="AJ2403" s="55"/>
    </row>
    <row r="2404" spans="19:36">
      <c r="S2404" s="177"/>
      <c r="T2404" s="177"/>
      <c r="AB2404" s="77"/>
      <c r="AJ2404" s="55"/>
    </row>
    <row r="2405" spans="19:36">
      <c r="S2405" s="177"/>
      <c r="T2405" s="177"/>
      <c r="AB2405" s="77"/>
      <c r="AJ2405" s="55"/>
    </row>
    <row r="2406" spans="19:36">
      <c r="S2406" s="177"/>
      <c r="T2406" s="177"/>
      <c r="AB2406" s="77"/>
      <c r="AJ2406" s="55"/>
    </row>
    <row r="2407" spans="19:36">
      <c r="S2407" s="177"/>
      <c r="T2407" s="177"/>
      <c r="AB2407" s="77"/>
      <c r="AJ2407" s="55"/>
    </row>
    <row r="2408" spans="19:36">
      <c r="S2408" s="177"/>
      <c r="T2408" s="177"/>
      <c r="AB2408" s="77"/>
      <c r="AJ2408" s="55"/>
    </row>
    <row r="2409" spans="19:36">
      <c r="S2409" s="177"/>
      <c r="T2409" s="177"/>
      <c r="AB2409" s="77"/>
      <c r="AJ2409" s="55"/>
    </row>
    <row r="2410" spans="19:36">
      <c r="S2410" s="177"/>
      <c r="T2410" s="177"/>
      <c r="AB2410" s="77"/>
      <c r="AJ2410" s="55"/>
    </row>
    <row r="2411" spans="19:36">
      <c r="S2411" s="177"/>
      <c r="T2411" s="177"/>
      <c r="AB2411" s="77"/>
      <c r="AJ2411" s="55"/>
    </row>
    <row r="2412" spans="19:36">
      <c r="S2412" s="177"/>
      <c r="T2412" s="177"/>
      <c r="AB2412" s="77"/>
      <c r="AJ2412" s="55"/>
    </row>
    <row r="2413" spans="19:36">
      <c r="S2413" s="177"/>
      <c r="T2413" s="177"/>
      <c r="AB2413" s="77"/>
      <c r="AJ2413" s="55"/>
    </row>
    <row r="2414" spans="19:36">
      <c r="S2414" s="177"/>
      <c r="T2414" s="177"/>
      <c r="AB2414" s="77"/>
      <c r="AJ2414" s="55"/>
    </row>
    <row r="2415" spans="19:36">
      <c r="S2415" s="177"/>
      <c r="T2415" s="177"/>
      <c r="AB2415" s="77"/>
      <c r="AJ2415" s="55"/>
    </row>
    <row r="2416" spans="19:36">
      <c r="S2416" s="177"/>
      <c r="T2416" s="177"/>
      <c r="AB2416" s="77"/>
      <c r="AJ2416" s="55"/>
    </row>
    <row r="2417" spans="19:36">
      <c r="S2417" s="177"/>
      <c r="T2417" s="177"/>
      <c r="AB2417" s="77"/>
      <c r="AJ2417" s="55"/>
    </row>
    <row r="2418" spans="19:36">
      <c r="S2418" s="177"/>
      <c r="T2418" s="177"/>
      <c r="AB2418" s="77"/>
      <c r="AJ2418" s="55"/>
    </row>
    <row r="2419" spans="19:36">
      <c r="S2419" s="177"/>
      <c r="T2419" s="177"/>
      <c r="AB2419" s="77"/>
      <c r="AJ2419" s="55"/>
    </row>
    <row r="2420" spans="19:36">
      <c r="S2420" s="177"/>
      <c r="T2420" s="177"/>
      <c r="AB2420" s="77"/>
      <c r="AJ2420" s="55"/>
    </row>
    <row r="2421" spans="19:36">
      <c r="S2421" s="177"/>
      <c r="T2421" s="177"/>
      <c r="AB2421" s="77"/>
      <c r="AJ2421" s="55"/>
    </row>
    <row r="2422" spans="19:36">
      <c r="S2422" s="177"/>
      <c r="T2422" s="177"/>
      <c r="AB2422" s="77"/>
      <c r="AJ2422" s="55"/>
    </row>
    <row r="2423" spans="19:36">
      <c r="S2423" s="177"/>
      <c r="T2423" s="177"/>
      <c r="AB2423" s="77"/>
      <c r="AJ2423" s="55"/>
    </row>
    <row r="2424" spans="19:36">
      <c r="S2424" s="177"/>
      <c r="T2424" s="177"/>
      <c r="AB2424" s="77"/>
      <c r="AJ2424" s="55"/>
    </row>
    <row r="2425" spans="19:36">
      <c r="S2425" s="177"/>
      <c r="T2425" s="177"/>
      <c r="AB2425" s="77"/>
      <c r="AJ2425" s="55"/>
    </row>
    <row r="2426" spans="19:36">
      <c r="S2426" s="177"/>
      <c r="T2426" s="177"/>
      <c r="AB2426" s="77"/>
      <c r="AJ2426" s="55"/>
    </row>
    <row r="2427" spans="19:36">
      <c r="S2427" s="177"/>
      <c r="T2427" s="177"/>
      <c r="AB2427" s="77"/>
      <c r="AJ2427" s="55"/>
    </row>
    <row r="2428" spans="19:36">
      <c r="S2428" s="177"/>
      <c r="T2428" s="177"/>
      <c r="AB2428" s="77"/>
      <c r="AJ2428" s="55"/>
    </row>
    <row r="2429" spans="19:36">
      <c r="S2429" s="177"/>
      <c r="T2429" s="177"/>
      <c r="AB2429" s="77"/>
      <c r="AJ2429" s="55"/>
    </row>
    <row r="2430" spans="19:36">
      <c r="S2430" s="177"/>
      <c r="T2430" s="177"/>
      <c r="AB2430" s="77"/>
      <c r="AJ2430" s="55"/>
    </row>
    <row r="2431" spans="19:36">
      <c r="S2431" s="177"/>
      <c r="T2431" s="177"/>
      <c r="AB2431" s="77"/>
      <c r="AJ2431" s="55"/>
    </row>
    <row r="2432" spans="19:36">
      <c r="S2432" s="177"/>
      <c r="T2432" s="177"/>
      <c r="AB2432" s="77"/>
      <c r="AJ2432" s="55"/>
    </row>
    <row r="2433" spans="19:36">
      <c r="S2433" s="177"/>
      <c r="T2433" s="177"/>
      <c r="AB2433" s="77"/>
      <c r="AJ2433" s="55"/>
    </row>
    <row r="2434" spans="19:36">
      <c r="S2434" s="177"/>
      <c r="T2434" s="177"/>
      <c r="AB2434" s="77"/>
      <c r="AJ2434" s="55"/>
    </row>
    <row r="2435" spans="19:36">
      <c r="S2435" s="177"/>
      <c r="T2435" s="177"/>
      <c r="AB2435" s="77"/>
      <c r="AJ2435" s="55"/>
    </row>
    <row r="2436" spans="19:36">
      <c r="S2436" s="177"/>
      <c r="T2436" s="177"/>
      <c r="AB2436" s="77"/>
      <c r="AJ2436" s="55"/>
    </row>
    <row r="2437" spans="19:36">
      <c r="S2437" s="177"/>
      <c r="T2437" s="177"/>
      <c r="AB2437" s="77"/>
      <c r="AJ2437" s="55"/>
    </row>
    <row r="2438" spans="19:36">
      <c r="S2438" s="177"/>
      <c r="T2438" s="177"/>
      <c r="AB2438" s="77"/>
      <c r="AJ2438" s="55"/>
    </row>
    <row r="2439" spans="19:36">
      <c r="S2439" s="177"/>
      <c r="T2439" s="177"/>
      <c r="AB2439" s="77"/>
      <c r="AJ2439" s="55"/>
    </row>
    <row r="2440" spans="19:36">
      <c r="S2440" s="177"/>
      <c r="T2440" s="177"/>
      <c r="AB2440" s="77"/>
      <c r="AJ2440" s="55"/>
    </row>
    <row r="2441" spans="19:36">
      <c r="S2441" s="177"/>
      <c r="T2441" s="177"/>
      <c r="AB2441" s="77"/>
      <c r="AJ2441" s="55"/>
    </row>
    <row r="2442" spans="19:36">
      <c r="S2442" s="177"/>
      <c r="T2442" s="177"/>
      <c r="AB2442" s="77"/>
      <c r="AJ2442" s="55"/>
    </row>
    <row r="2443" spans="19:36">
      <c r="S2443" s="177"/>
      <c r="T2443" s="177"/>
      <c r="AB2443" s="77"/>
      <c r="AJ2443" s="55"/>
    </row>
    <row r="2444" spans="19:36">
      <c r="S2444" s="177"/>
      <c r="T2444" s="177"/>
      <c r="AB2444" s="77"/>
      <c r="AJ2444" s="55"/>
    </row>
    <row r="2445" spans="19:36">
      <c r="S2445" s="177"/>
      <c r="T2445" s="177"/>
      <c r="AB2445" s="77"/>
      <c r="AJ2445" s="55"/>
    </row>
    <row r="2446" spans="19:36">
      <c r="S2446" s="177"/>
      <c r="T2446" s="177"/>
      <c r="AB2446" s="77"/>
      <c r="AJ2446" s="55"/>
    </row>
    <row r="2447" spans="19:36">
      <c r="S2447" s="177"/>
      <c r="T2447" s="177"/>
      <c r="AB2447" s="77"/>
      <c r="AJ2447" s="55"/>
    </row>
    <row r="2448" spans="19:36">
      <c r="S2448" s="177"/>
      <c r="T2448" s="177"/>
      <c r="AB2448" s="77"/>
      <c r="AJ2448" s="55"/>
    </row>
    <row r="2449" spans="19:36">
      <c r="S2449" s="177"/>
      <c r="T2449" s="177"/>
      <c r="AB2449" s="77"/>
      <c r="AJ2449" s="55"/>
    </row>
    <row r="2450" spans="19:36">
      <c r="S2450" s="177"/>
      <c r="T2450" s="177"/>
      <c r="AB2450" s="77"/>
      <c r="AJ2450" s="55"/>
    </row>
    <row r="2451" spans="19:36">
      <c r="S2451" s="177"/>
      <c r="T2451" s="177"/>
      <c r="AB2451" s="77"/>
      <c r="AJ2451" s="55"/>
    </row>
    <row r="2452" spans="19:36">
      <c r="S2452" s="177"/>
      <c r="T2452" s="177"/>
      <c r="AB2452" s="77"/>
      <c r="AJ2452" s="55"/>
    </row>
    <row r="2453" spans="19:36">
      <c r="S2453" s="177"/>
      <c r="T2453" s="177"/>
      <c r="AB2453" s="77"/>
      <c r="AJ2453" s="55"/>
    </row>
    <row r="2454" spans="19:36">
      <c r="S2454" s="177"/>
      <c r="T2454" s="177"/>
      <c r="AB2454" s="77"/>
      <c r="AJ2454" s="55"/>
    </row>
    <row r="2455" spans="19:36">
      <c r="S2455" s="177"/>
      <c r="T2455" s="177"/>
      <c r="AB2455" s="77"/>
      <c r="AJ2455" s="55"/>
    </row>
    <row r="2456" spans="19:36">
      <c r="S2456" s="177"/>
      <c r="T2456" s="177"/>
      <c r="AB2456" s="77"/>
      <c r="AJ2456" s="55"/>
    </row>
    <row r="2457" spans="19:36">
      <c r="S2457" s="177"/>
      <c r="T2457" s="177"/>
      <c r="AB2457" s="77"/>
      <c r="AJ2457" s="55"/>
    </row>
    <row r="2458" spans="19:36">
      <c r="S2458" s="177"/>
      <c r="T2458" s="177"/>
      <c r="AB2458" s="77"/>
      <c r="AJ2458" s="55"/>
    </row>
    <row r="2459" spans="19:36">
      <c r="S2459" s="177"/>
      <c r="T2459" s="177"/>
      <c r="AB2459" s="77"/>
      <c r="AJ2459" s="55"/>
    </row>
    <row r="2460" spans="19:36">
      <c r="S2460" s="177"/>
      <c r="T2460" s="177"/>
      <c r="AB2460" s="77"/>
      <c r="AJ2460" s="55"/>
    </row>
    <row r="2461" spans="19:36">
      <c r="S2461" s="177"/>
      <c r="T2461" s="177"/>
      <c r="AB2461" s="77"/>
      <c r="AJ2461" s="55"/>
    </row>
    <row r="2462" spans="19:36">
      <c r="S2462" s="177"/>
      <c r="T2462" s="177"/>
      <c r="AB2462" s="77"/>
      <c r="AJ2462" s="55"/>
    </row>
    <row r="2463" spans="19:36">
      <c r="S2463" s="177"/>
      <c r="T2463" s="177"/>
      <c r="AB2463" s="77"/>
      <c r="AJ2463" s="55"/>
    </row>
    <row r="2464" spans="19:36">
      <c r="S2464" s="177"/>
      <c r="T2464" s="177"/>
      <c r="AB2464" s="77"/>
      <c r="AJ2464" s="55"/>
    </row>
    <row r="2465" spans="19:36">
      <c r="S2465" s="177"/>
      <c r="T2465" s="177"/>
      <c r="AB2465" s="77"/>
      <c r="AJ2465" s="55"/>
    </row>
    <row r="2466" spans="19:36">
      <c r="S2466" s="177"/>
      <c r="T2466" s="177"/>
      <c r="AB2466" s="77"/>
      <c r="AJ2466" s="55"/>
    </row>
    <row r="2467" spans="19:36">
      <c r="S2467" s="177"/>
      <c r="T2467" s="177"/>
      <c r="AB2467" s="77"/>
      <c r="AJ2467" s="55"/>
    </row>
    <row r="2468" spans="19:36">
      <c r="S2468" s="177"/>
      <c r="T2468" s="177"/>
      <c r="AB2468" s="77"/>
      <c r="AJ2468" s="55"/>
    </row>
    <row r="2469" spans="19:36">
      <c r="S2469" s="177"/>
      <c r="T2469" s="177"/>
      <c r="AB2469" s="77"/>
      <c r="AJ2469" s="55"/>
    </row>
    <row r="2470" spans="19:36">
      <c r="S2470" s="177"/>
      <c r="T2470" s="177"/>
      <c r="AB2470" s="77"/>
      <c r="AJ2470" s="55"/>
    </row>
    <row r="2471" spans="19:36">
      <c r="S2471" s="177"/>
      <c r="T2471" s="177"/>
      <c r="AB2471" s="77"/>
      <c r="AJ2471" s="55"/>
    </row>
    <row r="2472" spans="19:36">
      <c r="S2472" s="177"/>
      <c r="T2472" s="177"/>
      <c r="AB2472" s="77"/>
      <c r="AJ2472" s="55"/>
    </row>
    <row r="2473" spans="19:36">
      <c r="S2473" s="177"/>
      <c r="T2473" s="177"/>
      <c r="AB2473" s="77"/>
      <c r="AJ2473" s="55"/>
    </row>
    <row r="2474" spans="19:36">
      <c r="S2474" s="177"/>
      <c r="T2474" s="177"/>
      <c r="AB2474" s="77"/>
      <c r="AJ2474" s="55"/>
    </row>
    <row r="2475" spans="19:36">
      <c r="S2475" s="177"/>
      <c r="T2475" s="177"/>
      <c r="AB2475" s="77"/>
      <c r="AJ2475" s="55"/>
    </row>
    <row r="2476" spans="19:36">
      <c r="S2476" s="177"/>
      <c r="T2476" s="177"/>
      <c r="AB2476" s="77"/>
      <c r="AJ2476" s="55"/>
    </row>
    <row r="2477" spans="19:36">
      <c r="S2477" s="177"/>
      <c r="T2477" s="177"/>
      <c r="AB2477" s="77"/>
      <c r="AJ2477" s="55"/>
    </row>
    <row r="2478" spans="19:36">
      <c r="S2478" s="177"/>
      <c r="T2478" s="177"/>
      <c r="AB2478" s="77"/>
      <c r="AJ2478" s="55"/>
    </row>
    <row r="2479" spans="19:36">
      <c r="S2479" s="177"/>
      <c r="T2479" s="177"/>
      <c r="AB2479" s="77"/>
      <c r="AJ2479" s="55"/>
    </row>
    <row r="2480" spans="19:36">
      <c r="S2480" s="177"/>
      <c r="T2480" s="177"/>
      <c r="AB2480" s="77"/>
      <c r="AJ2480" s="55"/>
    </row>
    <row r="2481" spans="19:36">
      <c r="S2481" s="177"/>
      <c r="T2481" s="177"/>
      <c r="AB2481" s="77"/>
      <c r="AJ2481" s="55"/>
    </row>
    <row r="2482" spans="19:36">
      <c r="S2482" s="177"/>
      <c r="T2482" s="177"/>
      <c r="AB2482" s="77"/>
      <c r="AJ2482" s="55"/>
    </row>
    <row r="2483" spans="19:36">
      <c r="S2483" s="177"/>
      <c r="T2483" s="177"/>
      <c r="AB2483" s="77"/>
      <c r="AJ2483" s="55"/>
    </row>
    <row r="2484" spans="19:36">
      <c r="S2484" s="177"/>
      <c r="T2484" s="177"/>
      <c r="AB2484" s="77"/>
      <c r="AJ2484" s="55"/>
    </row>
    <row r="2485" spans="19:36">
      <c r="S2485" s="177"/>
      <c r="T2485" s="177"/>
      <c r="AB2485" s="77"/>
      <c r="AJ2485" s="55"/>
    </row>
    <row r="2486" spans="19:36">
      <c r="S2486" s="177"/>
      <c r="T2486" s="177"/>
      <c r="AB2486" s="77"/>
      <c r="AJ2486" s="55"/>
    </row>
    <row r="2487" spans="19:36">
      <c r="S2487" s="177"/>
      <c r="T2487" s="177"/>
      <c r="AB2487" s="77"/>
      <c r="AJ2487" s="55"/>
    </row>
    <row r="2488" spans="19:36">
      <c r="S2488" s="177"/>
      <c r="T2488" s="177"/>
      <c r="AB2488" s="77"/>
      <c r="AJ2488" s="55"/>
    </row>
    <row r="2489" spans="19:36">
      <c r="S2489" s="177"/>
      <c r="T2489" s="177"/>
      <c r="AB2489" s="77"/>
      <c r="AJ2489" s="55"/>
    </row>
    <row r="2490" spans="19:36">
      <c r="S2490" s="177"/>
      <c r="T2490" s="177"/>
      <c r="AB2490" s="77"/>
      <c r="AJ2490" s="55"/>
    </row>
    <row r="2491" spans="19:36">
      <c r="S2491" s="177"/>
      <c r="T2491" s="177"/>
      <c r="AB2491" s="77"/>
      <c r="AJ2491" s="55"/>
    </row>
    <row r="2492" spans="19:36">
      <c r="S2492" s="177"/>
      <c r="T2492" s="177"/>
      <c r="AB2492" s="77"/>
      <c r="AJ2492" s="55"/>
    </row>
    <row r="2493" spans="19:36">
      <c r="S2493" s="177"/>
      <c r="T2493" s="177"/>
      <c r="AB2493" s="77"/>
      <c r="AJ2493" s="55"/>
    </row>
    <row r="2494" spans="19:36">
      <c r="S2494" s="177"/>
      <c r="T2494" s="177"/>
      <c r="AB2494" s="77"/>
      <c r="AJ2494" s="55"/>
    </row>
    <row r="2495" spans="19:36">
      <c r="S2495" s="177"/>
      <c r="T2495" s="177"/>
      <c r="AB2495" s="77"/>
      <c r="AJ2495" s="55"/>
    </row>
    <row r="2496" spans="19:36">
      <c r="S2496" s="177"/>
      <c r="T2496" s="177"/>
      <c r="AB2496" s="77"/>
      <c r="AJ2496" s="55"/>
    </row>
    <row r="2497" spans="19:36">
      <c r="S2497" s="177"/>
      <c r="T2497" s="177"/>
      <c r="AB2497" s="77"/>
      <c r="AJ2497" s="55"/>
    </row>
    <row r="2498" spans="19:36">
      <c r="S2498" s="177"/>
      <c r="T2498" s="177"/>
      <c r="AB2498" s="77"/>
      <c r="AJ2498" s="55"/>
    </row>
    <row r="2499" spans="19:36">
      <c r="S2499" s="177"/>
      <c r="T2499" s="177"/>
      <c r="AB2499" s="77"/>
      <c r="AJ2499" s="55"/>
    </row>
    <row r="2500" spans="19:36">
      <c r="S2500" s="177"/>
      <c r="T2500" s="177"/>
      <c r="AB2500" s="77"/>
      <c r="AJ2500" s="55"/>
    </row>
    <row r="2501" spans="19:36">
      <c r="S2501" s="177"/>
      <c r="T2501" s="177"/>
      <c r="AB2501" s="77"/>
      <c r="AJ2501" s="55"/>
    </row>
    <row r="2502" spans="19:36">
      <c r="S2502" s="177"/>
      <c r="T2502" s="177"/>
      <c r="AB2502" s="77"/>
      <c r="AJ2502" s="55"/>
    </row>
    <row r="2503" spans="19:36">
      <c r="S2503" s="177"/>
      <c r="T2503" s="177"/>
      <c r="AB2503" s="77"/>
      <c r="AJ2503" s="55"/>
    </row>
    <row r="2504" spans="19:36">
      <c r="S2504" s="177"/>
      <c r="T2504" s="177"/>
      <c r="AB2504" s="77"/>
      <c r="AJ2504" s="55"/>
    </row>
    <row r="2505" spans="19:36">
      <c r="S2505" s="177"/>
      <c r="T2505" s="177"/>
      <c r="AB2505" s="77"/>
      <c r="AJ2505" s="55"/>
    </row>
    <row r="2506" spans="19:36">
      <c r="S2506" s="177"/>
      <c r="T2506" s="177"/>
      <c r="AB2506" s="77"/>
      <c r="AJ2506" s="55"/>
    </row>
    <row r="2507" spans="19:36">
      <c r="S2507" s="177"/>
      <c r="T2507" s="177"/>
      <c r="AB2507" s="77"/>
      <c r="AJ2507" s="55"/>
    </row>
    <row r="2508" spans="19:36">
      <c r="S2508" s="177"/>
      <c r="T2508" s="177"/>
      <c r="AB2508" s="77"/>
      <c r="AJ2508" s="55"/>
    </row>
    <row r="2509" spans="19:36">
      <c r="S2509" s="177"/>
      <c r="T2509" s="177"/>
      <c r="AB2509" s="77"/>
      <c r="AJ2509" s="55"/>
    </row>
    <row r="2510" spans="19:36">
      <c r="S2510" s="177"/>
      <c r="T2510" s="177"/>
      <c r="AB2510" s="77"/>
      <c r="AJ2510" s="55"/>
    </row>
    <row r="2511" spans="19:36">
      <c r="S2511" s="177"/>
      <c r="T2511" s="177"/>
      <c r="AB2511" s="77"/>
      <c r="AJ2511" s="55"/>
    </row>
    <row r="2512" spans="19:36">
      <c r="S2512" s="177"/>
      <c r="T2512" s="177"/>
      <c r="AB2512" s="77"/>
      <c r="AJ2512" s="55"/>
    </row>
    <row r="2513" spans="19:36">
      <c r="S2513" s="177"/>
      <c r="T2513" s="177"/>
      <c r="AB2513" s="77"/>
      <c r="AJ2513" s="55"/>
    </row>
    <row r="2514" spans="19:36">
      <c r="S2514" s="177"/>
      <c r="T2514" s="177"/>
      <c r="AB2514" s="77"/>
      <c r="AJ2514" s="55"/>
    </row>
    <row r="2515" spans="19:36">
      <c r="S2515" s="177"/>
      <c r="T2515" s="177"/>
      <c r="AB2515" s="77"/>
      <c r="AJ2515" s="55"/>
    </row>
    <row r="2516" spans="19:36">
      <c r="S2516" s="177"/>
      <c r="T2516" s="177"/>
      <c r="AB2516" s="77"/>
      <c r="AJ2516" s="55"/>
    </row>
    <row r="2517" spans="19:36">
      <c r="S2517" s="177"/>
      <c r="T2517" s="177"/>
      <c r="AB2517" s="77"/>
      <c r="AJ2517" s="55"/>
    </row>
    <row r="2518" spans="19:36">
      <c r="S2518" s="177"/>
      <c r="T2518" s="177"/>
      <c r="AB2518" s="77"/>
      <c r="AJ2518" s="55"/>
    </row>
    <row r="2519" spans="19:36">
      <c r="S2519" s="177"/>
      <c r="T2519" s="177"/>
      <c r="AB2519" s="77"/>
      <c r="AJ2519" s="55"/>
    </row>
    <row r="2520" spans="19:36">
      <c r="S2520" s="177"/>
      <c r="T2520" s="177"/>
      <c r="AB2520" s="77"/>
      <c r="AJ2520" s="55"/>
    </row>
    <row r="2521" spans="19:36">
      <c r="S2521" s="177"/>
      <c r="T2521" s="177"/>
      <c r="AB2521" s="77"/>
      <c r="AJ2521" s="55"/>
    </row>
    <row r="2522" spans="19:36">
      <c r="S2522" s="177"/>
      <c r="T2522" s="177"/>
      <c r="AB2522" s="77"/>
      <c r="AJ2522" s="55"/>
    </row>
    <row r="2523" spans="19:36">
      <c r="S2523" s="177"/>
      <c r="T2523" s="177"/>
      <c r="AB2523" s="77"/>
      <c r="AJ2523" s="55"/>
    </row>
    <row r="2524" spans="19:36">
      <c r="S2524" s="177"/>
      <c r="T2524" s="177"/>
      <c r="AB2524" s="77"/>
      <c r="AJ2524" s="55"/>
    </row>
    <row r="2525" spans="19:36">
      <c r="S2525" s="177"/>
      <c r="T2525" s="177"/>
      <c r="AB2525" s="77"/>
      <c r="AJ2525" s="55"/>
    </row>
    <row r="2526" spans="19:36">
      <c r="S2526" s="177"/>
      <c r="T2526" s="177"/>
      <c r="AB2526" s="77"/>
      <c r="AJ2526" s="55"/>
    </row>
    <row r="2527" spans="19:36">
      <c r="S2527" s="177"/>
      <c r="T2527" s="177"/>
      <c r="AB2527" s="77"/>
      <c r="AJ2527" s="55"/>
    </row>
    <row r="2528" spans="19:36">
      <c r="S2528" s="177"/>
      <c r="T2528" s="177"/>
      <c r="AB2528" s="77"/>
      <c r="AJ2528" s="55"/>
    </row>
    <row r="2529" spans="19:36">
      <c r="S2529" s="177"/>
      <c r="T2529" s="177"/>
      <c r="AB2529" s="77"/>
      <c r="AJ2529" s="55"/>
    </row>
    <row r="2530" spans="19:36">
      <c r="S2530" s="177"/>
      <c r="T2530" s="177"/>
      <c r="AB2530" s="77"/>
      <c r="AJ2530" s="55"/>
    </row>
    <row r="2531" spans="19:36">
      <c r="S2531" s="177"/>
      <c r="T2531" s="177"/>
      <c r="AB2531" s="77"/>
      <c r="AJ2531" s="55"/>
    </row>
    <row r="2532" spans="19:36">
      <c r="S2532" s="177"/>
      <c r="T2532" s="177"/>
      <c r="AB2532" s="77"/>
      <c r="AJ2532" s="55"/>
    </row>
    <row r="2533" spans="19:36">
      <c r="S2533" s="177"/>
      <c r="T2533" s="177"/>
      <c r="AB2533" s="77"/>
      <c r="AJ2533" s="55"/>
    </row>
    <row r="2534" spans="19:36">
      <c r="S2534" s="177"/>
      <c r="T2534" s="177"/>
      <c r="AB2534" s="77"/>
      <c r="AJ2534" s="55"/>
    </row>
    <row r="2535" spans="19:36">
      <c r="S2535" s="177"/>
      <c r="T2535" s="177"/>
      <c r="AB2535" s="77"/>
      <c r="AJ2535" s="55"/>
    </row>
    <row r="2536" spans="19:36">
      <c r="S2536" s="177"/>
      <c r="T2536" s="177"/>
      <c r="AB2536" s="77"/>
      <c r="AJ2536" s="55"/>
    </row>
    <row r="2537" spans="19:36">
      <c r="S2537" s="177"/>
      <c r="T2537" s="177"/>
      <c r="AB2537" s="77"/>
      <c r="AJ2537" s="55"/>
    </row>
    <row r="2538" spans="19:36">
      <c r="S2538" s="177"/>
      <c r="T2538" s="177"/>
      <c r="AB2538" s="77"/>
      <c r="AJ2538" s="55"/>
    </row>
    <row r="2539" spans="19:36">
      <c r="S2539" s="177"/>
      <c r="T2539" s="177"/>
      <c r="AB2539" s="77"/>
      <c r="AJ2539" s="55"/>
    </row>
    <row r="2540" spans="19:36">
      <c r="S2540" s="177"/>
      <c r="T2540" s="177"/>
      <c r="AB2540" s="77"/>
      <c r="AJ2540" s="55"/>
    </row>
    <row r="2541" spans="19:36">
      <c r="S2541" s="177"/>
      <c r="T2541" s="177"/>
      <c r="AB2541" s="77"/>
      <c r="AJ2541" s="55"/>
    </row>
    <row r="2542" spans="19:36">
      <c r="S2542" s="177"/>
      <c r="T2542" s="177"/>
      <c r="AB2542" s="77"/>
      <c r="AJ2542" s="55"/>
    </row>
    <row r="2543" spans="19:36">
      <c r="S2543" s="177"/>
      <c r="T2543" s="177"/>
      <c r="AB2543" s="77"/>
      <c r="AJ2543" s="55"/>
    </row>
    <row r="2544" spans="19:36">
      <c r="S2544" s="177"/>
      <c r="T2544" s="177"/>
      <c r="AB2544" s="77"/>
      <c r="AJ2544" s="55"/>
    </row>
    <row r="2545" spans="19:36">
      <c r="S2545" s="177"/>
      <c r="T2545" s="177"/>
      <c r="AB2545" s="77"/>
      <c r="AJ2545" s="55"/>
    </row>
    <row r="2546" spans="19:36">
      <c r="S2546" s="177"/>
      <c r="T2546" s="177"/>
      <c r="AB2546" s="77"/>
      <c r="AJ2546" s="55"/>
    </row>
    <row r="2547" spans="19:36">
      <c r="S2547" s="177"/>
      <c r="T2547" s="177"/>
      <c r="AB2547" s="77"/>
      <c r="AJ2547" s="55"/>
    </row>
    <row r="2548" spans="19:36">
      <c r="S2548" s="177"/>
      <c r="T2548" s="177"/>
      <c r="AB2548" s="77"/>
      <c r="AJ2548" s="55"/>
    </row>
    <row r="2549" spans="19:36">
      <c r="S2549" s="177"/>
      <c r="T2549" s="177"/>
      <c r="AB2549" s="77"/>
      <c r="AJ2549" s="55"/>
    </row>
    <row r="2550" spans="19:36">
      <c r="S2550" s="177"/>
      <c r="T2550" s="177"/>
      <c r="AB2550" s="77"/>
      <c r="AJ2550" s="55"/>
    </row>
    <row r="2551" spans="19:36">
      <c r="S2551" s="177"/>
      <c r="T2551" s="177"/>
      <c r="AB2551" s="77"/>
      <c r="AJ2551" s="55"/>
    </row>
    <row r="2552" spans="19:36">
      <c r="S2552" s="177"/>
      <c r="T2552" s="177"/>
      <c r="AB2552" s="77"/>
      <c r="AJ2552" s="55"/>
    </row>
    <row r="2553" spans="19:36">
      <c r="S2553" s="177"/>
      <c r="T2553" s="177"/>
      <c r="AB2553" s="77"/>
      <c r="AJ2553" s="55"/>
    </row>
    <row r="2554" spans="19:36">
      <c r="S2554" s="177"/>
      <c r="T2554" s="177"/>
      <c r="AB2554" s="77"/>
      <c r="AJ2554" s="55"/>
    </row>
    <row r="2555" spans="19:36">
      <c r="S2555" s="177"/>
      <c r="T2555" s="177"/>
      <c r="AB2555" s="77"/>
      <c r="AJ2555" s="55"/>
    </row>
    <row r="2556" spans="19:36">
      <c r="S2556" s="177"/>
      <c r="T2556" s="177"/>
      <c r="AB2556" s="77"/>
      <c r="AJ2556" s="55"/>
    </row>
    <row r="2557" spans="19:36">
      <c r="S2557" s="177"/>
      <c r="T2557" s="177"/>
      <c r="AB2557" s="77"/>
      <c r="AJ2557" s="55"/>
    </row>
    <row r="2558" spans="19:36">
      <c r="S2558" s="177"/>
      <c r="T2558" s="177"/>
      <c r="AB2558" s="77"/>
      <c r="AJ2558" s="55"/>
    </row>
    <row r="2559" spans="19:36">
      <c r="S2559" s="177"/>
      <c r="T2559" s="177"/>
      <c r="AB2559" s="77"/>
      <c r="AJ2559" s="55"/>
    </row>
    <row r="2560" spans="19:36">
      <c r="S2560" s="177"/>
      <c r="T2560" s="177"/>
      <c r="AB2560" s="77"/>
      <c r="AJ2560" s="55"/>
    </row>
    <row r="2561" spans="19:36">
      <c r="S2561" s="177"/>
      <c r="T2561" s="177"/>
      <c r="AB2561" s="77"/>
      <c r="AJ2561" s="55"/>
    </row>
    <row r="2562" spans="19:36">
      <c r="S2562" s="177"/>
      <c r="T2562" s="177"/>
      <c r="AB2562" s="77"/>
      <c r="AJ2562" s="55"/>
    </row>
    <row r="2563" spans="19:36">
      <c r="S2563" s="177"/>
      <c r="T2563" s="177"/>
      <c r="AB2563" s="77"/>
      <c r="AJ2563" s="55"/>
    </row>
    <row r="2564" spans="19:36">
      <c r="S2564" s="177"/>
      <c r="T2564" s="177"/>
      <c r="AB2564" s="77"/>
      <c r="AJ2564" s="55"/>
    </row>
    <row r="2565" spans="19:36">
      <c r="S2565" s="177"/>
      <c r="T2565" s="177"/>
      <c r="AB2565" s="77"/>
      <c r="AJ2565" s="55"/>
    </row>
    <row r="2566" spans="19:36">
      <c r="S2566" s="177"/>
      <c r="T2566" s="177"/>
      <c r="AB2566" s="77"/>
      <c r="AJ2566" s="55"/>
    </row>
    <row r="2567" spans="19:36">
      <c r="S2567" s="177"/>
      <c r="T2567" s="177"/>
      <c r="AB2567" s="77"/>
      <c r="AJ2567" s="55"/>
    </row>
    <row r="2568" spans="19:36">
      <c r="S2568" s="177"/>
      <c r="T2568" s="177"/>
      <c r="AB2568" s="77"/>
      <c r="AJ2568" s="55"/>
    </row>
    <row r="2569" spans="19:36">
      <c r="S2569" s="177"/>
      <c r="T2569" s="177"/>
      <c r="AB2569" s="77"/>
      <c r="AJ2569" s="55"/>
    </row>
    <row r="2570" spans="19:36">
      <c r="S2570" s="177"/>
      <c r="T2570" s="177"/>
      <c r="AB2570" s="77"/>
      <c r="AJ2570" s="55"/>
    </row>
    <row r="2571" spans="19:36">
      <c r="S2571" s="177"/>
      <c r="T2571" s="177"/>
      <c r="AB2571" s="77"/>
      <c r="AJ2571" s="55"/>
    </row>
    <row r="2572" spans="19:36">
      <c r="S2572" s="177"/>
      <c r="T2572" s="177"/>
      <c r="AB2572" s="77"/>
      <c r="AJ2572" s="55"/>
    </row>
    <row r="2573" spans="19:36">
      <c r="S2573" s="177"/>
      <c r="T2573" s="177"/>
      <c r="AB2573" s="77"/>
      <c r="AJ2573" s="55"/>
    </row>
    <row r="2574" spans="19:36">
      <c r="S2574" s="177"/>
      <c r="T2574" s="177"/>
      <c r="AB2574" s="77"/>
      <c r="AJ2574" s="55"/>
    </row>
    <row r="2575" spans="19:36">
      <c r="S2575" s="177"/>
      <c r="T2575" s="177"/>
      <c r="AB2575" s="77"/>
      <c r="AJ2575" s="55"/>
    </row>
    <row r="2576" spans="19:36">
      <c r="S2576" s="177"/>
      <c r="T2576" s="177"/>
      <c r="AB2576" s="77"/>
      <c r="AJ2576" s="55"/>
    </row>
    <row r="2577" spans="19:36">
      <c r="S2577" s="177"/>
      <c r="T2577" s="177"/>
      <c r="AB2577" s="77"/>
      <c r="AJ2577" s="55"/>
    </row>
    <row r="2578" spans="19:36">
      <c r="S2578" s="177"/>
      <c r="T2578" s="177"/>
      <c r="AB2578" s="77"/>
      <c r="AJ2578" s="55"/>
    </row>
    <row r="2579" spans="19:36">
      <c r="S2579" s="177"/>
      <c r="T2579" s="177"/>
      <c r="AB2579" s="77"/>
      <c r="AJ2579" s="55"/>
    </row>
    <row r="2580" spans="19:36">
      <c r="S2580" s="177"/>
      <c r="T2580" s="177"/>
      <c r="AB2580" s="77"/>
      <c r="AJ2580" s="55"/>
    </row>
    <row r="2581" spans="19:36">
      <c r="S2581" s="177"/>
      <c r="T2581" s="177"/>
      <c r="AB2581" s="77"/>
      <c r="AJ2581" s="55"/>
    </row>
    <row r="2582" spans="19:36">
      <c r="S2582" s="177"/>
      <c r="T2582" s="177"/>
      <c r="AB2582" s="77"/>
      <c r="AJ2582" s="55"/>
    </row>
    <row r="2583" spans="19:36">
      <c r="S2583" s="177"/>
      <c r="T2583" s="177"/>
      <c r="AB2583" s="77"/>
      <c r="AJ2583" s="55"/>
    </row>
    <row r="2584" spans="19:36">
      <c r="S2584" s="177"/>
      <c r="T2584" s="177"/>
      <c r="AB2584" s="77"/>
      <c r="AJ2584" s="55"/>
    </row>
    <row r="2585" spans="19:36">
      <c r="S2585" s="177"/>
      <c r="T2585" s="177"/>
      <c r="AB2585" s="77"/>
      <c r="AJ2585" s="55"/>
    </row>
    <row r="2586" spans="19:36">
      <c r="S2586" s="177"/>
      <c r="T2586" s="177"/>
      <c r="AB2586" s="77"/>
      <c r="AJ2586" s="55"/>
    </row>
    <row r="2587" spans="19:36">
      <c r="S2587" s="177"/>
      <c r="T2587" s="177"/>
      <c r="AB2587" s="77"/>
      <c r="AJ2587" s="55"/>
    </row>
    <row r="2588" spans="19:36">
      <c r="S2588" s="177"/>
      <c r="T2588" s="177"/>
      <c r="AB2588" s="77"/>
      <c r="AJ2588" s="55"/>
    </row>
    <row r="2589" spans="19:36">
      <c r="S2589" s="177"/>
      <c r="T2589" s="177"/>
      <c r="AB2589" s="77"/>
      <c r="AJ2589" s="55"/>
    </row>
    <row r="2590" spans="19:36">
      <c r="S2590" s="177"/>
      <c r="T2590" s="177"/>
      <c r="AB2590" s="77"/>
      <c r="AJ2590" s="55"/>
    </row>
    <row r="2591" spans="19:36">
      <c r="S2591" s="177"/>
      <c r="T2591" s="177"/>
      <c r="AB2591" s="77"/>
      <c r="AJ2591" s="55"/>
    </row>
    <row r="2592" spans="19:36">
      <c r="S2592" s="177"/>
      <c r="T2592" s="177"/>
      <c r="AB2592" s="77"/>
      <c r="AJ2592" s="55"/>
    </row>
    <row r="2593" spans="19:36">
      <c r="S2593" s="177"/>
      <c r="T2593" s="177"/>
      <c r="AB2593" s="77"/>
      <c r="AJ2593" s="55"/>
    </row>
    <row r="2594" spans="19:36">
      <c r="S2594" s="177"/>
      <c r="T2594" s="177"/>
      <c r="AB2594" s="77"/>
      <c r="AJ2594" s="55"/>
    </row>
    <row r="2595" spans="19:36">
      <c r="S2595" s="177"/>
      <c r="T2595" s="177"/>
      <c r="AB2595" s="77"/>
      <c r="AJ2595" s="55"/>
    </row>
    <row r="2596" spans="19:36">
      <c r="S2596" s="177"/>
      <c r="T2596" s="177"/>
      <c r="AB2596" s="77"/>
      <c r="AJ2596" s="55"/>
    </row>
    <row r="2597" spans="19:36">
      <c r="S2597" s="177"/>
      <c r="T2597" s="177"/>
      <c r="AB2597" s="77"/>
      <c r="AJ2597" s="55"/>
    </row>
    <row r="2598" spans="19:36">
      <c r="S2598" s="177"/>
      <c r="T2598" s="177"/>
      <c r="AB2598" s="77"/>
      <c r="AJ2598" s="55"/>
    </row>
    <row r="2599" spans="19:36">
      <c r="S2599" s="177"/>
      <c r="T2599" s="177"/>
      <c r="AB2599" s="77"/>
      <c r="AJ2599" s="55"/>
    </row>
    <row r="2600" spans="19:36">
      <c r="S2600" s="177"/>
      <c r="T2600" s="177"/>
      <c r="AB2600" s="77"/>
      <c r="AJ2600" s="55"/>
    </row>
    <row r="2601" spans="19:36">
      <c r="S2601" s="177"/>
      <c r="T2601" s="177"/>
      <c r="AB2601" s="77"/>
      <c r="AJ2601" s="55"/>
    </row>
    <row r="2602" spans="19:36">
      <c r="S2602" s="177"/>
      <c r="T2602" s="177"/>
      <c r="AB2602" s="77"/>
      <c r="AJ2602" s="55"/>
    </row>
    <row r="2603" spans="19:36">
      <c r="S2603" s="177"/>
      <c r="T2603" s="177"/>
      <c r="AB2603" s="77"/>
      <c r="AJ2603" s="55"/>
    </row>
    <row r="2604" spans="19:36">
      <c r="S2604" s="177"/>
      <c r="T2604" s="177"/>
      <c r="AB2604" s="77"/>
      <c r="AJ2604" s="55"/>
    </row>
    <row r="2605" spans="19:36">
      <c r="S2605" s="177"/>
      <c r="T2605" s="177"/>
      <c r="AB2605" s="77"/>
      <c r="AJ2605" s="55"/>
    </row>
    <row r="2606" spans="19:36">
      <c r="S2606" s="177"/>
      <c r="T2606" s="177"/>
      <c r="AB2606" s="77"/>
      <c r="AJ2606" s="55"/>
    </row>
    <row r="2607" spans="19:36">
      <c r="S2607" s="177"/>
      <c r="T2607" s="177"/>
      <c r="AB2607" s="77"/>
      <c r="AJ2607" s="55"/>
    </row>
    <row r="2608" spans="19:36">
      <c r="S2608" s="177"/>
      <c r="T2608" s="177"/>
      <c r="AB2608" s="77"/>
      <c r="AJ2608" s="55"/>
    </row>
    <row r="2609" spans="19:36">
      <c r="S2609" s="177"/>
      <c r="T2609" s="177"/>
      <c r="AB2609" s="77"/>
      <c r="AJ2609" s="55"/>
    </row>
    <row r="2610" spans="19:36">
      <c r="S2610" s="177"/>
      <c r="T2610" s="177"/>
      <c r="AB2610" s="77"/>
      <c r="AJ2610" s="55"/>
    </row>
    <row r="2611" spans="19:36">
      <c r="S2611" s="177"/>
      <c r="T2611" s="177"/>
      <c r="AB2611" s="77"/>
      <c r="AJ2611" s="55"/>
    </row>
    <row r="2612" spans="19:36">
      <c r="S2612" s="177"/>
      <c r="T2612" s="177"/>
      <c r="AB2612" s="77"/>
      <c r="AJ2612" s="55"/>
    </row>
    <row r="2613" spans="19:36">
      <c r="S2613" s="177"/>
      <c r="T2613" s="177"/>
      <c r="AB2613" s="77"/>
      <c r="AJ2613" s="55"/>
    </row>
    <row r="2614" spans="19:36">
      <c r="S2614" s="177"/>
      <c r="T2614" s="177"/>
      <c r="AB2614" s="77"/>
      <c r="AJ2614" s="55"/>
    </row>
    <row r="2615" spans="19:36">
      <c r="S2615" s="177"/>
      <c r="T2615" s="177"/>
      <c r="AB2615" s="77"/>
      <c r="AJ2615" s="55"/>
    </row>
    <row r="2616" spans="19:36">
      <c r="S2616" s="177"/>
      <c r="T2616" s="177"/>
      <c r="AB2616" s="77"/>
      <c r="AJ2616" s="55"/>
    </row>
    <row r="2617" spans="19:36">
      <c r="S2617" s="177"/>
      <c r="T2617" s="177"/>
      <c r="AB2617" s="77"/>
      <c r="AJ2617" s="55"/>
    </row>
    <row r="2618" spans="19:36">
      <c r="S2618" s="177"/>
      <c r="T2618" s="177"/>
      <c r="AB2618" s="77"/>
      <c r="AJ2618" s="55"/>
    </row>
    <row r="2619" spans="19:36">
      <c r="S2619" s="177"/>
      <c r="T2619" s="177"/>
      <c r="AB2619" s="77"/>
      <c r="AJ2619" s="55"/>
    </row>
    <row r="2620" spans="19:36">
      <c r="S2620" s="177"/>
      <c r="T2620" s="177"/>
      <c r="AB2620" s="77"/>
      <c r="AJ2620" s="55"/>
    </row>
    <row r="2621" spans="19:36">
      <c r="S2621" s="177"/>
      <c r="T2621" s="177"/>
      <c r="AB2621" s="77"/>
      <c r="AJ2621" s="55"/>
    </row>
    <row r="2622" spans="19:36">
      <c r="S2622" s="177"/>
      <c r="T2622" s="177"/>
      <c r="AB2622" s="77"/>
      <c r="AJ2622" s="55"/>
    </row>
    <row r="2623" spans="19:36">
      <c r="S2623" s="177"/>
      <c r="T2623" s="177"/>
      <c r="AB2623" s="77"/>
      <c r="AJ2623" s="55"/>
    </row>
    <row r="2624" spans="19:36">
      <c r="S2624" s="177"/>
      <c r="T2624" s="177"/>
      <c r="AB2624" s="77"/>
      <c r="AJ2624" s="55"/>
    </row>
    <row r="2625" spans="19:36">
      <c r="S2625" s="177"/>
      <c r="T2625" s="177"/>
      <c r="AB2625" s="77"/>
      <c r="AJ2625" s="55"/>
    </row>
    <row r="2626" spans="19:36">
      <c r="S2626" s="177"/>
      <c r="T2626" s="177"/>
      <c r="AB2626" s="77"/>
      <c r="AJ2626" s="55"/>
    </row>
    <row r="2627" spans="19:36">
      <c r="S2627" s="177"/>
      <c r="T2627" s="177"/>
      <c r="AB2627" s="77"/>
      <c r="AJ2627" s="55"/>
    </row>
    <row r="2628" spans="19:36">
      <c r="S2628" s="177"/>
      <c r="T2628" s="177"/>
      <c r="AB2628" s="77"/>
      <c r="AJ2628" s="55"/>
    </row>
    <row r="2629" spans="19:36">
      <c r="S2629" s="177"/>
      <c r="T2629" s="177"/>
      <c r="AB2629" s="77"/>
      <c r="AJ2629" s="55"/>
    </row>
    <row r="2630" spans="19:36">
      <c r="S2630" s="177"/>
      <c r="T2630" s="177"/>
      <c r="AB2630" s="77"/>
      <c r="AJ2630" s="55"/>
    </row>
    <row r="2631" spans="19:36">
      <c r="S2631" s="177"/>
      <c r="T2631" s="177"/>
      <c r="AB2631" s="77"/>
      <c r="AJ2631" s="55"/>
    </row>
    <row r="2632" spans="19:36">
      <c r="S2632" s="177"/>
      <c r="T2632" s="177"/>
      <c r="AB2632" s="77"/>
      <c r="AJ2632" s="55"/>
    </row>
    <row r="2633" spans="19:36">
      <c r="S2633" s="177"/>
      <c r="T2633" s="177"/>
      <c r="AB2633" s="77"/>
      <c r="AJ2633" s="55"/>
    </row>
    <row r="2634" spans="19:36">
      <c r="S2634" s="177"/>
      <c r="T2634" s="177"/>
      <c r="AB2634" s="77"/>
      <c r="AJ2634" s="55"/>
    </row>
    <row r="2635" spans="19:36">
      <c r="S2635" s="177"/>
      <c r="T2635" s="177"/>
      <c r="AB2635" s="77"/>
      <c r="AJ2635" s="55"/>
    </row>
    <row r="2636" spans="19:36">
      <c r="S2636" s="177"/>
      <c r="T2636" s="177"/>
      <c r="AB2636" s="77"/>
      <c r="AJ2636" s="55"/>
    </row>
    <row r="2637" spans="19:36">
      <c r="S2637" s="177"/>
      <c r="T2637" s="177"/>
      <c r="AB2637" s="77"/>
      <c r="AJ2637" s="55"/>
    </row>
    <row r="2638" spans="19:36">
      <c r="S2638" s="177"/>
      <c r="T2638" s="177"/>
      <c r="AB2638" s="77"/>
      <c r="AJ2638" s="55"/>
    </row>
    <row r="2639" spans="19:36">
      <c r="S2639" s="177"/>
      <c r="T2639" s="177"/>
      <c r="AB2639" s="77"/>
      <c r="AJ2639" s="55"/>
    </row>
    <row r="2640" spans="19:36">
      <c r="S2640" s="177"/>
      <c r="T2640" s="177"/>
      <c r="AB2640" s="77"/>
      <c r="AJ2640" s="55"/>
    </row>
    <row r="2641" spans="19:36">
      <c r="S2641" s="177"/>
      <c r="T2641" s="177"/>
      <c r="AB2641" s="77"/>
      <c r="AJ2641" s="55"/>
    </row>
    <row r="2642" spans="19:36">
      <c r="S2642" s="177"/>
      <c r="T2642" s="177"/>
      <c r="AB2642" s="77"/>
      <c r="AJ2642" s="55"/>
    </row>
    <row r="2643" spans="19:36">
      <c r="S2643" s="177"/>
      <c r="T2643" s="177"/>
      <c r="AB2643" s="77"/>
      <c r="AJ2643" s="55"/>
    </row>
    <row r="2644" spans="19:36">
      <c r="S2644" s="177"/>
      <c r="T2644" s="177"/>
      <c r="AB2644" s="77"/>
      <c r="AJ2644" s="55"/>
    </row>
    <row r="2645" spans="19:36">
      <c r="S2645" s="177"/>
      <c r="T2645" s="177"/>
      <c r="AB2645" s="77"/>
      <c r="AJ2645" s="55"/>
    </row>
    <row r="2646" spans="19:36">
      <c r="S2646" s="177"/>
      <c r="T2646" s="177"/>
      <c r="AB2646" s="77"/>
      <c r="AJ2646" s="55"/>
    </row>
    <row r="2647" spans="19:36">
      <c r="S2647" s="177"/>
      <c r="T2647" s="177"/>
      <c r="AB2647" s="77"/>
      <c r="AJ2647" s="55"/>
    </row>
    <row r="2648" spans="19:36">
      <c r="S2648" s="177"/>
      <c r="T2648" s="177"/>
      <c r="AB2648" s="77"/>
      <c r="AJ2648" s="55"/>
    </row>
    <row r="2649" spans="19:36">
      <c r="S2649" s="177"/>
      <c r="T2649" s="177"/>
      <c r="AB2649" s="77"/>
      <c r="AJ2649" s="55"/>
    </row>
    <row r="2650" spans="19:36">
      <c r="S2650" s="177"/>
      <c r="T2650" s="177"/>
      <c r="AB2650" s="77"/>
      <c r="AJ2650" s="55"/>
    </row>
    <row r="2651" spans="19:36">
      <c r="S2651" s="177"/>
      <c r="T2651" s="177"/>
      <c r="AB2651" s="77"/>
      <c r="AJ2651" s="55"/>
    </row>
    <row r="2652" spans="19:36">
      <c r="S2652" s="177"/>
      <c r="T2652" s="177"/>
      <c r="AB2652" s="77"/>
      <c r="AJ2652" s="55"/>
    </row>
    <row r="2653" spans="19:36">
      <c r="S2653" s="177"/>
      <c r="T2653" s="177"/>
      <c r="AB2653" s="77"/>
      <c r="AJ2653" s="55"/>
    </row>
    <row r="2654" spans="19:36">
      <c r="S2654" s="177"/>
      <c r="T2654" s="177"/>
      <c r="AB2654" s="77"/>
      <c r="AJ2654" s="55"/>
    </row>
    <row r="2655" spans="19:36">
      <c r="S2655" s="177"/>
      <c r="T2655" s="177"/>
      <c r="AB2655" s="77"/>
      <c r="AJ2655" s="55"/>
    </row>
    <row r="2656" spans="19:36">
      <c r="S2656" s="177"/>
      <c r="T2656" s="177"/>
      <c r="AB2656" s="77"/>
      <c r="AJ2656" s="55"/>
    </row>
    <row r="2657" spans="19:36">
      <c r="S2657" s="177"/>
      <c r="T2657" s="177"/>
      <c r="AB2657" s="77"/>
      <c r="AJ2657" s="55"/>
    </row>
    <row r="2658" spans="19:36">
      <c r="S2658" s="177"/>
      <c r="T2658" s="177"/>
      <c r="AB2658" s="77"/>
      <c r="AJ2658" s="55"/>
    </row>
    <row r="2659" spans="19:36">
      <c r="S2659" s="177"/>
      <c r="T2659" s="177"/>
      <c r="AB2659" s="77"/>
      <c r="AJ2659" s="55"/>
    </row>
    <row r="2660" spans="19:36">
      <c r="S2660" s="177"/>
      <c r="T2660" s="177"/>
      <c r="AB2660" s="77"/>
      <c r="AJ2660" s="55"/>
    </row>
    <row r="2661" spans="19:36">
      <c r="S2661" s="177"/>
      <c r="T2661" s="177"/>
      <c r="AB2661" s="77"/>
      <c r="AJ2661" s="55"/>
    </row>
    <row r="2662" spans="19:36">
      <c r="S2662" s="177"/>
      <c r="T2662" s="177"/>
      <c r="AB2662" s="77"/>
      <c r="AJ2662" s="55"/>
    </row>
    <row r="2663" spans="19:36">
      <c r="S2663" s="177"/>
      <c r="T2663" s="177"/>
      <c r="AB2663" s="77"/>
      <c r="AJ2663" s="55"/>
    </row>
    <row r="2664" spans="19:36">
      <c r="S2664" s="177"/>
      <c r="T2664" s="177"/>
      <c r="AB2664" s="77"/>
      <c r="AJ2664" s="55"/>
    </row>
    <row r="2665" spans="19:36">
      <c r="S2665" s="177"/>
      <c r="T2665" s="177"/>
      <c r="AB2665" s="77"/>
      <c r="AJ2665" s="55"/>
    </row>
    <row r="2666" spans="19:36">
      <c r="S2666" s="177"/>
      <c r="T2666" s="177"/>
      <c r="AB2666" s="77"/>
      <c r="AJ2666" s="55"/>
    </row>
    <row r="2667" spans="19:36">
      <c r="S2667" s="177"/>
      <c r="T2667" s="177"/>
      <c r="AB2667" s="77"/>
      <c r="AJ2667" s="55"/>
    </row>
    <row r="2668" spans="19:36">
      <c r="S2668" s="177"/>
      <c r="T2668" s="177"/>
      <c r="AB2668" s="77"/>
      <c r="AJ2668" s="55"/>
    </row>
    <row r="2669" spans="19:36">
      <c r="S2669" s="177"/>
      <c r="T2669" s="177"/>
      <c r="AB2669" s="77"/>
      <c r="AJ2669" s="55"/>
    </row>
    <row r="2670" spans="19:36">
      <c r="S2670" s="177"/>
      <c r="T2670" s="177"/>
      <c r="AB2670" s="77"/>
      <c r="AJ2670" s="55"/>
    </row>
    <row r="2671" spans="19:36">
      <c r="S2671" s="177"/>
      <c r="T2671" s="177"/>
      <c r="AB2671" s="77"/>
      <c r="AJ2671" s="55"/>
    </row>
    <row r="2672" spans="19:36">
      <c r="S2672" s="177"/>
      <c r="T2672" s="177"/>
      <c r="AB2672" s="77"/>
      <c r="AJ2672" s="55"/>
    </row>
    <row r="2673" spans="19:36">
      <c r="S2673" s="177"/>
      <c r="T2673" s="177"/>
      <c r="AB2673" s="77"/>
      <c r="AJ2673" s="55"/>
    </row>
    <row r="2674" spans="19:36">
      <c r="S2674" s="177"/>
      <c r="T2674" s="177"/>
      <c r="AB2674" s="77"/>
      <c r="AJ2674" s="55"/>
    </row>
    <row r="2675" spans="19:36">
      <c r="S2675" s="177"/>
      <c r="T2675" s="177"/>
      <c r="AB2675" s="77"/>
      <c r="AJ2675" s="55"/>
    </row>
    <row r="2676" spans="19:36">
      <c r="S2676" s="177"/>
      <c r="T2676" s="177"/>
      <c r="AB2676" s="77"/>
      <c r="AJ2676" s="55"/>
    </row>
    <row r="2677" spans="19:36">
      <c r="S2677" s="177"/>
      <c r="T2677" s="177"/>
      <c r="AB2677" s="77"/>
      <c r="AJ2677" s="55"/>
    </row>
    <row r="2678" spans="19:36">
      <c r="S2678" s="177"/>
      <c r="T2678" s="177"/>
      <c r="AB2678" s="77"/>
      <c r="AJ2678" s="55"/>
    </row>
    <row r="2679" spans="19:36">
      <c r="S2679" s="177"/>
      <c r="T2679" s="177"/>
      <c r="AB2679" s="77"/>
      <c r="AJ2679" s="55"/>
    </row>
    <row r="2680" spans="19:36">
      <c r="S2680" s="177"/>
      <c r="T2680" s="177"/>
      <c r="AB2680" s="77"/>
      <c r="AJ2680" s="55"/>
    </row>
    <row r="2681" spans="19:36">
      <c r="S2681" s="177"/>
      <c r="T2681" s="177"/>
      <c r="AB2681" s="77"/>
      <c r="AJ2681" s="55"/>
    </row>
    <row r="2682" spans="19:36">
      <c r="S2682" s="177"/>
      <c r="T2682" s="177"/>
      <c r="AB2682" s="77"/>
      <c r="AJ2682" s="55"/>
    </row>
    <row r="2683" spans="19:36">
      <c r="S2683" s="177"/>
      <c r="T2683" s="177"/>
      <c r="AB2683" s="77"/>
      <c r="AJ2683" s="55"/>
    </row>
    <row r="2684" spans="19:36">
      <c r="S2684" s="177"/>
      <c r="T2684" s="177"/>
      <c r="AB2684" s="77"/>
      <c r="AJ2684" s="55"/>
    </row>
    <row r="2685" spans="19:36">
      <c r="S2685" s="177"/>
      <c r="T2685" s="177"/>
      <c r="AB2685" s="77"/>
      <c r="AJ2685" s="55"/>
    </row>
    <row r="2686" spans="19:36">
      <c r="S2686" s="177"/>
      <c r="T2686" s="177"/>
      <c r="AB2686" s="77"/>
      <c r="AJ2686" s="55"/>
    </row>
    <row r="2687" spans="19:36">
      <c r="S2687" s="177"/>
      <c r="T2687" s="177"/>
      <c r="AB2687" s="77"/>
      <c r="AJ2687" s="55"/>
    </row>
    <row r="2688" spans="19:36">
      <c r="S2688" s="177"/>
      <c r="T2688" s="177"/>
      <c r="AB2688" s="77"/>
      <c r="AJ2688" s="55"/>
    </row>
    <row r="2689" spans="19:36">
      <c r="S2689" s="177"/>
      <c r="T2689" s="177"/>
      <c r="AB2689" s="77"/>
      <c r="AJ2689" s="55"/>
    </row>
    <row r="2690" spans="19:36">
      <c r="S2690" s="177"/>
      <c r="T2690" s="177"/>
      <c r="AB2690" s="77"/>
      <c r="AJ2690" s="55"/>
    </row>
    <row r="2691" spans="19:36">
      <c r="S2691" s="177"/>
      <c r="T2691" s="177"/>
      <c r="AB2691" s="77"/>
      <c r="AJ2691" s="55"/>
    </row>
    <row r="2692" spans="19:36">
      <c r="S2692" s="177"/>
      <c r="T2692" s="177"/>
      <c r="AB2692" s="77"/>
      <c r="AJ2692" s="55"/>
    </row>
    <row r="2693" spans="19:36">
      <c r="S2693" s="177"/>
      <c r="T2693" s="177"/>
      <c r="AB2693" s="77"/>
      <c r="AJ2693" s="55"/>
    </row>
    <row r="2694" spans="19:36">
      <c r="S2694" s="177"/>
      <c r="T2694" s="177"/>
      <c r="AB2694" s="77"/>
      <c r="AJ2694" s="55"/>
    </row>
    <row r="2695" spans="19:36">
      <c r="S2695" s="177"/>
      <c r="T2695" s="177"/>
      <c r="AB2695" s="77"/>
      <c r="AJ2695" s="55"/>
    </row>
    <row r="2696" spans="19:36">
      <c r="S2696" s="177"/>
      <c r="T2696" s="177"/>
      <c r="AB2696" s="77"/>
      <c r="AJ2696" s="55"/>
    </row>
    <row r="2697" spans="19:36">
      <c r="S2697" s="177"/>
      <c r="T2697" s="177"/>
      <c r="AB2697" s="77"/>
      <c r="AJ2697" s="55"/>
    </row>
    <row r="2698" spans="19:36">
      <c r="S2698" s="177"/>
      <c r="T2698" s="177"/>
      <c r="AB2698" s="77"/>
      <c r="AJ2698" s="55"/>
    </row>
    <row r="2699" spans="19:36">
      <c r="S2699" s="177"/>
      <c r="T2699" s="177"/>
      <c r="AB2699" s="77"/>
      <c r="AJ2699" s="55"/>
    </row>
    <row r="2700" spans="19:36">
      <c r="S2700" s="177"/>
      <c r="T2700" s="177"/>
      <c r="AB2700" s="77"/>
      <c r="AJ2700" s="55"/>
    </row>
    <row r="2701" spans="19:36">
      <c r="S2701" s="177"/>
      <c r="T2701" s="177"/>
      <c r="AB2701" s="77"/>
      <c r="AJ2701" s="55"/>
    </row>
    <row r="2702" spans="19:36">
      <c r="S2702" s="177"/>
      <c r="T2702" s="177"/>
      <c r="AB2702" s="77"/>
      <c r="AJ2702" s="55"/>
    </row>
    <row r="2703" spans="19:36">
      <c r="S2703" s="177"/>
      <c r="T2703" s="177"/>
      <c r="AB2703" s="77"/>
      <c r="AJ2703" s="55"/>
    </row>
    <row r="2704" spans="19:36">
      <c r="S2704" s="177"/>
      <c r="T2704" s="177"/>
      <c r="AB2704" s="77"/>
      <c r="AJ2704" s="55"/>
    </row>
    <row r="2705" spans="19:36">
      <c r="S2705" s="177"/>
      <c r="T2705" s="177"/>
      <c r="AB2705" s="77"/>
      <c r="AJ2705" s="55"/>
    </row>
    <row r="2706" spans="19:36">
      <c r="S2706" s="177"/>
      <c r="T2706" s="177"/>
      <c r="AB2706" s="77"/>
      <c r="AJ2706" s="55"/>
    </row>
    <row r="2707" spans="19:36">
      <c r="S2707" s="177"/>
      <c r="T2707" s="177"/>
      <c r="AB2707" s="77"/>
      <c r="AJ2707" s="55"/>
    </row>
    <row r="2708" spans="19:36">
      <c r="S2708" s="177"/>
      <c r="T2708" s="177"/>
      <c r="AB2708" s="77"/>
      <c r="AJ2708" s="55"/>
    </row>
    <row r="2709" spans="19:36">
      <c r="S2709" s="177"/>
      <c r="T2709" s="177"/>
      <c r="AB2709" s="77"/>
      <c r="AJ2709" s="55"/>
    </row>
    <row r="2710" spans="19:36">
      <c r="S2710" s="177"/>
      <c r="T2710" s="177"/>
      <c r="AB2710" s="77"/>
      <c r="AJ2710" s="55"/>
    </row>
    <row r="2711" spans="19:36">
      <c r="S2711" s="177"/>
      <c r="T2711" s="177"/>
      <c r="AB2711" s="77"/>
      <c r="AJ2711" s="55"/>
    </row>
    <row r="2712" spans="19:36">
      <c r="S2712" s="177"/>
      <c r="T2712" s="177"/>
      <c r="AB2712" s="77"/>
      <c r="AJ2712" s="55"/>
    </row>
    <row r="2713" spans="19:36">
      <c r="S2713" s="177"/>
      <c r="T2713" s="177"/>
      <c r="AB2713" s="77"/>
      <c r="AJ2713" s="55"/>
    </row>
    <row r="2714" spans="19:36">
      <c r="S2714" s="177"/>
      <c r="T2714" s="177"/>
      <c r="AB2714" s="77"/>
      <c r="AJ2714" s="55"/>
    </row>
    <row r="2715" spans="19:36">
      <c r="S2715" s="177"/>
      <c r="T2715" s="177"/>
      <c r="AB2715" s="77"/>
      <c r="AJ2715" s="55"/>
    </row>
    <row r="2716" spans="19:36">
      <c r="S2716" s="177"/>
      <c r="T2716" s="177"/>
      <c r="AB2716" s="77"/>
      <c r="AJ2716" s="55"/>
    </row>
    <row r="2717" spans="19:36">
      <c r="S2717" s="177"/>
      <c r="T2717" s="177"/>
      <c r="AB2717" s="77"/>
      <c r="AJ2717" s="55"/>
    </row>
    <row r="2718" spans="19:36">
      <c r="S2718" s="177"/>
      <c r="T2718" s="177"/>
      <c r="AB2718" s="77"/>
      <c r="AJ2718" s="55"/>
    </row>
    <row r="2719" spans="19:36">
      <c r="S2719" s="177"/>
      <c r="T2719" s="177"/>
      <c r="AB2719" s="77"/>
      <c r="AJ2719" s="55"/>
    </row>
    <row r="2720" spans="19:36">
      <c r="S2720" s="177"/>
      <c r="T2720" s="177"/>
      <c r="AB2720" s="77"/>
      <c r="AJ2720" s="55"/>
    </row>
    <row r="2721" spans="19:36">
      <c r="S2721" s="177"/>
      <c r="T2721" s="177"/>
      <c r="AB2721" s="77"/>
      <c r="AJ2721" s="55"/>
    </row>
    <row r="2722" spans="19:36">
      <c r="S2722" s="177"/>
      <c r="T2722" s="177"/>
      <c r="AB2722" s="77"/>
      <c r="AJ2722" s="55"/>
    </row>
    <row r="2723" spans="19:36">
      <c r="S2723" s="177"/>
      <c r="T2723" s="177"/>
      <c r="AB2723" s="77"/>
      <c r="AJ2723" s="55"/>
    </row>
    <row r="2724" spans="19:36">
      <c r="S2724" s="177"/>
      <c r="T2724" s="177"/>
      <c r="AB2724" s="77"/>
      <c r="AJ2724" s="55"/>
    </row>
    <row r="2725" spans="19:36">
      <c r="S2725" s="177"/>
      <c r="T2725" s="177"/>
      <c r="AB2725" s="77"/>
      <c r="AJ2725" s="55"/>
    </row>
    <row r="2726" spans="19:36">
      <c r="S2726" s="177"/>
      <c r="T2726" s="177"/>
      <c r="AB2726" s="77"/>
      <c r="AJ2726" s="55"/>
    </row>
    <row r="2727" spans="19:36">
      <c r="S2727" s="177"/>
      <c r="T2727" s="177"/>
      <c r="AB2727" s="77"/>
      <c r="AJ2727" s="55"/>
    </row>
    <row r="2728" spans="19:36">
      <c r="S2728" s="177"/>
      <c r="T2728" s="177"/>
      <c r="AB2728" s="77"/>
      <c r="AJ2728" s="55"/>
    </row>
    <row r="2729" spans="19:36">
      <c r="S2729" s="177"/>
      <c r="T2729" s="177"/>
      <c r="AB2729" s="77"/>
      <c r="AJ2729" s="55"/>
    </row>
    <row r="2730" spans="19:36">
      <c r="S2730" s="177"/>
      <c r="T2730" s="177"/>
      <c r="AB2730" s="77"/>
      <c r="AJ2730" s="55"/>
    </row>
    <row r="2731" spans="19:36">
      <c r="S2731" s="177"/>
      <c r="T2731" s="177"/>
      <c r="AB2731" s="77"/>
      <c r="AJ2731" s="55"/>
    </row>
    <row r="2732" spans="19:36">
      <c r="S2732" s="177"/>
      <c r="T2732" s="177"/>
      <c r="AB2732" s="77"/>
      <c r="AJ2732" s="55"/>
    </row>
    <row r="2733" spans="19:36">
      <c r="S2733" s="177"/>
      <c r="T2733" s="177"/>
      <c r="AB2733" s="77"/>
      <c r="AJ2733" s="55"/>
    </row>
    <row r="2734" spans="19:36">
      <c r="S2734" s="177"/>
      <c r="T2734" s="177"/>
      <c r="AB2734" s="77"/>
      <c r="AJ2734" s="55"/>
    </row>
    <row r="2735" spans="19:36">
      <c r="S2735" s="177"/>
      <c r="T2735" s="177"/>
      <c r="AB2735" s="77"/>
      <c r="AJ2735" s="55"/>
    </row>
    <row r="2736" spans="19:36">
      <c r="S2736" s="177"/>
      <c r="T2736" s="177"/>
      <c r="AB2736" s="77"/>
      <c r="AJ2736" s="55"/>
    </row>
    <row r="2737" spans="19:36">
      <c r="S2737" s="177"/>
      <c r="T2737" s="177"/>
      <c r="AB2737" s="77"/>
      <c r="AJ2737" s="55"/>
    </row>
    <row r="2738" spans="19:36">
      <c r="S2738" s="177"/>
      <c r="T2738" s="177"/>
      <c r="AB2738" s="77"/>
      <c r="AJ2738" s="55"/>
    </row>
    <row r="2739" spans="19:36">
      <c r="S2739" s="177"/>
      <c r="T2739" s="177"/>
      <c r="AB2739" s="77"/>
      <c r="AJ2739" s="55"/>
    </row>
    <row r="2740" spans="19:36">
      <c r="S2740" s="177"/>
      <c r="T2740" s="177"/>
      <c r="AB2740" s="77"/>
      <c r="AJ2740" s="55"/>
    </row>
    <row r="2741" spans="19:36">
      <c r="S2741" s="177"/>
      <c r="T2741" s="177"/>
      <c r="AB2741" s="77"/>
      <c r="AJ2741" s="55"/>
    </row>
    <row r="2742" spans="19:36">
      <c r="S2742" s="177"/>
      <c r="T2742" s="177"/>
      <c r="AB2742" s="77"/>
      <c r="AJ2742" s="55"/>
    </row>
    <row r="2743" spans="19:36">
      <c r="S2743" s="177"/>
      <c r="T2743" s="177"/>
      <c r="AB2743" s="77"/>
      <c r="AJ2743" s="55"/>
    </row>
    <row r="2744" spans="19:36">
      <c r="S2744" s="177"/>
      <c r="T2744" s="177"/>
      <c r="AB2744" s="77"/>
      <c r="AJ2744" s="55"/>
    </row>
    <row r="2745" spans="19:36">
      <c r="S2745" s="177"/>
      <c r="T2745" s="177"/>
      <c r="AB2745" s="77"/>
      <c r="AJ2745" s="55"/>
    </row>
    <row r="2746" spans="19:36">
      <c r="S2746" s="177"/>
      <c r="T2746" s="177"/>
      <c r="AB2746" s="77"/>
      <c r="AJ2746" s="55"/>
    </row>
    <row r="2747" spans="19:36">
      <c r="S2747" s="177"/>
      <c r="T2747" s="177"/>
      <c r="AB2747" s="77"/>
      <c r="AJ2747" s="55"/>
    </row>
    <row r="2748" spans="19:36">
      <c r="S2748" s="177"/>
      <c r="T2748" s="177"/>
      <c r="AB2748" s="77"/>
      <c r="AJ2748" s="55"/>
    </row>
    <row r="2749" spans="19:36">
      <c r="S2749" s="177"/>
      <c r="T2749" s="177"/>
      <c r="AB2749" s="77"/>
      <c r="AJ2749" s="55"/>
    </row>
    <row r="2750" spans="19:36">
      <c r="S2750" s="177"/>
      <c r="T2750" s="177"/>
      <c r="AB2750" s="77"/>
      <c r="AJ2750" s="55"/>
    </row>
    <row r="2751" spans="19:36">
      <c r="S2751" s="177"/>
      <c r="T2751" s="177"/>
      <c r="AB2751" s="77"/>
      <c r="AJ2751" s="55"/>
    </row>
    <row r="2752" spans="19:36">
      <c r="S2752" s="177"/>
      <c r="T2752" s="177"/>
      <c r="AB2752" s="77"/>
      <c r="AJ2752" s="55"/>
    </row>
    <row r="2753" spans="19:36">
      <c r="S2753" s="177"/>
      <c r="T2753" s="177"/>
      <c r="AB2753" s="77"/>
      <c r="AJ2753" s="55"/>
    </row>
    <row r="2754" spans="19:36">
      <c r="S2754" s="177"/>
      <c r="T2754" s="177"/>
      <c r="AB2754" s="77"/>
      <c r="AJ2754" s="55"/>
    </row>
    <row r="2755" spans="19:36">
      <c r="S2755" s="177"/>
      <c r="T2755" s="177"/>
      <c r="AB2755" s="77"/>
      <c r="AJ2755" s="55"/>
    </row>
    <row r="2756" spans="19:36">
      <c r="S2756" s="177"/>
      <c r="T2756" s="177"/>
      <c r="AB2756" s="77"/>
      <c r="AJ2756" s="55"/>
    </row>
    <row r="2757" spans="19:36">
      <c r="S2757" s="177"/>
      <c r="T2757" s="177"/>
      <c r="AB2757" s="77"/>
      <c r="AJ2757" s="55"/>
    </row>
    <row r="2758" spans="19:36">
      <c r="S2758" s="177"/>
      <c r="T2758" s="177"/>
      <c r="AB2758" s="77"/>
      <c r="AJ2758" s="55"/>
    </row>
    <row r="2759" spans="19:36">
      <c r="S2759" s="177"/>
      <c r="T2759" s="177"/>
      <c r="AB2759" s="77"/>
      <c r="AJ2759" s="55"/>
    </row>
    <row r="2760" spans="19:36">
      <c r="S2760" s="177"/>
      <c r="T2760" s="177"/>
      <c r="AB2760" s="77"/>
      <c r="AJ2760" s="55"/>
    </row>
    <row r="2761" spans="19:36">
      <c r="S2761" s="177"/>
      <c r="T2761" s="177"/>
      <c r="AB2761" s="77"/>
      <c r="AJ2761" s="55"/>
    </row>
    <row r="2762" spans="19:36">
      <c r="S2762" s="177"/>
      <c r="T2762" s="177"/>
      <c r="AB2762" s="77"/>
      <c r="AJ2762" s="55"/>
    </row>
    <row r="2763" spans="19:36">
      <c r="S2763" s="177"/>
      <c r="T2763" s="177"/>
      <c r="AB2763" s="77"/>
      <c r="AJ2763" s="55"/>
    </row>
    <row r="2764" spans="19:36">
      <c r="S2764" s="177"/>
      <c r="T2764" s="177"/>
      <c r="AB2764" s="77"/>
      <c r="AJ2764" s="55"/>
    </row>
    <row r="2765" spans="19:36">
      <c r="S2765" s="177"/>
      <c r="T2765" s="177"/>
      <c r="AB2765" s="77"/>
      <c r="AJ2765" s="55"/>
    </row>
    <row r="2766" spans="19:36">
      <c r="S2766" s="177"/>
      <c r="T2766" s="177"/>
      <c r="AB2766" s="77"/>
      <c r="AJ2766" s="55"/>
    </row>
    <row r="2767" spans="19:36">
      <c r="S2767" s="177"/>
      <c r="T2767" s="177"/>
      <c r="AB2767" s="77"/>
      <c r="AJ2767" s="55"/>
    </row>
    <row r="2768" spans="19:36">
      <c r="S2768" s="177"/>
      <c r="T2768" s="177"/>
      <c r="AB2768" s="77"/>
      <c r="AJ2768" s="55"/>
    </row>
    <row r="2769" spans="19:36">
      <c r="S2769" s="177"/>
      <c r="T2769" s="177"/>
      <c r="AB2769" s="77"/>
      <c r="AJ2769" s="55"/>
    </row>
    <row r="2770" spans="19:36">
      <c r="S2770" s="177"/>
      <c r="T2770" s="177"/>
      <c r="AB2770" s="77"/>
      <c r="AJ2770" s="55"/>
    </row>
    <row r="2771" spans="19:36">
      <c r="S2771" s="177"/>
      <c r="T2771" s="177"/>
      <c r="AB2771" s="77"/>
      <c r="AJ2771" s="55"/>
    </row>
    <row r="2772" spans="19:36">
      <c r="S2772" s="177"/>
      <c r="T2772" s="177"/>
      <c r="AB2772" s="77"/>
      <c r="AJ2772" s="55"/>
    </row>
    <row r="2773" spans="19:36">
      <c r="S2773" s="177"/>
      <c r="T2773" s="177"/>
      <c r="AB2773" s="77"/>
      <c r="AJ2773" s="55"/>
    </row>
    <row r="2774" spans="19:36">
      <c r="S2774" s="177"/>
      <c r="T2774" s="177"/>
      <c r="AB2774" s="77"/>
      <c r="AJ2774" s="55"/>
    </row>
    <row r="2775" spans="19:36">
      <c r="S2775" s="177"/>
      <c r="T2775" s="177"/>
      <c r="AB2775" s="77"/>
      <c r="AJ2775" s="55"/>
    </row>
    <row r="2776" spans="19:36">
      <c r="S2776" s="177"/>
      <c r="T2776" s="177"/>
      <c r="AB2776" s="77"/>
      <c r="AJ2776" s="55"/>
    </row>
    <row r="2777" spans="19:36">
      <c r="S2777" s="177"/>
      <c r="T2777" s="177"/>
      <c r="AB2777" s="77"/>
      <c r="AJ2777" s="55"/>
    </row>
    <row r="2778" spans="19:36">
      <c r="S2778" s="177"/>
      <c r="T2778" s="177"/>
      <c r="AB2778" s="77"/>
      <c r="AJ2778" s="55"/>
    </row>
    <row r="2779" spans="19:36">
      <c r="S2779" s="177"/>
      <c r="T2779" s="177"/>
      <c r="AB2779" s="77"/>
      <c r="AJ2779" s="55"/>
    </row>
    <row r="2780" spans="19:36">
      <c r="S2780" s="177"/>
      <c r="T2780" s="177"/>
      <c r="AB2780" s="77"/>
      <c r="AJ2780" s="55"/>
    </row>
    <row r="2781" spans="19:36">
      <c r="S2781" s="177"/>
      <c r="T2781" s="177"/>
      <c r="AB2781" s="77"/>
      <c r="AJ2781" s="55"/>
    </row>
    <row r="2782" spans="19:36">
      <c r="S2782" s="177"/>
      <c r="T2782" s="177"/>
      <c r="AB2782" s="77"/>
      <c r="AJ2782" s="55"/>
    </row>
    <row r="2783" spans="19:36">
      <c r="S2783" s="177"/>
      <c r="T2783" s="177"/>
      <c r="AB2783" s="77"/>
      <c r="AJ2783" s="55"/>
    </row>
    <row r="2784" spans="19:36">
      <c r="S2784" s="177"/>
      <c r="T2784" s="177"/>
      <c r="AB2784" s="77"/>
      <c r="AJ2784" s="55"/>
    </row>
    <row r="2785" spans="19:36">
      <c r="S2785" s="177"/>
      <c r="T2785" s="177"/>
      <c r="AB2785" s="77"/>
      <c r="AJ2785" s="55"/>
    </row>
    <row r="2786" spans="19:36">
      <c r="S2786" s="177"/>
      <c r="T2786" s="177"/>
      <c r="AB2786" s="77"/>
      <c r="AJ2786" s="55"/>
    </row>
    <row r="2787" spans="19:36">
      <c r="S2787" s="177"/>
      <c r="T2787" s="177"/>
      <c r="AB2787" s="77"/>
      <c r="AJ2787" s="55"/>
    </row>
    <row r="2788" spans="19:36">
      <c r="S2788" s="177"/>
      <c r="T2788" s="177"/>
      <c r="AB2788" s="77"/>
      <c r="AJ2788" s="55"/>
    </row>
    <row r="2789" spans="19:36">
      <c r="S2789" s="177"/>
      <c r="T2789" s="177"/>
      <c r="AB2789" s="77"/>
      <c r="AJ2789" s="55"/>
    </row>
    <row r="2790" spans="19:36">
      <c r="S2790" s="177"/>
      <c r="T2790" s="177"/>
      <c r="AB2790" s="77"/>
      <c r="AJ2790" s="55"/>
    </row>
    <row r="2791" spans="19:36">
      <c r="S2791" s="177"/>
      <c r="T2791" s="177"/>
      <c r="AB2791" s="77"/>
      <c r="AJ2791" s="55"/>
    </row>
    <row r="2792" spans="19:36">
      <c r="S2792" s="177"/>
      <c r="T2792" s="177"/>
      <c r="AB2792" s="77"/>
      <c r="AJ2792" s="55"/>
    </row>
    <row r="2793" spans="19:36">
      <c r="S2793" s="177"/>
      <c r="T2793" s="177"/>
      <c r="AB2793" s="77"/>
      <c r="AJ2793" s="55"/>
    </row>
    <row r="2794" spans="19:36">
      <c r="S2794" s="177"/>
      <c r="T2794" s="177"/>
      <c r="AB2794" s="77"/>
      <c r="AJ2794" s="55"/>
    </row>
    <row r="2795" spans="19:36">
      <c r="S2795" s="177"/>
      <c r="T2795" s="177"/>
      <c r="AB2795" s="77"/>
      <c r="AJ2795" s="55"/>
    </row>
    <row r="2796" spans="19:36">
      <c r="S2796" s="177"/>
      <c r="T2796" s="177"/>
      <c r="AB2796" s="77"/>
      <c r="AJ2796" s="55"/>
    </row>
    <row r="2797" spans="19:36">
      <c r="S2797" s="177"/>
      <c r="T2797" s="177"/>
      <c r="AB2797" s="77"/>
      <c r="AJ2797" s="55"/>
    </row>
    <row r="2798" spans="19:36">
      <c r="S2798" s="177"/>
      <c r="T2798" s="177"/>
      <c r="AB2798" s="77"/>
      <c r="AJ2798" s="55"/>
    </row>
    <row r="2799" spans="19:36">
      <c r="S2799" s="177"/>
      <c r="T2799" s="177"/>
      <c r="AB2799" s="77"/>
      <c r="AJ2799" s="55"/>
    </row>
    <row r="2800" spans="19:36">
      <c r="S2800" s="177"/>
      <c r="T2800" s="177"/>
      <c r="AB2800" s="77"/>
      <c r="AJ2800" s="55"/>
    </row>
    <row r="2801" spans="19:36">
      <c r="S2801" s="177"/>
      <c r="T2801" s="177"/>
      <c r="AB2801" s="77"/>
      <c r="AJ2801" s="55"/>
    </row>
    <row r="2802" spans="19:36">
      <c r="S2802" s="177"/>
      <c r="T2802" s="177"/>
      <c r="AB2802" s="77"/>
      <c r="AJ2802" s="55"/>
    </row>
    <row r="2803" spans="19:36">
      <c r="S2803" s="177"/>
      <c r="T2803" s="177"/>
      <c r="AB2803" s="77"/>
      <c r="AJ2803" s="55"/>
    </row>
    <row r="2804" spans="19:36">
      <c r="S2804" s="177"/>
      <c r="T2804" s="177"/>
      <c r="AB2804" s="77"/>
      <c r="AJ2804" s="55"/>
    </row>
    <row r="2805" spans="19:36">
      <c r="S2805" s="177"/>
      <c r="T2805" s="177"/>
      <c r="AB2805" s="77"/>
      <c r="AJ2805" s="55"/>
    </row>
    <row r="2806" spans="19:36">
      <c r="S2806" s="177"/>
      <c r="T2806" s="177"/>
      <c r="AB2806" s="77"/>
      <c r="AJ2806" s="55"/>
    </row>
    <row r="2807" spans="19:36">
      <c r="S2807" s="177"/>
      <c r="T2807" s="177"/>
      <c r="AB2807" s="77"/>
      <c r="AJ2807" s="55"/>
    </row>
    <row r="2808" spans="19:36">
      <c r="S2808" s="177"/>
      <c r="T2808" s="177"/>
      <c r="AB2808" s="77"/>
      <c r="AJ2808" s="55"/>
    </row>
    <row r="2809" spans="19:36">
      <c r="S2809" s="177"/>
      <c r="T2809" s="177"/>
      <c r="AB2809" s="77"/>
      <c r="AJ2809" s="55"/>
    </row>
    <row r="2810" spans="19:36">
      <c r="S2810" s="177"/>
      <c r="T2810" s="177"/>
      <c r="AB2810" s="77"/>
      <c r="AJ2810" s="55"/>
    </row>
    <row r="2811" spans="19:36">
      <c r="S2811" s="177"/>
      <c r="T2811" s="177"/>
      <c r="AB2811" s="77"/>
      <c r="AJ2811" s="55"/>
    </row>
    <row r="2812" spans="19:36">
      <c r="S2812" s="177"/>
      <c r="T2812" s="177"/>
      <c r="AB2812" s="77"/>
      <c r="AJ2812" s="55"/>
    </row>
    <row r="2813" spans="19:36">
      <c r="S2813" s="177"/>
      <c r="T2813" s="177"/>
      <c r="AB2813" s="77"/>
      <c r="AJ2813" s="55"/>
    </row>
    <row r="2814" spans="19:36">
      <c r="S2814" s="177"/>
      <c r="T2814" s="177"/>
      <c r="AB2814" s="77"/>
      <c r="AJ2814" s="55"/>
    </row>
    <row r="2815" spans="19:36">
      <c r="S2815" s="177"/>
      <c r="T2815" s="177"/>
      <c r="AB2815" s="77"/>
      <c r="AJ2815" s="55"/>
    </row>
    <row r="2816" spans="19:36">
      <c r="S2816" s="177"/>
      <c r="T2816" s="177"/>
      <c r="AB2816" s="77"/>
      <c r="AJ2816" s="55"/>
    </row>
    <row r="2817" spans="19:36">
      <c r="S2817" s="177"/>
      <c r="T2817" s="177"/>
      <c r="AB2817" s="77"/>
      <c r="AJ2817" s="55"/>
    </row>
    <row r="2818" spans="19:36">
      <c r="S2818" s="177"/>
      <c r="T2818" s="177"/>
      <c r="AB2818" s="77"/>
      <c r="AJ2818" s="55"/>
    </row>
    <row r="2819" spans="19:36">
      <c r="S2819" s="177"/>
      <c r="T2819" s="177"/>
      <c r="AB2819" s="77"/>
      <c r="AJ2819" s="55"/>
    </row>
    <row r="2820" spans="19:36">
      <c r="S2820" s="177"/>
      <c r="T2820" s="177"/>
      <c r="AB2820" s="77"/>
      <c r="AJ2820" s="55"/>
    </row>
    <row r="2821" spans="19:36">
      <c r="S2821" s="177"/>
      <c r="T2821" s="177"/>
      <c r="AB2821" s="77"/>
      <c r="AJ2821" s="55"/>
    </row>
    <row r="2822" spans="19:36">
      <c r="S2822" s="177"/>
      <c r="T2822" s="177"/>
      <c r="AB2822" s="77"/>
      <c r="AJ2822" s="55"/>
    </row>
    <row r="2823" spans="19:36">
      <c r="S2823" s="177"/>
      <c r="T2823" s="177"/>
      <c r="AB2823" s="77"/>
      <c r="AJ2823" s="55"/>
    </row>
    <row r="2824" spans="19:36">
      <c r="S2824" s="177"/>
      <c r="T2824" s="177"/>
      <c r="AB2824" s="77"/>
      <c r="AJ2824" s="55"/>
    </row>
    <row r="2825" spans="19:36">
      <c r="S2825" s="177"/>
      <c r="T2825" s="177"/>
      <c r="AB2825" s="77"/>
      <c r="AJ2825" s="55"/>
    </row>
    <row r="2826" spans="19:36">
      <c r="S2826" s="177"/>
      <c r="T2826" s="177"/>
      <c r="AB2826" s="77"/>
      <c r="AJ2826" s="55"/>
    </row>
    <row r="2827" spans="19:36">
      <c r="S2827" s="177"/>
      <c r="T2827" s="177"/>
      <c r="AB2827" s="77"/>
      <c r="AJ2827" s="55"/>
    </row>
    <row r="2828" spans="19:36">
      <c r="S2828" s="177"/>
      <c r="T2828" s="177"/>
      <c r="AB2828" s="77"/>
      <c r="AJ2828" s="55"/>
    </row>
    <row r="2829" spans="19:36">
      <c r="S2829" s="177"/>
      <c r="T2829" s="177"/>
      <c r="AB2829" s="77"/>
      <c r="AJ2829" s="55"/>
    </row>
    <row r="2830" spans="19:36">
      <c r="S2830" s="177"/>
      <c r="T2830" s="177"/>
      <c r="AB2830" s="77"/>
      <c r="AJ2830" s="55"/>
    </row>
    <row r="2831" spans="19:36">
      <c r="S2831" s="177"/>
      <c r="T2831" s="177"/>
      <c r="AB2831" s="77"/>
      <c r="AJ2831" s="55"/>
    </row>
    <row r="2832" spans="19:36">
      <c r="S2832" s="177"/>
      <c r="T2832" s="177"/>
      <c r="AB2832" s="77"/>
      <c r="AJ2832" s="55"/>
    </row>
    <row r="2833" spans="19:36">
      <c r="S2833" s="177"/>
      <c r="T2833" s="177"/>
      <c r="AB2833" s="77"/>
      <c r="AJ2833" s="55"/>
    </row>
    <row r="2834" spans="19:36">
      <c r="S2834" s="177"/>
      <c r="T2834" s="177"/>
      <c r="AB2834" s="77"/>
      <c r="AJ2834" s="55"/>
    </row>
    <row r="2835" spans="19:36">
      <c r="S2835" s="177"/>
      <c r="T2835" s="177"/>
      <c r="AB2835" s="77"/>
      <c r="AJ2835" s="55"/>
    </row>
    <row r="2836" spans="19:36">
      <c r="S2836" s="177"/>
      <c r="T2836" s="177"/>
      <c r="AB2836" s="77"/>
      <c r="AJ2836" s="55"/>
    </row>
    <row r="2837" spans="19:36">
      <c r="S2837" s="177"/>
      <c r="T2837" s="177"/>
      <c r="AB2837" s="77"/>
      <c r="AJ2837" s="55"/>
    </row>
    <row r="2838" spans="19:36">
      <c r="S2838" s="177"/>
      <c r="T2838" s="177"/>
      <c r="AB2838" s="77"/>
      <c r="AJ2838" s="55"/>
    </row>
    <row r="2839" spans="19:36">
      <c r="S2839" s="177"/>
      <c r="T2839" s="177"/>
      <c r="AB2839" s="77"/>
      <c r="AJ2839" s="55"/>
    </row>
    <row r="2840" spans="19:36">
      <c r="S2840" s="177"/>
      <c r="T2840" s="177"/>
      <c r="AB2840" s="77"/>
      <c r="AJ2840" s="55"/>
    </row>
    <row r="2841" spans="19:36">
      <c r="S2841" s="177"/>
      <c r="T2841" s="177"/>
      <c r="AB2841" s="77"/>
      <c r="AJ2841" s="55"/>
    </row>
    <row r="2842" spans="19:36">
      <c r="S2842" s="177"/>
      <c r="T2842" s="177"/>
      <c r="AB2842" s="77"/>
      <c r="AJ2842" s="55"/>
    </row>
    <row r="2843" spans="19:36">
      <c r="S2843" s="177"/>
      <c r="T2843" s="177"/>
      <c r="AB2843" s="77"/>
      <c r="AJ2843" s="55"/>
    </row>
    <row r="2844" spans="19:36">
      <c r="S2844" s="177"/>
      <c r="T2844" s="177"/>
      <c r="AB2844" s="77"/>
      <c r="AJ2844" s="55"/>
    </row>
    <row r="2845" spans="19:36">
      <c r="S2845" s="177"/>
      <c r="T2845" s="177"/>
      <c r="AB2845" s="77"/>
      <c r="AJ2845" s="55"/>
    </row>
    <row r="2846" spans="19:36">
      <c r="S2846" s="177"/>
      <c r="T2846" s="177"/>
      <c r="AB2846" s="77"/>
      <c r="AJ2846" s="55"/>
    </row>
    <row r="2847" spans="19:36">
      <c r="S2847" s="177"/>
      <c r="T2847" s="177"/>
      <c r="AB2847" s="77"/>
      <c r="AJ2847" s="55"/>
    </row>
    <row r="2848" spans="19:36">
      <c r="S2848" s="177"/>
      <c r="T2848" s="177"/>
      <c r="AB2848" s="77"/>
      <c r="AJ2848" s="55"/>
    </row>
    <row r="2849" spans="19:36">
      <c r="S2849" s="177"/>
      <c r="T2849" s="177"/>
      <c r="AB2849" s="77"/>
      <c r="AJ2849" s="55"/>
    </row>
    <row r="2850" spans="19:36">
      <c r="S2850" s="177"/>
      <c r="T2850" s="177"/>
      <c r="AB2850" s="77"/>
      <c r="AJ2850" s="55"/>
    </row>
    <row r="2851" spans="19:36">
      <c r="S2851" s="177"/>
      <c r="T2851" s="177"/>
      <c r="AB2851" s="77"/>
      <c r="AJ2851" s="55"/>
    </row>
    <row r="2852" spans="19:36">
      <c r="S2852" s="177"/>
      <c r="T2852" s="177"/>
      <c r="AB2852" s="77"/>
      <c r="AJ2852" s="55"/>
    </row>
    <row r="2853" spans="19:36">
      <c r="S2853" s="177"/>
      <c r="T2853" s="177"/>
      <c r="AB2853" s="77"/>
      <c r="AJ2853" s="55"/>
    </row>
    <row r="2854" spans="19:36">
      <c r="S2854" s="177"/>
      <c r="T2854" s="177"/>
      <c r="AB2854" s="77"/>
      <c r="AJ2854" s="55"/>
    </row>
    <row r="2855" spans="19:36">
      <c r="S2855" s="177"/>
      <c r="T2855" s="177"/>
      <c r="AB2855" s="77"/>
      <c r="AJ2855" s="55"/>
    </row>
    <row r="2856" spans="19:36">
      <c r="S2856" s="177"/>
      <c r="T2856" s="177"/>
      <c r="AB2856" s="77"/>
      <c r="AJ2856" s="55"/>
    </row>
    <row r="2857" spans="19:36">
      <c r="S2857" s="177"/>
      <c r="T2857" s="177"/>
      <c r="AB2857" s="77"/>
      <c r="AJ2857" s="55"/>
    </row>
    <row r="2858" spans="19:36">
      <c r="S2858" s="177"/>
      <c r="T2858" s="177"/>
      <c r="AB2858" s="77"/>
      <c r="AJ2858" s="55"/>
    </row>
    <row r="2859" spans="19:36">
      <c r="S2859" s="177"/>
      <c r="T2859" s="177"/>
      <c r="AB2859" s="77"/>
      <c r="AJ2859" s="55"/>
    </row>
    <row r="2860" spans="19:36">
      <c r="S2860" s="177"/>
      <c r="T2860" s="177"/>
      <c r="AB2860" s="77"/>
      <c r="AJ2860" s="55"/>
    </row>
    <row r="2861" spans="19:36">
      <c r="S2861" s="177"/>
      <c r="T2861" s="177"/>
      <c r="AB2861" s="77"/>
      <c r="AJ2861" s="55"/>
    </row>
    <row r="2862" spans="19:36">
      <c r="S2862" s="177"/>
      <c r="T2862" s="177"/>
      <c r="AB2862" s="77"/>
      <c r="AJ2862" s="55"/>
    </row>
    <row r="2863" spans="19:36">
      <c r="S2863" s="177"/>
      <c r="T2863" s="177"/>
      <c r="AB2863" s="77"/>
      <c r="AJ2863" s="55"/>
    </row>
    <row r="2864" spans="19:36">
      <c r="S2864" s="177"/>
      <c r="T2864" s="177"/>
      <c r="AB2864" s="77"/>
      <c r="AJ2864" s="55"/>
    </row>
    <row r="2865" spans="19:36">
      <c r="S2865" s="177"/>
      <c r="T2865" s="177"/>
      <c r="AB2865" s="77"/>
      <c r="AJ2865" s="55"/>
    </row>
    <row r="2866" spans="19:36">
      <c r="S2866" s="177"/>
      <c r="T2866" s="177"/>
      <c r="AB2866" s="77"/>
      <c r="AJ2866" s="55"/>
    </row>
    <row r="2867" spans="19:36">
      <c r="S2867" s="177"/>
      <c r="T2867" s="177"/>
      <c r="AB2867" s="77"/>
      <c r="AJ2867" s="55"/>
    </row>
    <row r="2868" spans="19:36">
      <c r="S2868" s="177"/>
      <c r="T2868" s="177"/>
      <c r="AB2868" s="77"/>
      <c r="AJ2868" s="55"/>
    </row>
    <row r="2869" spans="19:36">
      <c r="S2869" s="177"/>
      <c r="T2869" s="177"/>
      <c r="AB2869" s="77"/>
      <c r="AJ2869" s="55"/>
    </row>
    <row r="2870" spans="19:36">
      <c r="S2870" s="177"/>
      <c r="T2870" s="177"/>
      <c r="AB2870" s="77"/>
      <c r="AJ2870" s="55"/>
    </row>
    <row r="2871" spans="19:36">
      <c r="S2871" s="177"/>
      <c r="T2871" s="177"/>
      <c r="AB2871" s="77"/>
      <c r="AJ2871" s="55"/>
    </row>
    <row r="2872" spans="19:36">
      <c r="S2872" s="177"/>
      <c r="T2872" s="177"/>
      <c r="AB2872" s="77"/>
      <c r="AJ2872" s="55"/>
    </row>
    <row r="2873" spans="19:36">
      <c r="S2873" s="177"/>
      <c r="T2873" s="177"/>
      <c r="AB2873" s="77"/>
      <c r="AJ2873" s="55"/>
    </row>
    <row r="2874" spans="19:36">
      <c r="S2874" s="177"/>
      <c r="T2874" s="177"/>
      <c r="AB2874" s="77"/>
      <c r="AJ2874" s="55"/>
    </row>
    <row r="2875" spans="19:36">
      <c r="S2875" s="177"/>
      <c r="T2875" s="177"/>
      <c r="AB2875" s="77"/>
      <c r="AJ2875" s="55"/>
    </row>
    <row r="2876" spans="19:36">
      <c r="S2876" s="177"/>
      <c r="T2876" s="177"/>
      <c r="AB2876" s="77"/>
      <c r="AJ2876" s="55"/>
    </row>
    <row r="2877" spans="19:36">
      <c r="S2877" s="177"/>
      <c r="T2877" s="177"/>
      <c r="AB2877" s="77"/>
      <c r="AJ2877" s="55"/>
    </row>
    <row r="2878" spans="19:36">
      <c r="S2878" s="177"/>
      <c r="T2878" s="177"/>
      <c r="AB2878" s="77"/>
      <c r="AJ2878" s="55"/>
    </row>
    <row r="2879" spans="19:36">
      <c r="S2879" s="177"/>
      <c r="T2879" s="177"/>
      <c r="AB2879" s="77"/>
      <c r="AJ2879" s="55"/>
    </row>
    <row r="2880" spans="19:36">
      <c r="S2880" s="177"/>
      <c r="T2880" s="177"/>
      <c r="AB2880" s="77"/>
      <c r="AJ2880" s="55"/>
    </row>
    <row r="2881" spans="19:36">
      <c r="S2881" s="177"/>
      <c r="T2881" s="177"/>
      <c r="AB2881" s="77"/>
      <c r="AJ2881" s="55"/>
    </row>
    <row r="2882" spans="19:36">
      <c r="S2882" s="177"/>
      <c r="T2882" s="177"/>
      <c r="AB2882" s="77"/>
      <c r="AJ2882" s="55"/>
    </row>
    <row r="2883" spans="19:36">
      <c r="S2883" s="177"/>
      <c r="T2883" s="177"/>
      <c r="AB2883" s="77"/>
      <c r="AJ2883" s="55"/>
    </row>
    <row r="2884" spans="19:36">
      <c r="S2884" s="177"/>
      <c r="T2884" s="177"/>
      <c r="AB2884" s="77"/>
      <c r="AJ2884" s="55"/>
    </row>
    <row r="2885" spans="19:36">
      <c r="S2885" s="177"/>
      <c r="T2885" s="177"/>
      <c r="AB2885" s="77"/>
      <c r="AJ2885" s="55"/>
    </row>
    <row r="2886" spans="19:36">
      <c r="S2886" s="177"/>
      <c r="T2886" s="177"/>
      <c r="AB2886" s="77"/>
      <c r="AJ2886" s="55"/>
    </row>
    <row r="2887" spans="19:36">
      <c r="S2887" s="177"/>
      <c r="T2887" s="177"/>
      <c r="AB2887" s="77"/>
      <c r="AJ2887" s="55"/>
    </row>
    <row r="2888" spans="19:36">
      <c r="S2888" s="177"/>
      <c r="T2888" s="177"/>
      <c r="AB2888" s="77"/>
      <c r="AJ2888" s="55"/>
    </row>
    <row r="2889" spans="19:36">
      <c r="S2889" s="177"/>
      <c r="T2889" s="177"/>
      <c r="AB2889" s="77"/>
      <c r="AJ2889" s="55"/>
    </row>
    <row r="2890" spans="19:36">
      <c r="S2890" s="177"/>
      <c r="T2890" s="177"/>
      <c r="AB2890" s="77"/>
      <c r="AJ2890" s="55"/>
    </row>
    <row r="2891" spans="19:36">
      <c r="S2891" s="177"/>
      <c r="T2891" s="177"/>
      <c r="AB2891" s="77"/>
      <c r="AJ2891" s="55"/>
    </row>
    <row r="2892" spans="19:36">
      <c r="S2892" s="177"/>
      <c r="T2892" s="177"/>
      <c r="AB2892" s="77"/>
      <c r="AJ2892" s="55"/>
    </row>
    <row r="2893" spans="19:36">
      <c r="S2893" s="177"/>
      <c r="T2893" s="177"/>
      <c r="AB2893" s="77"/>
      <c r="AJ2893" s="55"/>
    </row>
    <row r="2894" spans="19:36">
      <c r="S2894" s="177"/>
      <c r="T2894" s="177"/>
      <c r="AB2894" s="77"/>
      <c r="AJ2894" s="55"/>
    </row>
    <row r="2895" spans="19:36">
      <c r="S2895" s="177"/>
      <c r="T2895" s="177"/>
      <c r="AB2895" s="77"/>
      <c r="AJ2895" s="55"/>
    </row>
    <row r="2896" spans="19:36">
      <c r="S2896" s="177"/>
      <c r="T2896" s="177"/>
      <c r="AB2896" s="77"/>
      <c r="AJ2896" s="55"/>
    </row>
    <row r="2897" spans="19:36">
      <c r="S2897" s="177"/>
      <c r="T2897" s="177"/>
      <c r="AB2897" s="77"/>
      <c r="AJ2897" s="55"/>
    </row>
    <row r="2898" spans="19:36">
      <c r="S2898" s="177"/>
      <c r="T2898" s="177"/>
      <c r="AB2898" s="77"/>
      <c r="AJ2898" s="55"/>
    </row>
    <row r="2899" spans="19:36">
      <c r="S2899" s="177"/>
      <c r="T2899" s="177"/>
      <c r="AB2899" s="77"/>
      <c r="AJ2899" s="55"/>
    </row>
    <row r="2900" spans="19:36">
      <c r="S2900" s="177"/>
      <c r="T2900" s="177"/>
      <c r="AB2900" s="77"/>
      <c r="AJ2900" s="55"/>
    </row>
    <row r="2901" spans="19:36">
      <c r="S2901" s="177"/>
      <c r="T2901" s="177"/>
      <c r="AB2901" s="77"/>
      <c r="AJ2901" s="55"/>
    </row>
    <row r="2902" spans="19:36">
      <c r="S2902" s="177"/>
      <c r="T2902" s="177"/>
      <c r="AB2902" s="77"/>
      <c r="AJ2902" s="55"/>
    </row>
    <row r="2903" spans="19:36">
      <c r="S2903" s="177"/>
      <c r="T2903" s="177"/>
      <c r="AB2903" s="77"/>
      <c r="AJ2903" s="55"/>
    </row>
    <row r="2904" spans="19:36">
      <c r="S2904" s="177"/>
      <c r="T2904" s="177"/>
      <c r="AB2904" s="77"/>
      <c r="AJ2904" s="55"/>
    </row>
    <row r="2905" spans="19:36">
      <c r="S2905" s="177"/>
      <c r="T2905" s="177"/>
      <c r="AB2905" s="77"/>
      <c r="AJ2905" s="55"/>
    </row>
    <row r="2906" spans="19:36">
      <c r="S2906" s="177"/>
      <c r="T2906" s="177"/>
      <c r="AB2906" s="77"/>
      <c r="AJ2906" s="55"/>
    </row>
    <row r="2907" spans="19:36">
      <c r="S2907" s="177"/>
      <c r="T2907" s="177"/>
      <c r="AB2907" s="77"/>
      <c r="AJ2907" s="55"/>
    </row>
    <row r="2908" spans="19:36">
      <c r="S2908" s="177"/>
      <c r="T2908" s="177"/>
      <c r="AB2908" s="77"/>
      <c r="AJ2908" s="55"/>
    </row>
    <row r="2909" spans="19:36">
      <c r="S2909" s="177"/>
      <c r="T2909" s="177"/>
      <c r="AB2909" s="77"/>
      <c r="AJ2909" s="55"/>
    </row>
    <row r="2910" spans="19:36">
      <c r="S2910" s="177"/>
      <c r="T2910" s="177"/>
      <c r="AB2910" s="77"/>
      <c r="AJ2910" s="55"/>
    </row>
    <row r="2911" spans="19:36">
      <c r="S2911" s="177"/>
      <c r="T2911" s="177"/>
      <c r="AB2911" s="77"/>
      <c r="AJ2911" s="55"/>
    </row>
    <row r="2912" spans="19:36">
      <c r="S2912" s="177"/>
      <c r="T2912" s="177"/>
      <c r="AB2912" s="77"/>
      <c r="AJ2912" s="55"/>
    </row>
    <row r="2913" spans="19:36">
      <c r="S2913" s="177"/>
      <c r="T2913" s="177"/>
      <c r="AB2913" s="77"/>
      <c r="AJ2913" s="55"/>
    </row>
    <row r="2914" spans="19:36">
      <c r="S2914" s="177"/>
      <c r="T2914" s="177"/>
      <c r="AB2914" s="77"/>
      <c r="AJ2914" s="55"/>
    </row>
    <row r="2915" spans="19:36">
      <c r="S2915" s="177"/>
      <c r="T2915" s="177"/>
      <c r="AB2915" s="77"/>
      <c r="AJ2915" s="55"/>
    </row>
    <row r="2916" spans="19:36">
      <c r="S2916" s="177"/>
      <c r="T2916" s="177"/>
      <c r="AB2916" s="77"/>
      <c r="AJ2916" s="55"/>
    </row>
    <row r="2917" spans="19:36">
      <c r="S2917" s="177"/>
      <c r="T2917" s="177"/>
      <c r="AB2917" s="77"/>
      <c r="AJ2917" s="55"/>
    </row>
    <row r="2918" spans="19:36">
      <c r="S2918" s="177"/>
      <c r="T2918" s="177"/>
      <c r="AB2918" s="77"/>
      <c r="AJ2918" s="55"/>
    </row>
    <row r="2919" spans="19:36">
      <c r="S2919" s="177"/>
      <c r="T2919" s="177"/>
      <c r="AB2919" s="77"/>
      <c r="AJ2919" s="55"/>
    </row>
    <row r="2920" spans="19:36">
      <c r="S2920" s="177"/>
      <c r="T2920" s="177"/>
      <c r="AB2920" s="77"/>
      <c r="AJ2920" s="55"/>
    </row>
    <row r="2921" spans="19:36">
      <c r="S2921" s="177"/>
      <c r="T2921" s="177"/>
      <c r="AB2921" s="77"/>
      <c r="AJ2921" s="55"/>
    </row>
    <row r="2922" spans="19:36">
      <c r="S2922" s="177"/>
      <c r="T2922" s="177"/>
      <c r="AB2922" s="77"/>
      <c r="AJ2922" s="55"/>
    </row>
    <row r="2923" spans="19:36">
      <c r="S2923" s="177"/>
      <c r="T2923" s="177"/>
      <c r="AB2923" s="77"/>
      <c r="AJ2923" s="55"/>
    </row>
    <row r="2924" spans="19:36">
      <c r="S2924" s="177"/>
      <c r="T2924" s="177"/>
      <c r="AB2924" s="77"/>
      <c r="AJ2924" s="55"/>
    </row>
    <row r="2925" spans="19:36">
      <c r="S2925" s="177"/>
      <c r="T2925" s="177"/>
      <c r="AB2925" s="77"/>
      <c r="AJ2925" s="55"/>
    </row>
    <row r="2926" spans="19:36">
      <c r="S2926" s="177"/>
      <c r="T2926" s="177"/>
      <c r="AB2926" s="77"/>
      <c r="AJ2926" s="55"/>
    </row>
    <row r="2927" spans="19:36">
      <c r="S2927" s="177"/>
      <c r="T2927" s="177"/>
      <c r="AB2927" s="77"/>
      <c r="AJ2927" s="55"/>
    </row>
    <row r="2928" spans="19:36">
      <c r="S2928" s="177"/>
      <c r="T2928" s="177"/>
      <c r="AB2928" s="77"/>
      <c r="AJ2928" s="55"/>
    </row>
    <row r="2929" spans="19:36">
      <c r="S2929" s="177"/>
      <c r="T2929" s="177"/>
      <c r="AB2929" s="77"/>
      <c r="AJ2929" s="55"/>
    </row>
    <row r="2930" spans="19:36">
      <c r="S2930" s="177"/>
      <c r="T2930" s="177"/>
      <c r="AB2930" s="77"/>
      <c r="AJ2930" s="55"/>
    </row>
    <row r="2931" spans="19:36">
      <c r="S2931" s="177"/>
      <c r="T2931" s="177"/>
      <c r="AB2931" s="77"/>
      <c r="AJ2931" s="55"/>
    </row>
    <row r="2932" spans="19:36">
      <c r="S2932" s="177"/>
      <c r="T2932" s="177"/>
      <c r="AB2932" s="77"/>
      <c r="AJ2932" s="55"/>
    </row>
    <row r="2933" spans="19:36">
      <c r="S2933" s="177"/>
      <c r="T2933" s="177"/>
      <c r="AB2933" s="77"/>
      <c r="AJ2933" s="55"/>
    </row>
    <row r="2934" spans="19:36">
      <c r="S2934" s="177"/>
      <c r="T2934" s="177"/>
      <c r="AB2934" s="77"/>
      <c r="AJ2934" s="55"/>
    </row>
    <row r="2935" spans="19:36">
      <c r="S2935" s="177"/>
      <c r="T2935" s="177"/>
      <c r="AB2935" s="77"/>
      <c r="AJ2935" s="55"/>
    </row>
    <row r="2936" spans="19:36">
      <c r="S2936" s="177"/>
      <c r="T2936" s="177"/>
      <c r="AB2936" s="77"/>
      <c r="AJ2936" s="55"/>
    </row>
    <row r="2937" spans="19:36">
      <c r="S2937" s="177"/>
      <c r="T2937" s="177"/>
      <c r="AB2937" s="77"/>
      <c r="AJ2937" s="55"/>
    </row>
    <row r="2938" spans="19:36">
      <c r="S2938" s="177"/>
      <c r="T2938" s="177"/>
      <c r="AB2938" s="77"/>
      <c r="AJ2938" s="55"/>
    </row>
    <row r="2939" spans="19:36">
      <c r="S2939" s="177"/>
      <c r="T2939" s="177"/>
      <c r="AB2939" s="77"/>
      <c r="AJ2939" s="55"/>
    </row>
    <row r="2940" spans="19:36">
      <c r="S2940" s="177"/>
      <c r="T2940" s="177"/>
      <c r="AB2940" s="77"/>
      <c r="AJ2940" s="55"/>
    </row>
    <row r="2941" spans="19:36">
      <c r="S2941" s="177"/>
      <c r="T2941" s="177"/>
      <c r="AB2941" s="77"/>
      <c r="AJ2941" s="55"/>
    </row>
    <row r="2942" spans="19:36">
      <c r="S2942" s="177"/>
      <c r="T2942" s="177"/>
      <c r="AB2942" s="77"/>
      <c r="AJ2942" s="55"/>
    </row>
    <row r="2943" spans="19:36">
      <c r="S2943" s="177"/>
      <c r="T2943" s="177"/>
      <c r="AB2943" s="77"/>
      <c r="AJ2943" s="55"/>
    </row>
    <row r="2944" spans="19:36">
      <c r="S2944" s="177"/>
      <c r="T2944" s="177"/>
      <c r="AB2944" s="77"/>
      <c r="AJ2944" s="55"/>
    </row>
    <row r="2945" spans="19:36">
      <c r="S2945" s="177"/>
      <c r="T2945" s="177"/>
      <c r="AB2945" s="77"/>
      <c r="AJ2945" s="55"/>
    </row>
    <row r="2946" spans="19:36">
      <c r="S2946" s="177"/>
      <c r="T2946" s="177"/>
      <c r="AB2946" s="77"/>
      <c r="AJ2946" s="55"/>
    </row>
    <row r="2947" spans="19:36">
      <c r="S2947" s="177"/>
      <c r="T2947" s="177"/>
      <c r="AB2947" s="77"/>
      <c r="AJ2947" s="55"/>
    </row>
    <row r="2948" spans="19:36">
      <c r="S2948" s="177"/>
      <c r="T2948" s="177"/>
      <c r="AB2948" s="77"/>
      <c r="AJ2948" s="55"/>
    </row>
    <row r="2949" spans="19:36">
      <c r="S2949" s="177"/>
      <c r="T2949" s="177"/>
      <c r="AB2949" s="77"/>
      <c r="AJ2949" s="55"/>
    </row>
    <row r="2950" spans="19:36">
      <c r="S2950" s="177"/>
      <c r="T2950" s="177"/>
      <c r="AB2950" s="77"/>
      <c r="AJ2950" s="55"/>
    </row>
    <row r="2951" spans="19:36">
      <c r="S2951" s="177"/>
      <c r="T2951" s="177"/>
      <c r="AB2951" s="77"/>
      <c r="AJ2951" s="55"/>
    </row>
    <row r="2952" spans="19:36">
      <c r="S2952" s="177"/>
      <c r="T2952" s="177"/>
      <c r="AB2952" s="77"/>
      <c r="AJ2952" s="55"/>
    </row>
    <row r="2953" spans="19:36">
      <c r="S2953" s="177"/>
      <c r="T2953" s="177"/>
      <c r="AB2953" s="77"/>
      <c r="AJ2953" s="55"/>
    </row>
    <row r="2954" spans="19:36">
      <c r="S2954" s="177"/>
      <c r="T2954" s="177"/>
      <c r="AB2954" s="77"/>
      <c r="AJ2954" s="55"/>
    </row>
    <row r="2955" spans="19:36">
      <c r="S2955" s="177"/>
      <c r="T2955" s="177"/>
      <c r="AB2955" s="77"/>
      <c r="AJ2955" s="55"/>
    </row>
    <row r="2956" spans="19:36">
      <c r="S2956" s="177"/>
      <c r="T2956" s="177"/>
      <c r="AB2956" s="77"/>
      <c r="AJ2956" s="55"/>
    </row>
    <row r="2957" spans="19:36">
      <c r="S2957" s="177"/>
      <c r="T2957" s="177"/>
      <c r="AB2957" s="77"/>
      <c r="AJ2957" s="55"/>
    </row>
    <row r="2958" spans="19:36">
      <c r="S2958" s="177"/>
      <c r="T2958" s="177"/>
      <c r="AB2958" s="77"/>
      <c r="AJ2958" s="55"/>
    </row>
    <row r="2959" spans="19:36">
      <c r="S2959" s="177"/>
      <c r="T2959" s="177"/>
      <c r="AB2959" s="77"/>
      <c r="AJ2959" s="55"/>
    </row>
    <row r="2960" spans="19:36">
      <c r="S2960" s="177"/>
      <c r="T2960" s="177"/>
      <c r="AB2960" s="77"/>
      <c r="AJ2960" s="55"/>
    </row>
    <row r="2961" spans="19:36">
      <c r="S2961" s="177"/>
      <c r="T2961" s="177"/>
      <c r="AB2961" s="77"/>
      <c r="AJ2961" s="55"/>
    </row>
    <row r="2962" spans="19:36">
      <c r="S2962" s="177"/>
      <c r="T2962" s="177"/>
      <c r="AB2962" s="77"/>
      <c r="AJ2962" s="55"/>
    </row>
    <row r="2963" spans="19:36">
      <c r="S2963" s="177"/>
      <c r="T2963" s="177"/>
      <c r="AB2963" s="77"/>
      <c r="AJ2963" s="55"/>
    </row>
    <row r="2964" spans="19:36">
      <c r="S2964" s="177"/>
      <c r="T2964" s="177"/>
      <c r="AB2964" s="77"/>
      <c r="AJ2964" s="55"/>
    </row>
    <row r="2965" spans="19:36">
      <c r="S2965" s="177"/>
      <c r="T2965" s="177"/>
      <c r="AB2965" s="77"/>
      <c r="AJ2965" s="55"/>
    </row>
    <row r="2966" spans="19:36">
      <c r="S2966" s="177"/>
      <c r="T2966" s="177"/>
      <c r="AB2966" s="77"/>
      <c r="AJ2966" s="55"/>
    </row>
    <row r="2967" spans="19:36">
      <c r="S2967" s="177"/>
      <c r="T2967" s="177"/>
      <c r="AB2967" s="77"/>
      <c r="AJ2967" s="55"/>
    </row>
    <row r="2968" spans="19:36">
      <c r="S2968" s="177"/>
      <c r="T2968" s="177"/>
      <c r="AB2968" s="77"/>
      <c r="AJ2968" s="55"/>
    </row>
    <row r="2969" spans="19:36">
      <c r="S2969" s="177"/>
      <c r="T2969" s="177"/>
      <c r="AB2969" s="77"/>
      <c r="AJ2969" s="55"/>
    </row>
    <row r="2970" spans="19:36">
      <c r="S2970" s="177"/>
      <c r="T2970" s="177"/>
      <c r="AB2970" s="77"/>
      <c r="AJ2970" s="55"/>
    </row>
    <row r="2971" spans="19:36">
      <c r="S2971" s="177"/>
      <c r="T2971" s="177"/>
      <c r="AB2971" s="77"/>
      <c r="AJ2971" s="55"/>
    </row>
    <row r="2972" spans="19:36">
      <c r="S2972" s="177"/>
      <c r="T2972" s="177"/>
      <c r="AB2972" s="77"/>
      <c r="AJ2972" s="55"/>
    </row>
    <row r="2973" spans="19:36">
      <c r="S2973" s="177"/>
      <c r="T2973" s="177"/>
      <c r="AB2973" s="77"/>
      <c r="AJ2973" s="55"/>
    </row>
    <row r="2974" spans="19:36">
      <c r="S2974" s="177"/>
      <c r="T2974" s="177"/>
      <c r="AB2974" s="77"/>
      <c r="AJ2974" s="55"/>
    </row>
    <row r="2975" spans="19:36">
      <c r="S2975" s="177"/>
      <c r="T2975" s="177"/>
      <c r="AB2975" s="77"/>
      <c r="AJ2975" s="55"/>
    </row>
    <row r="2976" spans="19:36">
      <c r="S2976" s="177"/>
      <c r="T2976" s="177"/>
      <c r="AB2976" s="77"/>
      <c r="AJ2976" s="55"/>
    </row>
    <row r="2977" spans="19:36">
      <c r="S2977" s="177"/>
      <c r="T2977" s="177"/>
      <c r="AB2977" s="77"/>
      <c r="AJ2977" s="55"/>
    </row>
    <row r="2978" spans="19:36">
      <c r="S2978" s="177"/>
      <c r="T2978" s="177"/>
      <c r="AB2978" s="77"/>
      <c r="AJ2978" s="55"/>
    </row>
    <row r="2979" spans="19:36">
      <c r="S2979" s="177"/>
      <c r="T2979" s="177"/>
      <c r="AB2979" s="77"/>
      <c r="AJ2979" s="55"/>
    </row>
    <row r="2980" spans="19:36">
      <c r="S2980" s="177"/>
      <c r="T2980" s="177"/>
      <c r="AB2980" s="77"/>
      <c r="AJ2980" s="55"/>
    </row>
    <row r="2981" spans="19:36">
      <c r="S2981" s="177"/>
      <c r="T2981" s="177"/>
      <c r="AB2981" s="77"/>
      <c r="AJ2981" s="55"/>
    </row>
    <row r="2982" spans="19:36">
      <c r="S2982" s="177"/>
      <c r="T2982" s="177"/>
      <c r="AB2982" s="77"/>
      <c r="AJ2982" s="55"/>
    </row>
    <row r="2983" spans="19:36">
      <c r="S2983" s="177"/>
      <c r="T2983" s="177"/>
      <c r="AB2983" s="77"/>
      <c r="AJ2983" s="55"/>
    </row>
    <row r="2984" spans="19:36">
      <c r="S2984" s="177"/>
      <c r="T2984" s="177"/>
      <c r="AB2984" s="77"/>
      <c r="AJ2984" s="55"/>
    </row>
    <row r="2985" spans="19:36">
      <c r="S2985" s="177"/>
      <c r="T2985" s="177"/>
      <c r="AB2985" s="77"/>
      <c r="AJ2985" s="55"/>
    </row>
    <row r="2986" spans="19:36">
      <c r="S2986" s="177"/>
      <c r="T2986" s="177"/>
      <c r="AB2986" s="77"/>
      <c r="AJ2986" s="55"/>
    </row>
    <row r="2987" spans="19:36">
      <c r="S2987" s="177"/>
      <c r="T2987" s="177"/>
      <c r="AB2987" s="77"/>
      <c r="AJ2987" s="55"/>
    </row>
    <row r="2988" spans="19:36">
      <c r="S2988" s="177"/>
      <c r="T2988" s="177"/>
      <c r="AB2988" s="77"/>
      <c r="AJ2988" s="55"/>
    </row>
    <row r="2989" spans="19:36">
      <c r="S2989" s="177"/>
      <c r="T2989" s="177"/>
      <c r="AB2989" s="77"/>
      <c r="AJ2989" s="55"/>
    </row>
    <row r="2990" spans="19:36">
      <c r="S2990" s="177"/>
      <c r="T2990" s="177"/>
      <c r="AB2990" s="77"/>
      <c r="AJ2990" s="55"/>
    </row>
    <row r="2991" spans="19:36">
      <c r="S2991" s="177"/>
      <c r="T2991" s="177"/>
      <c r="AB2991" s="77"/>
      <c r="AJ2991" s="55"/>
    </row>
    <row r="2992" spans="19:36">
      <c r="S2992" s="177"/>
      <c r="T2992" s="177"/>
      <c r="AB2992" s="77"/>
      <c r="AJ2992" s="55"/>
    </row>
    <row r="2993" spans="19:36">
      <c r="S2993" s="177"/>
      <c r="T2993" s="177"/>
      <c r="AB2993" s="77"/>
      <c r="AJ2993" s="55"/>
    </row>
    <row r="2994" spans="19:36">
      <c r="S2994" s="177"/>
      <c r="T2994" s="177"/>
      <c r="AB2994" s="77"/>
      <c r="AJ2994" s="55"/>
    </row>
    <row r="2995" spans="19:36">
      <c r="S2995" s="177"/>
      <c r="T2995" s="177"/>
      <c r="AB2995" s="77"/>
      <c r="AJ2995" s="55"/>
    </row>
    <row r="2996" spans="19:36">
      <c r="S2996" s="177"/>
      <c r="T2996" s="177"/>
      <c r="AB2996" s="77"/>
      <c r="AJ2996" s="55"/>
    </row>
    <row r="2997" spans="19:36">
      <c r="S2997" s="177"/>
      <c r="T2997" s="177"/>
      <c r="AB2997" s="77"/>
      <c r="AJ2997" s="55"/>
    </row>
    <row r="2998" spans="19:36">
      <c r="S2998" s="177"/>
      <c r="T2998" s="177"/>
      <c r="AB2998" s="77"/>
      <c r="AJ2998" s="55"/>
    </row>
    <row r="2999" spans="19:36">
      <c r="S2999" s="177"/>
      <c r="T2999" s="177"/>
      <c r="AB2999" s="77"/>
      <c r="AJ2999" s="55"/>
    </row>
    <row r="3000" spans="19:36">
      <c r="S3000" s="177"/>
      <c r="T3000" s="177"/>
      <c r="AB3000" s="77"/>
      <c r="AJ3000" s="55"/>
    </row>
    <row r="3001" spans="19:36">
      <c r="S3001" s="177"/>
      <c r="T3001" s="177"/>
      <c r="AB3001" s="77"/>
      <c r="AJ3001" s="55"/>
    </row>
    <row r="3002" spans="19:36">
      <c r="S3002" s="177"/>
      <c r="T3002" s="177"/>
      <c r="AB3002" s="77"/>
      <c r="AJ3002" s="55"/>
    </row>
    <row r="3003" spans="19:36">
      <c r="S3003" s="177"/>
      <c r="T3003" s="177"/>
      <c r="AB3003" s="77"/>
      <c r="AJ3003" s="55"/>
    </row>
    <row r="3004" spans="19:36">
      <c r="S3004" s="177"/>
      <c r="T3004" s="177"/>
      <c r="AB3004" s="77"/>
      <c r="AJ3004" s="55"/>
    </row>
    <row r="3005" spans="19:36">
      <c r="S3005" s="177"/>
      <c r="T3005" s="177"/>
      <c r="AB3005" s="77"/>
      <c r="AJ3005" s="55"/>
    </row>
    <row r="3006" spans="19:36">
      <c r="S3006" s="177"/>
      <c r="T3006" s="177"/>
      <c r="AB3006" s="77"/>
      <c r="AJ3006" s="55"/>
    </row>
    <row r="3007" spans="19:36">
      <c r="S3007" s="177"/>
      <c r="T3007" s="177"/>
      <c r="AB3007" s="77"/>
      <c r="AJ3007" s="55"/>
    </row>
    <row r="3008" spans="19:36">
      <c r="S3008" s="177"/>
      <c r="T3008" s="177"/>
      <c r="AB3008" s="77"/>
      <c r="AJ3008" s="55"/>
    </row>
    <row r="3009" spans="19:36">
      <c r="S3009" s="177"/>
      <c r="T3009" s="177"/>
      <c r="AB3009" s="77"/>
      <c r="AJ3009" s="55"/>
    </row>
    <row r="3010" spans="19:36">
      <c r="S3010" s="177"/>
      <c r="T3010" s="177"/>
      <c r="AB3010" s="77"/>
      <c r="AJ3010" s="55"/>
    </row>
    <row r="3011" spans="19:36">
      <c r="S3011" s="177"/>
      <c r="T3011" s="177"/>
      <c r="AB3011" s="77"/>
      <c r="AJ3011" s="55"/>
    </row>
    <row r="3012" spans="19:36">
      <c r="S3012" s="177"/>
      <c r="T3012" s="177"/>
      <c r="AB3012" s="77"/>
      <c r="AJ3012" s="55"/>
    </row>
    <row r="3013" spans="19:36">
      <c r="S3013" s="177"/>
      <c r="T3013" s="177"/>
      <c r="AB3013" s="77"/>
      <c r="AJ3013" s="55"/>
    </row>
    <row r="3014" spans="19:36">
      <c r="S3014" s="177"/>
      <c r="T3014" s="177"/>
      <c r="AB3014" s="77"/>
      <c r="AJ3014" s="55"/>
    </row>
    <row r="3015" spans="19:36">
      <c r="S3015" s="177"/>
      <c r="T3015" s="177"/>
      <c r="AB3015" s="77"/>
      <c r="AJ3015" s="55"/>
    </row>
    <row r="3016" spans="19:36">
      <c r="S3016" s="177"/>
      <c r="T3016" s="177"/>
      <c r="AB3016" s="77"/>
      <c r="AJ3016" s="55"/>
    </row>
    <row r="3017" spans="19:36">
      <c r="S3017" s="177"/>
      <c r="T3017" s="177"/>
      <c r="AB3017" s="77"/>
      <c r="AJ3017" s="55"/>
    </row>
    <row r="3018" spans="19:36">
      <c r="S3018" s="177"/>
      <c r="T3018" s="177"/>
      <c r="AB3018" s="77"/>
      <c r="AJ3018" s="55"/>
    </row>
    <row r="3019" spans="19:36">
      <c r="S3019" s="177"/>
      <c r="T3019" s="177"/>
      <c r="AB3019" s="77"/>
      <c r="AJ3019" s="55"/>
    </row>
    <row r="3020" spans="19:36">
      <c r="S3020" s="177"/>
      <c r="T3020" s="177"/>
      <c r="AB3020" s="77"/>
      <c r="AJ3020" s="55"/>
    </row>
    <row r="3021" spans="19:36">
      <c r="S3021" s="177"/>
      <c r="T3021" s="177"/>
      <c r="AB3021" s="77"/>
      <c r="AJ3021" s="55"/>
    </row>
    <row r="3022" spans="19:36">
      <c r="S3022" s="177"/>
      <c r="T3022" s="177"/>
      <c r="AB3022" s="77"/>
      <c r="AJ3022" s="55"/>
    </row>
    <row r="3023" spans="19:36">
      <c r="S3023" s="177"/>
      <c r="T3023" s="177"/>
      <c r="AB3023" s="77"/>
      <c r="AJ3023" s="55"/>
    </row>
    <row r="3024" spans="19:36">
      <c r="S3024" s="177"/>
      <c r="T3024" s="177"/>
      <c r="AB3024" s="77"/>
      <c r="AJ3024" s="55"/>
    </row>
    <row r="3025" spans="19:36">
      <c r="S3025" s="177"/>
      <c r="T3025" s="177"/>
      <c r="AB3025" s="77"/>
      <c r="AJ3025" s="55"/>
    </row>
    <row r="3026" spans="19:36">
      <c r="S3026" s="177"/>
      <c r="T3026" s="177"/>
      <c r="AB3026" s="77"/>
      <c r="AJ3026" s="55"/>
    </row>
    <row r="3027" spans="19:36">
      <c r="S3027" s="177"/>
      <c r="T3027" s="177"/>
      <c r="AB3027" s="77"/>
      <c r="AJ3027" s="55"/>
    </row>
    <row r="3028" spans="19:36">
      <c r="S3028" s="177"/>
      <c r="T3028" s="177"/>
      <c r="AB3028" s="77"/>
      <c r="AJ3028" s="55"/>
    </row>
    <row r="3029" spans="19:36">
      <c r="S3029" s="177"/>
      <c r="T3029" s="177"/>
      <c r="AB3029" s="77"/>
      <c r="AJ3029" s="55"/>
    </row>
    <row r="3030" spans="19:36">
      <c r="S3030" s="177"/>
      <c r="T3030" s="177"/>
      <c r="AB3030" s="77"/>
      <c r="AJ3030" s="55"/>
    </row>
    <row r="3031" spans="19:36">
      <c r="S3031" s="177"/>
      <c r="T3031" s="177"/>
      <c r="AB3031" s="77"/>
      <c r="AJ3031" s="55"/>
    </row>
    <row r="3032" spans="19:36">
      <c r="S3032" s="177"/>
      <c r="T3032" s="177"/>
      <c r="AB3032" s="77"/>
      <c r="AJ3032" s="55"/>
    </row>
    <row r="3033" spans="19:36">
      <c r="S3033" s="177"/>
      <c r="T3033" s="177"/>
      <c r="AB3033" s="77"/>
      <c r="AJ3033" s="55"/>
    </row>
    <row r="3034" spans="19:36">
      <c r="S3034" s="177"/>
      <c r="T3034" s="177"/>
      <c r="AB3034" s="77"/>
      <c r="AJ3034" s="55"/>
    </row>
    <row r="3035" spans="19:36">
      <c r="S3035" s="177"/>
      <c r="T3035" s="177"/>
      <c r="AB3035" s="77"/>
      <c r="AJ3035" s="55"/>
    </row>
    <row r="3036" spans="19:36">
      <c r="S3036" s="177"/>
      <c r="T3036" s="177"/>
      <c r="AB3036" s="77"/>
      <c r="AJ3036" s="55"/>
    </row>
    <row r="3037" spans="19:36">
      <c r="S3037" s="177"/>
      <c r="T3037" s="177"/>
      <c r="AB3037" s="77"/>
      <c r="AJ3037" s="55"/>
    </row>
    <row r="3038" spans="19:36">
      <c r="S3038" s="177"/>
      <c r="T3038" s="177"/>
      <c r="AB3038" s="77"/>
      <c r="AJ3038" s="55"/>
    </row>
    <row r="3039" spans="19:36">
      <c r="S3039" s="177"/>
      <c r="T3039" s="177"/>
      <c r="AB3039" s="77"/>
      <c r="AJ3039" s="55"/>
    </row>
    <row r="3040" spans="19:36">
      <c r="S3040" s="177"/>
      <c r="T3040" s="177"/>
      <c r="AB3040" s="77"/>
      <c r="AJ3040" s="55"/>
    </row>
    <row r="3041" spans="19:36">
      <c r="S3041" s="177"/>
      <c r="T3041" s="177"/>
      <c r="AB3041" s="77"/>
      <c r="AJ3041" s="55"/>
    </row>
    <row r="3042" spans="19:36">
      <c r="S3042" s="177"/>
      <c r="T3042" s="177"/>
      <c r="AB3042" s="77"/>
      <c r="AJ3042" s="55"/>
    </row>
    <row r="3043" spans="19:36">
      <c r="S3043" s="177"/>
      <c r="T3043" s="177"/>
      <c r="AB3043" s="77"/>
      <c r="AJ3043" s="55"/>
    </row>
    <row r="3044" spans="19:36">
      <c r="S3044" s="177"/>
      <c r="T3044" s="177"/>
      <c r="AB3044" s="77"/>
      <c r="AJ3044" s="55"/>
    </row>
    <row r="3045" spans="19:36">
      <c r="S3045" s="177"/>
      <c r="T3045" s="177"/>
      <c r="AB3045" s="77"/>
      <c r="AJ3045" s="55"/>
    </row>
    <row r="3046" spans="19:36">
      <c r="S3046" s="177"/>
      <c r="T3046" s="177"/>
      <c r="AB3046" s="77"/>
      <c r="AJ3046" s="55"/>
    </row>
    <row r="3047" spans="19:36">
      <c r="S3047" s="177"/>
      <c r="T3047" s="177"/>
      <c r="AB3047" s="77"/>
      <c r="AJ3047" s="55"/>
    </row>
    <row r="3048" spans="19:36">
      <c r="S3048" s="177"/>
      <c r="T3048" s="177"/>
      <c r="AB3048" s="77"/>
      <c r="AJ3048" s="55"/>
    </row>
    <row r="3049" spans="19:36">
      <c r="S3049" s="177"/>
      <c r="T3049" s="177"/>
      <c r="AB3049" s="77"/>
      <c r="AJ3049" s="55"/>
    </row>
    <row r="3050" spans="19:36">
      <c r="S3050" s="177"/>
      <c r="T3050" s="177"/>
      <c r="AB3050" s="77"/>
      <c r="AJ3050" s="55"/>
    </row>
    <row r="3051" spans="19:36">
      <c r="S3051" s="177"/>
      <c r="T3051" s="177"/>
      <c r="AB3051" s="77"/>
      <c r="AJ3051" s="55"/>
    </row>
    <row r="3052" spans="19:36">
      <c r="S3052" s="177"/>
      <c r="T3052" s="177"/>
      <c r="AB3052" s="77"/>
      <c r="AJ3052" s="55"/>
    </row>
    <row r="3053" spans="19:36">
      <c r="S3053" s="177"/>
      <c r="T3053" s="177"/>
      <c r="AB3053" s="77"/>
      <c r="AJ3053" s="55"/>
    </row>
    <row r="3054" spans="19:36">
      <c r="S3054" s="177"/>
      <c r="T3054" s="177"/>
      <c r="AB3054" s="77"/>
      <c r="AJ3054" s="55"/>
    </row>
    <row r="3055" spans="19:36">
      <c r="S3055" s="177"/>
      <c r="T3055" s="177"/>
      <c r="AB3055" s="77"/>
      <c r="AJ3055" s="55"/>
    </row>
    <row r="3056" spans="19:36">
      <c r="S3056" s="177"/>
      <c r="T3056" s="177"/>
      <c r="AB3056" s="77"/>
      <c r="AJ3056" s="55"/>
    </row>
    <row r="3057" spans="19:36">
      <c r="S3057" s="177"/>
      <c r="T3057" s="177"/>
      <c r="AB3057" s="77"/>
      <c r="AJ3057" s="55"/>
    </row>
    <row r="3058" spans="19:36">
      <c r="S3058" s="177"/>
      <c r="T3058" s="177"/>
      <c r="AB3058" s="77"/>
      <c r="AJ3058" s="55"/>
    </row>
    <row r="3059" spans="19:36">
      <c r="S3059" s="177"/>
      <c r="T3059" s="177"/>
      <c r="AB3059" s="77"/>
      <c r="AJ3059" s="55"/>
    </row>
    <row r="3060" spans="19:36">
      <c r="S3060" s="177"/>
      <c r="T3060" s="177"/>
      <c r="AB3060" s="77"/>
      <c r="AJ3060" s="55"/>
    </row>
    <row r="3061" spans="19:36">
      <c r="S3061" s="177"/>
      <c r="T3061" s="177"/>
      <c r="AB3061" s="77"/>
      <c r="AJ3061" s="55"/>
    </row>
    <row r="3062" spans="19:36">
      <c r="S3062" s="177"/>
      <c r="T3062" s="177"/>
      <c r="AB3062" s="77"/>
      <c r="AJ3062" s="55"/>
    </row>
    <row r="3063" spans="19:36">
      <c r="S3063" s="177"/>
      <c r="T3063" s="177"/>
      <c r="AB3063" s="77"/>
      <c r="AJ3063" s="55"/>
    </row>
    <row r="3064" spans="19:36">
      <c r="S3064" s="177"/>
      <c r="T3064" s="177"/>
      <c r="AB3064" s="77"/>
      <c r="AJ3064" s="55"/>
    </row>
    <row r="3065" spans="19:36">
      <c r="S3065" s="177"/>
      <c r="T3065" s="177"/>
      <c r="AB3065" s="77"/>
      <c r="AJ3065" s="55"/>
    </row>
    <row r="3066" spans="19:36">
      <c r="S3066" s="177"/>
      <c r="T3066" s="177"/>
      <c r="AB3066" s="77"/>
      <c r="AJ3066" s="55"/>
    </row>
    <row r="3067" spans="19:36">
      <c r="S3067" s="177"/>
      <c r="T3067" s="177"/>
      <c r="AB3067" s="77"/>
      <c r="AJ3067" s="55"/>
    </row>
    <row r="3068" spans="19:36">
      <c r="S3068" s="177"/>
      <c r="T3068" s="177"/>
      <c r="AB3068" s="77"/>
      <c r="AJ3068" s="55"/>
    </row>
    <row r="3069" spans="19:36">
      <c r="S3069" s="177"/>
      <c r="T3069" s="177"/>
      <c r="AB3069" s="77"/>
      <c r="AJ3069" s="55"/>
    </row>
    <row r="3070" spans="19:36">
      <c r="S3070" s="177"/>
      <c r="T3070" s="177"/>
      <c r="AB3070" s="77"/>
      <c r="AJ3070" s="55"/>
    </row>
    <row r="3071" spans="19:36">
      <c r="S3071" s="177"/>
      <c r="T3071" s="177"/>
      <c r="AB3071" s="77"/>
      <c r="AJ3071" s="55"/>
    </row>
    <row r="3072" spans="19:36">
      <c r="S3072" s="177"/>
      <c r="T3072" s="177"/>
      <c r="AB3072" s="77"/>
      <c r="AJ3072" s="55"/>
    </row>
    <row r="3073" spans="19:36">
      <c r="S3073" s="177"/>
      <c r="T3073" s="177"/>
      <c r="AB3073" s="77"/>
      <c r="AJ3073" s="55"/>
    </row>
    <row r="3074" spans="19:36">
      <c r="S3074" s="177"/>
      <c r="T3074" s="177"/>
      <c r="AB3074" s="77"/>
      <c r="AJ3074" s="55"/>
    </row>
    <row r="3075" spans="19:36">
      <c r="S3075" s="177"/>
      <c r="T3075" s="177"/>
      <c r="AB3075" s="77"/>
      <c r="AJ3075" s="55"/>
    </row>
    <row r="3076" spans="19:36" ht="15" thickBot="1">
      <c r="S3076" s="177"/>
      <c r="T3076" s="177"/>
      <c r="AB3076" s="171"/>
      <c r="AC3076" s="142"/>
      <c r="AD3076" s="142"/>
      <c r="AE3076" s="142"/>
      <c r="AF3076" s="142"/>
      <c r="AG3076" s="142"/>
      <c r="AH3076" s="142"/>
      <c r="AI3076" s="64"/>
      <c r="AJ3076" s="65"/>
    </row>
    <row r="3077" spans="19:36">
      <c r="S3077" s="177"/>
      <c r="T3077" s="177"/>
    </row>
    <row r="3078" spans="19:36">
      <c r="S3078" s="177"/>
      <c r="T3078" s="177"/>
    </row>
    <row r="3079" spans="19:36">
      <c r="S3079" s="177"/>
      <c r="T3079" s="177"/>
    </row>
    <row r="3080" spans="19:36">
      <c r="S3080" s="177"/>
      <c r="T3080" s="177"/>
    </row>
    <row r="3081" spans="19:36">
      <c r="S3081" s="177"/>
      <c r="T3081" s="177"/>
    </row>
    <row r="3082" spans="19:36">
      <c r="S3082" s="177"/>
      <c r="T3082" s="177"/>
    </row>
    <row r="3083" spans="19:36">
      <c r="S3083" s="177"/>
      <c r="T3083" s="177"/>
    </row>
    <row r="3084" spans="19:36">
      <c r="S3084" s="177"/>
      <c r="T3084" s="177"/>
    </row>
  </sheetData>
  <protectedRanges>
    <protectedRange sqref="AX27:AZ30" name="Bereich1_1"/>
    <protectedRange sqref="AG9:AI9 AB9:AD9" name="Bereich1_1_1"/>
  </protectedRanges>
  <phoneticPr fontId="10" type="noConversion"/>
  <conditionalFormatting sqref="AB9:AI9">
    <cfRule type="expression" dxfId="0"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99060</xdr:colOff>
                    <xdr:row>13</xdr:row>
                    <xdr:rowOff>22860</xdr:rowOff>
                  </from>
                  <to>
                    <xdr:col>28</xdr:col>
                    <xdr:colOff>1356360</xdr:colOff>
                    <xdr:row>17</xdr:row>
                    <xdr:rowOff>190500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zoomScale="85" zoomScaleNormal="85" workbookViewId="0">
      <selection activeCell="U118" sqref="U118"/>
    </sheetView>
  </sheetViews>
  <sheetFormatPr defaultColWidth="11.5546875" defaultRowHeight="14.4"/>
  <cols>
    <col min="1" max="1" width="15.33203125" style="67" customWidth="1"/>
    <col min="2" max="2" width="15.33203125" style="57" customWidth="1"/>
    <col min="3" max="3" width="13.33203125" style="57" customWidth="1"/>
    <col min="4" max="4" width="52.5546875" style="99"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customWidth="1"/>
    <col min="21" max="21" width="46.88671875" style="53" customWidth="1"/>
    <col min="22" max="22" width="33.88671875" style="49" customWidth="1"/>
    <col min="23" max="23" width="36.109375" style="49" customWidth="1"/>
    <col min="24" max="24" width="25.88671875" style="49" bestFit="1" customWidth="1"/>
    <col min="25" max="25" width="35.88671875" style="49" bestFit="1" customWidth="1"/>
    <col min="26" max="26" width="37.44140625" style="49" bestFit="1" customWidth="1"/>
    <col min="27" max="27" width="23.5546875" style="49" bestFit="1"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5" customFormat="1" ht="196.95" customHeight="1" thickBot="1">
      <c r="A1" s="108"/>
      <c r="B1" s="109"/>
      <c r="C1" s="109"/>
      <c r="D1" s="116"/>
      <c r="E1" s="109"/>
      <c r="F1" s="119" t="s">
        <v>368</v>
      </c>
      <c r="G1" s="265"/>
      <c r="H1" s="265"/>
      <c r="I1" s="100"/>
      <c r="J1" s="100"/>
      <c r="K1" s="100"/>
      <c r="L1" s="100"/>
      <c r="M1" s="100"/>
      <c r="N1" s="100"/>
      <c r="O1" s="100"/>
      <c r="P1" s="100"/>
      <c r="Q1" s="100"/>
      <c r="R1" s="100"/>
      <c r="S1" s="100"/>
      <c r="T1" s="100"/>
      <c r="U1" s="131" t="s">
        <v>370</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19" t="s">
        <v>370</v>
      </c>
      <c r="AU1" s="114"/>
      <c r="AV1" s="114"/>
      <c r="AW1" s="114"/>
      <c r="AX1" s="113"/>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0"/>
      <c r="BY1" s="114"/>
      <c r="BZ1" s="114"/>
      <c r="CA1" s="114"/>
      <c r="CB1" s="135"/>
      <c r="CC1" s="113"/>
    </row>
    <row r="2" spans="1:81" s="57" customFormat="1">
      <c r="A2" s="67"/>
      <c r="D2" s="99"/>
      <c r="F2" s="138"/>
      <c r="G2" s="138"/>
      <c r="H2" s="138"/>
      <c r="I2" s="133"/>
      <c r="J2" s="133"/>
      <c r="K2" s="133"/>
      <c r="L2" s="133"/>
      <c r="M2" s="133"/>
      <c r="N2" s="133"/>
      <c r="O2" s="133"/>
      <c r="P2" s="133"/>
      <c r="Q2" s="133"/>
      <c r="R2" s="133"/>
      <c r="S2" s="133"/>
      <c r="T2" s="133"/>
      <c r="U2" s="138"/>
      <c r="V2" s="133"/>
      <c r="W2" s="133"/>
      <c r="X2" s="133"/>
      <c r="Y2" s="133"/>
      <c r="Z2" s="133"/>
      <c r="AA2" s="133"/>
      <c r="AB2" s="133"/>
      <c r="AC2" s="49"/>
      <c r="AD2" s="49"/>
      <c r="AE2" s="49"/>
      <c r="AF2" s="49"/>
      <c r="AG2" s="49"/>
      <c r="AH2" s="49"/>
      <c r="AI2" s="49"/>
      <c r="AJ2" s="49"/>
      <c r="AK2" s="49"/>
      <c r="AL2" s="49"/>
      <c r="AM2" s="49"/>
      <c r="AN2" s="49"/>
      <c r="AO2" s="49"/>
      <c r="AP2" s="49"/>
      <c r="AQ2" s="49"/>
      <c r="AR2" s="49"/>
      <c r="AS2" s="49"/>
      <c r="AT2"/>
      <c r="AU2"/>
      <c r="AV2" s="49"/>
      <c r="AW2" s="49"/>
      <c r="AX2" s="49"/>
      <c r="AY2" s="49"/>
      <c r="AZ2" s="49"/>
      <c r="BA2" s="49"/>
      <c r="BB2" s="348"/>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9"/>
      <c r="F3" s="139" t="s">
        <v>123</v>
      </c>
      <c r="G3" s="139"/>
      <c r="H3" s="138"/>
      <c r="I3" s="133"/>
      <c r="J3" s="133"/>
      <c r="K3" s="133"/>
      <c r="L3" s="133"/>
      <c r="M3" s="133"/>
      <c r="N3" s="133"/>
      <c r="O3" s="133"/>
      <c r="P3" s="133"/>
      <c r="Q3" s="133"/>
      <c r="R3" s="133"/>
      <c r="S3" s="133"/>
      <c r="T3" s="133"/>
      <c r="U3" s="139" t="s">
        <v>158</v>
      </c>
      <c r="V3" s="133"/>
      <c r="W3" s="133"/>
      <c r="X3" s="133"/>
      <c r="Y3" s="133"/>
      <c r="Z3" s="133"/>
      <c r="AA3" s="133"/>
      <c r="AB3" s="133"/>
      <c r="AC3" s="49"/>
      <c r="AD3" s="49"/>
      <c r="AE3" s="49"/>
      <c r="AF3" s="49"/>
      <c r="AG3" s="49"/>
      <c r="AH3" s="49"/>
      <c r="AI3" s="49"/>
      <c r="AJ3" s="49"/>
      <c r="AK3" s="49"/>
      <c r="AL3" s="49"/>
      <c r="AM3" s="49"/>
      <c r="AN3" s="49"/>
      <c r="AO3" s="49"/>
      <c r="AP3" s="49"/>
      <c r="AQ3" s="49"/>
      <c r="AR3" s="49"/>
      <c r="AS3" s="49"/>
      <c r="AT3" s="349" t="s">
        <v>50</v>
      </c>
      <c r="AU3" s="350"/>
      <c r="AV3" s="49"/>
      <c r="AW3" s="49"/>
      <c r="AX3" s="49"/>
      <c r="AY3" s="49"/>
      <c r="AZ3" s="49"/>
      <c r="BA3" s="49"/>
      <c r="BB3" s="348"/>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9"/>
      <c r="F4" s="138"/>
      <c r="G4" s="138"/>
      <c r="H4" s="138"/>
      <c r="I4" s="133"/>
      <c r="J4" s="133"/>
      <c r="K4" s="133"/>
      <c r="L4" s="133"/>
      <c r="M4" s="133"/>
      <c r="N4" s="133"/>
      <c r="O4" s="133"/>
      <c r="P4" s="133"/>
      <c r="Q4" s="133"/>
      <c r="R4" s="133"/>
      <c r="S4" s="133"/>
      <c r="T4" s="133"/>
      <c r="U4" s="138"/>
      <c r="V4" s="133"/>
      <c r="W4" s="133"/>
      <c r="X4" s="133"/>
      <c r="Y4" s="133"/>
      <c r="Z4" s="133"/>
      <c r="AA4" s="133"/>
      <c r="AB4" s="133"/>
      <c r="AC4" s="49"/>
      <c r="AD4" s="49"/>
      <c r="AE4" s="49"/>
      <c r="AF4" s="49"/>
      <c r="AG4" s="49"/>
      <c r="AH4" s="49"/>
      <c r="AI4" s="49"/>
      <c r="AJ4" s="49"/>
      <c r="AK4" s="49"/>
      <c r="AL4" s="49"/>
      <c r="AM4" s="49"/>
      <c r="AN4" s="49"/>
      <c r="AO4" s="49"/>
      <c r="AP4" s="49"/>
      <c r="AQ4" s="49"/>
      <c r="AR4" s="49"/>
      <c r="AS4" s="49"/>
      <c r="AT4"/>
      <c r="AU4"/>
      <c r="AV4" s="49"/>
      <c r="AW4" s="49"/>
      <c r="AX4" s="49"/>
      <c r="AY4" s="49"/>
      <c r="AZ4" s="49"/>
      <c r="BA4" s="49"/>
      <c r="BB4" s="348"/>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5"/>
      <c r="B5" s="106"/>
      <c r="C5" s="106"/>
      <c r="D5" s="140"/>
      <c r="F5" s="260"/>
      <c r="G5" s="266" t="s">
        <v>176</v>
      </c>
      <c r="H5" s="270"/>
      <c r="I5" s="141"/>
      <c r="J5" s="141"/>
      <c r="K5" s="141"/>
      <c r="L5" s="141"/>
      <c r="M5" s="141"/>
      <c r="N5" s="141"/>
      <c r="O5" s="255"/>
      <c r="AT5" s="60"/>
      <c r="AU5" s="351" t="s">
        <v>175</v>
      </c>
      <c r="AV5" s="141"/>
      <c r="AW5" s="141"/>
      <c r="AX5" s="141"/>
      <c r="AY5" s="255"/>
      <c r="BB5" s="348"/>
    </row>
    <row r="6" spans="1:81" ht="18" customHeight="1">
      <c r="A6" s="105"/>
      <c r="B6" s="106"/>
      <c r="C6" s="106"/>
      <c r="D6" s="140"/>
      <c r="F6" s="261"/>
      <c r="G6" s="267" t="s">
        <v>385</v>
      </c>
      <c r="H6" s="267"/>
      <c r="I6" s="158"/>
      <c r="J6" s="158"/>
      <c r="K6" s="158"/>
      <c r="L6" s="158"/>
      <c r="M6" s="158"/>
      <c r="N6" s="158"/>
      <c r="O6" s="249"/>
      <c r="U6" s="263" t="s">
        <v>184</v>
      </c>
      <c r="AT6" s="54"/>
      <c r="AU6" t="s">
        <v>387</v>
      </c>
      <c r="AY6" s="87"/>
      <c r="BB6" s="348"/>
    </row>
    <row r="7" spans="1:81">
      <c r="A7" s="105"/>
      <c r="B7" s="106"/>
      <c r="C7" s="106"/>
      <c r="D7" s="140"/>
      <c r="F7" s="261"/>
      <c r="G7" s="245"/>
      <c r="H7" s="245"/>
      <c r="I7" s="170"/>
      <c r="O7" s="87"/>
      <c r="U7" s="53" t="s">
        <v>27</v>
      </c>
      <c r="V7" s="49" t="s">
        <v>78</v>
      </c>
      <c r="W7" s="49" t="s">
        <v>19</v>
      </c>
      <c r="AT7" s="54"/>
      <c r="AY7" s="87"/>
    </row>
    <row r="8" spans="1:81" ht="15" thickBot="1">
      <c r="A8" s="105"/>
      <c r="B8" s="106"/>
      <c r="C8" s="106"/>
      <c r="D8" s="140"/>
      <c r="F8" s="262"/>
      <c r="G8" s="268"/>
      <c r="H8" s="268"/>
      <c r="I8" s="256"/>
      <c r="J8" s="142"/>
      <c r="K8" s="142"/>
      <c r="L8" s="142"/>
      <c r="M8" s="142"/>
      <c r="N8" s="142"/>
      <c r="O8" s="257"/>
      <c r="U8" s="53" t="s">
        <v>180</v>
      </c>
      <c r="V8" s="158">
        <v>0.1</v>
      </c>
      <c r="W8" s="49" t="s">
        <v>284</v>
      </c>
      <c r="AT8" s="54"/>
      <c r="AY8" s="87"/>
    </row>
    <row r="9" spans="1:81">
      <c r="A9" s="105"/>
      <c r="B9" s="106"/>
      <c r="C9" s="106"/>
      <c r="D9" s="140"/>
      <c r="F9" s="245"/>
      <c r="G9" s="245"/>
      <c r="H9" s="245"/>
      <c r="I9" s="170"/>
      <c r="U9" s="53" t="s">
        <v>280</v>
      </c>
      <c r="V9" s="158">
        <v>8</v>
      </c>
      <c r="AT9" s="54"/>
      <c r="AY9" s="87"/>
    </row>
    <row r="10" spans="1:81" ht="15" thickBot="1">
      <c r="A10" s="105"/>
      <c r="B10" s="106"/>
      <c r="C10" s="106"/>
      <c r="D10" s="140"/>
      <c r="U10" s="53" t="s">
        <v>281</v>
      </c>
      <c r="V10" s="158" t="s">
        <v>393</v>
      </c>
      <c r="W10" s="53" t="s">
        <v>359</v>
      </c>
      <c r="AT10" s="63"/>
      <c r="AU10" s="64"/>
      <c r="AV10" s="142"/>
      <c r="AW10" s="142"/>
      <c r="AX10" s="142"/>
      <c r="AY10" s="257"/>
    </row>
    <row r="11" spans="1:81">
      <c r="A11" s="105"/>
      <c r="B11" s="106"/>
      <c r="C11" s="106"/>
      <c r="D11" s="140"/>
      <c r="U11" s="53" t="s">
        <v>381</v>
      </c>
      <c r="V11" s="158" t="s">
        <v>251</v>
      </c>
    </row>
    <row r="12" spans="1:81" ht="18">
      <c r="A12" s="105"/>
      <c r="B12" s="106"/>
      <c r="C12" s="106"/>
      <c r="D12" s="140"/>
      <c r="F12" s="263" t="s">
        <v>270</v>
      </c>
      <c r="U12" s="53" t="s">
        <v>355</v>
      </c>
      <c r="V12" s="158">
        <v>2000</v>
      </c>
      <c r="W12" s="49" t="s">
        <v>119</v>
      </c>
    </row>
    <row r="13" spans="1:81" ht="18">
      <c r="A13" s="105"/>
      <c r="B13" s="106"/>
      <c r="C13" s="106"/>
      <c r="D13" s="140"/>
      <c r="F13" s="264" t="s">
        <v>177</v>
      </c>
      <c r="G13" s="269" t="s">
        <v>65</v>
      </c>
      <c r="H13" s="269" t="s">
        <v>132</v>
      </c>
      <c r="I13" s="258" t="s">
        <v>69</v>
      </c>
      <c r="J13" s="258" t="s">
        <v>68</v>
      </c>
      <c r="K13" s="258" t="s">
        <v>66</v>
      </c>
      <c r="L13" s="258" t="s">
        <v>124</v>
      </c>
      <c r="M13" s="258" t="s">
        <v>125</v>
      </c>
      <c r="N13" s="258" t="s">
        <v>191</v>
      </c>
      <c r="O13" s="258" t="s">
        <v>192</v>
      </c>
      <c r="P13" s="259" t="s">
        <v>127</v>
      </c>
      <c r="AT13" s="66" t="s">
        <v>174</v>
      </c>
    </row>
    <row r="14" spans="1:81">
      <c r="A14" s="105"/>
      <c r="B14" s="106"/>
      <c r="C14" s="106"/>
      <c r="D14" s="140"/>
      <c r="U14" s="53" t="s">
        <v>178</v>
      </c>
      <c r="V14" s="49" t="s">
        <v>179</v>
      </c>
      <c r="W14" s="49" t="s">
        <v>186</v>
      </c>
      <c r="X14" s="49" t="s">
        <v>187</v>
      </c>
      <c r="AT14" t="s">
        <v>27</v>
      </c>
      <c r="AU14" t="s">
        <v>19</v>
      </c>
      <c r="AV14" s="49" t="s">
        <v>79</v>
      </c>
      <c r="AW14" s="49" t="s">
        <v>78</v>
      </c>
    </row>
    <row r="15" spans="1:81">
      <c r="A15" s="105"/>
      <c r="B15" s="106"/>
      <c r="C15" s="106"/>
      <c r="D15" s="140"/>
      <c r="U15" s="267" t="s">
        <v>147</v>
      </c>
      <c r="V15" s="158">
        <v>7850</v>
      </c>
      <c r="W15" s="158">
        <v>210000000</v>
      </c>
      <c r="X15" s="158">
        <v>81000000000</v>
      </c>
      <c r="AT15" s="53" t="s">
        <v>75</v>
      </c>
      <c r="AU15" s="53" t="s">
        <v>87</v>
      </c>
      <c r="AV15" s="49" t="s">
        <v>58</v>
      </c>
      <c r="AW15" s="49" t="s">
        <v>76</v>
      </c>
    </row>
    <row r="16" spans="1:81">
      <c r="A16" s="105"/>
      <c r="B16" s="106"/>
      <c r="C16" s="106"/>
      <c r="D16" s="140"/>
      <c r="AT16" s="53" t="s">
        <v>77</v>
      </c>
      <c r="AU16" s="53"/>
      <c r="AV16" s="49" t="s">
        <v>80</v>
      </c>
      <c r="AW16" s="49">
        <v>210000000000</v>
      </c>
    </row>
    <row r="17" spans="1:80" ht="23.4">
      <c r="T17" s="287"/>
      <c r="U17" s="346" t="s">
        <v>394</v>
      </c>
      <c r="V17" s="287"/>
      <c r="W17" s="287"/>
      <c r="X17" s="287"/>
      <c r="Y17" s="287"/>
      <c r="Z17" s="287"/>
      <c r="AA17" s="287"/>
      <c r="AB17" s="287"/>
      <c r="AT17" s="53" t="s">
        <v>113</v>
      </c>
      <c r="AU17" s="53"/>
      <c r="AV17" s="49" t="s">
        <v>81</v>
      </c>
      <c r="AW17" s="49">
        <v>7850</v>
      </c>
    </row>
    <row r="18" spans="1:80">
      <c r="T18" s="287"/>
      <c r="U18" s="288"/>
      <c r="V18" s="287"/>
      <c r="W18" s="287"/>
      <c r="X18" s="287"/>
      <c r="Y18" s="287"/>
      <c r="Z18" s="287"/>
      <c r="AA18" s="287"/>
      <c r="AB18" s="287"/>
      <c r="AT18" s="53" t="s">
        <v>82</v>
      </c>
      <c r="AU18" s="53" t="s">
        <v>101</v>
      </c>
      <c r="AV18" s="49" t="s">
        <v>83</v>
      </c>
      <c r="AW18" s="49">
        <v>1</v>
      </c>
    </row>
    <row r="19" spans="1:80">
      <c r="T19" s="287"/>
      <c r="U19" s="288"/>
      <c r="V19" s="287"/>
      <c r="W19" s="287"/>
      <c r="X19" s="287"/>
      <c r="Y19" s="287"/>
      <c r="Z19" s="287"/>
      <c r="AA19" s="287"/>
      <c r="AB19" s="287"/>
      <c r="AT19" s="53" t="s">
        <v>84</v>
      </c>
      <c r="AU19" s="53" t="s">
        <v>100</v>
      </c>
      <c r="AV19" s="49" t="s">
        <v>85</v>
      </c>
      <c r="AW19" s="49">
        <v>5</v>
      </c>
    </row>
    <row r="20" spans="1:80">
      <c r="T20" s="287"/>
      <c r="U20" s="288"/>
      <c r="V20" s="287"/>
      <c r="W20" s="287"/>
      <c r="X20" s="287"/>
      <c r="Y20" s="287"/>
      <c r="Z20" s="287"/>
      <c r="AA20" s="287"/>
      <c r="AB20" s="287"/>
      <c r="AT20" s="53" t="s">
        <v>86</v>
      </c>
      <c r="AU20" s="53" t="s">
        <v>101</v>
      </c>
      <c r="AV20" s="49" t="s">
        <v>83</v>
      </c>
      <c r="AW20" s="49">
        <v>1</v>
      </c>
    </row>
    <row r="21" spans="1:80">
      <c r="AT21" s="53" t="s">
        <v>96</v>
      </c>
      <c r="AU21" s="53"/>
      <c r="AV21" s="49" t="s">
        <v>92</v>
      </c>
      <c r="AW21" s="49">
        <v>0.11</v>
      </c>
    </row>
    <row r="22" spans="1:80" ht="15" customHeight="1">
      <c r="AT22" s="53" t="s">
        <v>261</v>
      </c>
      <c r="AU22" s="53" t="s">
        <v>262</v>
      </c>
      <c r="AV22" s="49" t="s">
        <v>58</v>
      </c>
      <c r="AW22" s="49" t="s">
        <v>269</v>
      </c>
    </row>
    <row r="23" spans="1:80" s="73" customFormat="1" ht="23.4">
      <c r="A23" s="67"/>
      <c r="B23" s="57"/>
      <c r="C23" s="57"/>
      <c r="D23" s="99"/>
      <c r="F23" s="245"/>
      <c r="G23" s="245"/>
      <c r="H23" s="245"/>
      <c r="I23" s="170"/>
      <c r="J23" s="170"/>
      <c r="K23" s="170"/>
      <c r="L23" s="170"/>
      <c r="M23" s="170"/>
      <c r="N23" s="170"/>
      <c r="O23" s="170"/>
      <c r="P23" s="170"/>
      <c r="Q23" s="170"/>
      <c r="R23" s="170"/>
      <c r="S23" s="170"/>
      <c r="T23" s="287"/>
      <c r="U23" s="346" t="s">
        <v>395</v>
      </c>
      <c r="V23" s="287"/>
      <c r="W23" s="287"/>
      <c r="X23" s="287"/>
      <c r="Y23" s="287"/>
      <c r="Z23" s="287"/>
      <c r="AA23" s="287"/>
      <c r="AB23" s="287"/>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9"/>
      <c r="F24" s="245"/>
      <c r="G24" s="245"/>
      <c r="H24" s="245"/>
      <c r="I24" s="170"/>
      <c r="J24" s="170"/>
      <c r="K24" s="170"/>
      <c r="L24" s="170"/>
      <c r="M24" s="170"/>
      <c r="N24" s="170"/>
      <c r="O24" s="170"/>
      <c r="P24" s="170"/>
      <c r="Q24" s="170"/>
      <c r="R24" s="170"/>
      <c r="S24" s="170"/>
      <c r="T24" s="287"/>
      <c r="U24" s="290" t="s">
        <v>329</v>
      </c>
      <c r="V24" s="287"/>
      <c r="W24" s="287"/>
      <c r="X24" s="287"/>
      <c r="Y24" s="287"/>
      <c r="Z24" s="287"/>
      <c r="AA24" s="287"/>
      <c r="AB24" s="287"/>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45"/>
      <c r="G25" s="245"/>
      <c r="H25" s="245"/>
      <c r="I25" s="170"/>
      <c r="J25" s="170"/>
      <c r="K25" s="170"/>
      <c r="L25" s="170"/>
      <c r="M25" s="170"/>
      <c r="N25" s="170"/>
      <c r="O25" s="170"/>
      <c r="P25" s="170"/>
      <c r="Q25" s="170"/>
      <c r="R25" s="170"/>
      <c r="S25" s="170"/>
      <c r="T25" s="287"/>
      <c r="U25" s="291"/>
      <c r="V25" s="292" t="s">
        <v>279</v>
      </c>
      <c r="W25" s="293"/>
      <c r="X25" s="293"/>
      <c r="Y25" s="293"/>
      <c r="Z25" s="293"/>
      <c r="AA25" s="293"/>
      <c r="AB25" s="294"/>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45"/>
      <c r="G26" s="245"/>
      <c r="H26" s="245"/>
      <c r="I26" s="170"/>
      <c r="J26" s="170"/>
      <c r="K26" s="170"/>
      <c r="L26" s="170"/>
      <c r="M26" s="170"/>
      <c r="N26" s="170"/>
      <c r="O26" s="170"/>
      <c r="P26" s="170"/>
      <c r="Q26" s="170"/>
      <c r="R26" s="170"/>
      <c r="S26" s="170"/>
      <c r="T26" s="287"/>
      <c r="U26" s="209"/>
      <c r="V26" s="31"/>
      <c r="W26" s="303"/>
      <c r="X26" s="303"/>
      <c r="Y26" s="303"/>
      <c r="Z26" s="303"/>
      <c r="AA26" s="303"/>
      <c r="AB26" s="304"/>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9"/>
      <c r="F27" s="245"/>
      <c r="G27" s="245"/>
      <c r="H27" s="245"/>
      <c r="I27" s="170"/>
      <c r="J27" s="170"/>
      <c r="K27" s="170"/>
      <c r="L27" s="170"/>
      <c r="M27" s="170"/>
      <c r="N27" s="170"/>
      <c r="O27" s="170"/>
      <c r="P27" s="170"/>
      <c r="Q27" s="170"/>
      <c r="R27" s="170"/>
      <c r="S27" s="170"/>
      <c r="T27" s="287"/>
      <c r="U27" s="209"/>
      <c r="V27" s="289"/>
      <c r="W27" s="287"/>
      <c r="X27" s="287"/>
      <c r="Y27" s="287"/>
      <c r="Z27" s="287"/>
      <c r="AA27" s="287"/>
      <c r="AB27" s="295"/>
      <c r="AC27" s="49"/>
      <c r="AD27" s="49"/>
      <c r="AE27" s="49"/>
      <c r="AF27" s="49"/>
      <c r="AG27" s="49"/>
      <c r="AH27" s="49"/>
      <c r="AI27" s="49"/>
      <c r="AJ27" s="49"/>
      <c r="AK27" s="49"/>
      <c r="AL27" s="49"/>
      <c r="AM27" s="49"/>
      <c r="AN27" s="49"/>
      <c r="AO27" s="49"/>
      <c r="AP27" s="49"/>
      <c r="AQ27" s="49"/>
      <c r="AR27" s="49"/>
      <c r="AS27" s="49"/>
      <c r="AT27" s="66" t="s">
        <v>314</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9"/>
      <c r="F28" s="245"/>
      <c r="G28" s="245"/>
      <c r="H28" s="245"/>
      <c r="I28" s="170"/>
      <c r="J28" s="170"/>
      <c r="K28" s="170"/>
      <c r="L28" s="170"/>
      <c r="M28" s="170"/>
      <c r="N28" s="170"/>
      <c r="O28" s="170"/>
      <c r="P28" s="170"/>
      <c r="Q28" s="170"/>
      <c r="R28" s="170"/>
      <c r="S28" s="170"/>
      <c r="T28" s="287"/>
      <c r="U28" s="209"/>
      <c r="V28" s="289"/>
      <c r="W28" s="287"/>
      <c r="X28" s="287"/>
      <c r="Y28" s="287"/>
      <c r="Z28" s="287"/>
      <c r="AA28" s="287"/>
      <c r="AB28" s="295"/>
      <c r="AC28" s="49"/>
      <c r="AD28" s="49"/>
      <c r="AE28" s="49"/>
      <c r="AF28" s="49"/>
      <c r="AG28" s="49"/>
      <c r="AH28" s="49"/>
      <c r="AI28" s="49"/>
      <c r="AJ28" s="49"/>
      <c r="AK28" s="49"/>
      <c r="AL28" s="49"/>
      <c r="AM28" s="49"/>
      <c r="AN28" s="49"/>
      <c r="AO28" s="49"/>
      <c r="AP28" s="49"/>
      <c r="AQ28" s="49"/>
      <c r="AR28" s="49"/>
      <c r="AS28" s="49"/>
      <c r="AT28" s="352" t="s">
        <v>330</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9"/>
      <c r="F29" s="245"/>
      <c r="G29" s="245"/>
      <c r="H29" s="245"/>
      <c r="I29" s="170"/>
      <c r="J29" s="170"/>
      <c r="K29" s="170"/>
      <c r="L29" s="170"/>
      <c r="M29" s="170"/>
      <c r="N29" s="170"/>
      <c r="O29" s="170"/>
      <c r="P29" s="170"/>
      <c r="Q29" s="170"/>
      <c r="R29" s="170"/>
      <c r="S29" s="170"/>
      <c r="T29" s="287"/>
      <c r="U29" s="296"/>
      <c r="V29" s="297"/>
      <c r="W29" s="298"/>
      <c r="X29" s="298"/>
      <c r="Y29" s="298"/>
      <c r="Z29" s="298"/>
      <c r="AA29" s="298"/>
      <c r="AB29" s="299"/>
      <c r="AC29" s="49"/>
      <c r="AD29" s="49"/>
      <c r="AE29" s="49"/>
      <c r="AF29" s="49"/>
      <c r="AG29" s="49"/>
      <c r="AH29" s="49"/>
      <c r="AI29" s="49"/>
      <c r="AJ29" s="49"/>
      <c r="AK29" s="49"/>
      <c r="AL29" s="49"/>
      <c r="AM29" s="49"/>
      <c r="AN29" s="49"/>
      <c r="AO29" s="49"/>
      <c r="AP29" s="49"/>
      <c r="AQ29" s="49"/>
      <c r="AR29" s="49"/>
      <c r="AS29" s="49"/>
      <c r="AT29" s="60"/>
      <c r="AU29" s="351" t="s">
        <v>315</v>
      </c>
      <c r="AV29" s="141"/>
      <c r="AW29" s="141"/>
      <c r="AX29" s="141"/>
      <c r="AY29" s="141"/>
      <c r="AZ29" s="141"/>
      <c r="BA29" s="25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9"/>
      <c r="F30" s="245"/>
      <c r="G30" s="245"/>
      <c r="H30" s="245"/>
      <c r="I30" s="170"/>
      <c r="J30" s="170"/>
      <c r="K30" s="170"/>
      <c r="L30" s="170"/>
      <c r="M30" s="170"/>
      <c r="N30" s="170"/>
      <c r="O30" s="170"/>
      <c r="P30" s="170"/>
      <c r="Q30" s="170"/>
      <c r="R30" s="170"/>
      <c r="S30" s="170"/>
      <c r="T30" s="287"/>
      <c r="U30" s="288"/>
      <c r="V30" s="287"/>
      <c r="W30" s="287"/>
      <c r="X30" s="287"/>
      <c r="Y30" s="287"/>
      <c r="Z30" s="287"/>
      <c r="AA30" s="287"/>
      <c r="AB30" s="287"/>
      <c r="AC30" s="49"/>
      <c r="AD30" s="49"/>
      <c r="AE30" s="49"/>
      <c r="AF30" s="49"/>
      <c r="AG30" s="49"/>
      <c r="AH30" s="49"/>
      <c r="AI30" s="49"/>
      <c r="AJ30" s="49"/>
      <c r="AK30" s="49"/>
      <c r="AL30" s="49"/>
      <c r="AM30" s="49"/>
      <c r="AN30" s="49"/>
      <c r="AO30" s="49"/>
      <c r="AP30" s="49"/>
      <c r="AQ30" s="49"/>
      <c r="AR30" s="49"/>
      <c r="AS30" s="49"/>
      <c r="AT30" s="54"/>
      <c r="AU30" t="s">
        <v>399</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9"/>
      <c r="F31" s="245"/>
      <c r="G31" s="245"/>
      <c r="H31" s="245"/>
      <c r="I31" s="170"/>
      <c r="J31" s="170"/>
      <c r="K31" s="170"/>
      <c r="L31" s="170"/>
      <c r="M31" s="170"/>
      <c r="N31" s="170"/>
      <c r="O31" s="170"/>
      <c r="P31" s="170"/>
      <c r="Q31" s="170"/>
      <c r="R31" s="170"/>
      <c r="S31" s="170"/>
      <c r="T31" s="287"/>
      <c r="U31" s="286" t="s">
        <v>282</v>
      </c>
      <c r="V31" s="287"/>
      <c r="W31" s="287"/>
      <c r="X31" s="287"/>
      <c r="Y31" s="287"/>
      <c r="Z31" s="287"/>
      <c r="AA31" s="287"/>
      <c r="AB31" s="287"/>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9"/>
      <c r="F32" s="245"/>
      <c r="G32" s="245"/>
      <c r="H32" s="245"/>
      <c r="I32" s="170"/>
      <c r="J32" s="170"/>
      <c r="K32" s="170"/>
      <c r="L32" s="170"/>
      <c r="M32" s="170"/>
      <c r="N32" s="170"/>
      <c r="O32" s="170"/>
      <c r="P32" s="170"/>
      <c r="Q32" s="170"/>
      <c r="R32" s="170"/>
      <c r="S32" s="170"/>
      <c r="T32" s="287"/>
      <c r="U32" s="288"/>
      <c r="V32" s="287"/>
      <c r="W32" s="287"/>
      <c r="X32" s="287"/>
      <c r="Y32" s="287"/>
      <c r="Z32" s="287"/>
      <c r="AA32" s="287"/>
      <c r="AB32" s="287"/>
      <c r="AC32" s="49"/>
      <c r="AD32" s="49"/>
      <c r="AE32" s="49"/>
      <c r="AF32" s="49"/>
      <c r="AG32" s="49"/>
      <c r="AH32" s="49"/>
      <c r="AI32" s="49"/>
      <c r="AJ32" s="49"/>
      <c r="AK32" s="49"/>
      <c r="AL32" s="49"/>
      <c r="AM32" s="49"/>
      <c r="AN32" s="49"/>
      <c r="AO32" s="49"/>
      <c r="AP32" s="49"/>
      <c r="AQ32" s="49"/>
      <c r="AR32" s="49"/>
      <c r="AS32" s="49"/>
      <c r="AT32" s="63"/>
      <c r="AU32" s="64"/>
      <c r="AV32" s="142"/>
      <c r="AW32" s="142"/>
      <c r="AX32" s="142"/>
      <c r="AY32" s="142"/>
      <c r="AZ32" s="142"/>
      <c r="BA32" s="25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9"/>
      <c r="F33" s="245"/>
      <c r="G33" s="245"/>
      <c r="H33" s="245"/>
      <c r="I33" s="170"/>
      <c r="J33" s="170"/>
      <c r="K33" s="170"/>
      <c r="L33" s="170"/>
      <c r="M33" s="170"/>
      <c r="N33" s="170"/>
      <c r="O33" s="170"/>
      <c r="P33" s="170"/>
      <c r="Q33" s="170"/>
      <c r="R33" s="170"/>
      <c r="S33" s="170"/>
      <c r="T33" s="287"/>
      <c r="U33" s="288"/>
      <c r="V33" s="287"/>
      <c r="W33" s="287"/>
      <c r="X33" s="287"/>
      <c r="Y33" s="287"/>
      <c r="Z33" s="287"/>
      <c r="AA33" s="287"/>
      <c r="AB33" s="287"/>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9"/>
      <c r="F34" s="245"/>
      <c r="G34" s="245"/>
      <c r="H34" s="245"/>
      <c r="I34" s="170"/>
      <c r="J34" s="170"/>
      <c r="K34" s="170"/>
      <c r="L34" s="170"/>
      <c r="M34" s="170"/>
      <c r="N34" s="170"/>
      <c r="O34" s="170"/>
      <c r="P34" s="170"/>
      <c r="Q34" s="170"/>
      <c r="R34" s="170"/>
      <c r="S34" s="170"/>
      <c r="T34" s="287"/>
      <c r="U34" s="288"/>
      <c r="V34" s="287"/>
      <c r="W34" s="287"/>
      <c r="X34" s="287"/>
      <c r="Y34" s="287"/>
      <c r="Z34" s="287"/>
      <c r="AA34" s="287"/>
      <c r="AB34" s="287"/>
      <c r="AC34" s="49"/>
      <c r="AD34" s="49"/>
      <c r="AE34" s="49"/>
      <c r="AF34" s="49"/>
      <c r="AG34" s="49"/>
      <c r="AH34" s="49"/>
      <c r="AI34" s="49"/>
      <c r="AJ34" s="49"/>
      <c r="AK34" s="49"/>
      <c r="AL34" s="49"/>
      <c r="AM34" s="49"/>
      <c r="AN34" s="49"/>
      <c r="AO34" s="49"/>
      <c r="AP34" s="49"/>
      <c r="AQ34" s="49"/>
      <c r="AR34" s="49"/>
      <c r="AS34" s="49"/>
      <c r="AT34" t="s">
        <v>322</v>
      </c>
      <c r="AU34" t="s">
        <v>316</v>
      </c>
      <c r="AV34" t="s">
        <v>317</v>
      </c>
      <c r="AW34" t="s">
        <v>318</v>
      </c>
      <c r="AX34" t="s">
        <v>319</v>
      </c>
      <c r="AY34" t="s">
        <v>320</v>
      </c>
      <c r="AZ34" t="s">
        <v>321</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9"/>
      <c r="F35" s="245"/>
      <c r="G35" s="245"/>
      <c r="H35" s="245"/>
      <c r="I35" s="170"/>
      <c r="J35" s="170"/>
      <c r="K35" s="170"/>
      <c r="L35" s="170"/>
      <c r="M35" s="170"/>
      <c r="N35" s="170"/>
      <c r="O35" s="170"/>
      <c r="P35" s="170"/>
      <c r="Q35" s="170"/>
      <c r="R35" s="170"/>
      <c r="S35" s="170"/>
      <c r="T35" s="287"/>
      <c r="U35" s="288"/>
      <c r="V35" s="287"/>
      <c r="W35" s="287"/>
      <c r="X35" s="287"/>
      <c r="Y35" s="287"/>
      <c r="Z35" s="287"/>
      <c r="AA35" s="287"/>
      <c r="AB35" s="287"/>
      <c r="AC35" s="49"/>
      <c r="AD35" s="49"/>
      <c r="AE35" s="49"/>
      <c r="AF35" s="49"/>
      <c r="AG35" s="49"/>
      <c r="AH35" s="49"/>
      <c r="AI35" s="49"/>
      <c r="AJ35" s="49"/>
      <c r="AK35" s="49"/>
      <c r="AL35" s="49"/>
      <c r="AM35" s="49"/>
      <c r="AN35" s="49"/>
      <c r="AO35" s="49"/>
      <c r="AP35" s="49"/>
      <c r="AQ35" s="49"/>
      <c r="AR35" s="49"/>
      <c r="AS35" s="49"/>
      <c r="AT35" s="271"/>
      <c r="AU35" s="300"/>
      <c r="AV35" s="300"/>
      <c r="AW35" s="300"/>
      <c r="AX35" s="300"/>
      <c r="AY35" s="300"/>
      <c r="AZ35" s="300"/>
      <c r="BA35" s="353"/>
      <c r="BB35" s="353"/>
      <c r="BC35" s="353"/>
      <c r="BD35" s="353"/>
      <c r="BE35" s="353"/>
      <c r="BF35" s="353"/>
      <c r="BG35" s="353"/>
      <c r="BH35" s="353"/>
      <c r="BI35" s="300"/>
      <c r="BJ35" s="300"/>
      <c r="BK35" s="300"/>
      <c r="BL35" s="300"/>
      <c r="BM35" s="300"/>
      <c r="BN35" s="300"/>
      <c r="BO35" s="300"/>
      <c r="BP35" s="300"/>
      <c r="BQ35" s="300"/>
      <c r="BR35" s="300"/>
      <c r="BS35" s="300"/>
      <c r="BT35" s="300"/>
      <c r="BU35" s="300"/>
      <c r="BV35" s="300"/>
      <c r="BW35" s="300"/>
      <c r="BX35" s="353"/>
      <c r="BY35" s="353"/>
      <c r="BZ35" s="353"/>
      <c r="CA35" s="353"/>
      <c r="CB35" s="353"/>
    </row>
    <row r="36" spans="1:80" s="73" customFormat="1">
      <c r="A36" s="67"/>
      <c r="B36" s="57"/>
      <c r="C36" s="57"/>
      <c r="D36" s="99"/>
      <c r="F36" s="245"/>
      <c r="G36" s="245"/>
      <c r="H36" s="245"/>
      <c r="I36" s="170"/>
      <c r="J36" s="170"/>
      <c r="K36" s="170"/>
      <c r="L36" s="170"/>
      <c r="M36" s="170"/>
      <c r="N36" s="170"/>
      <c r="O36" s="170"/>
      <c r="P36" s="170"/>
      <c r="Q36" s="170"/>
      <c r="R36" s="170"/>
      <c r="S36" s="170"/>
      <c r="T36" s="287"/>
      <c r="U36" s="289"/>
      <c r="V36" s="289"/>
      <c r="W36" s="287"/>
      <c r="X36" s="287"/>
      <c r="Y36" s="287"/>
      <c r="Z36" s="287"/>
      <c r="AA36" s="287"/>
      <c r="AB36" s="287"/>
      <c r="AC36" s="49"/>
      <c r="AD36" s="49"/>
      <c r="AE36" s="49"/>
      <c r="AF36" s="49"/>
      <c r="AG36" s="49"/>
      <c r="AH36" s="49"/>
      <c r="AI36" s="49"/>
      <c r="AJ36" s="49"/>
      <c r="AK36" s="49"/>
      <c r="AL36" s="49"/>
      <c r="AM36" s="49"/>
      <c r="AN36" s="49"/>
      <c r="AO36" s="49"/>
      <c r="AP36" s="49"/>
      <c r="AQ36" s="49"/>
      <c r="AR36" s="49"/>
      <c r="AS36" s="49"/>
      <c r="AT36" s="271"/>
      <c r="AU36" s="300"/>
      <c r="AV36" s="300"/>
      <c r="AW36" s="300"/>
      <c r="AX36" s="300"/>
      <c r="AY36" s="300"/>
      <c r="AZ36" s="300"/>
      <c r="BA36" s="353"/>
      <c r="BB36" s="353"/>
      <c r="BC36" s="353"/>
      <c r="BD36" s="353"/>
      <c r="BE36" s="353"/>
      <c r="BF36" s="353"/>
      <c r="BG36" s="353"/>
      <c r="BH36" s="353"/>
      <c r="BI36" s="300"/>
      <c r="BJ36" s="300"/>
      <c r="BK36" s="300"/>
      <c r="BL36" s="300"/>
      <c r="BM36" s="300"/>
      <c r="BN36" s="300"/>
      <c r="BO36" s="300"/>
      <c r="BP36" s="300"/>
      <c r="BQ36" s="300"/>
      <c r="BR36" s="300"/>
      <c r="BS36" s="300"/>
      <c r="BT36" s="300"/>
      <c r="BU36" s="300"/>
      <c r="BV36" s="300"/>
      <c r="BW36" s="300"/>
      <c r="BX36" s="353"/>
      <c r="BY36" s="353"/>
      <c r="BZ36" s="353"/>
      <c r="CA36" s="353"/>
      <c r="CB36" s="353"/>
    </row>
    <row r="37" spans="1:80" s="73" customFormat="1">
      <c r="A37" s="67"/>
      <c r="B37" s="57"/>
      <c r="C37" s="57"/>
      <c r="D37" s="99"/>
      <c r="F37" s="245"/>
      <c r="G37" s="245"/>
      <c r="H37" s="245"/>
      <c r="I37" s="170"/>
      <c r="J37" s="170"/>
      <c r="K37" s="170"/>
      <c r="L37" s="170"/>
      <c r="M37" s="170"/>
      <c r="N37" s="170"/>
      <c r="O37" s="170"/>
      <c r="P37" s="170"/>
      <c r="Q37" s="170"/>
      <c r="R37" s="170"/>
      <c r="S37" s="170"/>
      <c r="T37" s="287"/>
      <c r="U37" s="288"/>
      <c r="V37" s="287"/>
      <c r="W37" s="287"/>
      <c r="X37" s="287"/>
      <c r="Y37" s="287"/>
      <c r="Z37" s="287"/>
      <c r="AA37" s="287"/>
      <c r="AB37" s="287"/>
      <c r="AC37" s="49"/>
      <c r="AD37" s="49"/>
      <c r="AE37" s="49"/>
      <c r="AF37" s="49"/>
      <c r="AG37" s="49"/>
      <c r="AH37" s="49"/>
      <c r="AI37" s="49"/>
      <c r="AJ37" s="49"/>
      <c r="AK37" s="49"/>
      <c r="AL37" s="49"/>
      <c r="AM37" s="49"/>
      <c r="AN37" s="49"/>
      <c r="AO37" s="49"/>
      <c r="AP37" s="49"/>
      <c r="AQ37" s="49"/>
      <c r="AR37" s="49"/>
      <c r="AS37" s="49"/>
      <c r="AT37" s="271"/>
      <c r="AU37" s="300"/>
      <c r="AV37" s="300"/>
      <c r="AW37" s="300"/>
      <c r="AX37" s="300"/>
      <c r="AY37" s="300"/>
      <c r="AZ37" s="300"/>
      <c r="BA37" s="353"/>
      <c r="BB37" s="353"/>
      <c r="BC37" s="353"/>
      <c r="BD37" s="353"/>
      <c r="BE37" s="353"/>
      <c r="BF37" s="353"/>
      <c r="BG37" s="353"/>
      <c r="BH37" s="353"/>
      <c r="BI37" s="300"/>
      <c r="BJ37" s="300"/>
      <c r="BK37" s="300"/>
      <c r="BL37" s="300"/>
      <c r="BM37" s="300"/>
      <c r="BN37" s="300"/>
      <c r="BO37" s="300"/>
      <c r="BP37" s="300"/>
      <c r="BQ37" s="300"/>
      <c r="BR37" s="300"/>
      <c r="BS37" s="300"/>
      <c r="BT37" s="300"/>
      <c r="BU37" s="300"/>
      <c r="BV37" s="300"/>
      <c r="BW37" s="300"/>
      <c r="BX37" s="353"/>
      <c r="BY37" s="353"/>
      <c r="BZ37" s="353"/>
      <c r="CA37" s="353"/>
      <c r="CB37" s="353"/>
    </row>
    <row r="38" spans="1:80" s="73" customFormat="1">
      <c r="A38" s="67"/>
      <c r="B38" s="57"/>
      <c r="C38" s="57"/>
      <c r="D38" s="99"/>
      <c r="F38" s="245"/>
      <c r="G38" s="245"/>
      <c r="H38" s="245"/>
      <c r="I38" s="170"/>
      <c r="J38" s="170"/>
      <c r="K38" s="170"/>
      <c r="L38" s="170"/>
      <c r="M38" s="170"/>
      <c r="N38" s="170"/>
      <c r="O38" s="170"/>
      <c r="P38" s="170"/>
      <c r="Q38" s="170"/>
      <c r="R38" s="170"/>
      <c r="S38" s="170"/>
      <c r="T38" s="287"/>
      <c r="U38" s="288"/>
      <c r="V38" s="287"/>
      <c r="W38" s="287"/>
      <c r="X38" s="287"/>
      <c r="Y38" s="287"/>
      <c r="Z38" s="287"/>
      <c r="AA38" s="287"/>
      <c r="AB38" s="287"/>
      <c r="AC38" s="49"/>
      <c r="AD38" s="49"/>
      <c r="AE38" s="49"/>
      <c r="AF38" s="49"/>
      <c r="AG38" s="49"/>
      <c r="AH38" s="49"/>
      <c r="AI38" s="49"/>
      <c r="AJ38" s="49"/>
      <c r="AK38" s="49"/>
      <c r="AL38" s="49"/>
      <c r="AM38" s="49"/>
      <c r="AN38" s="49"/>
      <c r="AO38" s="49"/>
      <c r="AP38" s="49"/>
      <c r="AQ38" s="49"/>
      <c r="AR38" s="49"/>
      <c r="AS38" s="49"/>
      <c r="AT38" s="271"/>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9"/>
      <c r="F39" s="245"/>
      <c r="G39" s="245"/>
      <c r="H39" s="245"/>
      <c r="I39" s="170"/>
      <c r="J39" s="170"/>
      <c r="K39" s="170"/>
      <c r="L39" s="170"/>
      <c r="M39" s="170"/>
      <c r="N39" s="170"/>
      <c r="O39" s="170"/>
      <c r="P39" s="170"/>
      <c r="Q39" s="170"/>
      <c r="R39" s="170"/>
      <c r="S39" s="170"/>
      <c r="T39" s="287"/>
      <c r="U39" s="288"/>
      <c r="V39" s="287"/>
      <c r="W39" s="287"/>
      <c r="X39" s="287"/>
      <c r="Y39" s="287"/>
      <c r="Z39" s="287"/>
      <c r="AA39" s="287"/>
      <c r="AB39" s="287"/>
      <c r="AC39" s="49"/>
      <c r="AD39" s="49"/>
      <c r="AE39" s="49"/>
      <c r="AF39" s="49"/>
      <c r="AG39" s="49"/>
      <c r="AH39" s="49"/>
      <c r="AI39" s="49"/>
      <c r="AJ39" s="49"/>
      <c r="AK39" s="49"/>
      <c r="AL39" s="49"/>
      <c r="AM39" s="49"/>
      <c r="AN39" s="49"/>
      <c r="AO39" s="49"/>
      <c r="AP39" s="49"/>
      <c r="AQ39" s="49"/>
      <c r="AR39" s="49"/>
      <c r="AS39" s="49"/>
      <c r="AT39" s="271"/>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9"/>
      <c r="F40" s="245"/>
      <c r="G40" s="245"/>
      <c r="H40" s="245"/>
      <c r="I40" s="170"/>
      <c r="J40" s="170"/>
      <c r="K40" s="170"/>
      <c r="L40" s="170"/>
      <c r="M40" s="170"/>
      <c r="N40" s="170"/>
      <c r="O40" s="170"/>
      <c r="P40" s="170"/>
      <c r="Q40" s="170"/>
      <c r="R40" s="170"/>
      <c r="S40" s="170"/>
      <c r="T40" s="287"/>
      <c r="U40" s="288"/>
      <c r="V40" s="287"/>
      <c r="W40" s="287"/>
      <c r="X40" s="287"/>
      <c r="Y40" s="287"/>
      <c r="Z40" s="287"/>
      <c r="AA40" s="287"/>
      <c r="AB40" s="287"/>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9"/>
      <c r="F41" s="245"/>
      <c r="G41" s="245"/>
      <c r="H41" s="245"/>
      <c r="I41" s="170"/>
      <c r="J41" s="170"/>
      <c r="K41" s="170"/>
      <c r="L41" s="170"/>
      <c r="M41" s="170"/>
      <c r="N41" s="170"/>
      <c r="O41" s="170"/>
      <c r="P41" s="170"/>
      <c r="Q41" s="170"/>
      <c r="R41" s="170"/>
      <c r="S41" s="170"/>
      <c r="T41" s="287"/>
      <c r="U41" s="288"/>
      <c r="V41" s="287"/>
      <c r="W41" s="287"/>
      <c r="X41" s="287"/>
      <c r="Y41" s="287"/>
      <c r="Z41" s="287"/>
      <c r="AA41" s="287"/>
      <c r="AB41" s="287"/>
      <c r="AC41" s="49"/>
      <c r="AD41" s="49"/>
      <c r="AE41" s="49"/>
      <c r="AF41" s="49"/>
      <c r="AG41" s="49"/>
      <c r="AH41" s="49"/>
      <c r="AI41" s="49"/>
      <c r="AJ41" s="49"/>
      <c r="AK41" s="49"/>
      <c r="AL41" s="49"/>
      <c r="AM41" s="49"/>
      <c r="AN41" s="49"/>
      <c r="AO41" s="49"/>
      <c r="AP41" s="49"/>
      <c r="AQ41" s="49"/>
      <c r="AR41" s="49"/>
      <c r="AS41" s="49"/>
      <c r="AT41" s="352" t="s">
        <v>327</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9"/>
      <c r="F42" s="245"/>
      <c r="G42" s="245"/>
      <c r="H42" s="245"/>
      <c r="I42" s="170"/>
      <c r="J42" s="170"/>
      <c r="K42" s="170"/>
      <c r="L42" s="170"/>
      <c r="M42" s="170"/>
      <c r="N42" s="170"/>
      <c r="O42" s="170"/>
      <c r="P42" s="170"/>
      <c r="Q42" s="170"/>
      <c r="R42" s="170"/>
      <c r="S42" s="170"/>
      <c r="T42" s="287"/>
      <c r="U42" s="288"/>
      <c r="V42" s="287"/>
      <c r="W42" s="287"/>
      <c r="X42" s="287"/>
      <c r="Y42" s="287"/>
      <c r="Z42" s="287"/>
      <c r="AA42" s="287"/>
      <c r="AB42" s="287"/>
      <c r="AC42" s="49"/>
      <c r="AD42" s="49"/>
      <c r="AE42" s="49"/>
      <c r="AF42" s="49"/>
      <c r="AG42" s="49"/>
      <c r="AH42" s="49"/>
      <c r="AI42" s="49"/>
      <c r="AJ42" s="49"/>
      <c r="AK42" s="49"/>
      <c r="AL42" s="49"/>
      <c r="AM42" s="49"/>
      <c r="AN42" s="49"/>
      <c r="AO42" s="49"/>
      <c r="AP42" s="49"/>
      <c r="AQ42" s="49"/>
      <c r="AR42" s="49"/>
      <c r="AS42" s="49"/>
      <c r="AT42" s="352"/>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9"/>
      <c r="F43" s="245"/>
      <c r="G43" s="245"/>
      <c r="H43" s="245"/>
      <c r="I43" s="170"/>
      <c r="J43" s="170"/>
      <c r="K43" s="170"/>
      <c r="L43" s="170"/>
      <c r="M43" s="170"/>
      <c r="N43" s="170"/>
      <c r="O43" s="170"/>
      <c r="P43" s="170"/>
      <c r="Q43" s="170"/>
      <c r="R43" s="170"/>
      <c r="S43" s="170"/>
      <c r="T43" s="287"/>
      <c r="U43" s="288"/>
      <c r="V43" s="287"/>
      <c r="W43" s="287"/>
      <c r="X43" s="287"/>
      <c r="Y43" s="287"/>
      <c r="Z43" s="287"/>
      <c r="AA43" s="287"/>
      <c r="AB43" s="287"/>
      <c r="AC43" s="49"/>
      <c r="AD43" s="49"/>
      <c r="AE43" s="49"/>
      <c r="AF43" s="49"/>
      <c r="AG43" s="49"/>
      <c r="AH43" s="49"/>
      <c r="AI43" s="49"/>
      <c r="AJ43" s="49"/>
      <c r="AK43" s="49"/>
      <c r="AL43" s="49"/>
      <c r="AM43" s="49"/>
      <c r="AN43" s="49"/>
      <c r="AO43" s="49"/>
      <c r="AP43" s="49"/>
      <c r="AQ43" s="49"/>
      <c r="AR43" s="49"/>
      <c r="AS43" s="49"/>
      <c r="AT43" s="352"/>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9"/>
      <c r="F44" s="245"/>
      <c r="G44" s="245"/>
      <c r="H44" s="245"/>
      <c r="I44" s="170"/>
      <c r="J44" s="170"/>
      <c r="K44" s="170"/>
      <c r="L44" s="170"/>
      <c r="M44" s="170"/>
      <c r="N44" s="170"/>
      <c r="O44" s="170"/>
      <c r="P44" s="170"/>
      <c r="Q44" s="170"/>
      <c r="R44" s="170"/>
      <c r="S44" s="170"/>
      <c r="T44" s="287"/>
      <c r="U44" s="288"/>
      <c r="V44" s="287"/>
      <c r="W44" s="287"/>
      <c r="X44" s="287"/>
      <c r="Y44" s="287"/>
      <c r="Z44" s="287"/>
      <c r="AA44" s="287"/>
      <c r="AB44" s="287"/>
      <c r="AC44" s="49"/>
      <c r="AD44" s="49"/>
      <c r="AE44" s="49"/>
      <c r="AF44" s="49"/>
      <c r="AG44" s="49"/>
      <c r="AH44" s="49"/>
      <c r="AI44" s="49"/>
      <c r="AJ44" s="49"/>
      <c r="AK44" s="49"/>
      <c r="AL44" s="49"/>
      <c r="AM44" s="49"/>
      <c r="AN44" s="49"/>
      <c r="AO44" s="49"/>
      <c r="AP44" s="49"/>
      <c r="AQ44" s="49"/>
      <c r="AR44" s="49"/>
      <c r="AS44" s="49"/>
      <c r="AT44" s="27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9"/>
      <c r="F45" s="245"/>
      <c r="G45" s="245"/>
      <c r="H45" s="245"/>
      <c r="I45" s="170"/>
      <c r="J45" s="170"/>
      <c r="K45" s="170"/>
      <c r="L45" s="170"/>
      <c r="M45" s="170"/>
      <c r="N45" s="170"/>
      <c r="O45" s="170"/>
      <c r="P45" s="170"/>
      <c r="Q45" s="170"/>
      <c r="R45" s="170"/>
      <c r="S45" s="170"/>
      <c r="T45" s="287"/>
      <c r="U45" s="288"/>
      <c r="V45" s="287"/>
      <c r="W45" s="287"/>
      <c r="X45" s="287"/>
      <c r="Y45" s="287"/>
      <c r="Z45" s="287"/>
      <c r="AA45" s="287"/>
      <c r="AB45" s="287"/>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45"/>
      <c r="G46" s="245"/>
      <c r="H46" s="245"/>
      <c r="I46" s="170"/>
      <c r="J46" s="170"/>
      <c r="K46" s="170"/>
      <c r="L46" s="170"/>
      <c r="M46" s="170"/>
      <c r="N46" s="170"/>
      <c r="O46" s="170"/>
      <c r="P46" s="170"/>
      <c r="Q46" s="170"/>
      <c r="R46" s="170"/>
      <c r="S46" s="170"/>
      <c r="T46" s="287"/>
      <c r="U46" s="288"/>
      <c r="V46" s="287"/>
      <c r="W46" s="287"/>
      <c r="X46" s="287"/>
      <c r="Y46" s="287"/>
      <c r="Z46" s="287"/>
      <c r="AA46" s="287"/>
      <c r="AB46" s="287"/>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45"/>
      <c r="G47" s="245"/>
      <c r="H47" s="245"/>
      <c r="I47" s="170"/>
      <c r="J47" s="170"/>
      <c r="K47" s="170"/>
      <c r="L47" s="170"/>
      <c r="M47" s="170"/>
      <c r="N47" s="170"/>
      <c r="O47" s="170"/>
      <c r="P47" s="170"/>
      <c r="Q47" s="170"/>
      <c r="R47" s="170"/>
      <c r="S47" s="170"/>
      <c r="T47" s="287"/>
      <c r="U47" s="288"/>
      <c r="V47" s="287"/>
      <c r="W47" s="287"/>
      <c r="X47" s="287"/>
      <c r="Y47" s="287"/>
      <c r="Z47" s="287"/>
      <c r="AA47" s="287"/>
      <c r="AB47" s="287"/>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9"/>
      <c r="F48" s="245"/>
      <c r="G48" s="245"/>
      <c r="H48" s="245"/>
      <c r="I48" s="170"/>
      <c r="J48" s="170"/>
      <c r="K48" s="170"/>
      <c r="L48" s="170"/>
      <c r="M48" s="170"/>
      <c r="N48" s="170"/>
      <c r="O48" s="170"/>
      <c r="P48" s="170"/>
      <c r="Q48" s="170"/>
      <c r="R48" s="170"/>
      <c r="S48" s="170"/>
      <c r="T48" s="287"/>
      <c r="U48" s="288"/>
      <c r="V48" s="287"/>
      <c r="W48" s="287"/>
      <c r="X48" s="287"/>
      <c r="Y48" s="287"/>
      <c r="Z48" s="287"/>
      <c r="AA48" s="287"/>
      <c r="AB48" s="287"/>
      <c r="AC48" s="49"/>
      <c r="AD48" s="49"/>
      <c r="AE48" s="49"/>
      <c r="AF48" s="49"/>
      <c r="AG48" s="49"/>
      <c r="AH48" s="49"/>
      <c r="AI48" s="49"/>
      <c r="AJ48" s="49"/>
      <c r="AK48" s="49"/>
      <c r="AL48" s="49"/>
      <c r="AM48" s="49"/>
      <c r="AN48" s="49"/>
      <c r="AO48" s="49"/>
      <c r="AP48" s="49"/>
      <c r="AQ48" s="49"/>
      <c r="AR48" s="49"/>
      <c r="AS48" s="49"/>
      <c r="AT48" t="s">
        <v>286</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9"/>
      <c r="F49" s="245"/>
      <c r="G49" s="245"/>
      <c r="H49" s="245"/>
      <c r="I49" s="170"/>
      <c r="J49" s="170"/>
      <c r="K49" s="170"/>
      <c r="L49" s="170"/>
      <c r="M49" s="170"/>
      <c r="N49" s="170"/>
      <c r="O49" s="170"/>
      <c r="P49" s="170"/>
      <c r="Q49" s="170"/>
      <c r="R49" s="170"/>
      <c r="S49" s="170"/>
      <c r="T49" s="287"/>
      <c r="U49" s="288"/>
      <c r="V49" s="287"/>
      <c r="W49" s="287"/>
      <c r="X49" s="287"/>
      <c r="Y49" s="287"/>
      <c r="Z49" s="287"/>
      <c r="AA49" s="287"/>
      <c r="AB49" s="287"/>
      <c r="AC49" s="49"/>
      <c r="AD49" s="49"/>
      <c r="AE49" s="49"/>
      <c r="AF49" s="49"/>
      <c r="AG49" s="49"/>
      <c r="AH49" s="49"/>
      <c r="AI49" s="49"/>
      <c r="AJ49" s="49"/>
      <c r="AK49" s="49"/>
      <c r="AL49" s="49"/>
      <c r="AM49" s="49"/>
      <c r="AN49" s="49"/>
      <c r="AO49" s="49"/>
      <c r="AP49" s="49"/>
      <c r="AQ49" s="49"/>
      <c r="AR49" s="49"/>
      <c r="AS49" s="49"/>
      <c r="AT49" s="53" t="s">
        <v>103</v>
      </c>
      <c r="AU49" s="53" t="s">
        <v>19</v>
      </c>
      <c r="AV49" s="49" t="s">
        <v>114</v>
      </c>
      <c r="AW49" s="49" t="s">
        <v>104</v>
      </c>
      <c r="AX49" s="49" t="s">
        <v>324</v>
      </c>
      <c r="AY49" s="53" t="s">
        <v>325</v>
      </c>
      <c r="AZ49" s="53" t="s">
        <v>326</v>
      </c>
      <c r="BA49" s="53" t="s">
        <v>323</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45"/>
      <c r="G50" s="245"/>
      <c r="H50" s="245"/>
      <c r="I50" s="170"/>
      <c r="J50" s="170"/>
      <c r="K50" s="170"/>
      <c r="L50" s="170"/>
      <c r="M50" s="170"/>
      <c r="N50" s="170"/>
      <c r="O50" s="170"/>
      <c r="P50" s="170"/>
      <c r="Q50" s="170"/>
      <c r="R50" s="170"/>
      <c r="S50" s="170"/>
      <c r="T50" s="287"/>
      <c r="U50" s="288"/>
      <c r="V50" s="287"/>
      <c r="W50" s="287"/>
      <c r="X50" s="287"/>
      <c r="Y50" s="287"/>
      <c r="Z50" s="287"/>
      <c r="AA50" s="287"/>
      <c r="AB50" s="287"/>
      <c r="AC50" s="49"/>
      <c r="AD50" s="49"/>
      <c r="AE50" s="49"/>
      <c r="AF50" s="49"/>
      <c r="AG50" s="49"/>
      <c r="AH50" s="49"/>
      <c r="AI50" s="49"/>
      <c r="AJ50" s="49"/>
      <c r="AK50" s="49"/>
      <c r="AL50" s="49"/>
      <c r="AM50" s="49"/>
      <c r="AN50" s="49"/>
      <c r="AO50" s="49"/>
      <c r="AP50" s="49"/>
      <c r="AQ50" s="49"/>
      <c r="AR50" s="49"/>
      <c r="AS50" s="49"/>
      <c r="AT50" s="60" t="s">
        <v>230</v>
      </c>
      <c r="AU50" s="61" t="s">
        <v>108</v>
      </c>
      <c r="AV50" s="354" t="s">
        <v>58</v>
      </c>
      <c r="AW50" s="255"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45"/>
      <c r="G51" s="245"/>
      <c r="H51" s="245"/>
      <c r="I51" s="170"/>
      <c r="J51" s="170"/>
      <c r="K51" s="170"/>
      <c r="L51" s="170"/>
      <c r="M51" s="170"/>
      <c r="N51" s="170"/>
      <c r="O51" s="170"/>
      <c r="P51" s="170"/>
      <c r="Q51" s="170"/>
      <c r="R51" s="170"/>
      <c r="S51" s="170"/>
      <c r="T51" s="287"/>
      <c r="U51" s="288"/>
      <c r="V51" s="287"/>
      <c r="W51" s="287"/>
      <c r="X51" s="287"/>
      <c r="Y51" s="287"/>
      <c r="Z51" s="287"/>
      <c r="AA51" s="287"/>
      <c r="AB51" s="287"/>
      <c r="AC51" s="49"/>
      <c r="AD51" s="49"/>
      <c r="AE51" s="49"/>
      <c r="AF51" s="49"/>
      <c r="AG51" s="49"/>
      <c r="AH51" s="49"/>
      <c r="AI51" s="49"/>
      <c r="AJ51" s="49"/>
      <c r="AK51" s="49"/>
      <c r="AL51" s="49"/>
      <c r="AM51" s="49"/>
      <c r="AN51" s="49"/>
      <c r="AO51" s="49"/>
      <c r="AP51" s="49"/>
      <c r="AQ51" s="49"/>
      <c r="AR51" s="49"/>
      <c r="AS51" s="49"/>
      <c r="AT51" s="54" t="s">
        <v>231</v>
      </c>
      <c r="AU51" t="s">
        <v>107</v>
      </c>
      <c r="AV51" s="355"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45"/>
      <c r="G52" s="245"/>
      <c r="H52" s="245"/>
      <c r="I52" s="170"/>
      <c r="J52" s="170"/>
      <c r="K52" s="170"/>
      <c r="L52" s="170"/>
      <c r="M52" s="170"/>
      <c r="N52" s="170"/>
      <c r="O52" s="170"/>
      <c r="P52" s="170"/>
      <c r="Q52" s="170"/>
      <c r="R52" s="170"/>
      <c r="S52" s="170"/>
      <c r="T52" s="287"/>
      <c r="U52" s="288"/>
      <c r="V52" s="287"/>
      <c r="W52" s="287"/>
      <c r="X52" s="287"/>
      <c r="Y52" s="287"/>
      <c r="Z52" s="287"/>
      <c r="AA52" s="287"/>
      <c r="AB52" s="287"/>
      <c r="AC52" s="49"/>
      <c r="AD52" s="49"/>
      <c r="AE52" s="49"/>
      <c r="AF52" s="49"/>
      <c r="AG52" s="49"/>
      <c r="AH52" s="49"/>
      <c r="AI52" s="49"/>
      <c r="AJ52" s="49"/>
      <c r="AK52" s="49"/>
      <c r="AL52" s="49"/>
      <c r="AM52" s="49"/>
      <c r="AN52" s="49"/>
      <c r="AO52" s="49"/>
      <c r="AP52" s="49"/>
      <c r="AQ52" s="49"/>
      <c r="AR52" s="49"/>
      <c r="AS52" s="49"/>
      <c r="AT52" s="54" t="s">
        <v>232</v>
      </c>
      <c r="AU52"/>
      <c r="AV52" s="355" t="s">
        <v>58</v>
      </c>
      <c r="AW52" s="87" t="s">
        <v>263</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45"/>
      <c r="G53" s="245"/>
      <c r="H53" s="245"/>
      <c r="I53" s="170"/>
      <c r="J53" s="170"/>
      <c r="K53" s="170"/>
      <c r="L53" s="170"/>
      <c r="M53" s="170"/>
      <c r="N53" s="170"/>
      <c r="O53" s="170"/>
      <c r="P53" s="170"/>
      <c r="Q53" s="170"/>
      <c r="R53" s="170"/>
      <c r="S53" s="170"/>
      <c r="T53" s="287"/>
      <c r="U53" s="288"/>
      <c r="V53" s="287"/>
      <c r="W53" s="287"/>
      <c r="X53" s="287"/>
      <c r="Y53" s="287"/>
      <c r="Z53" s="287"/>
      <c r="AA53" s="287"/>
      <c r="AB53" s="287"/>
      <c r="AC53" s="49"/>
      <c r="AD53" s="49"/>
      <c r="AE53" s="49"/>
      <c r="AF53" s="49"/>
      <c r="AG53" s="49"/>
      <c r="AH53" s="49"/>
      <c r="AI53" s="49"/>
      <c r="AJ53" s="49"/>
      <c r="AK53" s="49"/>
      <c r="AL53" s="49"/>
      <c r="AM53" s="49"/>
      <c r="AN53" s="49"/>
      <c r="AO53" s="49"/>
      <c r="AP53" s="49"/>
      <c r="AQ53" s="49"/>
      <c r="AR53" s="49"/>
      <c r="AS53" s="49"/>
      <c r="AT53" s="54" t="s">
        <v>233</v>
      </c>
      <c r="AU53"/>
      <c r="AV53" s="355" t="s">
        <v>58</v>
      </c>
      <c r="AW53" s="87" t="s">
        <v>264</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45"/>
      <c r="G54" s="245"/>
      <c r="H54" s="245"/>
      <c r="I54" s="170"/>
      <c r="J54" s="170"/>
      <c r="K54" s="170"/>
      <c r="L54" s="170"/>
      <c r="M54" s="170"/>
      <c r="N54" s="170"/>
      <c r="O54" s="170"/>
      <c r="P54" s="170"/>
      <c r="Q54" s="170"/>
      <c r="R54" s="170"/>
      <c r="S54" s="170"/>
      <c r="T54" s="287"/>
      <c r="U54" s="288"/>
      <c r="V54" s="287"/>
      <c r="W54" s="287"/>
      <c r="X54" s="287"/>
      <c r="Y54" s="287"/>
      <c r="Z54" s="287"/>
      <c r="AA54" s="287"/>
      <c r="AB54" s="287"/>
      <c r="AC54" s="49"/>
      <c r="AD54" s="49"/>
      <c r="AE54" s="49"/>
      <c r="AF54" s="49"/>
      <c r="AG54" s="49"/>
      <c r="AH54" s="49"/>
      <c r="AI54" s="49"/>
      <c r="AJ54" s="49"/>
      <c r="AK54" s="49"/>
      <c r="AL54" s="49"/>
      <c r="AM54" s="49"/>
      <c r="AN54" s="49"/>
      <c r="AO54" s="49"/>
      <c r="AP54" s="49"/>
      <c r="AQ54" s="49"/>
      <c r="AR54" s="49"/>
      <c r="AS54" s="49"/>
      <c r="AT54" s="54" t="s">
        <v>234</v>
      </c>
      <c r="AU54"/>
      <c r="AV54" s="355" t="s">
        <v>58</v>
      </c>
      <c r="AW54" s="87" t="s">
        <v>265</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45"/>
      <c r="G55" s="245"/>
      <c r="H55" s="245"/>
      <c r="I55" s="170"/>
      <c r="J55" s="170"/>
      <c r="K55" s="170"/>
      <c r="L55" s="170"/>
      <c r="M55" s="170"/>
      <c r="N55" s="170"/>
      <c r="O55" s="170"/>
      <c r="P55" s="170"/>
      <c r="Q55" s="170"/>
      <c r="R55" s="170"/>
      <c r="S55" s="170"/>
      <c r="T55" s="287"/>
      <c r="U55" s="288"/>
      <c r="V55" s="287"/>
      <c r="W55" s="287"/>
      <c r="X55" s="287"/>
      <c r="Y55" s="287"/>
      <c r="Z55" s="287"/>
      <c r="AA55" s="287"/>
      <c r="AB55" s="287"/>
      <c r="AC55" s="49"/>
      <c r="AD55" s="49"/>
      <c r="AE55" s="49"/>
      <c r="AF55" s="49"/>
      <c r="AG55" s="49"/>
      <c r="AH55" s="49"/>
      <c r="AI55" s="49"/>
      <c r="AJ55" s="49"/>
      <c r="AK55" s="49"/>
      <c r="AL55" s="49"/>
      <c r="AM55" s="49"/>
      <c r="AN55" s="49"/>
      <c r="AO55" s="49"/>
      <c r="AP55" s="49"/>
      <c r="AQ55" s="49"/>
      <c r="AR55" s="49"/>
      <c r="AS55" s="49"/>
      <c r="AT55" s="54" t="s">
        <v>235</v>
      </c>
      <c r="AU55"/>
      <c r="AV55" s="355" t="s">
        <v>58</v>
      </c>
      <c r="AW55" s="87" t="s">
        <v>266</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45"/>
      <c r="G56" s="245"/>
      <c r="H56" s="245"/>
      <c r="I56" s="170"/>
      <c r="J56" s="170"/>
      <c r="K56" s="170"/>
      <c r="L56" s="170"/>
      <c r="M56" s="170"/>
      <c r="N56" s="170"/>
      <c r="O56" s="170"/>
      <c r="P56" s="170"/>
      <c r="Q56" s="170"/>
      <c r="R56" s="170"/>
      <c r="S56" s="170"/>
      <c r="T56" s="287"/>
      <c r="U56" s="288"/>
      <c r="V56" s="287"/>
      <c r="W56" s="287"/>
      <c r="X56" s="287"/>
      <c r="Y56" s="287"/>
      <c r="Z56" s="287"/>
      <c r="AA56" s="287"/>
      <c r="AB56" s="287"/>
      <c r="AC56" s="49"/>
      <c r="AD56" s="49"/>
      <c r="AE56" s="49"/>
      <c r="AF56" s="49"/>
      <c r="AG56" s="49"/>
      <c r="AH56" s="49"/>
      <c r="AI56" s="49"/>
      <c r="AJ56" s="49"/>
      <c r="AK56" s="49"/>
      <c r="AL56" s="49"/>
      <c r="AM56" s="49"/>
      <c r="AN56" s="49"/>
      <c r="AO56" s="49"/>
      <c r="AP56" s="49"/>
      <c r="AQ56" s="49"/>
      <c r="AR56" s="49"/>
      <c r="AS56" s="49"/>
      <c r="AT56" s="54" t="s">
        <v>236</v>
      </c>
      <c r="AU56"/>
      <c r="AV56" s="355" t="s">
        <v>58</v>
      </c>
      <c r="AW56" s="87" t="s">
        <v>267</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45"/>
      <c r="G57" s="245"/>
      <c r="H57" s="245"/>
      <c r="I57" s="170"/>
      <c r="J57" s="170"/>
      <c r="K57" s="170"/>
      <c r="L57" s="170"/>
      <c r="M57" s="170"/>
      <c r="N57" s="170"/>
      <c r="O57" s="170"/>
      <c r="P57" s="170"/>
      <c r="Q57" s="170"/>
      <c r="R57" s="170"/>
      <c r="S57" s="170"/>
      <c r="T57" s="287"/>
      <c r="U57" s="288"/>
      <c r="V57" s="287"/>
      <c r="W57" s="287"/>
      <c r="X57" s="287"/>
      <c r="Y57" s="287"/>
      <c r="Z57" s="287"/>
      <c r="AA57" s="287"/>
      <c r="AB57" s="287"/>
      <c r="AC57" s="49"/>
      <c r="AD57" s="49"/>
      <c r="AE57" s="49"/>
      <c r="AF57" s="49"/>
      <c r="AG57" s="49"/>
      <c r="AH57" s="49"/>
      <c r="AI57" s="49"/>
      <c r="AJ57" s="49"/>
      <c r="AK57" s="49"/>
      <c r="AL57" s="49"/>
      <c r="AM57" s="49"/>
      <c r="AN57" s="49"/>
      <c r="AO57" s="49"/>
      <c r="AP57" s="49"/>
      <c r="AQ57" s="49"/>
      <c r="AR57" s="49"/>
      <c r="AS57" s="49"/>
      <c r="AT57" s="54" t="s">
        <v>237</v>
      </c>
      <c r="AU57"/>
      <c r="AV57" s="355" t="s">
        <v>58</v>
      </c>
      <c r="AW57" s="87" t="s">
        <v>268</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45"/>
      <c r="G58" s="245"/>
      <c r="H58" s="245"/>
      <c r="I58" s="170"/>
      <c r="J58" s="170"/>
      <c r="K58" s="170"/>
      <c r="L58" s="170"/>
      <c r="M58" s="170"/>
      <c r="N58" s="170"/>
      <c r="O58" s="170"/>
      <c r="P58" s="170"/>
      <c r="Q58" s="170"/>
      <c r="R58" s="170"/>
      <c r="S58" s="170"/>
      <c r="T58" s="287"/>
      <c r="U58" s="288"/>
      <c r="V58" s="287"/>
      <c r="W58" s="287"/>
      <c r="X58" s="287"/>
      <c r="Y58" s="287"/>
      <c r="Z58" s="287"/>
      <c r="AA58" s="287"/>
      <c r="AB58" s="287"/>
      <c r="AC58" s="49"/>
      <c r="AD58" s="49"/>
      <c r="AE58" s="49"/>
      <c r="AF58" s="49"/>
      <c r="AG58" s="49"/>
      <c r="AH58" s="49"/>
      <c r="AI58" s="49"/>
      <c r="AJ58" s="49"/>
      <c r="AK58" s="49"/>
      <c r="AL58" s="49"/>
      <c r="AM58" s="49"/>
      <c r="AN58" s="49"/>
      <c r="AO58" s="49"/>
      <c r="AP58" s="49"/>
      <c r="AQ58" s="49"/>
      <c r="AR58" s="49"/>
      <c r="AS58" s="49"/>
      <c r="AT58" s="54" t="s">
        <v>238</v>
      </c>
      <c r="AU58"/>
      <c r="AV58" s="355"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45"/>
      <c r="G59" s="245"/>
      <c r="H59" s="245"/>
      <c r="I59" s="170"/>
      <c r="J59" s="170"/>
      <c r="K59" s="170"/>
      <c r="L59" s="170"/>
      <c r="M59" s="170"/>
      <c r="N59" s="170"/>
      <c r="O59" s="170"/>
      <c r="P59" s="170"/>
      <c r="Q59" s="170"/>
      <c r="R59" s="170"/>
      <c r="S59" s="170"/>
      <c r="T59" s="287"/>
      <c r="U59" s="288"/>
      <c r="V59" s="287"/>
      <c r="W59" s="287"/>
      <c r="X59" s="287"/>
      <c r="Y59" s="287"/>
      <c r="Z59" s="287"/>
      <c r="AA59" s="287"/>
      <c r="AB59" s="287"/>
      <c r="AC59" s="49"/>
      <c r="AD59" s="49"/>
      <c r="AE59" s="49"/>
      <c r="AF59" s="49"/>
      <c r="AG59" s="49"/>
      <c r="AH59" s="49"/>
      <c r="AI59" s="49"/>
      <c r="AJ59" s="49"/>
      <c r="AK59" s="49"/>
      <c r="AL59" s="49"/>
      <c r="AM59" s="49"/>
      <c r="AN59" s="49"/>
      <c r="AO59" s="49"/>
      <c r="AP59" s="49"/>
      <c r="AQ59" s="49"/>
      <c r="AR59" s="49"/>
      <c r="AS59" s="49"/>
      <c r="AT59" s="54" t="s">
        <v>239</v>
      </c>
      <c r="AU59"/>
      <c r="AV59" s="49" t="s">
        <v>117</v>
      </c>
      <c r="AW59" s="356">
        <v>3310000000</v>
      </c>
      <c r="AX59" s="300">
        <v>3310000000</v>
      </c>
      <c r="AY59" s="300">
        <v>3080000000</v>
      </c>
      <c r="AZ59" s="300">
        <v>2770000000</v>
      </c>
      <c r="BA59" s="300">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45"/>
      <c r="G60" s="245"/>
      <c r="H60" s="245"/>
      <c r="I60" s="170"/>
      <c r="J60" s="170"/>
      <c r="K60" s="170"/>
      <c r="L60" s="170"/>
      <c r="M60" s="170"/>
      <c r="N60" s="170"/>
      <c r="O60" s="170"/>
      <c r="P60" s="170"/>
      <c r="Q60" s="170"/>
      <c r="R60" s="170"/>
      <c r="S60" s="170"/>
      <c r="T60" s="287"/>
      <c r="U60" s="288"/>
      <c r="V60" s="287"/>
      <c r="W60" s="287"/>
      <c r="X60" s="287"/>
      <c r="Y60" s="287"/>
      <c r="Z60" s="287"/>
      <c r="AA60" s="287"/>
      <c r="AB60" s="287"/>
      <c r="AC60" s="49"/>
      <c r="AD60" s="49"/>
      <c r="AE60" s="49"/>
      <c r="AF60" s="49"/>
      <c r="AG60" s="49"/>
      <c r="AH60" s="49"/>
      <c r="AI60" s="49"/>
      <c r="AJ60" s="49"/>
      <c r="AK60" s="49"/>
      <c r="AL60" s="49"/>
      <c r="AM60" s="49"/>
      <c r="AN60" s="49"/>
      <c r="AO60" s="49"/>
      <c r="AP60" s="49"/>
      <c r="AQ60" s="49"/>
      <c r="AR60" s="49"/>
      <c r="AS60" s="49"/>
      <c r="AT60" s="54" t="s">
        <v>240</v>
      </c>
      <c r="AU60"/>
      <c r="AV60" s="300" t="s">
        <v>226</v>
      </c>
      <c r="AW60" s="356">
        <v>1060000000000</v>
      </c>
      <c r="AX60" s="300">
        <v>1060000000000</v>
      </c>
      <c r="AY60" s="300">
        <v>1060000000000</v>
      </c>
      <c r="AZ60" s="300">
        <v>1020000000000</v>
      </c>
      <c r="BA60" s="300">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45"/>
      <c r="G61" s="245"/>
      <c r="H61" s="245"/>
      <c r="I61" s="170"/>
      <c r="J61" s="170"/>
      <c r="K61" s="170"/>
      <c r="L61" s="170"/>
      <c r="M61" s="170"/>
      <c r="N61" s="170"/>
      <c r="O61" s="170"/>
      <c r="P61" s="170"/>
      <c r="Q61" s="170"/>
      <c r="R61" s="170"/>
      <c r="S61" s="170"/>
      <c r="T61" s="287"/>
      <c r="U61" s="288"/>
      <c r="V61" s="287"/>
      <c r="W61" s="287"/>
      <c r="X61" s="287"/>
      <c r="Y61" s="287"/>
      <c r="Z61" s="287"/>
      <c r="AA61" s="287"/>
      <c r="AB61" s="287"/>
      <c r="AC61" s="49"/>
      <c r="AD61" s="49"/>
      <c r="AE61" s="49"/>
      <c r="AF61" s="49"/>
      <c r="AG61" s="49"/>
      <c r="AH61" s="49"/>
      <c r="AI61" s="49"/>
      <c r="AJ61" s="49"/>
      <c r="AK61" s="49"/>
      <c r="AL61" s="49"/>
      <c r="AM61" s="49"/>
      <c r="AN61" s="49"/>
      <c r="AO61" s="49"/>
      <c r="AP61" s="49"/>
      <c r="AQ61" s="49"/>
      <c r="AR61" s="49"/>
      <c r="AS61" s="49"/>
      <c r="AT61" s="54" t="s">
        <v>241</v>
      </c>
      <c r="AU61"/>
      <c r="AV61" s="49" t="s">
        <v>227</v>
      </c>
      <c r="AW61" s="356">
        <v>-45100000000</v>
      </c>
      <c r="AX61" s="300">
        <v>-45100000000</v>
      </c>
      <c r="AY61" s="300">
        <v>-44900000000</v>
      </c>
      <c r="AZ61" s="300">
        <v>-41700000000</v>
      </c>
      <c r="BA61" s="300">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45"/>
      <c r="G62" s="245"/>
      <c r="H62" s="245"/>
      <c r="I62" s="170"/>
      <c r="J62" s="170"/>
      <c r="K62" s="170"/>
      <c r="L62" s="170"/>
      <c r="M62" s="170"/>
      <c r="N62" s="170"/>
      <c r="O62" s="170"/>
      <c r="P62" s="170"/>
      <c r="Q62" s="170"/>
      <c r="R62" s="170"/>
      <c r="S62" s="170"/>
      <c r="T62" s="287"/>
      <c r="U62" s="288"/>
      <c r="V62" s="287"/>
      <c r="W62" s="287"/>
      <c r="X62" s="287"/>
      <c r="Y62" s="287"/>
      <c r="Z62" s="287"/>
      <c r="AA62" s="287"/>
      <c r="AB62" s="287"/>
      <c r="AC62" s="49"/>
      <c r="AD62" s="49"/>
      <c r="AE62" s="49"/>
      <c r="AF62" s="49"/>
      <c r="AG62" s="49"/>
      <c r="AH62" s="49"/>
      <c r="AI62" s="49"/>
      <c r="AJ62" s="49"/>
      <c r="AK62" s="49"/>
      <c r="AL62" s="49"/>
      <c r="AM62" s="49"/>
      <c r="AN62" s="49"/>
      <c r="AO62" s="49"/>
      <c r="AP62" s="49"/>
      <c r="AQ62" s="49"/>
      <c r="AR62" s="49"/>
      <c r="AS62" s="49"/>
      <c r="AT62" s="54" t="s">
        <v>242</v>
      </c>
      <c r="AU62"/>
      <c r="AV62" s="49" t="s">
        <v>118</v>
      </c>
      <c r="AW62" s="87">
        <v>0</v>
      </c>
      <c r="AX62" s="300"/>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45"/>
      <c r="G63" s="245"/>
      <c r="H63" s="245"/>
      <c r="I63" s="170"/>
      <c r="J63" s="170"/>
      <c r="K63" s="170"/>
      <c r="L63" s="170"/>
      <c r="M63" s="170"/>
      <c r="N63" s="170"/>
      <c r="O63" s="170"/>
      <c r="P63" s="170"/>
      <c r="Q63" s="170"/>
      <c r="R63" s="170"/>
      <c r="S63" s="170"/>
      <c r="T63" s="287"/>
      <c r="U63" s="288"/>
      <c r="V63" s="287"/>
      <c r="W63" s="287"/>
      <c r="X63" s="287"/>
      <c r="Y63" s="287"/>
      <c r="Z63" s="287"/>
      <c r="AA63" s="287"/>
      <c r="AB63" s="287"/>
      <c r="AC63" s="49"/>
      <c r="AD63" s="49"/>
      <c r="AE63" s="49"/>
      <c r="AF63" s="49"/>
      <c r="AG63" s="49"/>
      <c r="AH63" s="49"/>
      <c r="AI63" s="49"/>
      <c r="AJ63" s="49"/>
      <c r="AK63" s="49"/>
      <c r="AL63" s="49"/>
      <c r="AM63" s="49"/>
      <c r="AN63" s="49"/>
      <c r="AO63" s="49"/>
      <c r="AP63" s="49"/>
      <c r="AQ63" s="49"/>
      <c r="AR63" s="49"/>
      <c r="AS63" s="49"/>
      <c r="AT63" s="54" t="s">
        <v>243</v>
      </c>
      <c r="AU63"/>
      <c r="AV63" s="49" t="s">
        <v>118</v>
      </c>
      <c r="AW63" s="87">
        <v>0</v>
      </c>
      <c r="AX63" s="300"/>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45"/>
      <c r="G64" s="245"/>
      <c r="H64" s="245"/>
      <c r="I64" s="170"/>
      <c r="J64" s="170"/>
      <c r="K64" s="170"/>
      <c r="L64" s="170"/>
      <c r="M64" s="170"/>
      <c r="N64" s="170"/>
      <c r="O64" s="170"/>
      <c r="P64" s="170"/>
      <c r="Q64" s="170"/>
      <c r="R64" s="170"/>
      <c r="S64" s="170"/>
      <c r="T64" s="287"/>
      <c r="U64" s="288"/>
      <c r="V64" s="287"/>
      <c r="W64" s="287"/>
      <c r="X64" s="287"/>
      <c r="Y64" s="287"/>
      <c r="Z64" s="287"/>
      <c r="AA64" s="287"/>
      <c r="AB64" s="287"/>
      <c r="AC64" s="49"/>
      <c r="AD64" s="49"/>
      <c r="AE64" s="49"/>
      <c r="AF64" s="49"/>
      <c r="AG64" s="49"/>
      <c r="AH64" s="49"/>
      <c r="AI64" s="49"/>
      <c r="AJ64" s="49"/>
      <c r="AK64" s="49"/>
      <c r="AL64" s="49"/>
      <c r="AM64" s="49"/>
      <c r="AN64" s="49"/>
      <c r="AO64" s="49"/>
      <c r="AP64" s="49"/>
      <c r="AQ64" s="49"/>
      <c r="AR64" s="49"/>
      <c r="AS64" s="49"/>
      <c r="AT64" s="54" t="s">
        <v>244</v>
      </c>
      <c r="AU64"/>
      <c r="AV64" s="49" t="s">
        <v>118</v>
      </c>
      <c r="AW64" s="87">
        <v>0</v>
      </c>
      <c r="AX64" s="300"/>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45"/>
      <c r="G65" s="245"/>
      <c r="H65" s="245"/>
      <c r="I65" s="170"/>
      <c r="J65" s="170"/>
      <c r="K65" s="170"/>
      <c r="L65" s="170"/>
      <c r="M65" s="170"/>
      <c r="N65" s="170"/>
      <c r="O65" s="170"/>
      <c r="P65" s="170"/>
      <c r="Q65" s="170"/>
      <c r="R65" s="170"/>
      <c r="S65" s="170"/>
      <c r="T65" s="287"/>
      <c r="U65" s="288"/>
      <c r="V65" s="287"/>
      <c r="W65" s="287"/>
      <c r="X65" s="287"/>
      <c r="Y65" s="287"/>
      <c r="Z65" s="287"/>
      <c r="AA65" s="287"/>
      <c r="AB65" s="287"/>
      <c r="AC65" s="49"/>
      <c r="AD65" s="49"/>
      <c r="AE65" s="49"/>
      <c r="AF65" s="49"/>
      <c r="AG65" s="49"/>
      <c r="AH65" s="49"/>
      <c r="AI65" s="49"/>
      <c r="AJ65" s="49"/>
      <c r="AK65" s="49"/>
      <c r="AL65" s="49"/>
      <c r="AM65" s="49"/>
      <c r="AN65" s="49"/>
      <c r="AO65" s="49"/>
      <c r="AP65" s="49"/>
      <c r="AQ65" s="49"/>
      <c r="AR65" s="49"/>
      <c r="AS65" s="300"/>
      <c r="AT65" s="54" t="s">
        <v>245</v>
      </c>
      <c r="AU65"/>
      <c r="AV65" s="355"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45"/>
      <c r="G66" s="245"/>
      <c r="H66" s="245"/>
      <c r="I66" s="170"/>
      <c r="J66" s="170"/>
      <c r="K66" s="170"/>
      <c r="L66" s="170"/>
      <c r="M66" s="170"/>
      <c r="N66" s="170"/>
      <c r="O66" s="170"/>
      <c r="P66" s="170"/>
      <c r="Q66" s="170"/>
      <c r="R66" s="170"/>
      <c r="S66" s="170"/>
      <c r="T66" s="287"/>
      <c r="U66" s="288"/>
      <c r="V66" s="287"/>
      <c r="W66" s="287"/>
      <c r="X66" s="287"/>
      <c r="Y66" s="287"/>
      <c r="Z66" s="287"/>
      <c r="AA66" s="287"/>
      <c r="AB66" s="287"/>
      <c r="AC66" s="49"/>
      <c r="AD66" s="49"/>
      <c r="AE66" s="49"/>
      <c r="AF66" s="49"/>
      <c r="AG66" s="49"/>
      <c r="AH66" s="49"/>
      <c r="AI66" s="49"/>
      <c r="AJ66" s="49"/>
      <c r="AK66" s="49"/>
      <c r="AL66" s="49"/>
      <c r="AM66" s="49"/>
      <c r="AN66" s="49"/>
      <c r="AO66" s="49"/>
      <c r="AP66" s="49"/>
      <c r="AQ66" s="49"/>
      <c r="AR66" s="49"/>
      <c r="AS66" s="300"/>
      <c r="AT66" s="54" t="s">
        <v>246</v>
      </c>
      <c r="AU66"/>
      <c r="AV66" s="355"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45"/>
      <c r="G67" s="245"/>
      <c r="H67" s="245"/>
      <c r="I67" s="170"/>
      <c r="J67" s="170"/>
      <c r="K67" s="170"/>
      <c r="L67" s="170"/>
      <c r="M67" s="170"/>
      <c r="N67" s="170"/>
      <c r="O67" s="170"/>
      <c r="P67" s="170"/>
      <c r="Q67" s="170"/>
      <c r="R67" s="170"/>
      <c r="S67" s="170"/>
      <c r="T67" s="287"/>
      <c r="U67" s="288"/>
      <c r="V67" s="287"/>
      <c r="W67" s="287"/>
      <c r="X67" s="287"/>
      <c r="Y67" s="287"/>
      <c r="Z67" s="287"/>
      <c r="AA67" s="287"/>
      <c r="AB67" s="287"/>
      <c r="AC67" s="49"/>
      <c r="AD67" s="49"/>
      <c r="AE67" s="49"/>
      <c r="AF67" s="49"/>
      <c r="AG67" s="49"/>
      <c r="AH67" s="49"/>
      <c r="AI67" s="49"/>
      <c r="AJ67" s="49"/>
      <c r="AK67" s="49"/>
      <c r="AL67" s="49"/>
      <c r="AM67" s="49"/>
      <c r="AN67" s="49"/>
      <c r="AO67" s="49"/>
      <c r="AP67" s="49"/>
      <c r="AQ67" s="49"/>
      <c r="AR67" s="49"/>
      <c r="AS67" s="300"/>
      <c r="AT67" s="54" t="s">
        <v>247</v>
      </c>
      <c r="AU67"/>
      <c r="AV67" s="355"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45"/>
      <c r="G68" s="245"/>
      <c r="H68" s="245"/>
      <c r="I68" s="170"/>
      <c r="J68" s="170"/>
      <c r="K68" s="170"/>
      <c r="L68" s="170"/>
      <c r="M68" s="170"/>
      <c r="N68" s="170"/>
      <c r="O68" s="170"/>
      <c r="P68" s="170"/>
      <c r="Q68" s="170"/>
      <c r="R68" s="170"/>
      <c r="S68" s="170"/>
      <c r="T68" s="287"/>
      <c r="U68" s="288"/>
      <c r="V68" s="287"/>
      <c r="W68" s="287"/>
      <c r="X68" s="287"/>
      <c r="Y68" s="287"/>
      <c r="Z68" s="287"/>
      <c r="AA68" s="287"/>
      <c r="AB68" s="287"/>
      <c r="AC68" s="49"/>
      <c r="AD68" s="49"/>
      <c r="AE68" s="49"/>
      <c r="AF68" s="49"/>
      <c r="AG68" s="49"/>
      <c r="AH68" s="49"/>
      <c r="AI68" s="49"/>
      <c r="AJ68" s="49"/>
      <c r="AK68" s="49"/>
      <c r="AL68" s="49"/>
      <c r="AM68" s="49"/>
      <c r="AN68" s="49"/>
      <c r="AO68" s="49"/>
      <c r="AP68" s="49"/>
      <c r="AQ68" s="49"/>
      <c r="AR68" s="49"/>
      <c r="AS68" s="300"/>
      <c r="AT68" s="54" t="s">
        <v>250</v>
      </c>
      <c r="AU68"/>
      <c r="AV68" s="355"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45"/>
      <c r="G69" s="245"/>
      <c r="H69" s="245"/>
      <c r="I69" s="170"/>
      <c r="J69" s="170"/>
      <c r="K69" s="170"/>
      <c r="L69" s="170"/>
      <c r="M69" s="170"/>
      <c r="N69" s="170"/>
      <c r="O69" s="170"/>
      <c r="P69" s="170"/>
      <c r="Q69" s="170"/>
      <c r="R69" s="170"/>
      <c r="S69" s="170"/>
      <c r="T69" s="287"/>
      <c r="U69" s="288"/>
      <c r="V69" s="287"/>
      <c r="W69" s="287"/>
      <c r="X69" s="287"/>
      <c r="Y69" s="287"/>
      <c r="Z69" s="287"/>
      <c r="AA69" s="287"/>
      <c r="AB69" s="287"/>
      <c r="AC69" s="49"/>
      <c r="AD69" s="49"/>
      <c r="AE69" s="49"/>
      <c r="AF69" s="49"/>
      <c r="AG69" s="49"/>
      <c r="AH69" s="49"/>
      <c r="AI69" s="49"/>
      <c r="AJ69" s="49"/>
      <c r="AK69" s="49"/>
      <c r="AL69" s="49"/>
      <c r="AM69" s="49"/>
      <c r="AN69" s="49"/>
      <c r="AO69" s="49"/>
      <c r="AP69" s="49"/>
      <c r="AQ69" s="49"/>
      <c r="AR69" s="49"/>
      <c r="AS69" s="300"/>
      <c r="AT69" s="54" t="s">
        <v>248</v>
      </c>
      <c r="AU69" t="s">
        <v>106</v>
      </c>
      <c r="AV69" s="355"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9"/>
      <c r="F70" s="245"/>
      <c r="G70" s="245"/>
      <c r="H70" s="245"/>
      <c r="I70" s="170"/>
      <c r="J70" s="170"/>
      <c r="K70" s="170"/>
      <c r="L70" s="170"/>
      <c r="M70" s="170"/>
      <c r="N70" s="170"/>
      <c r="O70" s="170"/>
      <c r="P70" s="170"/>
      <c r="Q70" s="170"/>
      <c r="R70" s="170"/>
      <c r="S70" s="170"/>
      <c r="T70" s="287"/>
      <c r="U70" s="286" t="s">
        <v>378</v>
      </c>
      <c r="V70" s="287"/>
      <c r="W70" s="287"/>
      <c r="X70" s="287"/>
      <c r="Y70" s="287"/>
      <c r="Z70" s="287"/>
      <c r="AA70" s="287"/>
      <c r="AB70" s="287"/>
      <c r="AC70" s="49"/>
      <c r="AD70" s="49"/>
      <c r="AE70" s="49"/>
      <c r="AF70" s="49"/>
      <c r="AG70" s="49"/>
      <c r="AH70" s="49"/>
      <c r="AI70" s="49"/>
      <c r="AJ70" s="49"/>
      <c r="AK70" s="49"/>
      <c r="AL70" s="49"/>
      <c r="AM70" s="49"/>
      <c r="AN70" s="49"/>
      <c r="AO70" s="49"/>
      <c r="AP70" s="49"/>
      <c r="AQ70" s="49"/>
      <c r="AR70" s="49"/>
      <c r="AS70" s="300"/>
      <c r="AT70" s="54" t="s">
        <v>249</v>
      </c>
      <c r="AU70" t="s">
        <v>106</v>
      </c>
      <c r="AV70" s="355" t="s">
        <v>92</v>
      </c>
      <c r="AW70" s="87" t="s">
        <v>105</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45"/>
      <c r="G71" s="245"/>
      <c r="H71" s="245"/>
      <c r="I71" s="170"/>
      <c r="J71" s="170"/>
      <c r="K71" s="170"/>
      <c r="L71" s="170"/>
      <c r="M71" s="170"/>
      <c r="N71" s="170"/>
      <c r="O71" s="170"/>
      <c r="P71" s="170"/>
      <c r="Q71" s="170"/>
      <c r="R71" s="170"/>
      <c r="S71" s="170"/>
      <c r="T71" s="287"/>
      <c r="U71" s="288"/>
      <c r="V71" s="287"/>
      <c r="W71" s="287"/>
      <c r="X71" s="287"/>
      <c r="Y71" s="287"/>
      <c r="Z71" s="287"/>
      <c r="AA71" s="287"/>
      <c r="AB71" s="287"/>
      <c r="AC71" s="49"/>
      <c r="AD71" s="49"/>
      <c r="AE71" s="49"/>
      <c r="AF71" s="49"/>
      <c r="AG71" s="49"/>
      <c r="AH71" s="49"/>
      <c r="AI71" s="49"/>
      <c r="AJ71" s="49"/>
      <c r="AK71" s="49"/>
      <c r="AL71" s="49"/>
      <c r="AM71" s="49"/>
      <c r="AN71" s="49"/>
      <c r="AO71" s="49"/>
      <c r="AP71" s="49"/>
      <c r="AQ71" s="49"/>
      <c r="AR71" s="49"/>
      <c r="AS71" s="300"/>
      <c r="AT71" s="54" t="s">
        <v>287</v>
      </c>
      <c r="AU71"/>
      <c r="AV71" s="355"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9"/>
      <c r="F72" s="245"/>
      <c r="G72" s="245"/>
      <c r="H72" s="245"/>
      <c r="I72" s="170"/>
      <c r="J72" s="170"/>
      <c r="K72" s="170"/>
      <c r="L72" s="170"/>
      <c r="M72" s="170"/>
      <c r="N72" s="170"/>
      <c r="O72" s="170"/>
      <c r="P72" s="170"/>
      <c r="Q72" s="170"/>
      <c r="R72" s="170"/>
      <c r="S72" s="170"/>
      <c r="T72" s="287"/>
      <c r="U72" s="290" t="s">
        <v>379</v>
      </c>
      <c r="V72" s="287"/>
      <c r="W72" s="287"/>
      <c r="X72" s="287"/>
      <c r="Y72" s="287"/>
      <c r="Z72" s="287"/>
      <c r="AA72" s="287"/>
      <c r="AB72" s="287"/>
      <c r="AC72" s="49"/>
      <c r="AD72" s="49"/>
      <c r="AE72" s="49"/>
      <c r="AF72" s="49"/>
      <c r="AG72" s="49"/>
      <c r="AH72" s="49"/>
      <c r="AI72" s="49"/>
      <c r="AJ72" s="49"/>
      <c r="AK72" s="49"/>
      <c r="AL72" s="49"/>
      <c r="AM72" s="49"/>
      <c r="AN72" s="49"/>
      <c r="AO72" s="49"/>
      <c r="AP72" s="49"/>
      <c r="AQ72" s="49"/>
      <c r="AR72" s="49"/>
      <c r="AS72" s="300"/>
      <c r="AT72" s="54" t="s">
        <v>288</v>
      </c>
      <c r="AU72"/>
      <c r="AV72" s="355"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45"/>
      <c r="G73" s="245"/>
      <c r="H73" s="245"/>
      <c r="I73" s="170"/>
      <c r="J73" s="170"/>
      <c r="K73" s="170"/>
      <c r="L73" s="170"/>
      <c r="M73" s="170"/>
      <c r="N73" s="170"/>
      <c r="O73" s="170"/>
      <c r="P73" s="170"/>
      <c r="Q73" s="170"/>
      <c r="R73" s="170"/>
      <c r="S73" s="170"/>
      <c r="T73" s="287"/>
      <c r="U73" s="291"/>
      <c r="V73" s="292" t="s">
        <v>285</v>
      </c>
      <c r="W73" s="293"/>
      <c r="X73" s="293"/>
      <c r="Y73" s="293"/>
      <c r="Z73" s="293"/>
      <c r="AA73" s="293"/>
      <c r="AB73" s="294"/>
      <c r="AC73" s="49"/>
      <c r="AD73" s="49"/>
      <c r="AE73" s="49"/>
      <c r="AF73" s="49"/>
      <c r="AG73" s="49"/>
      <c r="AH73" s="49"/>
      <c r="AI73" s="49"/>
      <c r="AJ73" s="49"/>
      <c r="AK73" s="49"/>
      <c r="AL73" s="49"/>
      <c r="AM73" s="49"/>
      <c r="AN73" s="49"/>
      <c r="AO73" s="49"/>
      <c r="AP73" s="49"/>
      <c r="AQ73" s="49"/>
      <c r="AR73" s="49"/>
      <c r="AS73" s="49"/>
      <c r="AT73" s="54" t="s">
        <v>289</v>
      </c>
      <c r="AU73"/>
      <c r="AV73" s="355"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45"/>
      <c r="G74" s="245"/>
      <c r="H74" s="245"/>
      <c r="I74" s="170"/>
      <c r="J74" s="170"/>
      <c r="K74" s="170"/>
      <c r="L74" s="170"/>
      <c r="M74" s="170"/>
      <c r="N74" s="170"/>
      <c r="O74" s="170"/>
      <c r="P74" s="170"/>
      <c r="Q74" s="170"/>
      <c r="R74" s="170"/>
      <c r="S74" s="170"/>
      <c r="T74" s="287"/>
      <c r="U74" s="209"/>
      <c r="V74" s="31"/>
      <c r="W74" s="303"/>
      <c r="X74" s="303"/>
      <c r="Y74" s="303"/>
      <c r="Z74" s="303"/>
      <c r="AA74" s="303"/>
      <c r="AB74" s="304"/>
      <c r="AC74" s="49"/>
      <c r="AD74" s="49"/>
      <c r="AE74" s="49"/>
      <c r="AF74" s="49"/>
      <c r="AG74" s="49"/>
      <c r="AH74" s="49"/>
      <c r="AI74" s="49"/>
      <c r="AJ74" s="49"/>
      <c r="AK74" s="49"/>
      <c r="AL74" s="49"/>
      <c r="AM74" s="49"/>
      <c r="AN74" s="49"/>
      <c r="AO74" s="49"/>
      <c r="AP74" s="49"/>
      <c r="AQ74" s="49"/>
      <c r="AR74" s="49"/>
      <c r="AS74" s="49"/>
      <c r="AT74" s="54" t="s">
        <v>290</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45"/>
      <c r="G75" s="245"/>
      <c r="H75" s="245"/>
      <c r="I75" s="170"/>
      <c r="J75" s="170"/>
      <c r="K75" s="170"/>
      <c r="L75" s="170"/>
      <c r="M75" s="170"/>
      <c r="N75" s="170"/>
      <c r="O75" s="170"/>
      <c r="P75" s="170"/>
      <c r="Q75" s="170"/>
      <c r="R75" s="170"/>
      <c r="S75" s="170"/>
      <c r="T75" s="287"/>
      <c r="U75" s="317"/>
      <c r="V75" s="287"/>
      <c r="W75" s="287"/>
      <c r="X75" s="287"/>
      <c r="Y75" s="287"/>
      <c r="Z75" s="287"/>
      <c r="AA75" s="287"/>
      <c r="AB75" s="295"/>
      <c r="AC75" s="49"/>
      <c r="AD75" s="49"/>
      <c r="AE75" s="49"/>
      <c r="AF75" s="49"/>
      <c r="AG75" s="49"/>
      <c r="AH75" s="49"/>
      <c r="AI75" s="49"/>
      <c r="AJ75" s="49"/>
      <c r="AK75" s="49"/>
      <c r="AL75" s="49"/>
      <c r="AM75" s="49"/>
      <c r="AN75" s="49"/>
      <c r="AO75" s="49"/>
      <c r="AP75" s="49"/>
      <c r="AQ75" s="49"/>
      <c r="AR75" s="49"/>
      <c r="AS75" s="49"/>
      <c r="AT75" s="54" t="s">
        <v>291</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9"/>
      <c r="F76" s="245"/>
      <c r="G76" s="245"/>
      <c r="H76" s="245"/>
      <c r="I76" s="170"/>
      <c r="J76" s="170"/>
      <c r="K76" s="170"/>
      <c r="L76" s="170"/>
      <c r="M76" s="170"/>
      <c r="N76" s="170"/>
      <c r="O76" s="170"/>
      <c r="P76" s="170"/>
      <c r="Q76" s="170"/>
      <c r="R76" s="170"/>
      <c r="S76" s="170"/>
      <c r="T76" s="287"/>
      <c r="U76" s="316"/>
      <c r="V76" s="298"/>
      <c r="W76" s="298"/>
      <c r="X76" s="298"/>
      <c r="Y76" s="298"/>
      <c r="Z76" s="298"/>
      <c r="AA76" s="298"/>
      <c r="AB76" s="299"/>
      <c r="AC76" s="49"/>
      <c r="AD76" s="49"/>
      <c r="AE76" s="49"/>
      <c r="AF76" s="49"/>
      <c r="AG76" s="49"/>
      <c r="AH76" s="49"/>
      <c r="AI76" s="49"/>
      <c r="AJ76" s="49"/>
      <c r="AK76" s="49"/>
      <c r="AL76" s="49"/>
      <c r="AM76" s="49"/>
      <c r="AN76" s="49"/>
      <c r="AO76" s="49"/>
      <c r="AP76" s="49"/>
      <c r="AQ76" s="49"/>
      <c r="AR76" s="49"/>
      <c r="AS76" s="49"/>
      <c r="AT76" s="54" t="s">
        <v>292</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45"/>
      <c r="G77" s="245"/>
      <c r="H77" s="245"/>
      <c r="I77" s="170"/>
      <c r="J77" s="170"/>
      <c r="K77" s="170"/>
      <c r="L77" s="170"/>
      <c r="M77" s="170"/>
      <c r="N77" s="170"/>
      <c r="O77" s="170"/>
      <c r="P77" s="170"/>
      <c r="Q77" s="170"/>
      <c r="R77" s="170"/>
      <c r="S77" s="170"/>
      <c r="T77" s="287"/>
      <c r="U77" s="287"/>
      <c r="V77" s="287"/>
      <c r="W77" s="287"/>
      <c r="X77" s="287"/>
      <c r="Y77" s="287"/>
      <c r="Z77" s="287"/>
      <c r="AA77" s="287"/>
      <c r="AB77" s="287"/>
      <c r="AC77" s="49"/>
      <c r="AD77" s="49"/>
      <c r="AE77" s="49"/>
      <c r="AF77" s="49"/>
      <c r="AG77" s="49"/>
      <c r="AH77" s="49"/>
      <c r="AI77" s="49"/>
      <c r="AJ77" s="49"/>
      <c r="AK77" s="49"/>
      <c r="AL77" s="49"/>
      <c r="AM77" s="49"/>
      <c r="AN77" s="49"/>
      <c r="AO77" s="49"/>
      <c r="AP77" s="49"/>
      <c r="AQ77" s="49"/>
      <c r="AR77" s="49"/>
      <c r="AS77" s="49"/>
      <c r="AT77" s="54" t="s">
        <v>293</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9"/>
      <c r="F78" s="245"/>
      <c r="G78" s="245"/>
      <c r="H78" s="245"/>
      <c r="I78" s="170"/>
      <c r="J78" s="170"/>
      <c r="K78" s="170"/>
      <c r="L78" s="170"/>
      <c r="M78" s="170"/>
      <c r="N78" s="170"/>
      <c r="O78" s="170"/>
      <c r="P78" s="170"/>
      <c r="Q78" s="170"/>
      <c r="R78" s="170"/>
      <c r="S78" s="170"/>
      <c r="T78" s="287"/>
      <c r="U78" s="340" t="s">
        <v>384</v>
      </c>
      <c r="V78" s="287"/>
      <c r="W78" s="287"/>
      <c r="X78" s="287"/>
      <c r="Y78" s="287"/>
      <c r="Z78" s="287"/>
      <c r="AA78" s="287"/>
      <c r="AB78" s="287"/>
      <c r="AC78" s="49"/>
      <c r="AD78" s="49"/>
      <c r="AE78" s="49"/>
      <c r="AF78" s="49"/>
      <c r="AG78" s="49"/>
      <c r="AH78" s="49"/>
      <c r="AI78" s="49"/>
      <c r="AJ78" s="49"/>
      <c r="AK78" s="49"/>
      <c r="AL78" s="49"/>
      <c r="AM78" s="49"/>
      <c r="AN78" s="49"/>
      <c r="AO78" s="49"/>
      <c r="AP78" s="49"/>
      <c r="AQ78" s="49"/>
      <c r="AR78" s="49"/>
      <c r="AS78" s="49"/>
      <c r="AT78" s="54" t="s">
        <v>294</v>
      </c>
      <c r="AU78"/>
      <c r="AV78" s="49" t="s">
        <v>295</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45"/>
      <c r="G79" s="245"/>
      <c r="H79" s="245"/>
      <c r="I79" s="170"/>
      <c r="J79" s="170"/>
      <c r="K79" s="170"/>
      <c r="L79" s="170"/>
      <c r="M79" s="170"/>
      <c r="N79" s="170"/>
      <c r="O79" s="170"/>
      <c r="P79" s="170"/>
      <c r="Q79" s="170"/>
      <c r="R79" s="170"/>
      <c r="S79" s="170"/>
      <c r="T79" s="287"/>
      <c r="U79" s="287"/>
      <c r="V79" s="287"/>
      <c r="W79" s="287"/>
      <c r="X79" s="287"/>
      <c r="Y79" s="287"/>
      <c r="Z79" s="287"/>
      <c r="AA79" s="287"/>
      <c r="AB79" s="287"/>
      <c r="AC79" s="49"/>
      <c r="AD79" s="49"/>
      <c r="AE79" s="49"/>
      <c r="AF79" s="49"/>
      <c r="AG79" s="49"/>
      <c r="AH79" s="49"/>
      <c r="AI79" s="49"/>
      <c r="AJ79" s="49"/>
      <c r="AK79" s="49"/>
      <c r="AL79" s="49"/>
      <c r="AM79" s="49"/>
      <c r="AN79" s="49"/>
      <c r="AO79" s="49"/>
      <c r="AP79" s="49"/>
      <c r="AQ79" s="49"/>
      <c r="AR79" s="49"/>
      <c r="AS79" s="49"/>
      <c r="AT79" s="54" t="s">
        <v>296</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9"/>
      <c r="F80" s="245"/>
      <c r="G80" s="245"/>
      <c r="H80" s="245"/>
      <c r="I80" s="170"/>
      <c r="J80" s="170"/>
      <c r="K80" s="170"/>
      <c r="L80" s="170"/>
      <c r="M80" s="170"/>
      <c r="N80" s="170"/>
      <c r="O80" s="170"/>
      <c r="P80" s="170"/>
      <c r="Q80" s="170"/>
      <c r="R80" s="170"/>
      <c r="S80" s="170"/>
      <c r="T80" s="287"/>
      <c r="U80" s="290" t="s">
        <v>400</v>
      </c>
      <c r="V80" s="287"/>
      <c r="W80" s="287"/>
      <c r="X80" s="287"/>
      <c r="Y80" s="287"/>
      <c r="Z80" s="287"/>
      <c r="AA80" s="287"/>
      <c r="AB80" s="287"/>
      <c r="AC80" s="49"/>
      <c r="AD80" s="49"/>
      <c r="AE80" s="49"/>
      <c r="AF80" s="49"/>
      <c r="AG80" s="49"/>
      <c r="AH80" s="49"/>
      <c r="AI80" s="49"/>
      <c r="AJ80" s="49"/>
      <c r="AK80" s="49"/>
      <c r="AL80" s="49"/>
      <c r="AM80" s="49"/>
      <c r="AN80" s="49"/>
      <c r="AO80" s="49"/>
      <c r="AP80" s="49"/>
      <c r="AQ80" s="49"/>
      <c r="AR80" s="49"/>
      <c r="AS80" s="49"/>
      <c r="AT80" s="54" t="s">
        <v>297</v>
      </c>
      <c r="AU80"/>
      <c r="AV80" s="49">
        <v>1</v>
      </c>
      <c r="AW80" s="356">
        <v>10000000</v>
      </c>
      <c r="AX80" s="300"/>
      <c r="AY80" s="300"/>
      <c r="AZ80" s="300"/>
      <c r="BA80" s="300"/>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9"/>
      <c r="F81" s="245"/>
      <c r="G81" s="245"/>
      <c r="H81" s="245"/>
      <c r="I81" s="170"/>
      <c r="J81" s="170"/>
      <c r="K81" s="170"/>
      <c r="L81" s="170"/>
      <c r="M81" s="170"/>
      <c r="N81" s="170"/>
      <c r="O81" s="170"/>
      <c r="P81" s="170"/>
      <c r="Q81" s="170"/>
      <c r="R81" s="170"/>
      <c r="S81" s="170"/>
      <c r="T81" s="287"/>
      <c r="U81" s="286"/>
      <c r="V81" s="287"/>
      <c r="W81" s="287"/>
      <c r="X81" s="287"/>
      <c r="Y81" s="287"/>
      <c r="Z81" s="287"/>
      <c r="AA81" s="287"/>
      <c r="AB81" s="287"/>
      <c r="AC81" s="49"/>
      <c r="AD81" s="49"/>
      <c r="AE81" s="49"/>
      <c r="AF81" s="49"/>
      <c r="AG81" s="49"/>
      <c r="AH81" s="49"/>
      <c r="AI81" s="49"/>
      <c r="AJ81" s="49"/>
      <c r="AK81" s="49"/>
      <c r="AL81" s="49"/>
      <c r="AM81" s="49"/>
      <c r="AN81" s="49"/>
      <c r="AO81" s="49"/>
      <c r="AP81" s="49"/>
      <c r="AQ81" s="49"/>
      <c r="AR81" s="49"/>
      <c r="AS81" s="49"/>
      <c r="AT81" s="54" t="s">
        <v>298</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9"/>
      <c r="F82" s="245"/>
      <c r="G82" s="245"/>
      <c r="H82" s="245"/>
      <c r="I82" s="170"/>
      <c r="J82" s="170"/>
      <c r="K82" s="170"/>
      <c r="L82" s="170"/>
      <c r="M82" s="170"/>
      <c r="N82" s="170"/>
      <c r="O82" s="170"/>
      <c r="P82" s="170"/>
      <c r="Q82" s="170"/>
      <c r="R82" s="170"/>
      <c r="S82" s="170"/>
      <c r="T82" s="287"/>
      <c r="U82" s="286"/>
      <c r="V82" s="287"/>
      <c r="W82" s="287"/>
      <c r="X82" s="287"/>
      <c r="Y82" s="287"/>
      <c r="Z82" s="287"/>
      <c r="AA82" s="287"/>
      <c r="AB82" s="287"/>
      <c r="AC82" s="49"/>
      <c r="AD82" s="49"/>
      <c r="AE82" s="49"/>
      <c r="AF82" s="49"/>
      <c r="AG82" s="49"/>
      <c r="AH82" s="49"/>
      <c r="AI82" s="49"/>
      <c r="AJ82" s="49"/>
      <c r="AK82" s="49"/>
      <c r="AL82" s="49"/>
      <c r="AM82" s="49"/>
      <c r="AN82" s="49"/>
      <c r="AO82" s="49"/>
      <c r="AP82" s="49"/>
      <c r="AQ82" s="49"/>
      <c r="AR82" s="49"/>
      <c r="AS82" s="49"/>
      <c r="AT82" s="54" t="s">
        <v>299</v>
      </c>
      <c r="AU82" t="s">
        <v>300</v>
      </c>
      <c r="AV82" s="49" t="s">
        <v>92</v>
      </c>
      <c r="AW82" s="87" t="s">
        <v>105</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9"/>
      <c r="F83" s="245"/>
      <c r="G83" s="245"/>
      <c r="H83" s="245"/>
      <c r="I83" s="170"/>
      <c r="J83" s="170"/>
      <c r="K83" s="170"/>
      <c r="L83" s="170"/>
      <c r="M83" s="170"/>
      <c r="N83" s="170"/>
      <c r="O83" s="170"/>
      <c r="P83" s="170"/>
      <c r="Q83" s="170"/>
      <c r="R83" s="170"/>
      <c r="S83" s="170"/>
      <c r="T83" s="287"/>
      <c r="U83" s="291"/>
      <c r="V83" s="292" t="s">
        <v>380</v>
      </c>
      <c r="W83" s="293"/>
      <c r="X83" s="293"/>
      <c r="Y83" s="293"/>
      <c r="Z83" s="293"/>
      <c r="AA83" s="293"/>
      <c r="AB83" s="294"/>
      <c r="AC83" s="49"/>
      <c r="AD83" s="49"/>
      <c r="AE83" s="49"/>
      <c r="AF83" s="49"/>
      <c r="AG83" s="49"/>
      <c r="AH83" s="49"/>
      <c r="AI83" s="49"/>
      <c r="AJ83" s="49"/>
      <c r="AK83" s="49"/>
      <c r="AL83" s="49"/>
      <c r="AM83" s="49"/>
      <c r="AN83" s="49"/>
      <c r="AO83" s="49"/>
      <c r="AP83" s="49"/>
      <c r="AQ83" s="49"/>
      <c r="AR83" s="49"/>
      <c r="AS83" s="49"/>
      <c r="AT83" s="54" t="s">
        <v>301</v>
      </c>
      <c r="AU83" t="s">
        <v>106</v>
      </c>
      <c r="AV83" s="49" t="s">
        <v>92</v>
      </c>
      <c r="AW83" s="87" t="s">
        <v>105</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9"/>
      <c r="F84" s="245"/>
      <c r="G84" s="245"/>
      <c r="H84" s="245"/>
      <c r="I84" s="170"/>
      <c r="J84" s="170"/>
      <c r="K84" s="170"/>
      <c r="L84" s="170"/>
      <c r="M84" s="170"/>
      <c r="N84" s="170"/>
      <c r="O84" s="170"/>
      <c r="P84" s="170"/>
      <c r="Q84" s="170"/>
      <c r="R84" s="170"/>
      <c r="S84" s="170"/>
      <c r="T84" s="287"/>
      <c r="U84" s="209"/>
      <c r="V84" s="31"/>
      <c r="W84" s="303"/>
      <c r="X84" s="303"/>
      <c r="Y84" s="303"/>
      <c r="Z84" s="303"/>
      <c r="AA84" s="303"/>
      <c r="AB84" s="304"/>
      <c r="AC84" s="49"/>
      <c r="AD84" s="49"/>
      <c r="AE84" s="49"/>
      <c r="AF84" s="49"/>
      <c r="AG84" s="49"/>
      <c r="AH84" s="49"/>
      <c r="AI84" s="49"/>
      <c r="AJ84" s="49"/>
      <c r="AK84" s="49"/>
      <c r="AL84" s="49"/>
      <c r="AM84" s="49"/>
      <c r="AN84" s="49"/>
      <c r="AO84" s="49"/>
      <c r="AP84" s="49"/>
      <c r="AQ84" s="49"/>
      <c r="AR84" s="49"/>
      <c r="AS84" s="49"/>
      <c r="AT84" s="54" t="s">
        <v>302</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9"/>
      <c r="F85" s="245"/>
      <c r="G85" s="245"/>
      <c r="H85" s="245"/>
      <c r="I85" s="170"/>
      <c r="J85" s="170"/>
      <c r="K85" s="170"/>
      <c r="L85" s="170"/>
      <c r="M85" s="170"/>
      <c r="N85" s="170"/>
      <c r="O85" s="170"/>
      <c r="P85" s="170"/>
      <c r="Q85" s="170"/>
      <c r="R85" s="170"/>
      <c r="S85" s="170"/>
      <c r="T85" s="287"/>
      <c r="U85" s="318"/>
      <c r="V85" s="347" t="s">
        <v>386</v>
      </c>
      <c r="W85" s="287"/>
      <c r="X85" s="287"/>
      <c r="Y85" s="287"/>
      <c r="Z85" s="287"/>
      <c r="AA85" s="287"/>
      <c r="AB85" s="295"/>
      <c r="AC85" s="49"/>
      <c r="AD85" s="49"/>
      <c r="AE85" s="49"/>
      <c r="AF85" s="49"/>
      <c r="AG85" s="49"/>
      <c r="AH85" s="49"/>
      <c r="AI85" s="49"/>
      <c r="AJ85" s="49"/>
      <c r="AK85" s="49"/>
      <c r="AL85" s="49"/>
      <c r="AM85" s="49"/>
      <c r="AN85" s="49"/>
      <c r="AO85" s="49"/>
      <c r="AP85" s="49"/>
      <c r="AQ85" s="49"/>
      <c r="AR85" s="49"/>
      <c r="AS85" s="49"/>
      <c r="AT85" s="54" t="s">
        <v>303</v>
      </c>
      <c r="AU85"/>
      <c r="AV85" s="49" t="s">
        <v>304</v>
      </c>
      <c r="AW85" s="87">
        <v>0</v>
      </c>
      <c r="AX85" s="49"/>
      <c r="AY85" s="49"/>
      <c r="AZ85" s="49"/>
      <c r="BA85" s="49"/>
      <c r="BB85" s="300"/>
      <c r="BC85" s="300"/>
      <c r="BD85" s="300"/>
      <c r="BE85" s="300"/>
      <c r="BF85" s="300"/>
      <c r="BG85" s="300"/>
      <c r="BH85" s="300"/>
      <c r="BI85" s="300"/>
      <c r="BJ85" s="300"/>
      <c r="BK85" s="300"/>
      <c r="BL85" s="300"/>
      <c r="BM85" s="300"/>
      <c r="BN85" s="300"/>
      <c r="BO85" s="300"/>
      <c r="BP85" s="300"/>
      <c r="BQ85" s="300"/>
      <c r="BR85" s="300"/>
      <c r="BS85" s="300"/>
      <c r="BT85" s="300"/>
      <c r="BU85" s="300"/>
      <c r="BV85" s="300"/>
      <c r="BW85" s="300"/>
      <c r="BX85" s="353"/>
      <c r="BY85" s="353"/>
      <c r="BZ85" s="353"/>
      <c r="CA85"/>
      <c r="CB85"/>
    </row>
    <row r="86" spans="1:80" s="73" customFormat="1">
      <c r="A86" s="67"/>
      <c r="B86" s="57"/>
      <c r="C86" s="57"/>
      <c r="D86" s="99"/>
      <c r="F86" s="245"/>
      <c r="G86" s="245"/>
      <c r="H86" s="245"/>
      <c r="I86" s="170"/>
      <c r="J86" s="170"/>
      <c r="K86" s="170"/>
      <c r="L86" s="170"/>
      <c r="M86" s="170"/>
      <c r="N86" s="170"/>
      <c r="O86" s="170"/>
      <c r="P86" s="170"/>
      <c r="Q86" s="170"/>
      <c r="R86" s="170"/>
      <c r="S86" s="170"/>
      <c r="T86" s="287"/>
      <c r="U86" s="317"/>
      <c r="V86" s="31"/>
      <c r="W86" s="303"/>
      <c r="X86" s="303"/>
      <c r="Y86" s="303"/>
      <c r="Z86" s="303"/>
      <c r="AA86" s="303"/>
      <c r="AB86" s="304"/>
      <c r="AC86" s="49"/>
      <c r="AD86" s="49"/>
      <c r="AE86" s="49"/>
      <c r="AF86" s="49"/>
      <c r="AG86" s="49"/>
      <c r="AH86" s="49"/>
      <c r="AI86" s="49"/>
      <c r="AJ86" s="49"/>
      <c r="AK86" s="49"/>
      <c r="AL86" s="49"/>
      <c r="AM86" s="49"/>
      <c r="AN86" s="49"/>
      <c r="AO86" s="49"/>
      <c r="AP86" s="49"/>
      <c r="AQ86" s="49"/>
      <c r="AR86" s="49"/>
      <c r="AS86" s="49"/>
      <c r="AT86" s="54" t="s">
        <v>305</v>
      </c>
      <c r="AU86"/>
      <c r="AV86" s="49" t="s">
        <v>58</v>
      </c>
      <c r="AW86" s="87">
        <v>0</v>
      </c>
      <c r="AX86" s="49"/>
      <c r="AY86" s="49"/>
      <c r="AZ86" s="49"/>
      <c r="BA86" s="49"/>
      <c r="BB86" s="300"/>
      <c r="BC86" s="300"/>
      <c r="BD86" s="300"/>
      <c r="BE86" s="300"/>
      <c r="BF86" s="300"/>
      <c r="BG86" s="300"/>
      <c r="BH86" s="300"/>
      <c r="BI86" s="300"/>
      <c r="BJ86" s="300"/>
      <c r="BK86" s="300"/>
      <c r="BL86" s="300"/>
      <c r="BM86" s="300"/>
      <c r="BN86" s="300"/>
      <c r="BO86" s="300"/>
      <c r="BP86" s="300"/>
      <c r="BQ86" s="300"/>
      <c r="BR86" s="300"/>
      <c r="BS86" s="300"/>
      <c r="BT86" s="300"/>
      <c r="BU86" s="300"/>
      <c r="BV86" s="300"/>
      <c r="BW86" s="300"/>
      <c r="BX86" s="353"/>
      <c r="BY86" s="353"/>
      <c r="BZ86" s="353"/>
      <c r="CA86"/>
      <c r="CB86"/>
    </row>
    <row r="87" spans="1:80" s="73" customFormat="1">
      <c r="A87" s="67"/>
      <c r="B87" s="57"/>
      <c r="C87" s="57"/>
      <c r="D87" s="99"/>
      <c r="F87" s="245"/>
      <c r="G87" s="245"/>
      <c r="H87" s="245"/>
      <c r="I87" s="170"/>
      <c r="J87" s="170"/>
      <c r="K87" s="170"/>
      <c r="L87" s="170"/>
      <c r="M87" s="170"/>
      <c r="N87" s="170"/>
      <c r="O87" s="170"/>
      <c r="P87" s="170"/>
      <c r="Q87" s="170"/>
      <c r="R87" s="170"/>
      <c r="S87" s="170"/>
      <c r="T87" s="287"/>
      <c r="U87" s="317"/>
      <c r="V87" s="287"/>
      <c r="W87" s="287"/>
      <c r="X87" s="287"/>
      <c r="Y87" s="287"/>
      <c r="Z87" s="287"/>
      <c r="AA87" s="287"/>
      <c r="AB87" s="295"/>
      <c r="AC87" s="49"/>
      <c r="AD87" s="49"/>
      <c r="AE87" s="49"/>
      <c r="AF87" s="49"/>
      <c r="AG87" s="49"/>
      <c r="AH87" s="49"/>
      <c r="AI87" s="49"/>
      <c r="AJ87" s="49"/>
      <c r="AK87" s="49"/>
      <c r="AL87" s="49"/>
      <c r="AM87" s="49"/>
      <c r="AN87" s="49"/>
      <c r="AO87" s="49"/>
      <c r="AP87" s="49"/>
      <c r="AQ87" s="49"/>
      <c r="AR87" s="49"/>
      <c r="AS87" s="49"/>
      <c r="AT87" s="54" t="s">
        <v>306</v>
      </c>
      <c r="AU87"/>
      <c r="AV87" s="49" t="s">
        <v>58</v>
      </c>
      <c r="AW87" s="87">
        <v>1</v>
      </c>
      <c r="AX87" s="49"/>
      <c r="AY87" s="49"/>
      <c r="AZ87" s="49"/>
      <c r="BA87" s="49"/>
      <c r="BB87" s="300"/>
      <c r="BC87" s="300"/>
      <c r="BD87" s="300"/>
      <c r="BE87" s="300"/>
      <c r="BF87" s="300"/>
      <c r="BG87" s="300"/>
      <c r="BH87" s="300"/>
      <c r="BI87" s="300"/>
      <c r="BJ87" s="300"/>
      <c r="BK87" s="300"/>
      <c r="BL87" s="300"/>
      <c r="BM87" s="300"/>
      <c r="BN87" s="300"/>
      <c r="BO87" s="300"/>
      <c r="BP87" s="300"/>
      <c r="BQ87" s="300"/>
      <c r="BR87" s="300"/>
      <c r="BS87" s="300"/>
      <c r="BT87" s="300"/>
      <c r="BU87" s="300"/>
      <c r="BV87" s="300"/>
      <c r="BW87" s="300"/>
      <c r="BX87" s="353"/>
      <c r="BY87" s="353"/>
      <c r="BZ87" s="353"/>
      <c r="CA87"/>
      <c r="CB87"/>
    </row>
    <row r="88" spans="1:80" s="73" customFormat="1" ht="15" thickBot="1">
      <c r="A88" s="67"/>
      <c r="B88" s="57"/>
      <c r="C88" s="57"/>
      <c r="D88" s="99"/>
      <c r="F88" s="245"/>
      <c r="G88" s="245"/>
      <c r="H88" s="245"/>
      <c r="I88" s="170"/>
      <c r="J88" s="170"/>
      <c r="K88" s="170"/>
      <c r="L88" s="170"/>
      <c r="M88" s="170"/>
      <c r="N88" s="170"/>
      <c r="O88" s="170"/>
      <c r="P88" s="170"/>
      <c r="Q88" s="170"/>
      <c r="R88" s="170"/>
      <c r="S88" s="170"/>
      <c r="T88" s="287"/>
      <c r="U88" s="319"/>
      <c r="V88" s="298"/>
      <c r="W88" s="298"/>
      <c r="X88" s="298"/>
      <c r="Y88" s="298"/>
      <c r="Z88" s="298"/>
      <c r="AA88" s="298"/>
      <c r="AB88" s="299"/>
      <c r="AC88" s="49"/>
      <c r="AD88" s="49"/>
      <c r="AE88" s="49"/>
      <c r="AF88" s="49"/>
      <c r="AG88" s="49"/>
      <c r="AH88" s="49"/>
      <c r="AI88" s="49"/>
      <c r="AJ88" s="49"/>
      <c r="AK88" s="49"/>
      <c r="AL88" s="49"/>
      <c r="AM88" s="49"/>
      <c r="AN88" s="49"/>
      <c r="AO88" s="49"/>
      <c r="AP88" s="49"/>
      <c r="AQ88" s="49"/>
      <c r="AR88" s="49"/>
      <c r="AS88" s="49"/>
      <c r="AT88" s="54" t="s">
        <v>307</v>
      </c>
      <c r="AU88"/>
      <c r="AV88" s="49" t="s">
        <v>58</v>
      </c>
      <c r="AW88" s="87" t="s">
        <v>310</v>
      </c>
      <c r="AX88" s="49"/>
      <c r="AY88" s="49"/>
      <c r="AZ88" s="49"/>
      <c r="BA88" s="49"/>
      <c r="BB88" s="300"/>
      <c r="BC88" s="300"/>
      <c r="BD88" s="300"/>
      <c r="BE88" s="300"/>
      <c r="BF88" s="300"/>
      <c r="BG88" s="300"/>
      <c r="BH88" s="300"/>
      <c r="BI88" s="300"/>
      <c r="BJ88" s="300"/>
      <c r="BK88" s="300"/>
      <c r="BL88" s="300"/>
      <c r="BM88" s="300"/>
      <c r="BN88" s="300"/>
      <c r="BO88" s="300"/>
      <c r="BP88" s="300"/>
      <c r="BQ88" s="300"/>
      <c r="BR88" s="300"/>
      <c r="BS88" s="300"/>
      <c r="BT88" s="300"/>
      <c r="BU88" s="300"/>
      <c r="BV88" s="300"/>
      <c r="BW88" s="300"/>
      <c r="BX88" s="353"/>
      <c r="BY88" s="353"/>
      <c r="BZ88" s="353"/>
      <c r="CA88"/>
      <c r="CB88"/>
    </row>
    <row r="89" spans="1:80" s="73" customFormat="1" ht="15" thickBot="1">
      <c r="A89" s="67"/>
      <c r="B89" s="57"/>
      <c r="C89" s="57"/>
      <c r="D89" s="99"/>
      <c r="F89" s="245"/>
      <c r="G89" s="245"/>
      <c r="H89" s="245"/>
      <c r="I89" s="170"/>
      <c r="J89" s="170"/>
      <c r="K89" s="170"/>
      <c r="L89" s="170"/>
      <c r="M89" s="170"/>
      <c r="N89" s="170"/>
      <c r="O89" s="170"/>
      <c r="P89" s="170"/>
      <c r="Q89" s="170"/>
      <c r="R89" s="170"/>
      <c r="S89" s="170"/>
      <c r="T89" s="287"/>
      <c r="U89" s="288"/>
      <c r="V89" s="287"/>
      <c r="W89" s="287"/>
      <c r="X89" s="287"/>
      <c r="Y89" s="287"/>
      <c r="Z89" s="287"/>
      <c r="AA89" s="287"/>
      <c r="AB89" s="287"/>
      <c r="AC89" s="49"/>
      <c r="AD89" s="49"/>
      <c r="AE89" s="49"/>
      <c r="AF89" s="49"/>
      <c r="AG89" s="49"/>
      <c r="AH89" s="49"/>
      <c r="AI89" s="49"/>
      <c r="AJ89" s="49"/>
      <c r="AK89" s="49"/>
      <c r="AL89" s="49"/>
      <c r="AM89" s="49"/>
      <c r="AN89" s="49"/>
      <c r="AO89" s="49"/>
      <c r="AP89" s="49"/>
      <c r="AQ89" s="49"/>
      <c r="AR89" s="49"/>
      <c r="AS89" s="49"/>
      <c r="AT89" s="63" t="s">
        <v>308</v>
      </c>
      <c r="AU89" s="64" t="s">
        <v>309</v>
      </c>
      <c r="AV89" s="142"/>
      <c r="AW89" s="257" t="s">
        <v>311</v>
      </c>
      <c r="AX89" s="49"/>
      <c r="AY89" s="49"/>
      <c r="AZ89" s="49"/>
      <c r="BA89" s="49"/>
      <c r="BB89" s="300"/>
      <c r="BC89" s="300"/>
      <c r="BD89" s="300"/>
      <c r="BE89" s="300"/>
      <c r="BF89" s="300"/>
      <c r="BG89" s="300"/>
      <c r="BH89" s="300"/>
      <c r="BI89" s="300"/>
      <c r="BJ89" s="300"/>
      <c r="BK89" s="300"/>
      <c r="BL89" s="300"/>
      <c r="BM89" s="300"/>
      <c r="BN89" s="300"/>
      <c r="BO89" s="300"/>
      <c r="BP89" s="300"/>
      <c r="BQ89" s="300"/>
      <c r="BR89" s="300"/>
      <c r="BS89" s="300"/>
      <c r="BT89" s="300"/>
      <c r="BU89" s="300"/>
      <c r="BV89" s="300"/>
      <c r="BW89" s="300"/>
      <c r="BX89" s="353"/>
      <c r="BY89" s="353"/>
      <c r="BZ89" s="353"/>
      <c r="CA89"/>
      <c r="CB89"/>
    </row>
    <row r="90" spans="1:80" s="73" customFormat="1">
      <c r="A90" s="67"/>
      <c r="B90" s="57"/>
      <c r="C90" s="57"/>
      <c r="D90" s="99"/>
      <c r="F90" s="245"/>
      <c r="G90" s="245"/>
      <c r="H90" s="245"/>
      <c r="I90" s="170"/>
      <c r="J90" s="170"/>
      <c r="K90" s="170"/>
      <c r="L90" s="170"/>
      <c r="M90" s="170"/>
      <c r="N90" s="170"/>
      <c r="O90" s="170"/>
      <c r="P90" s="170"/>
      <c r="Q90" s="170"/>
      <c r="R90" s="170"/>
      <c r="S90" s="170"/>
      <c r="T90" s="287"/>
      <c r="U90" s="288"/>
      <c r="V90" s="287"/>
      <c r="W90" s="287"/>
      <c r="X90" s="287"/>
      <c r="Y90" s="287"/>
      <c r="Z90" s="287"/>
      <c r="AA90" s="287"/>
      <c r="AB90" s="287"/>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300"/>
      <c r="BC90" s="300"/>
      <c r="BD90" s="300"/>
      <c r="BE90" s="300"/>
      <c r="BF90" s="300"/>
      <c r="BG90" s="300"/>
      <c r="BH90" s="300"/>
      <c r="BI90" s="300"/>
      <c r="BJ90" s="300"/>
      <c r="BK90" s="300"/>
      <c r="BL90" s="300"/>
      <c r="BM90" s="300"/>
      <c r="BN90" s="300"/>
      <c r="BO90" s="300"/>
      <c r="BP90" s="300"/>
      <c r="BQ90" s="300"/>
      <c r="BR90" s="300"/>
      <c r="BS90" s="300"/>
      <c r="BT90" s="300"/>
      <c r="BU90" s="300"/>
      <c r="BV90" s="300"/>
      <c r="BW90" s="300"/>
      <c r="BX90" s="353"/>
      <c r="BY90" s="353"/>
      <c r="BZ90" s="353"/>
      <c r="CA90"/>
      <c r="CB90"/>
    </row>
    <row r="91" spans="1:80" s="73" customFormat="1">
      <c r="A91" s="67"/>
      <c r="B91" s="57"/>
      <c r="C91" s="57"/>
      <c r="D91" s="99"/>
      <c r="F91" s="245"/>
      <c r="G91" s="245"/>
      <c r="H91" s="245"/>
      <c r="I91" s="170"/>
      <c r="J91" s="170"/>
      <c r="K91" s="170"/>
      <c r="L91" s="170"/>
      <c r="M91" s="170"/>
      <c r="N91" s="170"/>
      <c r="O91" s="170"/>
      <c r="P91" s="170"/>
      <c r="Q91" s="170"/>
      <c r="R91" s="170"/>
      <c r="S91" s="170"/>
      <c r="T91" s="170"/>
      <c r="U91" s="245"/>
      <c r="V91" s="170"/>
      <c r="W91" s="170"/>
      <c r="X91" s="170"/>
      <c r="Y91" s="170"/>
      <c r="Z91" s="170"/>
      <c r="AA91" s="170"/>
      <c r="AB91" s="170"/>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300"/>
      <c r="BC91" s="300"/>
      <c r="BD91" s="300"/>
      <c r="BE91" s="300"/>
      <c r="BF91" s="300"/>
      <c r="BG91" s="300"/>
      <c r="BH91" s="300"/>
      <c r="BI91" s="300"/>
      <c r="BJ91" s="300"/>
      <c r="BK91" s="300"/>
      <c r="BL91" s="300"/>
      <c r="BM91" s="300"/>
      <c r="BN91" s="300"/>
      <c r="BO91" s="300"/>
      <c r="BP91" s="300"/>
      <c r="BQ91" s="300"/>
      <c r="BR91" s="300"/>
      <c r="BS91" s="300"/>
      <c r="BT91" s="300"/>
      <c r="BU91" s="300"/>
      <c r="BV91" s="300"/>
      <c r="BW91" s="300"/>
      <c r="BX91" s="353"/>
      <c r="BY91" s="353"/>
      <c r="BZ91" s="353"/>
      <c r="CA91"/>
      <c r="CB91"/>
    </row>
    <row r="92" spans="1:80" s="73" customFormat="1">
      <c r="A92" s="67"/>
      <c r="B92" s="57"/>
      <c r="C92" s="57"/>
      <c r="D92" s="99"/>
      <c r="F92" s="245"/>
      <c r="G92" s="245"/>
      <c r="H92" s="245"/>
      <c r="I92" s="170"/>
      <c r="J92" s="170"/>
      <c r="K92" s="170"/>
      <c r="L92" s="170"/>
      <c r="M92" s="170"/>
      <c r="N92" s="170"/>
      <c r="O92" s="170"/>
      <c r="P92" s="170"/>
      <c r="Q92" s="170"/>
      <c r="R92" s="170"/>
      <c r="S92" s="170"/>
      <c r="T92" s="170"/>
      <c r="V92" s="170"/>
      <c r="W92" s="170"/>
      <c r="X92" s="170"/>
      <c r="Y92" s="170"/>
      <c r="Z92" s="170"/>
      <c r="AA92" s="170"/>
      <c r="AB92" s="170"/>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300"/>
      <c r="BC92" s="300"/>
      <c r="BD92" s="300"/>
      <c r="BE92" s="300"/>
      <c r="BF92" s="300"/>
      <c r="BG92" s="300"/>
      <c r="BH92" s="300"/>
      <c r="BI92" s="300"/>
      <c r="BJ92" s="300"/>
      <c r="BK92" s="300"/>
      <c r="BL92" s="300"/>
      <c r="BM92" s="300"/>
      <c r="BN92" s="300"/>
      <c r="BO92" s="300"/>
      <c r="BP92" s="300"/>
      <c r="BQ92" s="300"/>
      <c r="BR92" s="300"/>
      <c r="BS92" s="300"/>
      <c r="BT92" s="300"/>
      <c r="BU92" s="300"/>
      <c r="BV92" s="300"/>
      <c r="BW92" s="300"/>
      <c r="BX92" s="353"/>
      <c r="BY92" s="353"/>
      <c r="BZ92" s="353"/>
      <c r="CA92"/>
      <c r="CB92"/>
    </row>
    <row r="93" spans="1:80" s="73" customFormat="1">
      <c r="A93" s="67"/>
      <c r="B93" s="57"/>
      <c r="C93" s="57"/>
      <c r="D93" s="99"/>
      <c r="F93" s="245"/>
      <c r="G93" s="245"/>
      <c r="H93" s="245"/>
      <c r="I93" s="170"/>
      <c r="J93" s="170"/>
      <c r="K93" s="170"/>
      <c r="L93" s="170"/>
      <c r="M93" s="170"/>
      <c r="N93" s="170"/>
      <c r="O93" s="170"/>
      <c r="P93" s="170"/>
      <c r="Q93" s="170"/>
      <c r="R93" s="170"/>
      <c r="S93" s="170"/>
      <c r="T93" s="170"/>
      <c r="AC93"/>
      <c r="AD93"/>
      <c r="AE93"/>
      <c r="AF93"/>
      <c r="AG93"/>
      <c r="AH93"/>
      <c r="AI93"/>
      <c r="AJ93"/>
      <c r="AK93"/>
      <c r="AL93"/>
      <c r="AM93"/>
      <c r="AN93"/>
      <c r="AO93"/>
      <c r="AP93"/>
      <c r="AQ93" s="49"/>
      <c r="AR93" s="49"/>
      <c r="AS93" s="49"/>
      <c r="AT93" s="49"/>
      <c r="AU93" s="49"/>
      <c r="AV93" s="49"/>
      <c r="AW93" s="49"/>
      <c r="AX93" s="49"/>
      <c r="AY93" s="49"/>
      <c r="AZ93" s="49"/>
      <c r="BA93" s="49"/>
      <c r="BB93" s="300"/>
      <c r="BC93" s="300"/>
      <c r="BD93" s="300"/>
      <c r="BE93" s="300"/>
      <c r="BF93" s="300"/>
      <c r="BG93" s="300"/>
      <c r="BH93" s="300"/>
      <c r="BI93" s="300"/>
      <c r="BJ93" s="300"/>
      <c r="BK93" s="300"/>
      <c r="BL93" s="300"/>
      <c r="BM93" s="300"/>
      <c r="BN93" s="300"/>
      <c r="BO93" s="300"/>
      <c r="BP93" s="300"/>
      <c r="BQ93" s="300"/>
      <c r="BR93" s="300"/>
      <c r="BS93" s="300"/>
      <c r="BT93" s="300"/>
      <c r="BU93" s="300"/>
      <c r="BV93" s="300"/>
      <c r="BW93" s="300"/>
      <c r="BX93" s="353"/>
      <c r="BY93" s="353"/>
      <c r="BZ93" s="353"/>
      <c r="CA93"/>
      <c r="CB93"/>
    </row>
    <row r="94" spans="1:80" ht="22.2" customHeight="1">
      <c r="T94" s="287"/>
      <c r="U94" s="346" t="s">
        <v>314</v>
      </c>
      <c r="V94" s="289"/>
      <c r="W94" s="289"/>
      <c r="X94" s="289"/>
      <c r="Y94" s="289"/>
      <c r="Z94" s="289"/>
      <c r="AA94" s="289"/>
      <c r="AB94" s="289"/>
      <c r="AC94"/>
      <c r="AT94" s="66" t="s">
        <v>228</v>
      </c>
    </row>
    <row r="95" spans="1:80" ht="18.600000000000001" thickBot="1">
      <c r="T95" s="287"/>
      <c r="U95" s="357" t="s">
        <v>330</v>
      </c>
      <c r="V95" s="289"/>
      <c r="W95" s="287"/>
      <c r="X95" s="287"/>
      <c r="Y95" s="287"/>
      <c r="Z95" s="287"/>
      <c r="AA95" s="287"/>
      <c r="AB95" s="287"/>
      <c r="AC95"/>
    </row>
    <row r="96" spans="1:80">
      <c r="T96" s="287"/>
      <c r="U96" s="291"/>
      <c r="V96" s="292" t="s">
        <v>398</v>
      </c>
      <c r="W96" s="293"/>
      <c r="X96" s="293"/>
      <c r="Y96" s="293"/>
      <c r="Z96" s="293"/>
      <c r="AA96" s="293"/>
      <c r="AB96" s="294"/>
      <c r="AC96"/>
    </row>
    <row r="97" spans="20:30">
      <c r="T97" s="287"/>
      <c r="U97" s="209"/>
      <c r="V97" s="31" t="s">
        <v>397</v>
      </c>
      <c r="W97" s="303"/>
      <c r="X97" s="303"/>
      <c r="Y97" s="303"/>
      <c r="Z97" s="303"/>
      <c r="AA97" s="303"/>
      <c r="AB97" s="304"/>
      <c r="AC97"/>
    </row>
    <row r="98" spans="20:30">
      <c r="T98" s="287"/>
      <c r="U98" s="209"/>
      <c r="V98" s="289"/>
      <c r="W98" s="287"/>
      <c r="X98" s="287"/>
      <c r="Y98" s="287"/>
      <c r="Z98" s="287"/>
      <c r="AA98" s="287"/>
      <c r="AB98" s="295"/>
      <c r="AC98"/>
    </row>
    <row r="99" spans="20:30" ht="15" thickBot="1">
      <c r="T99" s="287"/>
      <c r="U99" s="296"/>
      <c r="V99" s="297"/>
      <c r="W99" s="298"/>
      <c r="X99" s="298"/>
      <c r="Y99" s="298"/>
      <c r="Z99" s="298"/>
      <c r="AA99" s="298"/>
      <c r="AB99" s="299"/>
      <c r="AC99"/>
    </row>
    <row r="100" spans="20:30">
      <c r="T100" s="287"/>
      <c r="U100" s="289"/>
      <c r="V100" s="289"/>
      <c r="W100" s="289"/>
      <c r="X100" s="289"/>
      <c r="Y100" s="289"/>
      <c r="Z100" s="289"/>
      <c r="AA100" s="289"/>
      <c r="AB100" s="289"/>
      <c r="AC100"/>
    </row>
    <row r="101" spans="20:30">
      <c r="T101" s="287"/>
      <c r="U101" t="s">
        <v>322</v>
      </c>
      <c r="V101" t="s">
        <v>316</v>
      </c>
      <c r="W101" t="s">
        <v>317</v>
      </c>
      <c r="X101" t="s">
        <v>318</v>
      </c>
      <c r="Y101" t="s">
        <v>319</v>
      </c>
      <c r="Z101" t="s">
        <v>320</v>
      </c>
      <c r="AA101" t="s">
        <v>321</v>
      </c>
      <c r="AB101" s="289"/>
      <c r="AC101"/>
    </row>
    <row r="102" spans="20:30">
      <c r="T102" s="287"/>
      <c r="U102" s="271" t="s">
        <v>389</v>
      </c>
      <c r="V102" s="300">
        <v>3314534012.7205801</v>
      </c>
      <c r="W102" s="300">
        <v>3081878158.8949699</v>
      </c>
      <c r="X102" s="300">
        <v>1840182184.3132601</v>
      </c>
      <c r="Y102" s="300">
        <v>2774384018.3643699</v>
      </c>
      <c r="Z102" s="300">
        <v>1512816415.4760299</v>
      </c>
      <c r="AA102" s="300">
        <v>1600511863.0887902</v>
      </c>
      <c r="AB102" s="302"/>
      <c r="AC102" s="353"/>
    </row>
    <row r="103" spans="20:30">
      <c r="T103" s="287"/>
      <c r="U103" s="271" t="s">
        <v>390</v>
      </c>
      <c r="V103" s="300">
        <v>1055891969963.09</v>
      </c>
      <c r="W103" s="300">
        <v>1055479154089.4</v>
      </c>
      <c r="X103" s="300">
        <v>948221129197.00696</v>
      </c>
      <c r="Y103" s="300">
        <v>1022542866466.14</v>
      </c>
      <c r="Z103" s="300">
        <v>894719232580.89404</v>
      </c>
      <c r="AA103" s="300">
        <v>926912366122.27295</v>
      </c>
      <c r="AB103" s="302"/>
      <c r="AC103" s="353"/>
    </row>
    <row r="104" spans="20:30">
      <c r="T104" s="287"/>
      <c r="U104" s="271" t="s">
        <v>391</v>
      </c>
      <c r="V104" s="300">
        <v>-45147326232.825699</v>
      </c>
      <c r="W104" s="300">
        <v>-44949393770.070694</v>
      </c>
      <c r="X104" s="300">
        <v>-35464515613.138397</v>
      </c>
      <c r="Y104" s="300">
        <v>-41741902656.033951</v>
      </c>
      <c r="Z104" s="300">
        <v>-32139751520.124847</v>
      </c>
      <c r="AA104" s="300">
        <v>-33410997607.811249</v>
      </c>
      <c r="AB104" s="302"/>
      <c r="AC104" s="353"/>
    </row>
    <row r="105" spans="20:30">
      <c r="T105" s="287"/>
      <c r="U105" s="288"/>
      <c r="V105" s="287"/>
      <c r="W105" s="287"/>
      <c r="X105" s="287"/>
      <c r="Y105" s="287"/>
      <c r="Z105" s="287"/>
      <c r="AA105" s="287"/>
      <c r="AB105" s="289"/>
      <c r="AC105"/>
    </row>
    <row r="106" spans="20:30" ht="18">
      <c r="T106" s="287"/>
      <c r="U106" s="357" t="s">
        <v>392</v>
      </c>
      <c r="V106" s="287"/>
      <c r="W106" s="287"/>
      <c r="X106" s="287"/>
      <c r="Y106" s="287"/>
      <c r="Z106" s="287"/>
      <c r="AA106" s="287"/>
      <c r="AB106" s="289"/>
      <c r="AC106"/>
    </row>
    <row r="107" spans="20:30">
      <c r="T107" s="287"/>
      <c r="U107" s="289"/>
      <c r="V107" s="287"/>
      <c r="W107" s="287"/>
      <c r="X107" s="287"/>
      <c r="Y107" s="287"/>
      <c r="Z107" s="287"/>
      <c r="AA107" s="287"/>
      <c r="AB107" s="289"/>
      <c r="AC107"/>
    </row>
    <row r="108" spans="20:30">
      <c r="T108" s="287"/>
      <c r="U108" s="288"/>
      <c r="V108" s="287"/>
      <c r="W108" s="287"/>
      <c r="X108" s="287"/>
      <c r="Y108" s="287"/>
      <c r="Z108" s="287"/>
      <c r="AA108" s="287"/>
      <c r="AB108" s="287"/>
    </row>
    <row r="109" spans="20:30">
      <c r="T109" s="287"/>
      <c r="U109" s="288"/>
      <c r="V109" s="287"/>
      <c r="W109" s="287"/>
      <c r="X109" s="287"/>
      <c r="Y109" s="287"/>
      <c r="Z109" s="287"/>
      <c r="AA109" s="287"/>
      <c r="AB109" s="289"/>
      <c r="AC109"/>
    </row>
    <row r="110" spans="20:30" ht="18.600000000000001" thickBot="1">
      <c r="T110" s="287"/>
      <c r="U110" s="357" t="s">
        <v>401</v>
      </c>
      <c r="V110" s="287"/>
      <c r="W110" s="287"/>
      <c r="X110" s="287"/>
      <c r="Y110" s="287"/>
      <c r="Z110" s="287"/>
      <c r="AA110" s="287"/>
      <c r="AB110" s="289"/>
      <c r="AC110"/>
      <c r="AD110"/>
    </row>
    <row r="111" spans="20:30">
      <c r="T111" s="287"/>
      <c r="U111" s="291"/>
      <c r="V111" s="292" t="s">
        <v>396</v>
      </c>
      <c r="W111" s="293"/>
      <c r="X111" s="293"/>
      <c r="Y111" s="293"/>
      <c r="Z111" s="293"/>
      <c r="AA111" s="293"/>
      <c r="AB111" s="294"/>
      <c r="AC111"/>
      <c r="AD111"/>
    </row>
    <row r="112" spans="20:30">
      <c r="T112" s="287"/>
      <c r="U112" s="209"/>
      <c r="V112" s="31" t="s">
        <v>399</v>
      </c>
      <c r="W112" s="303"/>
      <c r="X112" s="303"/>
      <c r="Y112" s="303"/>
      <c r="Z112" s="303"/>
      <c r="AA112" s="303"/>
      <c r="AB112" s="304"/>
      <c r="AC112"/>
      <c r="AD112"/>
    </row>
    <row r="113" spans="20:41">
      <c r="T113" s="287"/>
      <c r="U113" s="209"/>
      <c r="V113" s="289"/>
      <c r="W113" s="287"/>
      <c r="X113" s="287"/>
      <c r="Y113" s="287"/>
      <c r="Z113" s="287"/>
      <c r="AA113" s="287"/>
      <c r="AB113" s="295"/>
    </row>
    <row r="114" spans="20:41" ht="15" thickBot="1">
      <c r="T114" s="287"/>
      <c r="U114" s="296"/>
      <c r="V114" s="297"/>
      <c r="W114" s="298"/>
      <c r="X114" s="298"/>
      <c r="Y114" s="298"/>
      <c r="Z114" s="298"/>
      <c r="AA114" s="298"/>
      <c r="AB114" s="299"/>
    </row>
    <row r="115" spans="20:41">
      <c r="T115" s="287"/>
      <c r="U115" s="301"/>
      <c r="V115" s="287"/>
      <c r="W115" s="287"/>
      <c r="X115" s="287"/>
      <c r="Y115" s="287"/>
      <c r="Z115" s="287"/>
      <c r="AA115" s="287"/>
      <c r="AB115" s="287"/>
    </row>
    <row r="122" spans="20:41">
      <c r="U122" s="245"/>
      <c r="V122" s="170"/>
      <c r="W122" s="170"/>
      <c r="X122" s="170"/>
      <c r="Y122" s="170"/>
      <c r="Z122" s="170"/>
      <c r="AA122" s="170"/>
      <c r="AB122" s="170"/>
    </row>
    <row r="123" spans="20:41">
      <c r="U123" s="271" t="s">
        <v>185</v>
      </c>
    </row>
    <row r="124" spans="20:41">
      <c r="U124" s="53" t="s">
        <v>148</v>
      </c>
      <c r="V124" s="49" t="s">
        <v>70</v>
      </c>
      <c r="W124" s="49" t="s">
        <v>149</v>
      </c>
      <c r="X124" s="49" t="s">
        <v>159</v>
      </c>
      <c r="Y124" s="50" t="s">
        <v>150</v>
      </c>
      <c r="Z124" s="50" t="s">
        <v>328</v>
      </c>
      <c r="AA124" s="49" t="s">
        <v>160</v>
      </c>
      <c r="AB124" s="49" t="s">
        <v>283</v>
      </c>
      <c r="AC124" s="53" t="s">
        <v>19</v>
      </c>
      <c r="AF124" s="49" t="s">
        <v>65</v>
      </c>
      <c r="AG124" s="49" t="s">
        <v>151</v>
      </c>
      <c r="AH124" s="49" t="s">
        <v>148</v>
      </c>
      <c r="AI124" s="49" t="s">
        <v>124</v>
      </c>
      <c r="AJ124" s="49" t="s">
        <v>152</v>
      </c>
      <c r="AK124" s="49" t="s">
        <v>153</v>
      </c>
      <c r="AL124" s="49" t="s">
        <v>154</v>
      </c>
      <c r="AM124" s="49" t="s">
        <v>155</v>
      </c>
      <c r="AN124" s="49" t="s">
        <v>156</v>
      </c>
      <c r="AO124" s="49" t="s">
        <v>157</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35">
      <c r="Y129" s="50"/>
      <c r="Z129" s="50"/>
      <c r="AC129" s="53"/>
      <c r="AI129" s="51"/>
    </row>
    <row r="130" spans="25:35">
      <c r="Y130" s="50"/>
      <c r="Z130" s="50"/>
      <c r="AC130" s="53"/>
      <c r="AI130" s="51"/>
    </row>
    <row r="131" spans="25:35">
      <c r="Y131" s="50"/>
      <c r="Z131" s="50"/>
      <c r="AC131" s="53"/>
      <c r="AI131" s="51"/>
    </row>
    <row r="132" spans="25:35">
      <c r="Y132" s="50"/>
      <c r="Z132" s="50"/>
      <c r="AC132" s="53"/>
      <c r="AI132" s="51"/>
    </row>
    <row r="133" spans="25:35">
      <c r="Y133" s="50"/>
      <c r="Z133" s="50"/>
      <c r="AC133" s="53"/>
      <c r="AI133" s="51"/>
    </row>
    <row r="134" spans="25:35">
      <c r="Y134" s="50"/>
      <c r="Z134" s="50"/>
      <c r="AC134" s="53"/>
      <c r="AI134" s="51"/>
    </row>
    <row r="135" spans="25:35">
      <c r="Y135" s="50"/>
      <c r="Z135" s="50"/>
      <c r="AC135" s="53"/>
      <c r="AI135" s="51"/>
    </row>
    <row r="136" spans="25:35">
      <c r="Y136" s="50"/>
      <c r="Z136" s="50"/>
      <c r="AC136" s="53"/>
      <c r="AI136" s="51"/>
    </row>
    <row r="137" spans="25:35">
      <c r="Y137" s="50"/>
      <c r="Z137" s="50"/>
      <c r="AC137" s="53"/>
      <c r="AI137" s="51"/>
    </row>
    <row r="138" spans="25:35">
      <c r="Y138" s="50"/>
      <c r="Z138" s="50"/>
      <c r="AC138" s="53"/>
      <c r="AI138" s="51"/>
    </row>
    <row r="139" spans="25:35">
      <c r="Y139" s="50"/>
      <c r="Z139" s="50"/>
      <c r="AC139" s="53"/>
      <c r="AI139" s="51"/>
    </row>
    <row r="140" spans="25:35">
      <c r="Y140" s="50"/>
      <c r="Z140" s="50"/>
      <c r="AC140" s="53"/>
      <c r="AI140" s="51"/>
    </row>
    <row r="141" spans="25:35">
      <c r="Y141" s="50"/>
      <c r="Z141" s="50"/>
      <c r="AC141" s="53"/>
      <c r="AI141" s="51"/>
    </row>
    <row r="142" spans="25:35">
      <c r="Y142" s="50"/>
      <c r="Z142" s="50"/>
      <c r="AC142" s="53"/>
      <c r="AI142" s="51"/>
    </row>
    <row r="143" spans="25:35">
      <c r="Y143" s="50"/>
      <c r="Z143" s="50"/>
      <c r="AC143" s="53"/>
      <c r="AI143" s="51"/>
    </row>
    <row r="144" spans="25:35">
      <c r="Y144" s="50"/>
      <c r="Z144" s="50"/>
      <c r="AC144" s="53"/>
      <c r="AI144" s="51"/>
    </row>
    <row r="145" spans="25:35">
      <c r="Y145" s="50"/>
      <c r="Z145" s="50"/>
      <c r="AC145" s="53"/>
      <c r="AI145" s="51"/>
    </row>
    <row r="146" spans="25:35">
      <c r="Y146" s="50"/>
      <c r="Z146" s="50"/>
      <c r="AC146" s="53"/>
      <c r="AI146" s="51"/>
    </row>
    <row r="147" spans="25:35">
      <c r="Y147" s="50"/>
      <c r="Z147" s="50"/>
      <c r="AC147" s="53"/>
      <c r="AI147" s="51"/>
    </row>
    <row r="148" spans="25:35">
      <c r="Y148" s="50"/>
      <c r="Z148" s="50"/>
      <c r="AC148" s="53"/>
      <c r="AI148" s="51"/>
    </row>
    <row r="149" spans="25:35">
      <c r="Y149" s="50"/>
      <c r="Z149" s="50"/>
      <c r="AC149" s="53"/>
      <c r="AI149" s="51"/>
    </row>
    <row r="150" spans="25:35">
      <c r="Y150" s="50"/>
      <c r="Z150" s="50"/>
      <c r="AC150" s="53"/>
      <c r="AI150" s="51"/>
    </row>
    <row r="151" spans="25:35">
      <c r="Y151" s="50"/>
      <c r="Z151" s="50"/>
      <c r="AC151" s="53"/>
      <c r="AI151" s="51"/>
    </row>
    <row r="152" spans="25:35">
      <c r="Y152" s="50"/>
      <c r="Z152" s="50"/>
      <c r="AC152" s="53"/>
      <c r="AI152" s="51"/>
    </row>
    <row r="153" spans="25:35">
      <c r="Y153" s="50"/>
      <c r="Z153" s="50"/>
      <c r="AC153" s="53"/>
      <c r="AI153" s="51"/>
    </row>
    <row r="154" spans="25:35">
      <c r="Y154" s="50"/>
      <c r="Z154" s="50"/>
      <c r="AC154" s="53"/>
      <c r="AI154" s="51"/>
    </row>
    <row r="155" spans="25:35">
      <c r="Y155" s="50"/>
      <c r="Z155" s="50"/>
      <c r="AC155" s="53"/>
      <c r="AI155" s="51"/>
    </row>
    <row r="156" spans="25:35">
      <c r="Y156" s="50"/>
      <c r="Z156" s="50"/>
      <c r="AC156" s="53"/>
      <c r="AI156" s="51"/>
    </row>
    <row r="157" spans="25:35">
      <c r="Y157" s="50"/>
      <c r="Z157" s="50"/>
      <c r="AC157" s="53"/>
      <c r="AI157" s="51"/>
    </row>
    <row r="158" spans="25:35">
      <c r="Y158" s="50"/>
      <c r="Z158" s="50"/>
      <c r="AC158" s="53"/>
      <c r="AI158" s="51"/>
    </row>
    <row r="159" spans="25:35">
      <c r="Y159" s="50"/>
      <c r="Z159" s="50"/>
      <c r="AC159" s="53"/>
      <c r="AI159" s="51"/>
    </row>
    <row r="160" spans="25:35">
      <c r="Y160" s="50"/>
      <c r="Z160" s="50"/>
      <c r="AC160" s="53"/>
      <c r="AI160" s="51"/>
    </row>
    <row r="161" spans="22:35">
      <c r="Y161" s="50"/>
      <c r="Z161" s="50"/>
      <c r="AC161" s="53"/>
      <c r="AI161" s="51"/>
    </row>
    <row r="162" spans="22:35">
      <c r="Y162" s="50"/>
      <c r="Z162" s="50"/>
      <c r="AC162" s="53"/>
      <c r="AI162" s="51"/>
    </row>
    <row r="163" spans="22:35">
      <c r="Y163" s="50"/>
      <c r="Z163" s="50"/>
      <c r="AC163" s="53"/>
      <c r="AI163" s="51"/>
    </row>
    <row r="164" spans="22:35">
      <c r="Y164" s="50"/>
      <c r="Z164" s="50"/>
      <c r="AC164" s="53"/>
      <c r="AI164" s="51"/>
    </row>
    <row r="165" spans="22:35">
      <c r="Y165" s="50"/>
      <c r="Z165" s="50"/>
      <c r="AC165" s="53"/>
      <c r="AI165" s="51"/>
    </row>
    <row r="166" spans="22:35">
      <c r="Y166" s="50"/>
      <c r="Z166" s="50"/>
      <c r="AC166" s="53"/>
      <c r="AI166" s="51"/>
    </row>
    <row r="167" spans="22:35">
      <c r="Y167" s="50"/>
      <c r="Z167" s="50"/>
      <c r="AC167" s="53"/>
      <c r="AI167" s="51"/>
    </row>
    <row r="168" spans="22:35">
      <c r="Y168" s="50"/>
      <c r="Z168" s="50"/>
      <c r="AC168" s="53"/>
      <c r="AI168" s="51"/>
    </row>
    <row r="169" spans="22:35">
      <c r="Y169" s="50"/>
      <c r="Z169" s="50"/>
      <c r="AC169" s="53"/>
      <c r="AI169" s="51"/>
    </row>
    <row r="170" spans="22:35">
      <c r="Y170" s="50"/>
      <c r="Z170" s="50"/>
      <c r="AC170" s="53"/>
      <c r="AI170" s="51"/>
    </row>
    <row r="171" spans="22:35">
      <c r="V171" s="51"/>
      <c r="Y171" s="50"/>
      <c r="Z171" s="50"/>
      <c r="AC171" s="53"/>
      <c r="AI171" s="51"/>
    </row>
    <row r="172" spans="22:35">
      <c r="V172" s="51"/>
      <c r="Y172" s="50"/>
      <c r="Z172" s="50"/>
      <c r="AC172" s="53"/>
      <c r="AI172" s="51"/>
    </row>
    <row r="173" spans="22:35">
      <c r="V173" s="51"/>
      <c r="Y173" s="50"/>
      <c r="Z173" s="50"/>
      <c r="AC173" s="53"/>
      <c r="AI173" s="51"/>
    </row>
    <row r="174" spans="22:35">
      <c r="V174" s="51"/>
      <c r="Y174" s="50"/>
      <c r="Z174" s="50"/>
      <c r="AC174" s="53"/>
      <c r="AI174" s="51"/>
    </row>
    <row r="175" spans="22:35">
      <c r="V175" s="51"/>
      <c r="Y175" s="50"/>
      <c r="Z175" s="50"/>
      <c r="AC175" s="53"/>
      <c r="AI175" s="51"/>
    </row>
    <row r="176" spans="22:35">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2:35">
      <c r="V193" s="51"/>
      <c r="Y193" s="50"/>
      <c r="Z193" s="50"/>
      <c r="AC193" s="53"/>
      <c r="AI193" s="51"/>
    </row>
    <row r="194" spans="22:35">
      <c r="V194" s="51"/>
      <c r="Y194" s="50"/>
      <c r="Z194" s="50"/>
      <c r="AC194" s="53"/>
      <c r="AI194" s="51"/>
    </row>
    <row r="195" spans="22:35">
      <c r="V195" s="51"/>
      <c r="Y195" s="50"/>
      <c r="Z195" s="50"/>
      <c r="AC195" s="53"/>
      <c r="AI195" s="51"/>
    </row>
    <row r="196" spans="22:35">
      <c r="V196" s="51"/>
      <c r="Y196" s="50"/>
      <c r="Z196" s="50"/>
      <c r="AC196" s="53"/>
      <c r="AI196" s="51"/>
    </row>
    <row r="197" spans="22:35">
      <c r="V197" s="51"/>
      <c r="Y197" s="50"/>
      <c r="Z197" s="50"/>
      <c r="AC197" s="53"/>
      <c r="AI197" s="51"/>
    </row>
    <row r="198" spans="22:35">
      <c r="V198" s="51"/>
      <c r="Y198" s="50"/>
      <c r="Z198" s="50"/>
      <c r="AC198" s="53"/>
      <c r="AI198" s="51"/>
    </row>
    <row r="199" spans="22:35">
      <c r="V199" s="51"/>
      <c r="Y199" s="50"/>
      <c r="Z199" s="50"/>
      <c r="AC199" s="53"/>
      <c r="AI199" s="51"/>
    </row>
    <row r="200" spans="22:35">
      <c r="V200" s="51"/>
      <c r="Y200" s="50"/>
      <c r="Z200" s="50"/>
      <c r="AC200" s="53"/>
      <c r="AI200" s="51"/>
    </row>
    <row r="201" spans="22:35">
      <c r="V201" s="51"/>
      <c r="Y201" s="50"/>
      <c r="Z201" s="50"/>
      <c r="AC201" s="53"/>
      <c r="AI201" s="51"/>
    </row>
    <row r="202" spans="22:35">
      <c r="V202" s="51"/>
      <c r="Y202" s="50"/>
      <c r="Z202" s="50"/>
      <c r="AC202" s="53"/>
      <c r="AI202" s="51"/>
    </row>
    <row r="203" spans="22:35">
      <c r="V203" s="51"/>
      <c r="Y203" s="50"/>
      <c r="Z203" s="50"/>
      <c r="AC203" s="53"/>
      <c r="AI203" s="51"/>
    </row>
    <row r="204" spans="22:35">
      <c r="V204" s="51"/>
      <c r="Y204" s="50"/>
      <c r="Z204" s="50"/>
      <c r="AC204" s="53"/>
      <c r="AI204" s="51"/>
    </row>
    <row r="205" spans="22:35">
      <c r="V205" s="51"/>
      <c r="Y205" s="50"/>
      <c r="Z205" s="50"/>
      <c r="AC205" s="53"/>
      <c r="AI205" s="51"/>
    </row>
    <row r="206" spans="22:35">
      <c r="V206" s="51"/>
      <c r="Y206" s="50"/>
      <c r="Z206" s="50"/>
      <c r="AC206" s="53"/>
      <c r="AI206" s="51"/>
    </row>
    <row r="207" spans="22:35">
      <c r="V207" s="51"/>
      <c r="Y207" s="50"/>
      <c r="Z207" s="50"/>
      <c r="AC207" s="53"/>
      <c r="AI207" s="51"/>
    </row>
    <row r="208" spans="22:35">
      <c r="V208" s="51"/>
      <c r="Y208" s="50"/>
      <c r="Z208" s="50"/>
      <c r="AC208" s="53"/>
      <c r="AI208" s="51"/>
    </row>
    <row r="209" spans="22:35">
      <c r="V209" s="51"/>
      <c r="Y209" s="50"/>
      <c r="Z209" s="50"/>
      <c r="AC209" s="53"/>
      <c r="AI209" s="51"/>
    </row>
    <row r="210" spans="22:35">
      <c r="V210" s="51"/>
      <c r="Y210" s="50"/>
      <c r="Z210" s="50"/>
      <c r="AC210" s="53"/>
      <c r="AI210" s="51"/>
    </row>
    <row r="211" spans="22:35">
      <c r="V211" s="51"/>
      <c r="Y211" s="50"/>
      <c r="Z211" s="50"/>
      <c r="AC211" s="53"/>
      <c r="AI211" s="51"/>
    </row>
    <row r="212" spans="22:35">
      <c r="V212" s="51"/>
      <c r="Y212" s="50"/>
      <c r="Z212" s="50"/>
      <c r="AC212" s="53"/>
      <c r="AI212" s="51"/>
    </row>
    <row r="213" spans="22:35">
      <c r="V213" s="51"/>
      <c r="Y213" s="50"/>
      <c r="Z213" s="50"/>
      <c r="AC213" s="53"/>
      <c r="AI213" s="51"/>
    </row>
    <row r="214" spans="22:35">
      <c r="V214" s="51"/>
      <c r="Y214" s="50"/>
      <c r="Z214" s="50"/>
      <c r="AC214" s="53"/>
      <c r="AI214" s="51"/>
    </row>
    <row r="215" spans="22:35">
      <c r="V215" s="51"/>
      <c r="Y215" s="50"/>
      <c r="Z215" s="50"/>
      <c r="AC215" s="53"/>
      <c r="AI215" s="51"/>
    </row>
    <row r="216" spans="22:35">
      <c r="V216" s="51"/>
      <c r="Y216" s="50"/>
      <c r="Z216" s="50"/>
      <c r="AC216" s="53"/>
      <c r="AI216" s="51"/>
    </row>
    <row r="217" spans="22:35">
      <c r="V217" s="51"/>
      <c r="Y217" s="50"/>
      <c r="Z217" s="50"/>
      <c r="AC217" s="53"/>
      <c r="AI217" s="51"/>
    </row>
    <row r="218" spans="22:35">
      <c r="V218" s="51"/>
      <c r="Y218" s="50"/>
      <c r="Z218" s="50"/>
      <c r="AC218" s="53"/>
      <c r="AI218" s="51"/>
    </row>
    <row r="219" spans="22:35">
      <c r="V219" s="51"/>
      <c r="Y219" s="50"/>
      <c r="Z219" s="50"/>
      <c r="AC219" s="53"/>
      <c r="AI219" s="51"/>
    </row>
    <row r="220" spans="22:35">
      <c r="V220" s="51"/>
      <c r="Y220" s="50"/>
      <c r="Z220" s="50"/>
      <c r="AC220" s="53"/>
      <c r="AI220" s="51"/>
    </row>
    <row r="221" spans="22:35">
      <c r="V221" s="51"/>
      <c r="Y221" s="50"/>
      <c r="Z221" s="50"/>
      <c r="AC221" s="53"/>
      <c r="AI221" s="51"/>
    </row>
    <row r="222" spans="22:35">
      <c r="V222" s="51"/>
      <c r="Y222" s="50"/>
      <c r="Z222" s="50"/>
      <c r="AC222" s="53"/>
      <c r="AI222" s="51"/>
    </row>
    <row r="223" spans="22:35">
      <c r="V223" s="51"/>
      <c r="Y223" s="50"/>
      <c r="Z223" s="50"/>
      <c r="AC223" s="53"/>
      <c r="AI223" s="51"/>
    </row>
    <row r="224" spans="22:35">
      <c r="V224" s="51"/>
      <c r="Y224" s="50"/>
      <c r="Z224" s="50"/>
      <c r="AC224" s="53"/>
      <c r="AI224" s="51"/>
    </row>
    <row r="225" spans="22:35">
      <c r="V225" s="51"/>
      <c r="Y225" s="50"/>
      <c r="Z225" s="50"/>
      <c r="AC225" s="53"/>
      <c r="AI225" s="51"/>
    </row>
    <row r="226" spans="22:35">
      <c r="V226" s="51"/>
      <c r="Y226" s="50"/>
      <c r="Z226" s="50"/>
      <c r="AC226" s="53"/>
      <c r="AI226" s="51"/>
    </row>
    <row r="227" spans="22:35">
      <c r="V227" s="51"/>
      <c r="Y227" s="50"/>
      <c r="Z227" s="50"/>
      <c r="AC227" s="53"/>
      <c r="AI227" s="51"/>
    </row>
    <row r="228" spans="22:35">
      <c r="V228" s="51"/>
      <c r="Y228" s="50"/>
      <c r="Z228" s="50"/>
      <c r="AC228" s="53"/>
      <c r="AI228" s="51"/>
    </row>
    <row r="229" spans="22:35">
      <c r="V229" s="51"/>
      <c r="Y229" s="50"/>
      <c r="Z229" s="50"/>
      <c r="AC229" s="53"/>
      <c r="AI229" s="51"/>
    </row>
    <row r="230" spans="22:35">
      <c r="V230" s="51"/>
      <c r="Y230" s="50"/>
      <c r="Z230" s="50"/>
      <c r="AC230" s="53"/>
      <c r="AI230" s="51"/>
    </row>
    <row r="231" spans="22:35">
      <c r="V231" s="51"/>
      <c r="Y231" s="50"/>
      <c r="Z231" s="50"/>
      <c r="AC231" s="53"/>
      <c r="AI231" s="51"/>
    </row>
    <row r="232" spans="22:35">
      <c r="V232" s="51"/>
      <c r="Y232" s="50"/>
      <c r="Z232" s="50"/>
      <c r="AC232" s="53"/>
      <c r="AI232" s="51"/>
    </row>
    <row r="233" spans="22:35">
      <c r="V233" s="51"/>
      <c r="Y233" s="50"/>
      <c r="Z233" s="50"/>
      <c r="AC233" s="53"/>
      <c r="AI233" s="51"/>
    </row>
    <row r="234" spans="22:35">
      <c r="V234" s="51"/>
      <c r="Y234" s="50"/>
      <c r="Z234" s="50"/>
      <c r="AC234" s="53"/>
      <c r="AI234" s="51"/>
    </row>
    <row r="235" spans="22:35">
      <c r="V235" s="51"/>
      <c r="Y235" s="50"/>
      <c r="Z235" s="50"/>
      <c r="AC235" s="53"/>
      <c r="AI235" s="51"/>
    </row>
    <row r="236" spans="22:35">
      <c r="V236" s="51"/>
      <c r="Y236" s="50"/>
      <c r="Z236" s="50"/>
      <c r="AC236" s="53"/>
      <c r="AI236" s="51"/>
    </row>
    <row r="237" spans="22:35">
      <c r="V237" s="51"/>
      <c r="Y237" s="50"/>
      <c r="Z237" s="50"/>
      <c r="AC237" s="53"/>
      <c r="AI237" s="51"/>
    </row>
    <row r="238" spans="22:35">
      <c r="V238" s="51"/>
      <c r="Y238" s="50"/>
      <c r="Z238" s="50"/>
      <c r="AC238" s="53"/>
      <c r="AI238" s="51"/>
    </row>
    <row r="239" spans="22:35">
      <c r="V239" s="51"/>
      <c r="Y239" s="50"/>
      <c r="Z239" s="50"/>
      <c r="AC239" s="53"/>
      <c r="AI239" s="51"/>
    </row>
    <row r="240" spans="22:35">
      <c r="V240" s="51"/>
      <c r="Y240" s="50"/>
      <c r="Z240" s="50"/>
      <c r="AC240" s="53"/>
      <c r="AI240" s="51"/>
    </row>
    <row r="241" spans="22:35">
      <c r="V241" s="51"/>
      <c r="Y241" s="50"/>
      <c r="Z241" s="50"/>
      <c r="AC241" s="53"/>
      <c r="AI241" s="51"/>
    </row>
    <row r="242" spans="22:35">
      <c r="V242" s="51"/>
      <c r="Y242" s="50"/>
      <c r="Z242" s="50"/>
      <c r="AC242" s="53"/>
      <c r="AI242" s="51"/>
    </row>
    <row r="243" spans="22:35">
      <c r="V243" s="51"/>
      <c r="Y243" s="50"/>
      <c r="Z243" s="50"/>
      <c r="AC243" s="53"/>
      <c r="AI243" s="51"/>
    </row>
    <row r="244" spans="22:35">
      <c r="V244" s="51"/>
      <c r="Y244" s="50"/>
      <c r="Z244" s="50"/>
      <c r="AC244" s="53"/>
      <c r="AI244" s="51"/>
    </row>
    <row r="245" spans="22:35">
      <c r="V245" s="51"/>
      <c r="Y245" s="50"/>
      <c r="Z245" s="50"/>
      <c r="AC245" s="53"/>
      <c r="AI245" s="51"/>
    </row>
    <row r="246" spans="22:35">
      <c r="V246" s="51"/>
      <c r="Y246" s="50"/>
      <c r="Z246" s="50"/>
      <c r="AC246" s="53"/>
      <c r="AI246" s="51"/>
    </row>
    <row r="247" spans="22:35">
      <c r="V247" s="51"/>
      <c r="Y247" s="50"/>
      <c r="Z247" s="50"/>
      <c r="AC247" s="53"/>
      <c r="AI247" s="51"/>
    </row>
    <row r="248" spans="22:35">
      <c r="V248" s="51"/>
      <c r="Y248" s="50"/>
      <c r="Z248" s="50"/>
      <c r="AC248" s="53"/>
      <c r="AI248" s="51"/>
    </row>
    <row r="249" spans="22:35">
      <c r="V249" s="51"/>
      <c r="Y249" s="50"/>
      <c r="Z249" s="50"/>
      <c r="AC249" s="53"/>
      <c r="AI249" s="51"/>
    </row>
    <row r="250" spans="22:35">
      <c r="V250" s="51"/>
      <c r="Y250" s="50"/>
      <c r="Z250" s="50"/>
      <c r="AC250" s="53"/>
      <c r="AI250" s="51"/>
    </row>
    <row r="251" spans="22:35">
      <c r="V251" s="51"/>
      <c r="Y251" s="50"/>
      <c r="Z251" s="50"/>
      <c r="AC251" s="53"/>
      <c r="AI251" s="51"/>
    </row>
    <row r="252" spans="22:35">
      <c r="V252" s="51"/>
      <c r="Y252" s="50"/>
      <c r="Z252" s="50"/>
      <c r="AC252" s="53"/>
      <c r="AI252" s="51"/>
    </row>
    <row r="253" spans="22:35">
      <c r="V253" s="51"/>
      <c r="Y253" s="50"/>
      <c r="Z253" s="50"/>
      <c r="AC253" s="53"/>
      <c r="AI253" s="51"/>
    </row>
    <row r="254" spans="22:35">
      <c r="V254" s="51"/>
      <c r="Y254" s="50"/>
      <c r="Z254" s="50"/>
      <c r="AC254" s="53"/>
      <c r="AI254" s="51"/>
    </row>
    <row r="255" spans="22:35">
      <c r="V255" s="51"/>
      <c r="Y255" s="50"/>
      <c r="Z255" s="50"/>
      <c r="AC255" s="53"/>
      <c r="AI255" s="51"/>
    </row>
    <row r="256" spans="22:35">
      <c r="V256" s="51"/>
      <c r="Y256" s="50"/>
      <c r="Z256" s="50"/>
      <c r="AC256" s="53"/>
      <c r="AI256" s="51"/>
    </row>
    <row r="257" spans="22:35">
      <c r="V257" s="51"/>
      <c r="Y257" s="50"/>
      <c r="Z257" s="50"/>
      <c r="AC257" s="53"/>
      <c r="AI257" s="51"/>
    </row>
    <row r="258" spans="22:35">
      <c r="V258" s="51"/>
      <c r="Y258" s="50"/>
      <c r="Z258" s="50"/>
      <c r="AC258" s="53"/>
      <c r="AI258" s="51"/>
    </row>
    <row r="259" spans="22:35">
      <c r="V259" s="51"/>
      <c r="Y259" s="50"/>
      <c r="Z259" s="50"/>
      <c r="AC259" s="53"/>
      <c r="AI259" s="51"/>
    </row>
    <row r="260" spans="22:35">
      <c r="V260" s="51"/>
      <c r="Y260" s="50"/>
      <c r="Z260" s="50"/>
      <c r="AC260" s="53"/>
      <c r="AI260" s="51"/>
    </row>
    <row r="261" spans="22:35">
      <c r="V261" s="51"/>
      <c r="Y261" s="50"/>
      <c r="Z261" s="50"/>
      <c r="AC261" s="53"/>
      <c r="AI261" s="51"/>
    </row>
    <row r="262" spans="22:35">
      <c r="V262" s="51"/>
      <c r="Y262" s="50"/>
      <c r="Z262" s="50"/>
      <c r="AC262" s="53"/>
      <c r="AI262" s="51"/>
    </row>
    <row r="263" spans="22:35">
      <c r="V263" s="51"/>
      <c r="Y263" s="50"/>
      <c r="Z263" s="50"/>
      <c r="AC263" s="53"/>
      <c r="AI263" s="51"/>
    </row>
    <row r="264" spans="22:35">
      <c r="V264" s="51"/>
      <c r="Y264" s="50"/>
      <c r="Z264" s="50"/>
      <c r="AC264" s="53"/>
      <c r="AI264" s="51"/>
    </row>
    <row r="265" spans="22:35">
      <c r="V265" s="51"/>
      <c r="Y265" s="50"/>
      <c r="Z265" s="50"/>
      <c r="AC265" s="53"/>
      <c r="AI265" s="51"/>
    </row>
    <row r="266" spans="22:35">
      <c r="V266" s="51"/>
      <c r="Y266" s="50"/>
      <c r="Z266" s="50"/>
      <c r="AC266" s="53"/>
      <c r="AI266" s="51"/>
    </row>
    <row r="267" spans="22:35">
      <c r="V267" s="51"/>
      <c r="Y267" s="50"/>
      <c r="Z267" s="50"/>
      <c r="AC267" s="53"/>
      <c r="AI267" s="51"/>
    </row>
    <row r="268" spans="22:35">
      <c r="V268" s="51"/>
      <c r="Y268" s="50"/>
      <c r="Z268" s="50"/>
      <c r="AC268" s="53"/>
      <c r="AI268" s="51"/>
    </row>
    <row r="269" spans="22:35">
      <c r="V269" s="51"/>
      <c r="Y269" s="50"/>
      <c r="Z269" s="50"/>
      <c r="AC269" s="53"/>
      <c r="AI269" s="51"/>
    </row>
    <row r="270" spans="22:35">
      <c r="V270" s="51"/>
      <c r="Y270" s="50"/>
      <c r="Z270" s="50"/>
      <c r="AC270" s="53"/>
      <c r="AI270" s="51"/>
    </row>
    <row r="271" spans="22:35">
      <c r="V271" s="51"/>
      <c r="Y271" s="50"/>
      <c r="Z271" s="50"/>
      <c r="AC271" s="53"/>
      <c r="AI271" s="51"/>
    </row>
    <row r="272" spans="22:35">
      <c r="V272" s="51"/>
      <c r="Y272" s="50"/>
      <c r="Z272" s="50"/>
      <c r="AC272" s="53"/>
      <c r="AI272" s="51"/>
    </row>
    <row r="273" spans="22:35">
      <c r="V273" s="51"/>
      <c r="Y273" s="50"/>
      <c r="Z273" s="50"/>
      <c r="AC273" s="53"/>
      <c r="AI273" s="51"/>
    </row>
    <row r="274" spans="22:35">
      <c r="V274" s="51"/>
      <c r="Y274" s="50"/>
      <c r="Z274" s="50"/>
      <c r="AC274" s="53"/>
      <c r="AI274" s="51"/>
    </row>
    <row r="275" spans="22:35">
      <c r="V275" s="51"/>
      <c r="Y275" s="50"/>
      <c r="Z275" s="50"/>
      <c r="AC275" s="53"/>
      <c r="AI275" s="51"/>
    </row>
    <row r="276" spans="22:35">
      <c r="V276" s="51"/>
      <c r="Y276" s="50"/>
      <c r="Z276" s="50"/>
      <c r="AC276" s="53"/>
      <c r="AI276" s="51"/>
    </row>
    <row r="277" spans="22:35">
      <c r="V277" s="51"/>
      <c r="Y277" s="50"/>
      <c r="Z277" s="50"/>
      <c r="AC277" s="53"/>
      <c r="AI277" s="51"/>
    </row>
    <row r="278" spans="22:35">
      <c r="V278" s="51"/>
      <c r="Y278" s="50"/>
      <c r="Z278" s="50"/>
      <c r="AC278" s="53"/>
      <c r="AI278" s="51"/>
    </row>
    <row r="279" spans="22:35">
      <c r="V279" s="51"/>
      <c r="Y279" s="50"/>
      <c r="Z279" s="50"/>
      <c r="AC279" s="53"/>
      <c r="AI279" s="51"/>
    </row>
    <row r="280" spans="22:35">
      <c r="V280" s="51"/>
      <c r="Y280" s="50"/>
      <c r="Z280" s="50"/>
      <c r="AC280" s="53"/>
      <c r="AI280" s="51"/>
    </row>
    <row r="281" spans="22:35">
      <c r="V281" s="51"/>
      <c r="Y281" s="50"/>
      <c r="Z281" s="50"/>
      <c r="AC281" s="53"/>
      <c r="AI281" s="51"/>
    </row>
    <row r="282" spans="22:35">
      <c r="V282" s="51"/>
      <c r="Y282" s="50"/>
      <c r="Z282" s="50"/>
      <c r="AC282" s="53"/>
      <c r="AI282" s="51"/>
    </row>
    <row r="283" spans="22:35">
      <c r="V283" s="51"/>
      <c r="Y283" s="50"/>
      <c r="Z283" s="50"/>
      <c r="AC283" s="53"/>
      <c r="AI283" s="51"/>
    </row>
    <row r="284" spans="22:35">
      <c r="V284" s="51"/>
      <c r="Y284" s="50"/>
      <c r="Z284" s="50"/>
      <c r="AC284" s="53"/>
      <c r="AI284" s="51"/>
    </row>
    <row r="285" spans="22:35">
      <c r="V285" s="51"/>
      <c r="Y285" s="50"/>
      <c r="Z285" s="50"/>
      <c r="AC285" s="53"/>
      <c r="AI285" s="51"/>
    </row>
    <row r="286" spans="22:35">
      <c r="V286" s="51"/>
      <c r="Y286" s="50"/>
      <c r="Z286" s="50"/>
      <c r="AC286" s="53"/>
      <c r="AI286" s="51"/>
    </row>
    <row r="287" spans="22:35">
      <c r="V287" s="51"/>
      <c r="Y287" s="50"/>
      <c r="Z287" s="50"/>
      <c r="AC287" s="53"/>
      <c r="AI287" s="51"/>
    </row>
    <row r="288" spans="22:35">
      <c r="V288" s="51"/>
      <c r="Y288" s="50"/>
      <c r="Z288" s="50"/>
      <c r="AC288" s="53"/>
      <c r="AI288" s="51"/>
    </row>
    <row r="289" spans="22:35">
      <c r="V289" s="51"/>
      <c r="Y289" s="50"/>
      <c r="Z289" s="50"/>
      <c r="AC289" s="53"/>
      <c r="AI289" s="51"/>
    </row>
    <row r="290" spans="22:35">
      <c r="V290" s="51"/>
      <c r="Y290" s="50"/>
      <c r="Z290" s="50"/>
      <c r="AC290" s="53"/>
      <c r="AI290" s="51"/>
    </row>
    <row r="291" spans="22:35">
      <c r="V291" s="51"/>
      <c r="Y291" s="50"/>
      <c r="Z291" s="50"/>
      <c r="AC291" s="53"/>
      <c r="AI291" s="51"/>
    </row>
    <row r="292" spans="22:35">
      <c r="V292" s="51"/>
      <c r="Y292" s="50"/>
      <c r="Z292" s="50"/>
      <c r="AC292" s="53"/>
      <c r="AI292" s="51"/>
    </row>
    <row r="293" spans="22:35">
      <c r="V293" s="51"/>
      <c r="Y293" s="50"/>
      <c r="Z293" s="50"/>
      <c r="AC293" s="53"/>
      <c r="AI293" s="51"/>
    </row>
    <row r="294" spans="22:35">
      <c r="V294" s="51"/>
      <c r="Y294" s="50"/>
      <c r="Z294" s="50"/>
      <c r="AC294" s="53"/>
      <c r="AI294" s="51"/>
    </row>
    <row r="295" spans="22:35">
      <c r="V295" s="51"/>
      <c r="Y295" s="50"/>
      <c r="Z295" s="50"/>
      <c r="AC295" s="53"/>
      <c r="AI295" s="51"/>
    </row>
    <row r="296" spans="22:35">
      <c r="V296" s="51"/>
      <c r="Y296" s="50"/>
      <c r="Z296" s="50"/>
      <c r="AC296" s="53"/>
      <c r="AI296" s="51"/>
    </row>
    <row r="297" spans="22:35">
      <c r="V297" s="51"/>
      <c r="Y297" s="50"/>
      <c r="Z297" s="50"/>
      <c r="AC297" s="53"/>
      <c r="AI297" s="51"/>
    </row>
    <row r="298" spans="22:35">
      <c r="V298" s="51"/>
      <c r="Y298" s="50"/>
      <c r="Z298" s="50"/>
      <c r="AC298" s="53"/>
      <c r="AI298" s="51"/>
    </row>
    <row r="299" spans="22:35">
      <c r="V299" s="51"/>
      <c r="Y299" s="50"/>
      <c r="Z299" s="50"/>
      <c r="AC299" s="53"/>
      <c r="AI299" s="51"/>
    </row>
    <row r="300" spans="22:35">
      <c r="V300" s="51"/>
      <c r="Y300" s="50"/>
      <c r="Z300" s="50"/>
      <c r="AC300" s="53"/>
      <c r="AI300" s="51"/>
    </row>
    <row r="301" spans="22:35">
      <c r="V301" s="51"/>
      <c r="Y301" s="50"/>
      <c r="Z301" s="50"/>
      <c r="AC301" s="53"/>
      <c r="AI301" s="51"/>
    </row>
    <row r="302" spans="22:35">
      <c r="V302" s="51"/>
      <c r="Y302" s="50"/>
      <c r="Z302" s="50"/>
      <c r="AC302" s="53"/>
      <c r="AI302" s="51"/>
    </row>
    <row r="303" spans="22:35">
      <c r="V303" s="51"/>
      <c r="Y303" s="50"/>
      <c r="Z303" s="50"/>
      <c r="AC303" s="53"/>
      <c r="AI303" s="51"/>
    </row>
    <row r="304" spans="22:35">
      <c r="V304" s="51"/>
      <c r="Y304" s="50"/>
      <c r="Z304" s="50"/>
      <c r="AC304" s="53"/>
      <c r="AI304" s="51"/>
    </row>
    <row r="305" spans="22:35">
      <c r="V305" s="51"/>
      <c r="Y305" s="50"/>
      <c r="Z305" s="50"/>
      <c r="AC305" s="53"/>
      <c r="AI305" s="51"/>
    </row>
    <row r="306" spans="22:35">
      <c r="V306" s="51"/>
      <c r="Y306" s="50"/>
      <c r="Z306" s="50"/>
      <c r="AC306" s="53"/>
      <c r="AI306" s="51"/>
    </row>
    <row r="307" spans="22:35">
      <c r="V307" s="51"/>
      <c r="Y307" s="50"/>
      <c r="Z307" s="50"/>
      <c r="AC307" s="53"/>
      <c r="AI307" s="51"/>
    </row>
    <row r="308" spans="22:35">
      <c r="V308" s="51"/>
      <c r="Y308" s="50"/>
      <c r="Z308" s="50"/>
      <c r="AC308" s="53"/>
      <c r="AI308" s="51"/>
    </row>
    <row r="309" spans="22:35">
      <c r="V309" s="51"/>
      <c r="Y309" s="50"/>
      <c r="Z309" s="50"/>
      <c r="AC309" s="53"/>
      <c r="AI309" s="51"/>
    </row>
    <row r="310" spans="22:35">
      <c r="V310" s="51"/>
      <c r="Y310" s="50"/>
      <c r="Z310" s="50"/>
      <c r="AC310" s="53"/>
      <c r="AI310" s="51"/>
    </row>
    <row r="311" spans="22:35">
      <c r="V311" s="51"/>
      <c r="Y311" s="50"/>
      <c r="Z311" s="50"/>
      <c r="AC311" s="53"/>
      <c r="AI311" s="51"/>
    </row>
    <row r="312" spans="22:35">
      <c r="V312" s="51"/>
      <c r="Y312" s="50"/>
      <c r="Z312" s="50"/>
      <c r="AC312" s="53"/>
      <c r="AI312" s="51"/>
    </row>
    <row r="313" spans="22:35">
      <c r="V313" s="51"/>
      <c r="Y313" s="50"/>
      <c r="Z313" s="50"/>
      <c r="AC313" s="53"/>
      <c r="AI313" s="51"/>
    </row>
    <row r="314" spans="22:35">
      <c r="V314" s="51"/>
      <c r="Y314" s="50"/>
      <c r="Z314" s="50"/>
      <c r="AC314" s="53"/>
      <c r="AI314" s="51"/>
    </row>
    <row r="315" spans="22:35">
      <c r="V315" s="51"/>
      <c r="Y315" s="50"/>
      <c r="Z315" s="50"/>
      <c r="AC315" s="53"/>
      <c r="AI315" s="51"/>
    </row>
    <row r="316" spans="22:35">
      <c r="V316" s="51"/>
      <c r="Y316" s="50"/>
      <c r="Z316" s="50"/>
      <c r="AC316" s="53"/>
      <c r="AI316" s="51"/>
    </row>
    <row r="317" spans="22:35">
      <c r="V317" s="51"/>
      <c r="Y317" s="50"/>
      <c r="Z317" s="50"/>
      <c r="AC317" s="53"/>
      <c r="AI317" s="51"/>
    </row>
    <row r="318" spans="22:35">
      <c r="V318" s="51"/>
      <c r="Y318" s="50"/>
      <c r="Z318" s="50"/>
      <c r="AC318" s="53"/>
      <c r="AI318" s="51"/>
    </row>
    <row r="319" spans="22:35">
      <c r="V319" s="51"/>
      <c r="Y319" s="50"/>
      <c r="Z319" s="50"/>
      <c r="AC319" s="53"/>
      <c r="AI319" s="51"/>
    </row>
    <row r="320" spans="22:35">
      <c r="V320" s="51"/>
      <c r="Y320" s="50"/>
      <c r="Z320" s="50"/>
      <c r="AC320" s="53"/>
      <c r="AI320" s="51"/>
    </row>
    <row r="321" spans="22:35">
      <c r="V321" s="51"/>
      <c r="Y321" s="50"/>
      <c r="Z321" s="50"/>
      <c r="AC321" s="53"/>
      <c r="AI321" s="51"/>
    </row>
    <row r="322" spans="22:35">
      <c r="V322" s="51"/>
      <c r="Y322" s="50"/>
      <c r="Z322" s="50"/>
      <c r="AC322" s="53"/>
      <c r="AI322" s="51"/>
    </row>
    <row r="323" spans="22:35">
      <c r="V323" s="51"/>
      <c r="Y323" s="50"/>
      <c r="Z323" s="50"/>
      <c r="AC323" s="53"/>
      <c r="AI323" s="51"/>
    </row>
    <row r="324" spans="22:35">
      <c r="V324" s="51"/>
      <c r="Y324" s="50"/>
      <c r="Z324" s="50"/>
      <c r="AC324" s="53"/>
      <c r="AI324" s="51"/>
    </row>
    <row r="325" spans="22:35">
      <c r="V325" s="51"/>
      <c r="Y325" s="50"/>
      <c r="Z325" s="50"/>
      <c r="AC325" s="53"/>
      <c r="AI325" s="51"/>
    </row>
    <row r="326" spans="22:35">
      <c r="V326" s="51"/>
      <c r="Y326" s="50"/>
      <c r="Z326" s="50"/>
      <c r="AC326" s="53"/>
      <c r="AI326" s="51"/>
    </row>
    <row r="327" spans="22:35">
      <c r="V327" s="51"/>
      <c r="Y327" s="50"/>
      <c r="Z327" s="50"/>
      <c r="AC327" s="53"/>
      <c r="AI327" s="51"/>
    </row>
    <row r="328" spans="22:35">
      <c r="V328" s="51"/>
      <c r="Y328" s="50"/>
      <c r="Z328" s="50"/>
      <c r="AC328" s="53"/>
      <c r="AI328" s="51"/>
    </row>
    <row r="329" spans="22:35">
      <c r="V329" s="51"/>
      <c r="Y329" s="50"/>
      <c r="Z329" s="50"/>
      <c r="AC329" s="53"/>
      <c r="AI329" s="51"/>
    </row>
    <row r="330" spans="22:35">
      <c r="V330" s="51"/>
      <c r="Y330" s="50"/>
      <c r="Z330" s="50"/>
      <c r="AC330" s="53"/>
      <c r="AI330" s="51"/>
    </row>
    <row r="331" spans="22:35">
      <c r="V331" s="51"/>
      <c r="Y331" s="50"/>
      <c r="Z331" s="50"/>
      <c r="AC331" s="53"/>
      <c r="AI331" s="51"/>
    </row>
    <row r="332" spans="22:35">
      <c r="V332" s="51"/>
      <c r="Y332" s="50"/>
      <c r="Z332" s="50"/>
      <c r="AC332" s="53"/>
      <c r="AI332" s="51"/>
    </row>
    <row r="333" spans="22:35">
      <c r="V333" s="51"/>
      <c r="Y333" s="50"/>
      <c r="Z333" s="50"/>
      <c r="AC333" s="53"/>
      <c r="AI333" s="51"/>
    </row>
    <row r="334" spans="22:35">
      <c r="V334" s="51"/>
      <c r="Y334" s="50"/>
      <c r="Z334" s="50"/>
      <c r="AC334" s="53"/>
      <c r="AI334" s="51"/>
    </row>
    <row r="335" spans="22:35">
      <c r="V335" s="51"/>
      <c r="Y335" s="50"/>
      <c r="Z335" s="50"/>
      <c r="AC335" s="53"/>
      <c r="AI335" s="51"/>
    </row>
    <row r="336" spans="22:35">
      <c r="V336" s="51"/>
      <c r="Y336" s="50"/>
      <c r="Z336" s="50"/>
      <c r="AC336" s="53"/>
      <c r="AI336" s="51"/>
    </row>
    <row r="337" spans="22:35">
      <c r="V337" s="51"/>
      <c r="Y337" s="50"/>
      <c r="Z337" s="50"/>
      <c r="AC337" s="53"/>
      <c r="AI337" s="51"/>
    </row>
    <row r="338" spans="22:35">
      <c r="V338" s="51"/>
      <c r="Y338" s="50"/>
      <c r="Z338" s="50"/>
      <c r="AC338" s="53"/>
      <c r="AI338" s="51"/>
    </row>
    <row r="339" spans="22:35">
      <c r="V339" s="51"/>
      <c r="Y339" s="50"/>
      <c r="Z339" s="50"/>
      <c r="AC339" s="53"/>
      <c r="AI339" s="51"/>
    </row>
    <row r="340" spans="22:35">
      <c r="V340" s="51"/>
      <c r="Y340" s="50"/>
      <c r="Z340" s="50"/>
      <c r="AC340" s="53"/>
      <c r="AI340" s="51"/>
    </row>
    <row r="341" spans="22:35">
      <c r="V341" s="51"/>
      <c r="Y341" s="50"/>
      <c r="Z341" s="50"/>
      <c r="AC341" s="53"/>
      <c r="AI341" s="51"/>
    </row>
    <row r="342" spans="22:35">
      <c r="V342" s="51"/>
      <c r="Y342" s="50"/>
      <c r="Z342" s="50"/>
      <c r="AC342" s="53"/>
      <c r="AI342" s="51"/>
    </row>
    <row r="343" spans="22:35">
      <c r="V343" s="51"/>
      <c r="Y343" s="50"/>
      <c r="Z343" s="50"/>
      <c r="AC343" s="53"/>
      <c r="AI343" s="51"/>
    </row>
    <row r="344" spans="22:35">
      <c r="V344" s="51"/>
      <c r="Y344" s="50"/>
      <c r="Z344" s="50"/>
      <c r="AC344" s="53"/>
      <c r="AI344" s="51"/>
    </row>
    <row r="345" spans="22:35">
      <c r="V345" s="51"/>
      <c r="Y345" s="50"/>
      <c r="Z345" s="50"/>
      <c r="AC345" s="53"/>
      <c r="AI345" s="51"/>
    </row>
    <row r="346" spans="22:35">
      <c r="V346" s="51"/>
      <c r="Y346" s="50"/>
      <c r="Z346" s="50"/>
      <c r="AC346" s="53"/>
      <c r="AI346" s="51"/>
    </row>
    <row r="347" spans="22:35">
      <c r="V347" s="51"/>
      <c r="Y347" s="50"/>
      <c r="Z347" s="50"/>
      <c r="AC347" s="53"/>
      <c r="AI347" s="51"/>
    </row>
    <row r="348" spans="22:35">
      <c r="V348" s="51"/>
      <c r="Y348" s="50"/>
      <c r="Z348" s="50"/>
      <c r="AC348" s="53"/>
      <c r="AI348" s="51"/>
    </row>
    <row r="349" spans="22:35">
      <c r="V349" s="51"/>
      <c r="Y349" s="50"/>
      <c r="Z349" s="50"/>
      <c r="AC349" s="53"/>
      <c r="AI349" s="51"/>
    </row>
    <row r="350" spans="22:35">
      <c r="V350" s="51"/>
      <c r="Y350" s="50"/>
      <c r="Z350" s="50"/>
      <c r="AC350" s="53"/>
      <c r="AI350" s="51"/>
    </row>
    <row r="351" spans="22:35">
      <c r="V351" s="51"/>
      <c r="Y351" s="50"/>
      <c r="Z351" s="50"/>
      <c r="AC351" s="53"/>
      <c r="AI351" s="51"/>
    </row>
    <row r="352" spans="22:35">
      <c r="V352" s="51"/>
      <c r="Y352" s="50"/>
      <c r="Z352" s="50"/>
      <c r="AC352" s="53"/>
      <c r="AI352" s="51"/>
    </row>
    <row r="353" spans="22:35">
      <c r="V353" s="51"/>
      <c r="Y353" s="50"/>
      <c r="Z353" s="50"/>
      <c r="AC353" s="53"/>
      <c r="AI353" s="51"/>
    </row>
    <row r="354" spans="22:35">
      <c r="V354" s="51"/>
      <c r="Y354" s="50"/>
      <c r="Z354" s="50"/>
      <c r="AC354" s="53"/>
      <c r="AI354" s="51"/>
    </row>
    <row r="355" spans="22:35">
      <c r="V355" s="51"/>
      <c r="Y355" s="50"/>
      <c r="Z355" s="50"/>
      <c r="AC355" s="53"/>
      <c r="AI355" s="51"/>
    </row>
    <row r="356" spans="22:35">
      <c r="V356" s="51"/>
      <c r="Y356" s="50"/>
      <c r="Z356" s="50"/>
      <c r="AC356" s="53"/>
      <c r="AI356" s="51"/>
    </row>
    <row r="357" spans="22:35">
      <c r="V357" s="51"/>
      <c r="Y357" s="50"/>
      <c r="Z357" s="50"/>
      <c r="AC357" s="53"/>
      <c r="AI357" s="51"/>
    </row>
    <row r="358" spans="22:35">
      <c r="V358" s="51"/>
      <c r="Y358" s="50"/>
      <c r="Z358" s="50"/>
      <c r="AC358" s="53"/>
      <c r="AI358" s="51"/>
    </row>
    <row r="359" spans="22:35">
      <c r="V359" s="51"/>
      <c r="Y359" s="50"/>
      <c r="Z359" s="50"/>
      <c r="AC359" s="53"/>
      <c r="AI359" s="51"/>
    </row>
    <row r="360" spans="22:35">
      <c r="V360" s="51"/>
      <c r="Y360" s="50"/>
      <c r="Z360" s="50"/>
      <c r="AC360" s="53"/>
      <c r="AI360" s="51"/>
    </row>
    <row r="361" spans="22:35">
      <c r="V361" s="51"/>
      <c r="Y361" s="50"/>
      <c r="Z361" s="50"/>
      <c r="AC361" s="53"/>
      <c r="AI361" s="51"/>
    </row>
    <row r="362" spans="22:35">
      <c r="V362" s="51"/>
      <c r="Y362" s="50"/>
      <c r="Z362" s="50"/>
      <c r="AC362" s="53"/>
      <c r="AI362" s="51"/>
    </row>
    <row r="363" spans="22:35">
      <c r="V363" s="51"/>
      <c r="Y363" s="50"/>
      <c r="Z363" s="50"/>
      <c r="AC363" s="53"/>
      <c r="AI363" s="51"/>
    </row>
    <row r="364" spans="22:35">
      <c r="V364" s="51"/>
      <c r="Y364" s="50"/>
      <c r="Z364" s="50"/>
      <c r="AC364" s="53"/>
      <c r="AI364" s="51"/>
    </row>
    <row r="365" spans="22:35">
      <c r="V365" s="51"/>
      <c r="Y365" s="50"/>
      <c r="Z365" s="50"/>
      <c r="AC365" s="53"/>
      <c r="AI365" s="51"/>
    </row>
    <row r="366" spans="22:35">
      <c r="V366" s="51"/>
      <c r="Y366" s="50"/>
      <c r="Z366" s="50"/>
      <c r="AC366" s="53"/>
      <c r="AI366" s="51"/>
    </row>
    <row r="367" spans="22:35">
      <c r="V367" s="51"/>
      <c r="Y367" s="50"/>
      <c r="Z367" s="50"/>
      <c r="AC367" s="53"/>
      <c r="AI367" s="51"/>
    </row>
    <row r="368" spans="22:35">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21</xdr:col>
                    <xdr:colOff>2217420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21</xdr:col>
                    <xdr:colOff>2179320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52</vt:i4>
      </vt:variant>
    </vt:vector>
  </HeadingPairs>
  <TitlesOfParts>
    <vt:vector size="59" baseType="lpstr">
      <vt:lpstr>GlobalConfig</vt:lpstr>
      <vt:lpstr>CreateStucture</vt:lpstr>
      <vt:lpstr>Sheet1</vt:lpstr>
      <vt:lpstr>BuildYourStructure</vt:lpstr>
      <vt:lpstr>Sheet3</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Sheet1!PROJECT_PARAMETERS</vt:lpstr>
      <vt:lpstr>PROJECT_PARAMETERS</vt:lpstr>
      <vt:lpstr>python_path</vt:lpstr>
      <vt:lpstr>python_script_path</vt:lpstr>
      <vt:lpstr>python_scripts_path</vt:lpstr>
      <vt:lpstr>Sheet1!RNA_CURR_TRUE</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TOWER_plot</vt:lpstr>
      <vt:lpstr>TP_plot</vt:lpstr>
      <vt:lpstr>Sheet1!Use_MP</vt:lpstr>
      <vt:lpstr>Use_MP</vt:lpstr>
      <vt:lpstr>Sheet1!Use_TP</vt:lpstr>
      <vt:lpstr>Use_TP</vt:lpstr>
      <vt:lpstr>Sheet1!UseMPGeomConv</vt:lpstr>
      <vt:lpstr>UseMPGeomConv</vt:lpstr>
      <vt:lpstr>Sheet1!UseTOWERGeomConv</vt:lpstr>
      <vt:lpstr>UseTOWERGeomConv</vt:lpstr>
      <vt:lpstr>Sheet1!UseTPGeomConv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2025-11-04T13:57:12Z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