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Owner\OneDrive\Documents\Bootcamp\"/>
    </mc:Choice>
  </mc:AlternateContent>
  <xr:revisionPtr revIDLastSave="0" documentId="13_ncr:1_{603DCE45-8906-4CCE-9AC9-E153D5E1591D}" xr6:coauthVersionLast="47" xr6:coauthVersionMax="47" xr10:uidLastSave="{00000000-0000-0000-0000-000000000000}"/>
  <bookViews>
    <workbookView xWindow="20370" yWindow="-1125" windowWidth="29040" windowHeight="17640" xr2:uid="{567143D8-D00D-491C-BBE1-C0B978A9BA80}"/>
  </bookViews>
  <sheets>
    <sheet name="Final Cleaned Data and Analysis" sheetId="5" r:id="rId1"/>
    <sheet name="Cleaned Data" sheetId="3" r:id="rId2"/>
    <sheet name="Original Data" sheetId="1" r:id="rId3"/>
    <sheet name="Task " sheetId="2" r:id="rId4"/>
    <sheet name="Sheet2" sheetId="6" r:id="rId5"/>
    <sheet name="Sheet3" sheetId="7" r:id="rId6"/>
  </sheets>
  <definedNames>
    <definedName name="_xlchart.v1.0" hidden="1">'Final Cleaned Data and Analysis'!$O$1</definedName>
    <definedName name="_xlchart.v1.1" hidden="1">'Final Cleaned Data and Analysis'!$O$2:$O$258</definedName>
    <definedName name="_xlchart.v1.2" hidden="1">'Final Cleaned Data and Analysis'!$I$1</definedName>
    <definedName name="_xlchart.v1.3" hidden="1">'Final Cleaned Data and Analysis'!$I$2:$I$258</definedName>
    <definedName name="_xlchart.v1.4" hidden="1">'Final Cleaned Data and Analysis'!$E$1</definedName>
    <definedName name="_xlchart.v1.5" hidden="1">'Final Cleaned Data and Analysis'!$E$2:$E$258</definedName>
    <definedName name="_xlchart.v1.6" hidden="1">'Final Cleaned Data and Analysis'!$P$2:$P$258</definedName>
    <definedName name="_xlchart.v1.7" hidden="1">'Final Cleaned Data and Analysis'!$N$77:$N$258</definedName>
    <definedName name="_xlchart.v1.8" hidden="1">'Final Cleaned Data and Analysis'!$P$2:$P$258</definedName>
    <definedName name="ExternalData_1" localSheetId="0" hidden="1">'Final Cleaned Data and Analysis'!$A$1:$P$258</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I260" i="5"/>
  <c r="I261" i="5"/>
  <c r="I262" i="5"/>
  <c r="I263" i="5"/>
  <c r="F263" i="5"/>
  <c r="J263" i="5"/>
  <c r="K263" i="5"/>
  <c r="N263" i="5"/>
  <c r="O263" i="5"/>
  <c r="P263" i="5"/>
  <c r="F262" i="5"/>
  <c r="J262" i="5"/>
  <c r="K262" i="5"/>
  <c r="N262" i="5"/>
  <c r="O262" i="5"/>
  <c r="P262" i="5"/>
  <c r="F261" i="5"/>
  <c r="J261" i="5"/>
  <c r="K261" i="5"/>
  <c r="N261" i="5"/>
  <c r="O261" i="5"/>
  <c r="P261" i="5"/>
  <c r="F260" i="5"/>
  <c r="J260" i="5"/>
  <c r="K260" i="5"/>
  <c r="N260" i="5"/>
  <c r="O260" i="5"/>
  <c r="P260" i="5"/>
  <c r="E263" i="5"/>
  <c r="E262" i="5"/>
  <c r="E261" i="5"/>
  <c r="E260"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520D61-5158-4021-AC3C-EFE06642802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B1CBA677-D1B4-4C80-A10C-C8D53BF65DB1}"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<sst xmlns="http://schemas.openxmlformats.org/spreadsheetml/2006/main" count="4465" uniqueCount="746">
  <si>
    <r>
      <rPr>
        <b/>
        <sz val="11"/>
        <color theme="1"/>
        <rFont val="Calibri"/>
        <family val="2"/>
        <scheme val="minor"/>
      </rPr>
      <t>Do  not leave any stone unturned</t>
    </r>
    <r>
      <rPr>
        <sz val="11"/>
        <color theme="1"/>
        <rFont val="Calibri"/>
        <family val="2"/>
        <scheme val="minor"/>
      </rPr>
      <t xml:space="preserve"> </t>
    </r>
  </si>
  <si>
    <t>Staff ID</t>
  </si>
  <si>
    <t>PR00147</t>
  </si>
  <si>
    <t>PR04686</t>
  </si>
  <si>
    <t>SQ04612</t>
  </si>
  <si>
    <t>VT01803</t>
  </si>
  <si>
    <t>TN02749</t>
  </si>
  <si>
    <t>SQ00144</t>
  </si>
  <si>
    <t>PR04601</t>
  </si>
  <si>
    <t>SQ01854</t>
  </si>
  <si>
    <t>SQ00612</t>
  </si>
  <si>
    <t>PR00419</t>
  </si>
  <si>
    <t>VT00578</t>
  </si>
  <si>
    <t>TN01281</t>
  </si>
  <si>
    <t>PR04473</t>
  </si>
  <si>
    <t>VT02417</t>
  </si>
  <si>
    <t>SQ00691</t>
  </si>
  <si>
    <t>TN00214</t>
  </si>
  <si>
    <t>VT02539</t>
  </si>
  <si>
    <t>SQ04598</t>
  </si>
  <si>
    <t>TN00464</t>
  </si>
  <si>
    <t>PR00893</t>
  </si>
  <si>
    <t>PR00882</t>
  </si>
  <si>
    <t>PR03445</t>
  </si>
  <si>
    <t>TN03416</t>
  </si>
  <si>
    <t>TN00890</t>
  </si>
  <si>
    <t>VT04137</t>
  </si>
  <si>
    <t>PR02603</t>
  </si>
  <si>
    <t>PR03158</t>
  </si>
  <si>
    <t>PR02288</t>
  </si>
  <si>
    <t>VT03849</t>
  </si>
  <si>
    <t>SQ01395</t>
  </si>
  <si>
    <t>SQ02559</t>
  </si>
  <si>
    <t>VT04627</t>
  </si>
  <si>
    <t>VT03537</t>
  </si>
  <si>
    <t>PR01951</t>
  </si>
  <si>
    <t>PR01662</t>
  </si>
  <si>
    <t>VT02313</t>
  </si>
  <si>
    <t>SQ01620</t>
  </si>
  <si>
    <t>VT04681</t>
  </si>
  <si>
    <t>TN04246</t>
  </si>
  <si>
    <t>TN02570</t>
  </si>
  <si>
    <t>VT02801</t>
  </si>
  <si>
    <t>SQ01177</t>
  </si>
  <si>
    <t>VT01740</t>
  </si>
  <si>
    <t>TN01876</t>
  </si>
  <si>
    <t>VT03988</t>
  </si>
  <si>
    <t>TN00227</t>
  </si>
  <si>
    <t>VT01092</t>
  </si>
  <si>
    <t>TN03169</t>
  </si>
  <si>
    <t>SQ01402</t>
  </si>
  <si>
    <t>SQ00360</t>
  </si>
  <si>
    <t>PR02208</t>
  </si>
  <si>
    <t>SQ01637</t>
  </si>
  <si>
    <t>TN03210</t>
  </si>
  <si>
    <t>PR03844</t>
  </si>
  <si>
    <t>VT04093</t>
  </si>
  <si>
    <t>SQ02246</t>
  </si>
  <si>
    <t>TN03032</t>
  </si>
  <si>
    <t>SQ00914</t>
  </si>
  <si>
    <t>SQ02525</t>
  </si>
  <si>
    <t>TN02667</t>
  </si>
  <si>
    <t>PR02782</t>
  </si>
  <si>
    <t>TN03331</t>
  </si>
  <si>
    <t>VT01249</t>
  </si>
  <si>
    <t>PR00576</t>
  </si>
  <si>
    <t>VT02260</t>
  </si>
  <si>
    <t>TN02883</t>
  </si>
  <si>
    <t>SQ03024</t>
  </si>
  <si>
    <t>TN04428</t>
  </si>
  <si>
    <t>SQ03350</t>
  </si>
  <si>
    <t>VT03421</t>
  </si>
  <si>
    <t>PR01346</t>
  </si>
  <si>
    <t>VT02118</t>
  </si>
  <si>
    <t>PR00210</t>
  </si>
  <si>
    <t>TN02496</t>
  </si>
  <si>
    <t>VT02491</t>
  </si>
  <si>
    <t>PR03980</t>
  </si>
  <si>
    <t>VT03307</t>
  </si>
  <si>
    <t>TN04058</t>
  </si>
  <si>
    <t>VT03993</t>
  </si>
  <si>
    <t>VT02663</t>
  </si>
  <si>
    <t>PR03034</t>
  </si>
  <si>
    <t>PR01159</t>
  </si>
  <si>
    <t>SQ03476</t>
  </si>
  <si>
    <t>PR04380</t>
  </si>
  <si>
    <t>TN00182</t>
  </si>
  <si>
    <t>VT01523</t>
  </si>
  <si>
    <t>PR00916</t>
  </si>
  <si>
    <t>PR01211</t>
  </si>
  <si>
    <t>VT01684</t>
  </si>
  <si>
    <t>TN04740</t>
  </si>
  <si>
    <t>TN03575</t>
  </si>
  <si>
    <t>VT04984</t>
  </si>
  <si>
    <t>PR00095</t>
  </si>
  <si>
    <t>SQ03546</t>
  </si>
  <si>
    <t>VT02374</t>
  </si>
  <si>
    <t>SQ00450</t>
  </si>
  <si>
    <t>PR03804</t>
  </si>
  <si>
    <t>SQ04488</t>
  </si>
  <si>
    <t>TN00735</t>
  </si>
  <si>
    <t>VT01893</t>
  </si>
  <si>
    <t>SQ02223</t>
  </si>
  <si>
    <t>PR02010</t>
  </si>
  <si>
    <t>SQ00498</t>
  </si>
  <si>
    <t>PR02113</t>
  </si>
  <si>
    <t>TN00727</t>
  </si>
  <si>
    <t>SQ01697</t>
  </si>
  <si>
    <t>SQ01519</t>
  </si>
  <si>
    <t>VT03500</t>
  </si>
  <si>
    <t>SQ01962</t>
  </si>
  <si>
    <t>VT00017</t>
  </si>
  <si>
    <t>TN01210</t>
  </si>
  <si>
    <t>SQ02051</t>
  </si>
  <si>
    <t>SQ03321</t>
  </si>
  <si>
    <t>SQ00841</t>
  </si>
  <si>
    <t>SQ04603</t>
  </si>
  <si>
    <t>TN01028</t>
  </si>
  <si>
    <t>VT04028</t>
  </si>
  <si>
    <t>TN03068</t>
  </si>
  <si>
    <t>VT03701</t>
  </si>
  <si>
    <t>TN04101</t>
  </si>
  <si>
    <t>TN01632</t>
  </si>
  <si>
    <t>PR01956</t>
  </si>
  <si>
    <t>PR02140</t>
  </si>
  <si>
    <t>SQ03626</t>
  </si>
  <si>
    <t>VT01610</t>
  </si>
  <si>
    <t>TN00129</t>
  </si>
  <si>
    <t>TN01340</t>
  </si>
  <si>
    <t>TN00698</t>
  </si>
  <si>
    <t>SQ00960</t>
  </si>
  <si>
    <t>SQ01998</t>
  </si>
  <si>
    <t>PR04446</t>
  </si>
  <si>
    <t>SQ01283</t>
  </si>
  <si>
    <t>SQ01026</t>
  </si>
  <si>
    <t>TN01912</t>
  </si>
  <si>
    <t>VT02319</t>
  </si>
  <si>
    <t>SQ04960</t>
  </si>
  <si>
    <t>SQ01829</t>
  </si>
  <si>
    <t>SQ00022</t>
  </si>
  <si>
    <t>TN02798</t>
  </si>
  <si>
    <t>VT02532</t>
  </si>
  <si>
    <t>PR02321</t>
  </si>
  <si>
    <t>SQ03116</t>
  </si>
  <si>
    <t>SQ02638</t>
  </si>
  <si>
    <t>VT03704</t>
  </si>
  <si>
    <t>VT04552</t>
  </si>
  <si>
    <t>SQ04665</t>
  </si>
  <si>
    <t>VT00336</t>
  </si>
  <si>
    <t>TN01256</t>
  </si>
  <si>
    <t>PR03271</t>
  </si>
  <si>
    <t>VT01101</t>
  </si>
  <si>
    <t>TN04660</t>
  </si>
  <si>
    <t>VT00596</t>
  </si>
  <si>
    <t>VT03552</t>
  </si>
  <si>
    <t>TN00083</t>
  </si>
  <si>
    <t>TN01389</t>
  </si>
  <si>
    <t>SQ02643</t>
  </si>
  <si>
    <t>TN02674</t>
  </si>
  <si>
    <t>TN02727</t>
  </si>
  <si>
    <t>VT01323</t>
  </si>
  <si>
    <t>PR03886</t>
  </si>
  <si>
    <t>PR00746</t>
  </si>
  <si>
    <t>SQ03387</t>
  </si>
  <si>
    <t>SQ00105</t>
  </si>
  <si>
    <t>SQ02424</t>
  </si>
  <si>
    <t>VT01703</t>
  </si>
  <si>
    <t>SQ02703</t>
  </si>
  <si>
    <t>VT04373</t>
  </si>
  <si>
    <t>SQ03733</t>
  </si>
  <si>
    <t>VT04467</t>
  </si>
  <si>
    <t>PR02016</t>
  </si>
  <si>
    <t>VT04415</t>
  </si>
  <si>
    <t>TN04067</t>
  </si>
  <si>
    <t>TN04175</t>
  </si>
  <si>
    <t>VT00687</t>
  </si>
  <si>
    <t>PR01269</t>
  </si>
  <si>
    <t>TN00579</t>
  </si>
  <si>
    <t>TN03097</t>
  </si>
  <si>
    <t>SQ02174</t>
  </si>
  <si>
    <t>PR02957</t>
  </si>
  <si>
    <t>TN01601</t>
  </si>
  <si>
    <t>SQ01730</t>
  </si>
  <si>
    <t>TN03355</t>
  </si>
  <si>
    <t>VT01246</t>
  </si>
  <si>
    <t>PR02275</t>
  </si>
  <si>
    <t>TN04166</t>
  </si>
  <si>
    <t>SQ00070</t>
  </si>
  <si>
    <t>TN01701</t>
  </si>
  <si>
    <t>VT03298</t>
  </si>
  <si>
    <t>TN04892</t>
  </si>
  <si>
    <t>PR01055</t>
  </si>
  <si>
    <t>SQ04437</t>
  </si>
  <si>
    <t>PR00770</t>
  </si>
  <si>
    <t>VT01762</t>
  </si>
  <si>
    <t>VT04273</t>
  </si>
  <si>
    <t>SQ00187</t>
  </si>
  <si>
    <t>PR00113</t>
  </si>
  <si>
    <t>PR01383</t>
  </si>
  <si>
    <t>TN00258</t>
  </si>
  <si>
    <t>VT00839</t>
  </si>
  <si>
    <t>VT00476</t>
  </si>
  <si>
    <t>SQ04934</t>
  </si>
  <si>
    <t>TN01566</t>
  </si>
  <si>
    <t>PR04851</t>
  </si>
  <si>
    <t>PR00007</t>
  </si>
  <si>
    <t>SQ03491</t>
  </si>
  <si>
    <t>SQ02465</t>
  </si>
  <si>
    <t>VT00194</t>
  </si>
  <si>
    <t>TN00328</t>
  </si>
  <si>
    <t>PR03137</t>
  </si>
  <si>
    <t>PR00246</t>
  </si>
  <si>
    <t>SQ02371</t>
  </si>
  <si>
    <t>VT04350</t>
  </si>
  <si>
    <t>SQ02035</t>
  </si>
  <si>
    <t>SQ00286</t>
  </si>
  <si>
    <t>TN02205</t>
  </si>
  <si>
    <t>VT00740</t>
  </si>
  <si>
    <t>PR01476</t>
  </si>
  <si>
    <t>SQ03112</t>
  </si>
  <si>
    <t>PR01943</t>
  </si>
  <si>
    <t>TN00243</t>
  </si>
  <si>
    <t>VT01996</t>
  </si>
  <si>
    <t>SQ02624</t>
  </si>
  <si>
    <t>SQ02565</t>
  </si>
  <si>
    <t>SQ02582</t>
  </si>
  <si>
    <t>TN02397</t>
  </si>
  <si>
    <t>TN04265</t>
  </si>
  <si>
    <t>TN02204</t>
  </si>
  <si>
    <t>PR01306</t>
  </si>
  <si>
    <t>VT03771</t>
  </si>
  <si>
    <t>SQ04613</t>
  </si>
  <si>
    <t>SQ04116</t>
  </si>
  <si>
    <t>PR02436</t>
  </si>
  <si>
    <t>VT00534</t>
  </si>
  <si>
    <t>TN01396</t>
  </si>
  <si>
    <t>TN02377</t>
  </si>
  <si>
    <t>PR03532</t>
  </si>
  <si>
    <t>TN02988</t>
  </si>
  <si>
    <t>VT04905</t>
  </si>
  <si>
    <t>PR04366</t>
  </si>
  <si>
    <t>TN04775</t>
  </si>
  <si>
    <t>SQ03625</t>
  </si>
  <si>
    <t>Start Date</t>
  </si>
  <si>
    <t>10-Apr-20</t>
  </si>
  <si>
    <t>10-Aug-20</t>
  </si>
  <si>
    <t>10-Dec-18</t>
  </si>
  <si>
    <t>10-Feb-21</t>
  </si>
  <si>
    <t>10-Jul-18</t>
  </si>
  <si>
    <t>12-Feb-21</t>
  </si>
  <si>
    <t>12-Mar-18</t>
  </si>
  <si>
    <t>12-Nov-18</t>
  </si>
  <si>
    <t>12-Oct-20</t>
  </si>
  <si>
    <t>13-Aug-18</t>
  </si>
  <si>
    <t>13-Aug-21</t>
  </si>
  <si>
    <t>13-Jan-20</t>
  </si>
  <si>
    <t>13-Jul-20</t>
  </si>
  <si>
    <t>13-Jun-18</t>
  </si>
  <si>
    <t>14-Nov-18</t>
  </si>
  <si>
    <t>15-Apr-19</t>
  </si>
  <si>
    <t>15-Mar-21</t>
  </si>
  <si>
    <t>16-Sep-19</t>
  </si>
  <si>
    <t>16-Sep-20</t>
  </si>
  <si>
    <t>17-Apr-19</t>
  </si>
  <si>
    <t>18-Apr-19</t>
  </si>
  <si>
    <t>18-Feb-19</t>
  </si>
  <si>
    <t>18-Jun-21</t>
  </si>
  <si>
    <t>18-Mar-20</t>
  </si>
  <si>
    <t>18-Nov-19</t>
  </si>
  <si>
    <t>19-Apr-21</t>
  </si>
  <si>
    <t>19-Jul-19</t>
  </si>
  <si>
    <t>19-Jul-21</t>
  </si>
  <si>
    <t>1-Feb-19</t>
  </si>
  <si>
    <t>1-Feb-21</t>
  </si>
  <si>
    <t>1-Oct-20</t>
  </si>
  <si>
    <t>20-Jun-19</t>
  </si>
  <si>
    <t>21-Dec-20</t>
  </si>
  <si>
    <t>21-Mar-18</t>
  </si>
  <si>
    <t>21-Oct-19</t>
  </si>
  <si>
    <t>22-Feb-21</t>
  </si>
  <si>
    <t>22-May-20</t>
  </si>
  <si>
    <t>23-Apr-18</t>
  </si>
  <si>
    <t>23-Jul-20</t>
  </si>
  <si>
    <t>24-Apr-20</t>
  </si>
  <si>
    <t>24-Feb-21</t>
  </si>
  <si>
    <t>24-Nov-20</t>
  </si>
  <si>
    <t>24-Sep-20</t>
  </si>
  <si>
    <t>25-Oct-19</t>
  </si>
  <si>
    <t>25-Sep-19</t>
  </si>
  <si>
    <t>26-Aug-21</t>
  </si>
  <si>
    <t>26-Feb-20</t>
  </si>
  <si>
    <t>26-Jun-18</t>
  </si>
  <si>
    <t>26-Jun-19</t>
  </si>
  <si>
    <t>26-Mar-19</t>
  </si>
  <si>
    <t>26-Nov-18</t>
  </si>
  <si>
    <t>27-Dec-19</t>
  </si>
  <si>
    <t>27-Jan-20</t>
  </si>
  <si>
    <t>27-Jul-20</t>
  </si>
  <si>
    <t>27-May-19</t>
  </si>
  <si>
    <t>28-Dec-20</t>
  </si>
  <si>
    <t>28-Jan-19</t>
  </si>
  <si>
    <t>29-Apr-21</t>
  </si>
  <si>
    <t>29-Aug-19</t>
  </si>
  <si>
    <t>29-Jan-18</t>
  </si>
  <si>
    <t>29-Oct-18</t>
  </si>
  <si>
    <t>2-Apr-18</t>
  </si>
  <si>
    <t>2-Dec-20</t>
  </si>
  <si>
    <t>2-Feb-18</t>
  </si>
  <si>
    <t>2-Oct-19</t>
  </si>
  <si>
    <t>30-Apr-20</t>
  </si>
  <si>
    <t>30-Aug-19</t>
  </si>
  <si>
    <t>30-Mar-20</t>
  </si>
  <si>
    <t>30-Mar-21</t>
  </si>
  <si>
    <t>30-Sep-20</t>
  </si>
  <si>
    <t>31-Dec-18</t>
  </si>
  <si>
    <t>3-Jan-19</t>
  </si>
  <si>
    <t>3-Jul-19</t>
  </si>
  <si>
    <t>3-Sep-18</t>
  </si>
  <si>
    <t>4-Feb-19</t>
  </si>
  <si>
    <t>4-Oct-21</t>
  </si>
  <si>
    <t>5-Feb-18</t>
  </si>
  <si>
    <t>5-Feb-19</t>
  </si>
  <si>
    <t>5-Nov-18</t>
  </si>
  <si>
    <t>6-Dec-18</t>
  </si>
  <si>
    <t>7-Dec-20</t>
  </si>
  <si>
    <t>7-Jun-18</t>
  </si>
  <si>
    <t>8-Jan-19</t>
  </si>
  <si>
    <t>8-Jul-19</t>
  </si>
  <si>
    <t>9-Jul-20</t>
  </si>
  <si>
    <t>9-Sep-19</t>
  </si>
  <si>
    <t>Apr 15, 2020</t>
  </si>
  <si>
    <t>Apr 29, 2020</t>
  </si>
  <si>
    <t>Apr 30, 2018</t>
  </si>
  <si>
    <t>Aug 12, 2020</t>
  </si>
  <si>
    <t>Dec 24, 2018</t>
  </si>
  <si>
    <t>Dec 24, 2019</t>
  </si>
  <si>
    <t>Jan 25, 2021</t>
  </si>
  <si>
    <t>Jan 29, 2019</t>
  </si>
  <si>
    <t>Jan 7, 2019</t>
  </si>
  <si>
    <t>Jul 16, 2019</t>
  </si>
  <si>
    <t>Jul 5, 2021</t>
  </si>
  <si>
    <t>Jun 11, 2021</t>
  </si>
  <si>
    <t>Jun 5, 2018</t>
  </si>
  <si>
    <t>Mar 5, 2018</t>
  </si>
  <si>
    <t>May 11, 2020</t>
  </si>
  <si>
    <t>May 14, 2019</t>
  </si>
  <si>
    <t>May 5, 2020</t>
  </si>
  <si>
    <t>Nov 13, 2020</t>
  </si>
  <si>
    <t>Nov 2, 2018</t>
  </si>
  <si>
    <t>Nov 2, 2020</t>
  </si>
  <si>
    <t>Nov 25, 2019</t>
  </si>
  <si>
    <t>Nov 30, 2018</t>
  </si>
  <si>
    <t>Oct 1, 2018</t>
  </si>
  <si>
    <t>Oct 16, 2020</t>
  </si>
  <si>
    <t>Oct 18, 2021</t>
  </si>
  <si>
    <t>Oct 6, 2020</t>
  </si>
  <si>
    <t>Sep 23, 2021</t>
  </si>
  <si>
    <t>Salary</t>
  </si>
  <si>
    <t>County</t>
  </si>
  <si>
    <t>TotalPop</t>
  </si>
  <si>
    <t>Autauga County</t>
  </si>
  <si>
    <t>Baldwin County</t>
  </si>
  <si>
    <t>Barbour County</t>
  </si>
  <si>
    <t>Bibb County</t>
  </si>
  <si>
    <t>Blount County</t>
  </si>
  <si>
    <t>Bullock County</t>
  </si>
  <si>
    <t>Butler County</t>
  </si>
  <si>
    <t>Calhoun County</t>
  </si>
  <si>
    <t>Chambers County</t>
  </si>
  <si>
    <t>Cherokee County</t>
  </si>
  <si>
    <t>Chilton County</t>
  </si>
  <si>
    <t>Choctaw County</t>
  </si>
  <si>
    <t>Clarke County</t>
  </si>
  <si>
    <t>Clay County</t>
  </si>
  <si>
    <t>Cleburne County</t>
  </si>
  <si>
    <t>Coffee County</t>
  </si>
  <si>
    <t>Colbert County</t>
  </si>
  <si>
    <t>Conecuh County</t>
  </si>
  <si>
    <t>Coosa County</t>
  </si>
  <si>
    <t>Covington County</t>
  </si>
  <si>
    <t>Crenshaw County</t>
  </si>
  <si>
    <t>Cullman County</t>
  </si>
  <si>
    <t>Dale County</t>
  </si>
  <si>
    <t>Dallas County</t>
  </si>
  <si>
    <t>Citizen</t>
  </si>
  <si>
    <t>Income</t>
  </si>
  <si>
    <t>Full Name</t>
  </si>
  <si>
    <t>Gender</t>
  </si>
  <si>
    <t>Christy  Olson</t>
  </si>
  <si>
    <t>Male</t>
  </si>
  <si>
    <t>Dan  Peterson</t>
  </si>
  <si>
    <t>Female</t>
  </si>
  <si>
    <t>Mable  Lindsey</t>
  </si>
  <si>
    <t>Kyle  Carr</t>
  </si>
  <si>
    <t>Rachel  Gomez</t>
  </si>
  <si>
    <t>Isabel  Cross</t>
  </si>
  <si>
    <t>Billie  Chandler</t>
  </si>
  <si>
    <t>Sylvester  Morales</t>
  </si>
  <si>
    <t>Beth  Tucker</t>
  </si>
  <si>
    <t>Shari  Silva</t>
  </si>
  <si>
    <t>Drew  Rogers</t>
  </si>
  <si>
    <t>Arturo  Francis</t>
  </si>
  <si>
    <t>Jenny  Garcia</t>
  </si>
  <si>
    <t>Colleen  Warren</t>
  </si>
  <si>
    <t>Pauline  Beck</t>
  </si>
  <si>
    <t>Ben  Perez</t>
  </si>
  <si>
    <t>Cassandra  Franklin</t>
  </si>
  <si>
    <t>Elaine  Ellis</t>
  </si>
  <si>
    <t>Nellie  Joseph</t>
  </si>
  <si>
    <t>Guillermo  Potter</t>
  </si>
  <si>
    <t>Lynette  Brewer</t>
  </si>
  <si>
    <t>Lance  Yates</t>
  </si>
  <si>
    <t>Lula  Daniels</t>
  </si>
  <si>
    <t>Bethany  Pena</t>
  </si>
  <si>
    <t>Robert  Munoz</t>
  </si>
  <si>
    <t>Cindy  Becker</t>
  </si>
  <si>
    <t>Sandra  Floyd</t>
  </si>
  <si>
    <t>Bernadette  Page</t>
  </si>
  <si>
    <t>Andrew  Meyer</t>
  </si>
  <si>
    <t>Lee  Mack</t>
  </si>
  <si>
    <t>Bobbie  Ryan</t>
  </si>
  <si>
    <t>Trevor  Jones</t>
  </si>
  <si>
    <t>Eric  Rose</t>
  </si>
  <si>
    <t>Donna  Reid</t>
  </si>
  <si>
    <t>Ivan  Adkins</t>
  </si>
  <si>
    <t>Brooke  Horton</t>
  </si>
  <si>
    <t>Max  Rodgers</t>
  </si>
  <si>
    <t>Don  Gonzales</t>
  </si>
  <si>
    <t>Cecilia  Manning</t>
  </si>
  <si>
    <t>Christina  Fuller</t>
  </si>
  <si>
    <t>Peter  Hodges</t>
  </si>
  <si>
    <t>Salvador  Bass</t>
  </si>
  <si>
    <t>Della  Jensen</t>
  </si>
  <si>
    <t>Lorraine  Gibson</t>
  </si>
  <si>
    <t>Iris  Underwood</t>
  </si>
  <si>
    <t>Woodrow  Colon</t>
  </si>
  <si>
    <t>Edwin  Malone</t>
  </si>
  <si>
    <t>Paulette  Spencer</t>
  </si>
  <si>
    <t>Allan  Ramos</t>
  </si>
  <si>
    <t>Austin  Reynolds</t>
  </si>
  <si>
    <t>Elbert  Klein</t>
  </si>
  <si>
    <t>Herman  Williams</t>
  </si>
  <si>
    <t>Willie  Vega</t>
  </si>
  <si>
    <t>Tracy  Reed</t>
  </si>
  <si>
    <t>Carla  Mccormick</t>
  </si>
  <si>
    <t>Fernando  Rowe</t>
  </si>
  <si>
    <t>Jaime  Pearson</t>
  </si>
  <si>
    <t>Ellen  Weaver</t>
  </si>
  <si>
    <t>Marian  Hill</t>
  </si>
  <si>
    <t>Blake  Bridges</t>
  </si>
  <si>
    <t>Elvira  Bowman</t>
  </si>
  <si>
    <t>Patty  Thompson</t>
  </si>
  <si>
    <t>Sonya  Mullins</t>
  </si>
  <si>
    <t>Tiffany  May</t>
  </si>
  <si>
    <t>Ernest  Davis</t>
  </si>
  <si>
    <t>Eddie  Green</t>
  </si>
  <si>
    <t>Joey  Wong</t>
  </si>
  <si>
    <t>Ruben  Nunez</t>
  </si>
  <si>
    <t>Order the name column in Alphabetical Order</t>
  </si>
  <si>
    <t>Find the % Grand Total for the Salaray column</t>
  </si>
  <si>
    <t xml:space="preserve">Format the date column properly </t>
  </si>
  <si>
    <t>MenPop</t>
  </si>
  <si>
    <t>Find ratio of MenPop to the total population</t>
  </si>
  <si>
    <t>Split the county column</t>
  </si>
  <si>
    <t>Split the Staff ID Column into two Character and Numbers</t>
  </si>
  <si>
    <t>Tax</t>
  </si>
  <si>
    <r>
      <t xml:space="preserve">Perform Any three Univariate Analysis </t>
    </r>
    <r>
      <rPr>
        <b/>
        <sz val="11"/>
        <color theme="1"/>
        <rFont val="Calibri"/>
        <family val="2"/>
        <scheme val="minor"/>
      </rPr>
      <t>(chart)</t>
    </r>
  </si>
  <si>
    <r>
      <t xml:space="preserve">Perform Any three Bivariate Analysis </t>
    </r>
    <r>
      <rPr>
        <b/>
        <sz val="11"/>
        <color theme="1"/>
        <rFont val="Calibri"/>
        <family val="2"/>
        <scheme val="minor"/>
      </rPr>
      <t>(Chart)</t>
    </r>
  </si>
  <si>
    <t xml:space="preserve">Calculate the total, average and range of all the columns </t>
  </si>
  <si>
    <t>Column1</t>
  </si>
  <si>
    <t>Column2</t>
  </si>
  <si>
    <t>Staff#</t>
  </si>
  <si>
    <t>County2</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</si>
  <si>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</si>
  <si>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</si>
  <si>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</si>
  <si>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</si>
  <si>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</si>
  <si>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</si>
  <si>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</si>
  <si>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</si>
  <si>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</si>
  <si>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</si>
  <si>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</si>
  <si>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</si>
  <si>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</si>
  <si>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</si>
  <si>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</si>
  <si>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</si>
  <si>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</si>
  <si>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</si>
  <si>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</si>
  <si>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</si>
  <si>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</si>
  <si>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</si>
  <si>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</si>
  <si>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</si>
  <si>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MenPop/TotalPop</t>
  </si>
  <si>
    <t>Staff Letters</t>
  </si>
  <si>
    <t>PR</t>
  </si>
  <si>
    <t>0147</t>
  </si>
  <si>
    <t>4686</t>
  </si>
  <si>
    <t>SQ</t>
  </si>
  <si>
    <t>4612</t>
  </si>
  <si>
    <t>VT</t>
  </si>
  <si>
    <t>1803</t>
  </si>
  <si>
    <t>TN</t>
  </si>
  <si>
    <t>2749</t>
  </si>
  <si>
    <t>0144</t>
  </si>
  <si>
    <t>4601</t>
  </si>
  <si>
    <t>1854</t>
  </si>
  <si>
    <t>0612</t>
  </si>
  <si>
    <t>0419</t>
  </si>
  <si>
    <t>0578</t>
  </si>
  <si>
    <t>1281</t>
  </si>
  <si>
    <t>4473</t>
  </si>
  <si>
    <t>2417</t>
  </si>
  <si>
    <t>0691</t>
  </si>
  <si>
    <t>2559</t>
  </si>
  <si>
    <t>0214</t>
  </si>
  <si>
    <t>2539</t>
  </si>
  <si>
    <t>4598</t>
  </si>
  <si>
    <t>0464</t>
  </si>
  <si>
    <t>0893</t>
  </si>
  <si>
    <t>0882</t>
  </si>
  <si>
    <t>3445</t>
  </si>
  <si>
    <t>3416</t>
  </si>
  <si>
    <t>0890</t>
  </si>
  <si>
    <t>4137</t>
  </si>
  <si>
    <t>2603</t>
  </si>
  <si>
    <t>3158</t>
  </si>
  <si>
    <t>2288</t>
  </si>
  <si>
    <t>3849</t>
  </si>
  <si>
    <t>1395</t>
  </si>
  <si>
    <t>0227</t>
  </si>
  <si>
    <t>4627</t>
  </si>
  <si>
    <t>1092</t>
  </si>
  <si>
    <t>1951</t>
  </si>
  <si>
    <t>1662</t>
  </si>
  <si>
    <t>2313</t>
  </si>
  <si>
    <t>1620</t>
  </si>
  <si>
    <t>4681</t>
  </si>
  <si>
    <t>4246</t>
  </si>
  <si>
    <t>2570</t>
  </si>
  <si>
    <t>2801</t>
  </si>
  <si>
    <t>1177</t>
  </si>
  <si>
    <t>1740</t>
  </si>
  <si>
    <t>1876</t>
  </si>
  <si>
    <t>3988</t>
  </si>
  <si>
    <t>3331</t>
  </si>
  <si>
    <t>1249</t>
  </si>
  <si>
    <t>3169</t>
  </si>
  <si>
    <t>1402</t>
  </si>
  <si>
    <t>0360</t>
  </si>
  <si>
    <t>2208</t>
  </si>
  <si>
    <t>1637</t>
  </si>
  <si>
    <t>3210</t>
  </si>
  <si>
    <t>3844</t>
  </si>
  <si>
    <t>4093</t>
  </si>
  <si>
    <t>2246</t>
  </si>
  <si>
    <t>3032</t>
  </si>
  <si>
    <t>0914</t>
  </si>
  <si>
    <t>2525</t>
  </si>
  <si>
    <t>2667</t>
  </si>
  <si>
    <t>2782</t>
  </si>
  <si>
    <t>4058</t>
  </si>
  <si>
    <t>2663</t>
  </si>
  <si>
    <t>0576</t>
  </si>
  <si>
    <t>2260</t>
  </si>
  <si>
    <t>2883</t>
  </si>
  <si>
    <t>3024</t>
  </si>
  <si>
    <t>4428</t>
  </si>
  <si>
    <t>3350</t>
  </si>
  <si>
    <t>3421</t>
  </si>
  <si>
    <t>1346</t>
  </si>
  <si>
    <t>3993</t>
  </si>
  <si>
    <t>0210</t>
  </si>
  <si>
    <t>2496</t>
  </si>
  <si>
    <t>2491</t>
  </si>
  <si>
    <t>3980</t>
  </si>
  <si>
    <t>3307</t>
  </si>
  <si>
    <t>0095</t>
  </si>
  <si>
    <t>3546</t>
  </si>
  <si>
    <t>2374</t>
  </si>
  <si>
    <t>3034</t>
  </si>
  <si>
    <t>1159</t>
  </si>
  <si>
    <t>3476</t>
  </si>
  <si>
    <t>4380</t>
  </si>
  <si>
    <t>0182</t>
  </si>
  <si>
    <t>1523</t>
  </si>
  <si>
    <t>0916</t>
  </si>
  <si>
    <t>1211</t>
  </si>
  <si>
    <t>1684</t>
  </si>
  <si>
    <t>4740</t>
  </si>
  <si>
    <t>3575</t>
  </si>
  <si>
    <t>4984</t>
  </si>
  <si>
    <t>3500</t>
  </si>
  <si>
    <t>0017</t>
  </si>
  <si>
    <t>0450</t>
  </si>
  <si>
    <t>3804</t>
  </si>
  <si>
    <t>4488</t>
  </si>
  <si>
    <t>0735</t>
  </si>
  <si>
    <t>1893</t>
  </si>
  <si>
    <t>2223</t>
  </si>
  <si>
    <t>2010</t>
  </si>
  <si>
    <t>0498</t>
  </si>
  <si>
    <t>2113</t>
  </si>
  <si>
    <t>0727</t>
  </si>
  <si>
    <t>1697</t>
  </si>
  <si>
    <t>1519</t>
  </si>
  <si>
    <t>1632</t>
  </si>
  <si>
    <t>1956</t>
  </si>
  <si>
    <t>2140</t>
  </si>
  <si>
    <t>1210</t>
  </si>
  <si>
    <t>2051</t>
  </si>
  <si>
    <t>3321</t>
  </si>
  <si>
    <t>0841</t>
  </si>
  <si>
    <t>4603</t>
  </si>
  <si>
    <t>1028</t>
  </si>
  <si>
    <t>4028</t>
  </si>
  <si>
    <t>3068</t>
  </si>
  <si>
    <t>3701</t>
  </si>
  <si>
    <t>4101</t>
  </si>
  <si>
    <t>2319</t>
  </si>
  <si>
    <t>0022</t>
  </si>
  <si>
    <t>2798</t>
  </si>
  <si>
    <t>3626</t>
  </si>
  <si>
    <t>1829</t>
  </si>
  <si>
    <t>0129</t>
  </si>
  <si>
    <t>1340</t>
  </si>
  <si>
    <t>0698</t>
  </si>
  <si>
    <t>0960</t>
  </si>
  <si>
    <t>1998</t>
  </si>
  <si>
    <t>4446</t>
  </si>
  <si>
    <t>1283</t>
  </si>
  <si>
    <t>4960</t>
  </si>
  <si>
    <t>1912</t>
  </si>
  <si>
    <t>3271</t>
  </si>
  <si>
    <t>4660</t>
  </si>
  <si>
    <t>0596</t>
  </si>
  <si>
    <t>3552</t>
  </si>
  <si>
    <t>1389</t>
  </si>
  <si>
    <t>2643</t>
  </si>
  <si>
    <t>2532</t>
  </si>
  <si>
    <t>2321</t>
  </si>
  <si>
    <t>3116</t>
  </si>
  <si>
    <t>2638</t>
  </si>
  <si>
    <t>3704</t>
  </si>
  <si>
    <t>4552</t>
  </si>
  <si>
    <t>4665</t>
  </si>
  <si>
    <t>0336</t>
  </si>
  <si>
    <t>1101</t>
  </si>
  <si>
    <t>1962</t>
  </si>
  <si>
    <t>3387</t>
  </si>
  <si>
    <t>2424</t>
  </si>
  <si>
    <t>1703</t>
  </si>
  <si>
    <t>2703</t>
  </si>
  <si>
    <t>0105</t>
  </si>
  <si>
    <t>4373</t>
  </si>
  <si>
    <t>2674</t>
  </si>
  <si>
    <t>2727</t>
  </si>
  <si>
    <t>1323</t>
  </si>
  <si>
    <t>3886</t>
  </si>
  <si>
    <t>0746</t>
  </si>
  <si>
    <t>0687</t>
  </si>
  <si>
    <t>1269</t>
  </si>
  <si>
    <t>0579</t>
  </si>
  <si>
    <t>3097</t>
  </si>
  <si>
    <t>2174</t>
  </si>
  <si>
    <t>2957</t>
  </si>
  <si>
    <t>3733</t>
  </si>
  <si>
    <t>4467</t>
  </si>
  <si>
    <t>3537</t>
  </si>
  <si>
    <t>1610</t>
  </si>
  <si>
    <t>2016</t>
  </si>
  <si>
    <t>4415</t>
  </si>
  <si>
    <t>4067</t>
  </si>
  <si>
    <t>4175</t>
  </si>
  <si>
    <t>3298</t>
  </si>
  <si>
    <t>4892</t>
  </si>
  <si>
    <t>1055</t>
  </si>
  <si>
    <t>4437</t>
  </si>
  <si>
    <t>0770</t>
  </si>
  <si>
    <t>1762</t>
  </si>
  <si>
    <t>1601</t>
  </si>
  <si>
    <t>1730</t>
  </si>
  <si>
    <t>3355</t>
  </si>
  <si>
    <t>1246</t>
  </si>
  <si>
    <t>2275</t>
  </si>
  <si>
    <t>4166</t>
  </si>
  <si>
    <t>0070</t>
  </si>
  <si>
    <t>1701</t>
  </si>
  <si>
    <t>4934</t>
  </si>
  <si>
    <t>1566</t>
  </si>
  <si>
    <t>4851</t>
  </si>
  <si>
    <t>0007</t>
  </si>
  <si>
    <t>3491</t>
  </si>
  <si>
    <t>2465</t>
  </si>
  <si>
    <t>0194</t>
  </si>
  <si>
    <t>0328</t>
  </si>
  <si>
    <t>4273</t>
  </si>
  <si>
    <t>0187</t>
  </si>
  <si>
    <t>0113</t>
  </si>
  <si>
    <t>1383</t>
  </si>
  <si>
    <t>0839</t>
  </si>
  <si>
    <t>1256</t>
  </si>
  <si>
    <t>0286</t>
  </si>
  <si>
    <t>2205</t>
  </si>
  <si>
    <t>0740</t>
  </si>
  <si>
    <t>1476</t>
  </si>
  <si>
    <t>3112</t>
  </si>
  <si>
    <t>1943</t>
  </si>
  <si>
    <t>2035</t>
  </si>
  <si>
    <t>3137</t>
  </si>
  <si>
    <t>0246</t>
  </si>
  <si>
    <t>2371</t>
  </si>
  <si>
    <t>4350</t>
  </si>
  <si>
    <t>2565</t>
  </si>
  <si>
    <t>2397</t>
  </si>
  <si>
    <t>4265</t>
  </si>
  <si>
    <t>2204</t>
  </si>
  <si>
    <t>1306</t>
  </si>
  <si>
    <t>3771</t>
  </si>
  <si>
    <t>4116</t>
  </si>
  <si>
    <t>2436</t>
  </si>
  <si>
    <t>0534</t>
  </si>
  <si>
    <t>2582</t>
  </si>
  <si>
    <t>0243</t>
  </si>
  <si>
    <t>1996</t>
  </si>
  <si>
    <t>2624</t>
  </si>
  <si>
    <t>1396</t>
  </si>
  <si>
    <t>Unknown</t>
  </si>
  <si>
    <t>Total</t>
  </si>
  <si>
    <t>Average</t>
  </si>
  <si>
    <t>Min</t>
  </si>
  <si>
    <t>Max</t>
  </si>
  <si>
    <t>Univariate Analysis</t>
  </si>
  <si>
    <t xml:space="preserve">We can see comparing to the first box plot this is a more appropriate use of the plot. This gives quick and meaningful visual information. This is because the data does not have any major outliers </t>
  </si>
  <si>
    <t xml:space="preserve">This Box plot tells us we have some large outliers in the data which a skewing the data and this does not allow us to read more information from the chart such as the median and quartiles. </t>
  </si>
  <si>
    <t>This histogram of income allows us to see that this distribution of salaries is skewed towards the lower end with most salaries faling inbetween $29501 and $39500.</t>
  </si>
  <si>
    <t>Bivariate Analysis</t>
  </si>
  <si>
    <t>To begin with I performed a quick visual inspection of the data searching for any major inconsistencies. I chose to do this as the data was relatively small with only 277 entries. Most of the data appeared consistent with expected irregularities such as blank entries, however after row 251 the county data became absent. This may only be a minor issue depending on the analysis required and this could be rectified by replacing the null values in this column with a new entry “Unknown”.
From row 271 in cell range H271:I276 there are unexpected numerical entries in the data. Row H is expected to contain textual input and row I has remained empty to that point. There is also additional formatting in the cells below that indicated that this is its own table. I have come to a judgement that this data was erroneously inputted into these columns, as I cannot ascertain to which columns these belong to I am removing these columns from my cleaned data. Further consultation with the client or looking at source data in the future may allow these to be included. After this there is not data left in column I so this has also been removed from the cleaned data set.
Row 277 only includes a staff number and no other data, no meaningful analysis could be performed at this point so row 277 was removed from the cleaned data.
Categorical Variables with missing entries have had null values replaced with “Unknown”. With the missing numerical, continuous values I have chosen to delete the entries as inputting a dummy variable will impact final analysis and insight and may lead to misleading conclusions from the data. I used the filter feature to show only those entries with the missing variables and deleted them from the data. This led to 19 entries being excluded from the data going from an initial 276 rows to 257.From here I followed the tasks direction on how the data should be formatted.</t>
  </si>
  <si>
    <t>Here we can see from this scatter plot with a trend line that income and tax are very weakly positively correlated, but there is no strong relationshipe between the two variables.</t>
  </si>
  <si>
    <t>Here we can see start date or time served at the company has no bearing on salary</t>
  </si>
  <si>
    <t>No clear correlation between these variables either</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</si>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</sst>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_);[Red]\(&quot;$&quot;#,##0.00\)"/>
    <numFmt numFmtId="165" formatCode="[$$-409]#,##0.00"/>
    <numFmt numFmtId="166" formatCode="dd/mm/yy;@"/>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1">
    <xf numFmtId="0" fontId="0" fillId="0" borderId="0" xfId="0"/>
    <xf numFmtId="0" fontId="1" fillId="2" borderId="0" xfId="0" applyFont="1" applyFill="1" applyAlignment="1">
      <alignment horizontal="left"/>
    </xf>
    <xf numFmtId="0" fontId="0" fillId="0" borderId="0" xfId="0" applyAlignment="1">
      <alignment horizontal="left"/>
    </xf>
    <xf numFmtId="0" fontId="0" fillId="2" borderId="0" xfId="0" applyFill="1"/>
    <xf numFmtId="0" fontId="0" fillId="3" borderId="0" xfId="0" applyFill="1"/>
    <xf numFmtId="14" fontId="1" fillId="2" borderId="0" xfId="0" applyNumberFormat="1" applyFont="1" applyFill="1" applyAlignment="1">
      <alignment horizontal="left"/>
    </xf>
    <xf numFmtId="14" fontId="0" fillId="0" borderId="0" xfId="0" applyNumberFormat="1" applyAlignment="1">
      <alignment horizontal="left"/>
    </xf>
    <xf numFmtId="164" fontId="0" fillId="0" borderId="0" xfId="0" applyNumberFormat="1" applyAlignment="1">
      <alignment horizontal="left"/>
    </xf>
    <xf numFmtId="0" fontId="1" fillId="2" borderId="0" xfId="0" applyFont="1" applyFill="1"/>
    <xf numFmtId="49" fontId="0" fillId="0" borderId="0" xfId="0" applyNumberFormat="1"/>
    <xf numFmtId="0" fontId="1" fillId="0" borderId="0" xfId="0" applyFont="1" applyAlignment="1">
      <alignment horizontal="left"/>
    </xf>
    <xf numFmtId="14" fontId="1" fillId="0" borderId="0" xfId="0" applyNumberFormat="1" applyFont="1" applyAlignment="1">
      <alignment horizontal="left"/>
    </xf>
    <xf numFmtId="0" fontId="1" fillId="0" borderId="0" xfId="0" applyFont="1"/>
    <xf numFmtId="10" fontId="0" fillId="0" borderId="0" xfId="0" applyNumberFormat="1"/>
    <xf numFmtId="10" fontId="1" fillId="0" borderId="0" xfId="0" applyNumberFormat="1" applyFont="1" applyAlignment="1">
      <alignment horizontal="left"/>
    </xf>
    <xf numFmtId="49" fontId="1" fillId="0" borderId="0" xfId="0" applyNumberFormat="1" applyFont="1" applyAlignment="1">
      <alignment horizontal="left"/>
    </xf>
    <xf numFmtId="49" fontId="0" fillId="0" borderId="0" xfId="0" applyNumberFormat="1" applyAlignment="1">
      <alignment horizontal="left"/>
    </xf>
    <xf numFmtId="165" fontId="0" fillId="0" borderId="0" xfId="0" applyNumberFormat="1"/>
    <xf numFmtId="2" fontId="0" fillId="0" borderId="0" xfId="0" applyNumberFormat="1"/>
    <xf numFmtId="165" fontId="0" fillId="0" borderId="1" xfId="0" applyNumberFormat="1" applyBorder="1"/>
    <xf numFmtId="10" fontId="0" fillId="0" borderId="1" xfId="0" applyNumberFormat="1" applyBorder="1"/>
    <xf numFmtId="2" fontId="0" fillId="0" borderId="1" xfId="0" applyNumberFormat="1" applyBorder="1"/>
    <xf numFmtId="2" fontId="0" fillId="0" borderId="6" xfId="0" applyNumberFormat="1" applyBorder="1"/>
    <xf numFmtId="165" fontId="0" fillId="0" borderId="8" xfId="0" applyNumberFormat="1" applyBorder="1"/>
    <xf numFmtId="10" fontId="0" fillId="0" borderId="8" xfId="0" applyNumberFormat="1" applyBorder="1"/>
    <xf numFmtId="2" fontId="0" fillId="0" borderId="8" xfId="0" applyNumberFormat="1" applyBorder="1"/>
    <xf numFmtId="2" fontId="0" fillId="0" borderId="9" xfId="0" applyNumberFormat="1" applyBorder="1"/>
    <xf numFmtId="165" fontId="0" fillId="5" borderId="3" xfId="0" applyNumberFormat="1" applyFill="1" applyBorder="1"/>
    <xf numFmtId="10" fontId="0" fillId="5" borderId="3" xfId="0" applyNumberFormat="1" applyFill="1" applyBorder="1"/>
    <xf numFmtId="2" fontId="0" fillId="5" borderId="3" xfId="0" applyNumberFormat="1" applyFill="1" applyBorder="1"/>
    <xf numFmtId="2" fontId="0" fillId="5" borderId="4" xfId="0" applyNumberFormat="1" applyFill="1" applyBorder="1"/>
    <xf numFmtId="165" fontId="0" fillId="5" borderId="1" xfId="0" applyNumberFormat="1" applyFill="1" applyBorder="1"/>
    <xf numFmtId="10" fontId="0" fillId="5" borderId="1" xfId="0" applyNumberFormat="1" applyFill="1" applyBorder="1"/>
    <xf numFmtId="2" fontId="0" fillId="5" borderId="1" xfId="0" applyNumberFormat="1" applyFill="1" applyBorder="1"/>
    <xf numFmtId="2" fontId="0" fillId="5" borderId="6" xfId="0" applyNumberFormat="1" applyFill="1" applyBorder="1"/>
    <xf numFmtId="49" fontId="0" fillId="5" borderId="3" xfId="0" applyNumberFormat="1" applyFill="1" applyBorder="1"/>
    <xf numFmtId="49" fontId="0" fillId="0" borderId="1" xfId="0" applyNumberFormat="1" applyBorder="1"/>
    <xf numFmtId="49" fontId="0" fillId="5" borderId="1" xfId="0" applyNumberFormat="1" applyFill="1" applyBorder="1"/>
    <xf numFmtId="49" fontId="0" fillId="0" borderId="8" xfId="0" applyNumberFormat="1" applyBorder="1"/>
    <xf numFmtId="49" fontId="1" fillId="4" borderId="2" xfId="0" applyNumberFormat="1" applyFont="1" applyFill="1" applyBorder="1"/>
    <xf numFmtId="49" fontId="1" fillId="4" borderId="5" xfId="0" applyNumberFormat="1" applyFont="1" applyFill="1" applyBorder="1"/>
    <xf numFmtId="49" fontId="1" fillId="4" borderId="7" xfId="0" applyNumberFormat="1" applyFont="1" applyFill="1" applyBorder="1"/>
    <xf numFmtId="166" fontId="0" fillId="0" borderId="0" xfId="0" applyNumberFormat="1"/>
    <xf numFmtId="166" fontId="0" fillId="5" borderId="3" xfId="0" applyNumberFormat="1" applyFill="1" applyBorder="1"/>
    <xf numFmtId="166" fontId="0" fillId="0" borderId="1" xfId="0" applyNumberFormat="1" applyBorder="1"/>
    <xf numFmtId="166" fontId="0" fillId="5" borderId="1" xfId="0" applyNumberFormat="1" applyFill="1" applyBorder="1"/>
    <xf numFmtId="166" fontId="0" fillId="0" borderId="8" xfId="0" applyNumberFormat="1" applyBorder="1"/>
    <xf numFmtId="0" fontId="0" fillId="0" borderId="0" xfId="0" pivotButton="1"/>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cellXfs>
  <cellStyles count="1">
    <cellStyle name="Normal" xfId="0" builtinId="0"/>
  </cellStyles>
  <dxfs count="34">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numFmt numFmtId="14" formatCode="0.00%"/>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quot;$&quot;#,##0.00_);[Red]\(&quot;$&quot;#,##0.00\)"/>
      <fill>
        <patternFill patternType="none">
          <fgColor indexed="64"/>
          <bgColor indexed="65"/>
        </patternFill>
      </fill>
      <alignment horizontal="left" vertical="bottom" textRotation="0" wrapText="0" indent="0" justifyLastLine="0" shrinkToFit="0" readingOrder="0"/>
    </dxf>
    <dxf>
      <numFmt numFmtId="164" formatCode="&quot;$&quot;#,##0.00_);[Red]\(&quot;$&quot;#,##0.00\)"/>
      <fill>
        <patternFill patternType="none">
          <fgColor indexed="64"/>
          <bgColor auto="1"/>
        </patternFill>
      </fill>
      <alignment horizontal="left" vertical="bottom" textRotation="0" wrapText="0" indent="0" justifyLastLine="0" shrinkToFit="0" readingOrder="0"/>
    </dxf>
    <dxf>
      <numFmt numFmtId="19" formatCode="dd/mm/yyyy"/>
      <fill>
        <patternFill patternType="none">
          <fgColor indexed="64"/>
          <bgColor auto="1"/>
        </patternFill>
      </fill>
      <alignment horizontal="left" vertical="bottom" textRotation="0" wrapText="0" indent="0" justifyLastLine="0" shrinkToFit="0" readingOrder="0"/>
    </dxf>
    <dxf>
      <numFmt numFmtId="30" formatCode="@"/>
      <fill>
        <patternFill patternType="none">
          <fgColor indexed="64"/>
          <bgColor auto="1"/>
        </patternFill>
      </fill>
      <alignment horizontal="left" vertical="bottom" textRotation="0" wrapText="0" indent="0" justifyLastLine="0" shrinkToFit="0" readingOrder="0"/>
      <protection locked="0" hidden="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numFmt numFmtId="2" formatCode="0.00"/>
    </dxf>
    <dxf>
      <numFmt numFmtId="2" formatCode="0.00"/>
    </dxf>
    <dxf>
      <numFmt numFmtId="2" formatCode="0.00"/>
    </dxf>
    <dxf>
      <numFmt numFmtId="30" formatCode="@"/>
    </dxf>
    <dxf>
      <numFmt numFmtId="30" formatCode="@"/>
    </dxf>
    <dxf>
      <numFmt numFmtId="14" formatCode="0.00%"/>
    </dxf>
    <dxf>
      <numFmt numFmtId="2" formatCode="0.00"/>
    </dxf>
    <dxf>
      <numFmt numFmtId="2" formatCode="0.00"/>
    </dxf>
    <dxf>
      <numFmt numFmtId="30" formatCode="@"/>
    </dxf>
    <dxf>
      <numFmt numFmtId="30" formatCode="@"/>
    </dxf>
    <dxf>
      <numFmt numFmtId="14" formatCode="0.00%"/>
    </dxf>
    <dxf>
      <numFmt numFmtId="165" formatCode="[$$-409]#,##0.00"/>
    </dxf>
    <dxf>
      <numFmt numFmtId="166" formatCode="dd/mm/yy;@"/>
    </dxf>
    <dxf>
      <numFmt numFmtId="30" formatCode="@"/>
    </dxf>
    <dxf>
      <numFmt numFmtId="30" formatCode="@"/>
    </dxf>
    <dxf>
      <numFmt numFmtId="30" formatCode="@"/>
    </dxf>
  </dxfs>
  <tableStyles count="1" defaultTableStyle="TableStyleMedium2" defaultPivotStyle="PivotStyleLight16">
    <tableStyle name="Table Style 1" pivot="0" count="0" xr9:uid="{F693DCF2-8166-4409-A55D-1EBDBCAC58F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and Income</a:t>
            </a:r>
            <a:r>
              <a:rPr lang="en-US" baseline="0"/>
              <a:t> Scatter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'Final Cleaned Data and Analysis'!$P$1</c:f>
              <c:strCache>
                <c:ptCount val="1"/>
                <c:pt idx="0">
                  <c:v>Tax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'Final Cleaned Data and Analysis'!$O$2:$O$258</c:f>
              <c:numCache>
                <c:formatCode>0.00</c:formatCode>
                <c:ptCount val="257"/>
                <c:pt idx="0">
                  <c:v>38491</c:v>
                </c:pt>
                <c:pt idx="1">
                  <c:v>56196</c:v>
                </c:pt>
                <c:pt idx="2">
                  <c:v>56603</c:v>
                </c:pt>
                <c:pt idx="3">
                  <c:v>47333</c:v>
                </c:pt>
                <c:pt idx="4">
                  <c:v>52419</c:v>
                </c:pt>
                <c:pt idx="5">
                  <c:v>32042</c:v>
                </c:pt>
                <c:pt idx="6">
                  <c:v>78326</c:v>
                </c:pt>
                <c:pt idx="7">
                  <c:v>32825</c:v>
                </c:pt>
                <c:pt idx="8">
                  <c:v>41571</c:v>
                </c:pt>
                <c:pt idx="9">
                  <c:v>46892</c:v>
                </c:pt>
                <c:pt idx="10">
                  <c:v>32011</c:v>
                </c:pt>
                <c:pt idx="11">
                  <c:v>45964</c:v>
                </c:pt>
                <c:pt idx="12">
                  <c:v>34195</c:v>
                </c:pt>
                <c:pt idx="13">
                  <c:v>42031</c:v>
                </c:pt>
                <c:pt idx="14">
                  <c:v>38971</c:v>
                </c:pt>
                <c:pt idx="15">
                  <c:v>84306</c:v>
                </c:pt>
                <c:pt idx="16">
                  <c:v>30691</c:v>
                </c:pt>
                <c:pt idx="17">
                  <c:v>56521</c:v>
                </c:pt>
                <c:pt idx="18">
                  <c:v>57993</c:v>
                </c:pt>
                <c:pt idx="19">
                  <c:v>58206</c:v>
                </c:pt>
                <c:pt idx="20">
                  <c:v>38192</c:v>
                </c:pt>
                <c:pt idx="21">
                  <c:v>36296</c:v>
                </c:pt>
                <c:pt idx="22">
                  <c:v>45610</c:v>
                </c:pt>
                <c:pt idx="23">
                  <c:v>67710</c:v>
                </c:pt>
                <c:pt idx="24">
                  <c:v>42833</c:v>
                </c:pt>
                <c:pt idx="25">
                  <c:v>24537</c:v>
                </c:pt>
                <c:pt idx="26">
                  <c:v>25876</c:v>
                </c:pt>
                <c:pt idx="27">
                  <c:v>79750</c:v>
                </c:pt>
                <c:pt idx="28">
                  <c:v>40000</c:v>
                </c:pt>
                <c:pt idx="29">
                  <c:v>32229</c:v>
                </c:pt>
                <c:pt idx="30">
                  <c:v>69318</c:v>
                </c:pt>
                <c:pt idx="31">
                  <c:v>45955</c:v>
                </c:pt>
                <c:pt idx="32">
                  <c:v>36205</c:v>
                </c:pt>
                <c:pt idx="33">
                  <c:v>58750</c:v>
                </c:pt>
                <c:pt idx="34">
                  <c:v>38983</c:v>
                </c:pt>
                <c:pt idx="35">
                  <c:v>29264</c:v>
                </c:pt>
                <c:pt idx="36">
                  <c:v>35396</c:v>
                </c:pt>
                <c:pt idx="37">
                  <c:v>51555</c:v>
                </c:pt>
                <c:pt idx="38">
                  <c:v>37321</c:v>
                </c:pt>
                <c:pt idx="39">
                  <c:v>42811</c:v>
                </c:pt>
                <c:pt idx="40">
                  <c:v>42452</c:v>
                </c:pt>
                <c:pt idx="41">
                  <c:v>70961</c:v>
                </c:pt>
                <c:pt idx="42">
                  <c:v>36924</c:v>
                </c:pt>
                <c:pt idx="43">
                  <c:v>43158</c:v>
                </c:pt>
                <c:pt idx="44">
                  <c:v>72500</c:v>
                </c:pt>
                <c:pt idx="45">
                  <c:v>45075</c:v>
                </c:pt>
                <c:pt idx="46">
                  <c:v>46162</c:v>
                </c:pt>
                <c:pt idx="47">
                  <c:v>44748</c:v>
                </c:pt>
                <c:pt idx="48">
                  <c:v>53555</c:v>
                </c:pt>
                <c:pt idx="49">
                  <c:v>45028</c:v>
                </c:pt>
                <c:pt idx="50">
                  <c:v>33037</c:v>
                </c:pt>
                <c:pt idx="51">
                  <c:v>39220</c:v>
                </c:pt>
                <c:pt idx="52">
                  <c:v>34680</c:v>
                </c:pt>
                <c:pt idx="53">
                  <c:v>45233</c:v>
                </c:pt>
                <c:pt idx="54">
                  <c:v>40847</c:v>
                </c:pt>
                <c:pt idx="55">
                  <c:v>26844</c:v>
                </c:pt>
                <c:pt idx="56">
                  <c:v>46565</c:v>
                </c:pt>
                <c:pt idx="57">
                  <c:v>37860</c:v>
                </c:pt>
                <c:pt idx="58">
                  <c:v>33194</c:v>
                </c:pt>
                <c:pt idx="59">
                  <c:v>41001</c:v>
                </c:pt>
                <c:pt idx="60">
                  <c:v>36747</c:v>
                </c:pt>
                <c:pt idx="61">
                  <c:v>51281</c:v>
                </c:pt>
                <c:pt idx="62">
                  <c:v>32819</c:v>
                </c:pt>
                <c:pt idx="63">
                  <c:v>34084</c:v>
                </c:pt>
                <c:pt idx="64">
                  <c:v>37691</c:v>
                </c:pt>
                <c:pt idx="65">
                  <c:v>46171</c:v>
                </c:pt>
                <c:pt idx="66">
                  <c:v>40003</c:v>
                </c:pt>
                <c:pt idx="67">
                  <c:v>35843</c:v>
                </c:pt>
                <c:pt idx="68">
                  <c:v>24900</c:v>
                </c:pt>
                <c:pt idx="69">
                  <c:v>32330</c:v>
                </c:pt>
                <c:pt idx="70">
                  <c:v>75619</c:v>
                </c:pt>
                <c:pt idx="71">
                  <c:v>51628</c:v>
                </c:pt>
                <c:pt idx="72">
                  <c:v>36265</c:v>
                </c:pt>
                <c:pt idx="73">
                  <c:v>50254</c:v>
                </c:pt>
                <c:pt idx="74">
                  <c:v>64222</c:v>
                </c:pt>
                <c:pt idx="75">
                  <c:v>41268</c:v>
                </c:pt>
                <c:pt idx="76">
                  <c:v>50234</c:v>
                </c:pt>
                <c:pt idx="77">
                  <c:v>40423</c:v>
                </c:pt>
                <c:pt idx="78">
                  <c:v>42462</c:v>
                </c:pt>
                <c:pt idx="79">
                  <c:v>41079</c:v>
                </c:pt>
                <c:pt idx="80">
                  <c:v>81898</c:v>
                </c:pt>
                <c:pt idx="81">
                  <c:v>39206</c:v>
                </c:pt>
                <c:pt idx="82">
                  <c:v>44369</c:v>
                </c:pt>
                <c:pt idx="83">
                  <c:v>56944</c:v>
                </c:pt>
                <c:pt idx="84">
                  <c:v>38004</c:v>
                </c:pt>
                <c:pt idx="85">
                  <c:v>46481</c:v>
                </c:pt>
                <c:pt idx="86">
                  <c:v>81294</c:v>
                </c:pt>
                <c:pt idx="87">
                  <c:v>46646</c:v>
                </c:pt>
                <c:pt idx="88">
                  <c:v>33536</c:v>
                </c:pt>
                <c:pt idx="89">
                  <c:v>50781</c:v>
                </c:pt>
                <c:pt idx="90">
                  <c:v>48868</c:v>
                </c:pt>
                <c:pt idx="91">
                  <c:v>38575</c:v>
                </c:pt>
                <c:pt idx="92">
                  <c:v>69584</c:v>
                </c:pt>
                <c:pt idx="93">
                  <c:v>85746</c:v>
                </c:pt>
                <c:pt idx="94">
                  <c:v>50306</c:v>
                </c:pt>
                <c:pt idx="95">
                  <c:v>32395</c:v>
                </c:pt>
                <c:pt idx="96">
                  <c:v>78810</c:v>
                </c:pt>
                <c:pt idx="97">
                  <c:v>60691</c:v>
                </c:pt>
                <c:pt idx="98">
                  <c:v>54171</c:v>
                </c:pt>
                <c:pt idx="99">
                  <c:v>33701</c:v>
                </c:pt>
                <c:pt idx="100">
                  <c:v>27306</c:v>
                </c:pt>
                <c:pt idx="101">
                  <c:v>34974</c:v>
                </c:pt>
                <c:pt idx="102">
                  <c:v>67935</c:v>
                </c:pt>
                <c:pt idx="103">
                  <c:v>33702</c:v>
                </c:pt>
                <c:pt idx="104">
                  <c:v>77348</c:v>
                </c:pt>
                <c:pt idx="105">
                  <c:v>53233</c:v>
                </c:pt>
                <c:pt idx="106">
                  <c:v>28913</c:v>
                </c:pt>
                <c:pt idx="107">
                  <c:v>52017</c:v>
                </c:pt>
                <c:pt idx="108">
                  <c:v>34466</c:v>
                </c:pt>
                <c:pt idx="109">
                  <c:v>31194</c:v>
                </c:pt>
                <c:pt idx="110">
                  <c:v>48523</c:v>
                </c:pt>
                <c:pt idx="111">
                  <c:v>31261</c:v>
                </c:pt>
                <c:pt idx="112">
                  <c:v>51859</c:v>
                </c:pt>
                <c:pt idx="113">
                  <c:v>32379</c:v>
                </c:pt>
                <c:pt idx="114">
                  <c:v>31757</c:v>
                </c:pt>
                <c:pt idx="115">
                  <c:v>27257</c:v>
                </c:pt>
                <c:pt idx="116">
                  <c:v>64240</c:v>
                </c:pt>
                <c:pt idx="117">
                  <c:v>36619</c:v>
                </c:pt>
                <c:pt idx="118">
                  <c:v>44570</c:v>
                </c:pt>
                <c:pt idx="119">
                  <c:v>36024</c:v>
                </c:pt>
                <c:pt idx="120">
                  <c:v>49026</c:v>
                </c:pt>
                <c:pt idx="121">
                  <c:v>31321</c:v>
                </c:pt>
                <c:pt idx="122">
                  <c:v>35921</c:v>
                </c:pt>
                <c:pt idx="123">
                  <c:v>32312</c:v>
                </c:pt>
                <c:pt idx="124">
                  <c:v>72983</c:v>
                </c:pt>
                <c:pt idx="125">
                  <c:v>52168</c:v>
                </c:pt>
                <c:pt idx="126">
                  <c:v>70376</c:v>
                </c:pt>
                <c:pt idx="127">
                  <c:v>63684</c:v>
                </c:pt>
                <c:pt idx="128">
                  <c:v>71379</c:v>
                </c:pt>
                <c:pt idx="129">
                  <c:v>39810</c:v>
                </c:pt>
                <c:pt idx="130">
                  <c:v>76509</c:v>
                </c:pt>
                <c:pt idx="131">
                  <c:v>45073</c:v>
                </c:pt>
                <c:pt idx="132">
                  <c:v>52554</c:v>
                </c:pt>
                <c:pt idx="133">
                  <c:v>31938</c:v>
                </c:pt>
                <c:pt idx="134">
                  <c:v>30738</c:v>
                </c:pt>
                <c:pt idx="135">
                  <c:v>45751</c:v>
                </c:pt>
                <c:pt idx="136">
                  <c:v>34263</c:v>
                </c:pt>
                <c:pt idx="137">
                  <c:v>23750</c:v>
                </c:pt>
                <c:pt idx="138">
                  <c:v>28393</c:v>
                </c:pt>
                <c:pt idx="139">
                  <c:v>37732</c:v>
                </c:pt>
                <c:pt idx="140">
                  <c:v>34612</c:v>
                </c:pt>
                <c:pt idx="141">
                  <c:v>40576</c:v>
                </c:pt>
                <c:pt idx="142">
                  <c:v>38678</c:v>
                </c:pt>
                <c:pt idx="143">
                  <c:v>39285</c:v>
                </c:pt>
                <c:pt idx="144">
                  <c:v>36022</c:v>
                </c:pt>
                <c:pt idx="145">
                  <c:v>30691</c:v>
                </c:pt>
                <c:pt idx="146">
                  <c:v>30330</c:v>
                </c:pt>
                <c:pt idx="147">
                  <c:v>34139</c:v>
                </c:pt>
                <c:pt idx="148">
                  <c:v>66828</c:v>
                </c:pt>
                <c:pt idx="149">
                  <c:v>72576</c:v>
                </c:pt>
                <c:pt idx="150">
                  <c:v>63265</c:v>
                </c:pt>
                <c:pt idx="151">
                  <c:v>32552</c:v>
                </c:pt>
                <c:pt idx="152">
                  <c:v>38678</c:v>
                </c:pt>
                <c:pt idx="153">
                  <c:v>37804</c:v>
                </c:pt>
                <c:pt idx="154">
                  <c:v>42554</c:v>
                </c:pt>
                <c:pt idx="155">
                  <c:v>41997</c:v>
                </c:pt>
                <c:pt idx="156">
                  <c:v>31293</c:v>
                </c:pt>
                <c:pt idx="157">
                  <c:v>31151</c:v>
                </c:pt>
                <c:pt idx="158">
                  <c:v>64309</c:v>
                </c:pt>
                <c:pt idx="159">
                  <c:v>34229</c:v>
                </c:pt>
                <c:pt idx="160">
                  <c:v>32299</c:v>
                </c:pt>
                <c:pt idx="161">
                  <c:v>63648</c:v>
                </c:pt>
                <c:pt idx="162">
                  <c:v>70887</c:v>
                </c:pt>
                <c:pt idx="163">
                  <c:v>53637</c:v>
                </c:pt>
                <c:pt idx="164">
                  <c:v>40743</c:v>
                </c:pt>
                <c:pt idx="165">
                  <c:v>37745</c:v>
                </c:pt>
                <c:pt idx="166">
                  <c:v>20541</c:v>
                </c:pt>
                <c:pt idx="167">
                  <c:v>35031</c:v>
                </c:pt>
                <c:pt idx="168">
                  <c:v>35327</c:v>
                </c:pt>
                <c:pt idx="169">
                  <c:v>58946</c:v>
                </c:pt>
                <c:pt idx="170">
                  <c:v>32964</c:v>
                </c:pt>
                <c:pt idx="171">
                  <c:v>33083</c:v>
                </c:pt>
                <c:pt idx="172">
                  <c:v>32580</c:v>
                </c:pt>
                <c:pt idx="173">
                  <c:v>42475</c:v>
                </c:pt>
                <c:pt idx="174">
                  <c:v>38733</c:v>
                </c:pt>
                <c:pt idx="175">
                  <c:v>37049</c:v>
                </c:pt>
                <c:pt idx="176">
                  <c:v>52917</c:v>
                </c:pt>
                <c:pt idx="177">
                  <c:v>42905</c:v>
                </c:pt>
                <c:pt idx="178">
                  <c:v>19501</c:v>
                </c:pt>
                <c:pt idx="179">
                  <c:v>58783</c:v>
                </c:pt>
                <c:pt idx="180">
                  <c:v>35372</c:v>
                </c:pt>
                <c:pt idx="181">
                  <c:v>54229</c:v>
                </c:pt>
                <c:pt idx="182">
                  <c:v>33097</c:v>
                </c:pt>
                <c:pt idx="183">
                  <c:v>54989</c:v>
                </c:pt>
                <c:pt idx="184">
                  <c:v>48603</c:v>
                </c:pt>
                <c:pt idx="185">
                  <c:v>72214</c:v>
                </c:pt>
                <c:pt idx="186">
                  <c:v>31212</c:v>
                </c:pt>
                <c:pt idx="187">
                  <c:v>37066</c:v>
                </c:pt>
                <c:pt idx="188">
                  <c:v>51012</c:v>
                </c:pt>
                <c:pt idx="189">
                  <c:v>61518</c:v>
                </c:pt>
                <c:pt idx="190">
                  <c:v>51092</c:v>
                </c:pt>
                <c:pt idx="191">
                  <c:v>50125</c:v>
                </c:pt>
                <c:pt idx="192">
                  <c:v>84963</c:v>
                </c:pt>
                <c:pt idx="193">
                  <c:v>44620</c:v>
                </c:pt>
                <c:pt idx="194">
                  <c:v>70187</c:v>
                </c:pt>
                <c:pt idx="195">
                  <c:v>102964</c:v>
                </c:pt>
                <c:pt idx="196">
                  <c:v>46729</c:v>
                </c:pt>
                <c:pt idx="197">
                  <c:v>41286</c:v>
                </c:pt>
                <c:pt idx="198">
                  <c:v>56590</c:v>
                </c:pt>
                <c:pt idx="199">
                  <c:v>36897</c:v>
                </c:pt>
                <c:pt idx="200">
                  <c:v>42197</c:v>
                </c:pt>
                <c:pt idx="201">
                  <c:v>45813</c:v>
                </c:pt>
                <c:pt idx="202">
                  <c:v>34177</c:v>
                </c:pt>
                <c:pt idx="203">
                  <c:v>56239</c:v>
                </c:pt>
                <c:pt idx="204">
                  <c:v>35450</c:v>
                </c:pt>
                <c:pt idx="205">
                  <c:v>35325</c:v>
                </c:pt>
                <c:pt idx="206">
                  <c:v>93623</c:v>
                </c:pt>
                <c:pt idx="207">
                  <c:v>32630</c:v>
                </c:pt>
                <c:pt idx="208">
                  <c:v>51223</c:v>
                </c:pt>
                <c:pt idx="209">
                  <c:v>38103</c:v>
                </c:pt>
                <c:pt idx="210">
                  <c:v>38488</c:v>
                </c:pt>
                <c:pt idx="211">
                  <c:v>37170</c:v>
                </c:pt>
                <c:pt idx="212">
                  <c:v>55817</c:v>
                </c:pt>
                <c:pt idx="213">
                  <c:v>33070</c:v>
                </c:pt>
                <c:pt idx="214">
                  <c:v>47681</c:v>
                </c:pt>
                <c:pt idx="215">
                  <c:v>35155</c:v>
                </c:pt>
                <c:pt idx="216">
                  <c:v>34536</c:v>
                </c:pt>
                <c:pt idx="217">
                  <c:v>43444</c:v>
                </c:pt>
                <c:pt idx="218">
                  <c:v>39251</c:v>
                </c:pt>
                <c:pt idx="219">
                  <c:v>36652</c:v>
                </c:pt>
                <c:pt idx="220">
                  <c:v>28993</c:v>
                </c:pt>
                <c:pt idx="221">
                  <c:v>35578</c:v>
                </c:pt>
                <c:pt idx="222">
                  <c:v>54173</c:v>
                </c:pt>
                <c:pt idx="223">
                  <c:v>71068</c:v>
                </c:pt>
                <c:pt idx="224">
                  <c:v>96310</c:v>
                </c:pt>
                <c:pt idx="225">
                  <c:v>71077</c:v>
                </c:pt>
                <c:pt idx="226">
                  <c:v>63985</c:v>
                </c:pt>
                <c:pt idx="227">
                  <c:v>27647</c:v>
                </c:pt>
                <c:pt idx="228">
                  <c:v>49570</c:v>
                </c:pt>
                <c:pt idx="229">
                  <c:v>46140</c:v>
                </c:pt>
                <c:pt idx="230">
                  <c:v>80185</c:v>
                </c:pt>
                <c:pt idx="231">
                  <c:v>42980</c:v>
                </c:pt>
                <c:pt idx="232">
                  <c:v>53631</c:v>
                </c:pt>
                <c:pt idx="233">
                  <c:v>38229</c:v>
                </c:pt>
                <c:pt idx="234">
                  <c:v>36444</c:v>
                </c:pt>
                <c:pt idx="235">
                  <c:v>39751</c:v>
                </c:pt>
                <c:pt idx="236">
                  <c:v>34044</c:v>
                </c:pt>
                <c:pt idx="237">
                  <c:v>41627</c:v>
                </c:pt>
                <c:pt idx="238">
                  <c:v>35833</c:v>
                </c:pt>
                <c:pt idx="239">
                  <c:v>43125</c:v>
                </c:pt>
                <c:pt idx="240">
                  <c:v>38056</c:v>
                </c:pt>
                <c:pt idx="241">
                  <c:v>35000</c:v>
                </c:pt>
                <c:pt idx="242">
                  <c:v>36579</c:v>
                </c:pt>
                <c:pt idx="243">
                  <c:v>36791</c:v>
                </c:pt>
                <c:pt idx="244">
                  <c:v>53274</c:v>
                </c:pt>
                <c:pt idx="245">
                  <c:v>41703</c:v>
                </c:pt>
                <c:pt idx="246">
                  <c:v>43524</c:v>
                </c:pt>
                <c:pt idx="247">
                  <c:v>36899</c:v>
                </c:pt>
                <c:pt idx="248">
                  <c:v>32105</c:v>
                </c:pt>
                <c:pt idx="249">
                  <c:v>43809</c:v>
                </c:pt>
                <c:pt idx="250">
                  <c:v>39349</c:v>
                </c:pt>
                <c:pt idx="251">
                  <c:v>67256</c:v>
                </c:pt>
                <c:pt idx="252">
                  <c:v>40140</c:v>
                </c:pt>
                <c:pt idx="253">
                  <c:v>62670</c:v>
                </c:pt>
                <c:pt idx="254">
                  <c:v>73948</c:v>
                </c:pt>
                <c:pt idx="255">
                  <c:v>93257</c:v>
                </c:pt>
                <c:pt idx="256">
                  <c:v>49477</c:v>
                </c:pt>
              </c:numCache>
            </c:numRef>
          </c:xVal>
          <c:yVal>
            <c:numRef>
              <c:f>'Final Cleaned Data and Analysis'!$P$2:$P$258</c:f>
              <c:numCache>
                <c:formatCode>0.00</c:formatCode>
                <c:ptCount val="257"/>
                <c:pt idx="0">
                  <c:v>1654</c:v>
                </c:pt>
                <c:pt idx="1">
                  <c:v>270</c:v>
                </c:pt>
                <c:pt idx="2">
                  <c:v>478</c:v>
                </c:pt>
                <c:pt idx="3">
                  <c:v>3575</c:v>
                </c:pt>
                <c:pt idx="4">
                  <c:v>7157</c:v>
                </c:pt>
                <c:pt idx="5">
                  <c:v>2576</c:v>
                </c:pt>
                <c:pt idx="6">
                  <c:v>1872</c:v>
                </c:pt>
                <c:pt idx="7">
                  <c:v>2455</c:v>
                </c:pt>
                <c:pt idx="8">
                  <c:v>863</c:v>
                </c:pt>
                <c:pt idx="9">
                  <c:v>1931</c:v>
                </c:pt>
                <c:pt idx="10">
                  <c:v>3088</c:v>
                </c:pt>
                <c:pt idx="11">
                  <c:v>2599</c:v>
                </c:pt>
                <c:pt idx="12">
                  <c:v>1933</c:v>
                </c:pt>
                <c:pt idx="13">
                  <c:v>920</c:v>
                </c:pt>
                <c:pt idx="14">
                  <c:v>1526</c:v>
                </c:pt>
                <c:pt idx="15">
                  <c:v>4743</c:v>
                </c:pt>
                <c:pt idx="16">
                  <c:v>6746</c:v>
                </c:pt>
                <c:pt idx="17">
                  <c:v>2539</c:v>
                </c:pt>
                <c:pt idx="18">
                  <c:v>1443</c:v>
                </c:pt>
                <c:pt idx="19">
                  <c:v>869</c:v>
                </c:pt>
                <c:pt idx="20">
                  <c:v>1360</c:v>
                </c:pt>
                <c:pt idx="21">
                  <c:v>1710</c:v>
                </c:pt>
                <c:pt idx="22">
                  <c:v>910</c:v>
                </c:pt>
                <c:pt idx="23">
                  <c:v>3884</c:v>
                </c:pt>
                <c:pt idx="24">
                  <c:v>8464</c:v>
                </c:pt>
                <c:pt idx="25">
                  <c:v>2928</c:v>
                </c:pt>
                <c:pt idx="26">
                  <c:v>2478</c:v>
                </c:pt>
                <c:pt idx="27">
                  <c:v>8886</c:v>
                </c:pt>
                <c:pt idx="28">
                  <c:v>2603</c:v>
                </c:pt>
                <c:pt idx="29">
                  <c:v>1793</c:v>
                </c:pt>
                <c:pt idx="30">
                  <c:v>6594</c:v>
                </c:pt>
                <c:pt idx="31">
                  <c:v>2280</c:v>
                </c:pt>
                <c:pt idx="32">
                  <c:v>2431</c:v>
                </c:pt>
                <c:pt idx="33">
                  <c:v>18270</c:v>
                </c:pt>
                <c:pt idx="34">
                  <c:v>1262</c:v>
                </c:pt>
                <c:pt idx="35">
                  <c:v>2701</c:v>
                </c:pt>
                <c:pt idx="36">
                  <c:v>2040</c:v>
                </c:pt>
                <c:pt idx="37">
                  <c:v>2789</c:v>
                </c:pt>
                <c:pt idx="38">
                  <c:v>3360</c:v>
                </c:pt>
                <c:pt idx="39">
                  <c:v>2262</c:v>
                </c:pt>
                <c:pt idx="40">
                  <c:v>2626</c:v>
                </c:pt>
                <c:pt idx="41">
                  <c:v>1552</c:v>
                </c:pt>
                <c:pt idx="42">
                  <c:v>2722</c:v>
                </c:pt>
                <c:pt idx="43">
                  <c:v>4010</c:v>
                </c:pt>
                <c:pt idx="44">
                  <c:v>17223</c:v>
                </c:pt>
                <c:pt idx="45">
                  <c:v>1485</c:v>
                </c:pt>
                <c:pt idx="46">
                  <c:v>620</c:v>
                </c:pt>
                <c:pt idx="47">
                  <c:v>1150</c:v>
                </c:pt>
                <c:pt idx="48">
                  <c:v>1980</c:v>
                </c:pt>
                <c:pt idx="49">
                  <c:v>2413</c:v>
                </c:pt>
                <c:pt idx="50">
                  <c:v>3000</c:v>
                </c:pt>
                <c:pt idx="51">
                  <c:v>1976</c:v>
                </c:pt>
                <c:pt idx="52">
                  <c:v>2112</c:v>
                </c:pt>
                <c:pt idx="53">
                  <c:v>692</c:v>
                </c:pt>
                <c:pt idx="54">
                  <c:v>4369</c:v>
                </c:pt>
                <c:pt idx="55">
                  <c:v>1699</c:v>
                </c:pt>
                <c:pt idx="56">
                  <c:v>1280</c:v>
                </c:pt>
                <c:pt idx="57">
                  <c:v>4210</c:v>
                </c:pt>
                <c:pt idx="58">
                  <c:v>2169</c:v>
                </c:pt>
                <c:pt idx="59">
                  <c:v>2564</c:v>
                </c:pt>
                <c:pt idx="60">
                  <c:v>1832</c:v>
                </c:pt>
                <c:pt idx="61">
                  <c:v>2391</c:v>
                </c:pt>
                <c:pt idx="62">
                  <c:v>2479</c:v>
                </c:pt>
                <c:pt idx="63">
                  <c:v>3929</c:v>
                </c:pt>
                <c:pt idx="64">
                  <c:v>2566</c:v>
                </c:pt>
                <c:pt idx="65">
                  <c:v>2233</c:v>
                </c:pt>
                <c:pt idx="66">
                  <c:v>2651</c:v>
                </c:pt>
                <c:pt idx="67">
                  <c:v>1700</c:v>
                </c:pt>
                <c:pt idx="68">
                  <c:v>3001</c:v>
                </c:pt>
                <c:pt idx="69">
                  <c:v>2209</c:v>
                </c:pt>
                <c:pt idx="70">
                  <c:v>613</c:v>
                </c:pt>
                <c:pt idx="71">
                  <c:v>5310</c:v>
                </c:pt>
                <c:pt idx="72">
                  <c:v>1665</c:v>
                </c:pt>
                <c:pt idx="73">
                  <c:v>1263</c:v>
                </c:pt>
                <c:pt idx="74">
                  <c:v>3557</c:v>
                </c:pt>
                <c:pt idx="75">
                  <c:v>1870</c:v>
                </c:pt>
                <c:pt idx="76">
                  <c:v>1876</c:v>
                </c:pt>
                <c:pt idx="77">
                  <c:v>1747</c:v>
                </c:pt>
                <c:pt idx="78">
                  <c:v>1214</c:v>
                </c:pt>
                <c:pt idx="79">
                  <c:v>1556</c:v>
                </c:pt>
                <c:pt idx="80">
                  <c:v>2803</c:v>
                </c:pt>
                <c:pt idx="81">
                  <c:v>2289</c:v>
                </c:pt>
                <c:pt idx="82">
                  <c:v>1030</c:v>
                </c:pt>
                <c:pt idx="83">
                  <c:v>10734</c:v>
                </c:pt>
                <c:pt idx="84">
                  <c:v>2282</c:v>
                </c:pt>
                <c:pt idx="85">
                  <c:v>1200</c:v>
                </c:pt>
                <c:pt idx="86">
                  <c:v>1099</c:v>
                </c:pt>
                <c:pt idx="87">
                  <c:v>4453</c:v>
                </c:pt>
                <c:pt idx="88">
                  <c:v>2231</c:v>
                </c:pt>
                <c:pt idx="89">
                  <c:v>9403</c:v>
                </c:pt>
                <c:pt idx="90">
                  <c:v>1988</c:v>
                </c:pt>
                <c:pt idx="91">
                  <c:v>1454</c:v>
                </c:pt>
                <c:pt idx="92">
                  <c:v>1835</c:v>
                </c:pt>
                <c:pt idx="93">
                  <c:v>2129</c:v>
                </c:pt>
                <c:pt idx="94">
                  <c:v>2202</c:v>
                </c:pt>
                <c:pt idx="95">
                  <c:v>6782</c:v>
                </c:pt>
                <c:pt idx="96">
                  <c:v>5996</c:v>
                </c:pt>
                <c:pt idx="97">
                  <c:v>1137</c:v>
                </c:pt>
                <c:pt idx="98">
                  <c:v>4208</c:v>
                </c:pt>
                <c:pt idx="99">
                  <c:v>2360</c:v>
                </c:pt>
                <c:pt idx="100">
                  <c:v>2075</c:v>
                </c:pt>
                <c:pt idx="101">
                  <c:v>4081</c:v>
                </c:pt>
                <c:pt idx="102">
                  <c:v>7678</c:v>
                </c:pt>
                <c:pt idx="103">
                  <c:v>1934</c:v>
                </c:pt>
                <c:pt idx="104">
                  <c:v>954</c:v>
                </c:pt>
                <c:pt idx="105">
                  <c:v>3774</c:v>
                </c:pt>
                <c:pt idx="106">
                  <c:v>2578</c:v>
                </c:pt>
                <c:pt idx="107">
                  <c:v>1350</c:v>
                </c:pt>
                <c:pt idx="108">
                  <c:v>4358</c:v>
                </c:pt>
                <c:pt idx="109">
                  <c:v>2050</c:v>
                </c:pt>
                <c:pt idx="110">
                  <c:v>2745</c:v>
                </c:pt>
                <c:pt idx="111">
                  <c:v>2306</c:v>
                </c:pt>
                <c:pt idx="112">
                  <c:v>1549</c:v>
                </c:pt>
                <c:pt idx="113">
                  <c:v>2333</c:v>
                </c:pt>
                <c:pt idx="114">
                  <c:v>1377</c:v>
                </c:pt>
                <c:pt idx="115">
                  <c:v>3360</c:v>
                </c:pt>
                <c:pt idx="116">
                  <c:v>1224</c:v>
                </c:pt>
                <c:pt idx="117">
                  <c:v>3136</c:v>
                </c:pt>
                <c:pt idx="118">
                  <c:v>2152</c:v>
                </c:pt>
                <c:pt idx="119">
                  <c:v>2022</c:v>
                </c:pt>
                <c:pt idx="120">
                  <c:v>865</c:v>
                </c:pt>
                <c:pt idx="121">
                  <c:v>5677</c:v>
                </c:pt>
                <c:pt idx="122">
                  <c:v>1585</c:v>
                </c:pt>
                <c:pt idx="123">
                  <c:v>2393</c:v>
                </c:pt>
                <c:pt idx="124">
                  <c:v>1577</c:v>
                </c:pt>
                <c:pt idx="125">
                  <c:v>2583</c:v>
                </c:pt>
                <c:pt idx="126">
                  <c:v>4235</c:v>
                </c:pt>
                <c:pt idx="127">
                  <c:v>2337</c:v>
                </c:pt>
                <c:pt idx="128">
                  <c:v>2063</c:v>
                </c:pt>
                <c:pt idx="129">
                  <c:v>2382</c:v>
                </c:pt>
                <c:pt idx="130">
                  <c:v>426</c:v>
                </c:pt>
                <c:pt idx="131">
                  <c:v>1837</c:v>
                </c:pt>
                <c:pt idx="132">
                  <c:v>3744</c:v>
                </c:pt>
                <c:pt idx="133">
                  <c:v>5884</c:v>
                </c:pt>
                <c:pt idx="134">
                  <c:v>2093</c:v>
                </c:pt>
                <c:pt idx="135">
                  <c:v>1183</c:v>
                </c:pt>
                <c:pt idx="136">
                  <c:v>2352</c:v>
                </c:pt>
                <c:pt idx="137">
                  <c:v>3287</c:v>
                </c:pt>
                <c:pt idx="138">
                  <c:v>3099</c:v>
                </c:pt>
                <c:pt idx="139">
                  <c:v>3753</c:v>
                </c:pt>
                <c:pt idx="140">
                  <c:v>1846</c:v>
                </c:pt>
                <c:pt idx="141">
                  <c:v>2536</c:v>
                </c:pt>
                <c:pt idx="142">
                  <c:v>2741</c:v>
                </c:pt>
                <c:pt idx="143">
                  <c:v>1922</c:v>
                </c:pt>
                <c:pt idx="144">
                  <c:v>3041</c:v>
                </c:pt>
                <c:pt idx="145">
                  <c:v>1775</c:v>
                </c:pt>
                <c:pt idx="146">
                  <c:v>2351</c:v>
                </c:pt>
                <c:pt idx="147">
                  <c:v>3029</c:v>
                </c:pt>
                <c:pt idx="148">
                  <c:v>1238</c:v>
                </c:pt>
                <c:pt idx="149">
                  <c:v>8046</c:v>
                </c:pt>
                <c:pt idx="150">
                  <c:v>942</c:v>
                </c:pt>
                <c:pt idx="151">
                  <c:v>2465</c:v>
                </c:pt>
                <c:pt idx="152">
                  <c:v>3995</c:v>
                </c:pt>
                <c:pt idx="153">
                  <c:v>2149</c:v>
                </c:pt>
                <c:pt idx="154">
                  <c:v>2009</c:v>
                </c:pt>
                <c:pt idx="155">
                  <c:v>3220</c:v>
                </c:pt>
                <c:pt idx="156">
                  <c:v>2373</c:v>
                </c:pt>
                <c:pt idx="157">
                  <c:v>4231</c:v>
                </c:pt>
                <c:pt idx="158">
                  <c:v>514</c:v>
                </c:pt>
                <c:pt idx="159">
                  <c:v>3163</c:v>
                </c:pt>
                <c:pt idx="160">
                  <c:v>2084</c:v>
                </c:pt>
                <c:pt idx="161">
                  <c:v>2525</c:v>
                </c:pt>
                <c:pt idx="162">
                  <c:v>5665</c:v>
                </c:pt>
                <c:pt idx="163">
                  <c:v>803</c:v>
                </c:pt>
                <c:pt idx="164">
                  <c:v>1111</c:v>
                </c:pt>
                <c:pt idx="165">
                  <c:v>1399</c:v>
                </c:pt>
                <c:pt idx="166">
                  <c:v>2413</c:v>
                </c:pt>
                <c:pt idx="167">
                  <c:v>2501</c:v>
                </c:pt>
                <c:pt idx="168">
                  <c:v>4517</c:v>
                </c:pt>
                <c:pt idx="169">
                  <c:v>1016</c:v>
                </c:pt>
                <c:pt idx="170">
                  <c:v>2973</c:v>
                </c:pt>
                <c:pt idx="171">
                  <c:v>2407</c:v>
                </c:pt>
                <c:pt idx="172">
                  <c:v>3772</c:v>
                </c:pt>
                <c:pt idx="173">
                  <c:v>1586</c:v>
                </c:pt>
                <c:pt idx="174">
                  <c:v>1804</c:v>
                </c:pt>
                <c:pt idx="175">
                  <c:v>2363</c:v>
                </c:pt>
                <c:pt idx="176">
                  <c:v>13603</c:v>
                </c:pt>
                <c:pt idx="177">
                  <c:v>2785</c:v>
                </c:pt>
                <c:pt idx="178">
                  <c:v>2420</c:v>
                </c:pt>
                <c:pt idx="179">
                  <c:v>1121</c:v>
                </c:pt>
                <c:pt idx="180">
                  <c:v>2437</c:v>
                </c:pt>
                <c:pt idx="181">
                  <c:v>365</c:v>
                </c:pt>
                <c:pt idx="182">
                  <c:v>2443</c:v>
                </c:pt>
                <c:pt idx="183">
                  <c:v>1553</c:v>
                </c:pt>
                <c:pt idx="184">
                  <c:v>6199</c:v>
                </c:pt>
                <c:pt idx="185">
                  <c:v>3789</c:v>
                </c:pt>
                <c:pt idx="186">
                  <c:v>2971</c:v>
                </c:pt>
                <c:pt idx="187">
                  <c:v>4108</c:v>
                </c:pt>
                <c:pt idx="188">
                  <c:v>2526</c:v>
                </c:pt>
                <c:pt idx="189">
                  <c:v>2684</c:v>
                </c:pt>
                <c:pt idx="190">
                  <c:v>2278</c:v>
                </c:pt>
                <c:pt idx="191">
                  <c:v>718</c:v>
                </c:pt>
                <c:pt idx="192">
                  <c:v>4050</c:v>
                </c:pt>
                <c:pt idx="193">
                  <c:v>1209</c:v>
                </c:pt>
                <c:pt idx="194">
                  <c:v>1477</c:v>
                </c:pt>
                <c:pt idx="195">
                  <c:v>1796</c:v>
                </c:pt>
                <c:pt idx="196">
                  <c:v>2066</c:v>
                </c:pt>
                <c:pt idx="197">
                  <c:v>1835</c:v>
                </c:pt>
                <c:pt idx="198">
                  <c:v>3065</c:v>
                </c:pt>
                <c:pt idx="199">
                  <c:v>2308</c:v>
                </c:pt>
                <c:pt idx="200">
                  <c:v>1183</c:v>
                </c:pt>
                <c:pt idx="201">
                  <c:v>3141</c:v>
                </c:pt>
                <c:pt idx="202">
                  <c:v>2949</c:v>
                </c:pt>
                <c:pt idx="203">
                  <c:v>1291</c:v>
                </c:pt>
                <c:pt idx="204">
                  <c:v>2018</c:v>
                </c:pt>
                <c:pt idx="205">
                  <c:v>2421</c:v>
                </c:pt>
                <c:pt idx="206">
                  <c:v>1412</c:v>
                </c:pt>
                <c:pt idx="207">
                  <c:v>2526</c:v>
                </c:pt>
                <c:pt idx="208">
                  <c:v>1885</c:v>
                </c:pt>
                <c:pt idx="209">
                  <c:v>3272</c:v>
                </c:pt>
                <c:pt idx="210">
                  <c:v>1064</c:v>
                </c:pt>
                <c:pt idx="211">
                  <c:v>1702</c:v>
                </c:pt>
                <c:pt idx="212">
                  <c:v>1634</c:v>
                </c:pt>
                <c:pt idx="213">
                  <c:v>2520</c:v>
                </c:pt>
                <c:pt idx="214">
                  <c:v>4294</c:v>
                </c:pt>
                <c:pt idx="215">
                  <c:v>1837</c:v>
                </c:pt>
                <c:pt idx="216">
                  <c:v>4215</c:v>
                </c:pt>
                <c:pt idx="217">
                  <c:v>1068</c:v>
                </c:pt>
                <c:pt idx="218">
                  <c:v>1797</c:v>
                </c:pt>
                <c:pt idx="219">
                  <c:v>4979</c:v>
                </c:pt>
                <c:pt idx="220">
                  <c:v>2970</c:v>
                </c:pt>
                <c:pt idx="221">
                  <c:v>2034</c:v>
                </c:pt>
                <c:pt idx="222">
                  <c:v>1651</c:v>
                </c:pt>
                <c:pt idx="223">
                  <c:v>1964</c:v>
                </c:pt>
                <c:pt idx="224">
                  <c:v>783</c:v>
                </c:pt>
                <c:pt idx="225">
                  <c:v>2019</c:v>
                </c:pt>
                <c:pt idx="226">
                  <c:v>1293</c:v>
                </c:pt>
                <c:pt idx="227">
                  <c:v>2257</c:v>
                </c:pt>
                <c:pt idx="228">
                  <c:v>1409</c:v>
                </c:pt>
                <c:pt idx="229">
                  <c:v>890</c:v>
                </c:pt>
                <c:pt idx="230">
                  <c:v>827</c:v>
                </c:pt>
                <c:pt idx="231">
                  <c:v>1757</c:v>
                </c:pt>
                <c:pt idx="232">
                  <c:v>1815</c:v>
                </c:pt>
                <c:pt idx="233">
                  <c:v>1809</c:v>
                </c:pt>
                <c:pt idx="234">
                  <c:v>1673</c:v>
                </c:pt>
                <c:pt idx="235">
                  <c:v>1776</c:v>
                </c:pt>
                <c:pt idx="236">
                  <c:v>3141</c:v>
                </c:pt>
                <c:pt idx="237">
                  <c:v>2025</c:v>
                </c:pt>
                <c:pt idx="238">
                  <c:v>3076</c:v>
                </c:pt>
                <c:pt idx="239">
                  <c:v>1602</c:v>
                </c:pt>
                <c:pt idx="240">
                  <c:v>3883</c:v>
                </c:pt>
                <c:pt idx="241">
                  <c:v>5776</c:v>
                </c:pt>
                <c:pt idx="242">
                  <c:v>3298</c:v>
                </c:pt>
                <c:pt idx="243">
                  <c:v>5397</c:v>
                </c:pt>
                <c:pt idx="244">
                  <c:v>946</c:v>
                </c:pt>
                <c:pt idx="245">
                  <c:v>925</c:v>
                </c:pt>
                <c:pt idx="246">
                  <c:v>1412</c:v>
                </c:pt>
                <c:pt idx="247">
                  <c:v>6334</c:v>
                </c:pt>
                <c:pt idx="248">
                  <c:v>2438</c:v>
                </c:pt>
                <c:pt idx="249">
                  <c:v>999</c:v>
                </c:pt>
                <c:pt idx="250">
                  <c:v>4204</c:v>
                </c:pt>
                <c:pt idx="251">
                  <c:v>1534</c:v>
                </c:pt>
                <c:pt idx="252">
                  <c:v>2637</c:v>
                </c:pt>
                <c:pt idx="253">
                  <c:v>8682</c:v>
                </c:pt>
                <c:pt idx="254">
                  <c:v>1220</c:v>
                </c:pt>
                <c:pt idx="255">
                  <c:v>2610</c:v>
                </c:pt>
                <c:pt idx="256">
                  <c:v>1077</c:v>
                </c:pt>
              </c:numCache>
            </c:numRef>
          </c:yVal>
          <c:smooth val="0"/>
          <c:extLst>
            <c:ext xmlns:c16="http://schemas.microsoft.com/office/drawing/2014/chart" uri="{C3380CC4-5D6E-409C-BE32-E72D297353CC}">
              <c16:uniqueId val="{00000000-2C3E-40E5-801B-DC02C9ACFDB8}"/>
            </c:ext>
          </c:extLst>
        </c:ser>
        <c:dLbls>
          <c:showLegendKey val="0"/>
          <c:showVal val="0"/>
          <c:showCatName val="0"/>
          <c:showSerName val="0"/>
          <c:showPercent val="0"/>
          <c:showBubbleSize val="0"/>
        </c:dLbls>
        <c:axId val="1565366511"/>
        <c:axId val="1565371503"/>
      </c:scatterChart>
      <c:valAx>
        <c:axId val="156536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71503"/>
        <c:crosses val="autoZero"/>
        <c:crossBetween val="midCat"/>
      </c:valAx>
      <c:valAx>
        <c:axId val="156537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66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against Start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'Final Cleaned Data and Analysis'!$E$1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'Final Cleaned Data and Analysis'!$D$2:$D$258</c:f>
              <c:numCache>
                <c:formatCode>dd/mm/yy;@</c:formatCode>
                <c:ptCount val="257"/>
                <c:pt idx="0">
                  <c:v>43972</c:v>
                </c:pt>
                <c:pt idx="1">
                  <c:v>44039</c:v>
                </c:pt>
                <c:pt idx="2">
                  <c:v>43951</c:v>
                </c:pt>
                <c:pt idx="3">
                  <c:v>43740</c:v>
                </c:pt>
                <c:pt idx="4">
                  <c:v>43822</c:v>
                </c:pt>
                <c:pt idx="5">
                  <c:v>43504</c:v>
                </c:pt>
                <c:pt idx="6">
                  <c:v>43794</c:v>
                </c:pt>
                <c:pt idx="7">
                  <c:v>43584</c:v>
                </c:pt>
                <c:pt idx="8">
                  <c:v>43452</c:v>
                </c:pt>
                <c:pt idx="9">
                  <c:v>43936</c:v>
                </c:pt>
                <c:pt idx="10">
                  <c:v>43280</c:v>
                </c:pt>
                <c:pt idx="11">
                  <c:v>44019</c:v>
                </c:pt>
                <c:pt idx="12">
                  <c:v>44025</c:v>
                </c:pt>
                <c:pt idx="13">
                  <c:v>43654</c:v>
                </c:pt>
                <c:pt idx="14">
                  <c:v>43360</c:v>
                </c:pt>
                <c:pt idx="15">
                  <c:v>43791</c:v>
                </c:pt>
                <c:pt idx="16">
                  <c:v>44270</c:v>
                </c:pt>
                <c:pt idx="17">
                  <c:v>43192</c:v>
                </c:pt>
                <c:pt idx="18">
                  <c:v>43504</c:v>
                </c:pt>
                <c:pt idx="19">
                  <c:v>43406</c:v>
                </c:pt>
                <c:pt idx="20">
                  <c:v>43390</c:v>
                </c:pt>
                <c:pt idx="21">
                  <c:v>43258</c:v>
                </c:pt>
                <c:pt idx="22">
                  <c:v>43458</c:v>
                </c:pt>
                <c:pt idx="23">
                  <c:v>44382</c:v>
                </c:pt>
                <c:pt idx="24">
                  <c:v>43136</c:v>
                </c:pt>
                <c:pt idx="25">
                  <c:v>43563</c:v>
                </c:pt>
                <c:pt idx="26">
                  <c:v>43489</c:v>
                </c:pt>
                <c:pt idx="27">
                  <c:v>43801</c:v>
                </c:pt>
                <c:pt idx="28">
                  <c:v>43931</c:v>
                </c:pt>
                <c:pt idx="29">
                  <c:v>43250</c:v>
                </c:pt>
                <c:pt idx="30">
                  <c:v>43916</c:v>
                </c:pt>
                <c:pt idx="31">
                  <c:v>43430</c:v>
                </c:pt>
                <c:pt idx="32">
                  <c:v>44116</c:v>
                </c:pt>
                <c:pt idx="33">
                  <c:v>43815</c:v>
                </c:pt>
                <c:pt idx="34">
                  <c:v>43515</c:v>
                </c:pt>
                <c:pt idx="35">
                  <c:v>44105</c:v>
                </c:pt>
                <c:pt idx="36">
                  <c:v>44203</c:v>
                </c:pt>
                <c:pt idx="37">
                  <c:v>43857</c:v>
                </c:pt>
                <c:pt idx="38">
                  <c:v>43665</c:v>
                </c:pt>
                <c:pt idx="39">
                  <c:v>43754</c:v>
                </c:pt>
                <c:pt idx="40">
                  <c:v>43962</c:v>
                </c:pt>
                <c:pt idx="41">
                  <c:v>44221</c:v>
                </c:pt>
                <c:pt idx="42">
                  <c:v>43602</c:v>
                </c:pt>
                <c:pt idx="43">
                  <c:v>44288</c:v>
                </c:pt>
                <c:pt idx="44">
                  <c:v>43949</c:v>
                </c:pt>
                <c:pt idx="45">
                  <c:v>44004</c:v>
                </c:pt>
                <c:pt idx="46">
                  <c:v>44085</c:v>
                </c:pt>
                <c:pt idx="47">
                  <c:v>44175</c:v>
                </c:pt>
                <c:pt idx="48">
                  <c:v>43392</c:v>
                </c:pt>
                <c:pt idx="49">
                  <c:v>43360</c:v>
                </c:pt>
                <c:pt idx="50">
                  <c:v>44270</c:v>
                </c:pt>
                <c:pt idx="51">
                  <c:v>43397</c:v>
                </c:pt>
                <c:pt idx="52">
                  <c:v>43397</c:v>
                </c:pt>
                <c:pt idx="53">
                  <c:v>43887</c:v>
                </c:pt>
                <c:pt idx="54">
                  <c:v>43733</c:v>
                </c:pt>
                <c:pt idx="55">
                  <c:v>43572</c:v>
                </c:pt>
                <c:pt idx="56">
                  <c:v>43710</c:v>
                </c:pt>
                <c:pt idx="57">
                  <c:v>43706</c:v>
                </c:pt>
                <c:pt idx="58">
                  <c:v>43780</c:v>
                </c:pt>
                <c:pt idx="59">
                  <c:v>43473</c:v>
                </c:pt>
                <c:pt idx="60">
                  <c:v>43291</c:v>
                </c:pt>
                <c:pt idx="61">
                  <c:v>43152</c:v>
                </c:pt>
                <c:pt idx="62">
                  <c:v>44431</c:v>
                </c:pt>
                <c:pt idx="63">
                  <c:v>44425</c:v>
                </c:pt>
                <c:pt idx="64">
                  <c:v>43843</c:v>
                </c:pt>
                <c:pt idx="65">
                  <c:v>44501</c:v>
                </c:pt>
                <c:pt idx="66">
                  <c:v>43466</c:v>
                </c:pt>
                <c:pt idx="67">
                  <c:v>43725</c:v>
                </c:pt>
                <c:pt idx="68">
                  <c:v>43305</c:v>
                </c:pt>
                <c:pt idx="69">
                  <c:v>43397</c:v>
                </c:pt>
                <c:pt idx="70">
                  <c:v>43213</c:v>
                </c:pt>
                <c:pt idx="71">
                  <c:v>44039</c:v>
                </c:pt>
                <c:pt idx="72">
                  <c:v>44053</c:v>
                </c:pt>
                <c:pt idx="73">
                  <c:v>43164</c:v>
                </c:pt>
                <c:pt idx="74">
                  <c:v>43843</c:v>
                </c:pt>
                <c:pt idx="75">
                  <c:v>44393</c:v>
                </c:pt>
                <c:pt idx="76">
                  <c:v>44011</c:v>
                </c:pt>
                <c:pt idx="77">
                  <c:v>44137</c:v>
                </c:pt>
                <c:pt idx="78">
                  <c:v>44315</c:v>
                </c:pt>
                <c:pt idx="79">
                  <c:v>43550</c:v>
                </c:pt>
                <c:pt idx="80">
                  <c:v>43494</c:v>
                </c:pt>
                <c:pt idx="81">
                  <c:v>43700</c:v>
                </c:pt>
                <c:pt idx="82">
                  <c:v>43538</c:v>
                </c:pt>
                <c:pt idx="83">
                  <c:v>43129</c:v>
                </c:pt>
                <c:pt idx="84">
                  <c:v>44393</c:v>
                </c:pt>
                <c:pt idx="85">
                  <c:v>43826</c:v>
                </c:pt>
                <c:pt idx="86">
                  <c:v>43465</c:v>
                </c:pt>
                <c:pt idx="87">
                  <c:v>43458</c:v>
                </c:pt>
                <c:pt idx="88">
                  <c:v>43272</c:v>
                </c:pt>
                <c:pt idx="89">
                  <c:v>43874</c:v>
                </c:pt>
                <c:pt idx="90">
                  <c:v>43895</c:v>
                </c:pt>
                <c:pt idx="91">
                  <c:v>44396</c:v>
                </c:pt>
                <c:pt idx="92">
                  <c:v>44434</c:v>
                </c:pt>
                <c:pt idx="93">
                  <c:v>43837</c:v>
                </c:pt>
                <c:pt idx="94">
                  <c:v>44021</c:v>
                </c:pt>
                <c:pt idx="95">
                  <c:v>43220</c:v>
                </c:pt>
                <c:pt idx="96">
                  <c:v>43943</c:v>
                </c:pt>
                <c:pt idx="97">
                  <c:v>43649</c:v>
                </c:pt>
                <c:pt idx="98">
                  <c:v>43945</c:v>
                </c:pt>
                <c:pt idx="99">
                  <c:v>44207</c:v>
                </c:pt>
                <c:pt idx="100">
                  <c:v>43390</c:v>
                </c:pt>
                <c:pt idx="101">
                  <c:v>43473</c:v>
                </c:pt>
                <c:pt idx="102">
                  <c:v>43902</c:v>
                </c:pt>
                <c:pt idx="103">
                  <c:v>43514</c:v>
                </c:pt>
                <c:pt idx="104">
                  <c:v>44021</c:v>
                </c:pt>
                <c:pt idx="105">
                  <c:v>44159</c:v>
                </c:pt>
                <c:pt idx="106">
                  <c:v>44235</c:v>
                </c:pt>
                <c:pt idx="107">
                  <c:v>43258</c:v>
                </c:pt>
                <c:pt idx="108">
                  <c:v>44062</c:v>
                </c:pt>
                <c:pt idx="109">
                  <c:v>43171</c:v>
                </c:pt>
                <c:pt idx="110">
                  <c:v>43914</c:v>
                </c:pt>
                <c:pt idx="111">
                  <c:v>44237</c:v>
                </c:pt>
                <c:pt idx="112">
                  <c:v>43643</c:v>
                </c:pt>
                <c:pt idx="113">
                  <c:v>43171</c:v>
                </c:pt>
                <c:pt idx="114">
                  <c:v>43972</c:v>
                </c:pt>
                <c:pt idx="115">
                  <c:v>43521</c:v>
                </c:pt>
                <c:pt idx="116">
                  <c:v>43440</c:v>
                </c:pt>
                <c:pt idx="117">
                  <c:v>44357</c:v>
                </c:pt>
                <c:pt idx="118">
                  <c:v>43468</c:v>
                </c:pt>
                <c:pt idx="119">
                  <c:v>43416</c:v>
                </c:pt>
                <c:pt idx="120">
                  <c:v>43826</c:v>
                </c:pt>
                <c:pt idx="121">
                  <c:v>43256</c:v>
                </c:pt>
                <c:pt idx="122">
                  <c:v>44078</c:v>
                </c:pt>
                <c:pt idx="123">
                  <c:v>44186</c:v>
                </c:pt>
                <c:pt idx="124">
                  <c:v>43895</c:v>
                </c:pt>
                <c:pt idx="125">
                  <c:v>44098</c:v>
                </c:pt>
                <c:pt idx="126">
                  <c:v>43916</c:v>
                </c:pt>
                <c:pt idx="127">
                  <c:v>43839</c:v>
                </c:pt>
                <c:pt idx="128">
                  <c:v>43402</c:v>
                </c:pt>
                <c:pt idx="129">
                  <c:v>43514</c:v>
                </c:pt>
                <c:pt idx="130">
                  <c:v>44167</c:v>
                </c:pt>
                <c:pt idx="131">
                  <c:v>43612</c:v>
                </c:pt>
                <c:pt idx="132">
                  <c:v>43662</c:v>
                </c:pt>
                <c:pt idx="133">
                  <c:v>43241</c:v>
                </c:pt>
                <c:pt idx="134">
                  <c:v>43494</c:v>
                </c:pt>
                <c:pt idx="135">
                  <c:v>43563</c:v>
                </c:pt>
                <c:pt idx="136">
                  <c:v>44195</c:v>
                </c:pt>
                <c:pt idx="137">
                  <c:v>43776</c:v>
                </c:pt>
                <c:pt idx="138">
                  <c:v>43416</c:v>
                </c:pt>
                <c:pt idx="139">
                  <c:v>44383</c:v>
                </c:pt>
                <c:pt idx="140">
                  <c:v>43418</c:v>
                </c:pt>
                <c:pt idx="141">
                  <c:v>43297</c:v>
                </c:pt>
                <c:pt idx="142">
                  <c:v>43636</c:v>
                </c:pt>
                <c:pt idx="143">
                  <c:v>44473</c:v>
                </c:pt>
                <c:pt idx="144">
                  <c:v>43340</c:v>
                </c:pt>
                <c:pt idx="145">
                  <c:v>44228</c:v>
                </c:pt>
                <c:pt idx="146">
                  <c:v>43567</c:v>
                </c:pt>
                <c:pt idx="147">
                  <c:v>44239</c:v>
                </c:pt>
                <c:pt idx="148">
                  <c:v>43409</c:v>
                </c:pt>
                <c:pt idx="149">
                  <c:v>43899</c:v>
                </c:pt>
                <c:pt idx="150">
                  <c:v>44055</c:v>
                </c:pt>
                <c:pt idx="151">
                  <c:v>44277</c:v>
                </c:pt>
                <c:pt idx="152">
                  <c:v>43217</c:v>
                </c:pt>
                <c:pt idx="153">
                  <c:v>43973</c:v>
                </c:pt>
                <c:pt idx="154">
                  <c:v>43759</c:v>
                </c:pt>
                <c:pt idx="155">
                  <c:v>43430</c:v>
                </c:pt>
                <c:pt idx="156">
                  <c:v>43724</c:v>
                </c:pt>
                <c:pt idx="157">
                  <c:v>43256</c:v>
                </c:pt>
                <c:pt idx="158">
                  <c:v>44104</c:v>
                </c:pt>
                <c:pt idx="159">
                  <c:v>44053</c:v>
                </c:pt>
                <c:pt idx="160">
                  <c:v>43508</c:v>
                </c:pt>
                <c:pt idx="161">
                  <c:v>43902</c:v>
                </c:pt>
                <c:pt idx="162">
                  <c:v>43846</c:v>
                </c:pt>
                <c:pt idx="163">
                  <c:v>43962</c:v>
                </c:pt>
                <c:pt idx="164">
                  <c:v>44193</c:v>
                </c:pt>
                <c:pt idx="165">
                  <c:v>43452</c:v>
                </c:pt>
                <c:pt idx="166">
                  <c:v>43416</c:v>
                </c:pt>
                <c:pt idx="167">
                  <c:v>44277</c:v>
                </c:pt>
                <c:pt idx="168">
                  <c:v>43283</c:v>
                </c:pt>
                <c:pt idx="169">
                  <c:v>43950</c:v>
                </c:pt>
                <c:pt idx="170">
                  <c:v>43206</c:v>
                </c:pt>
                <c:pt idx="171">
                  <c:v>44396</c:v>
                </c:pt>
                <c:pt idx="172">
                  <c:v>44116</c:v>
                </c:pt>
                <c:pt idx="173">
                  <c:v>44384</c:v>
                </c:pt>
                <c:pt idx="174">
                  <c:v>44494</c:v>
                </c:pt>
                <c:pt idx="175">
                  <c:v>43633</c:v>
                </c:pt>
                <c:pt idx="176">
                  <c:v>44035</c:v>
                </c:pt>
                <c:pt idx="177">
                  <c:v>44285</c:v>
                </c:pt>
                <c:pt idx="178">
                  <c:v>43682</c:v>
                </c:pt>
                <c:pt idx="179">
                  <c:v>43402</c:v>
                </c:pt>
                <c:pt idx="180">
                  <c:v>43416</c:v>
                </c:pt>
                <c:pt idx="181">
                  <c:v>44067</c:v>
                </c:pt>
                <c:pt idx="182">
                  <c:v>43573</c:v>
                </c:pt>
                <c:pt idx="183">
                  <c:v>43717</c:v>
                </c:pt>
                <c:pt idx="184">
                  <c:v>43949</c:v>
                </c:pt>
                <c:pt idx="185">
                  <c:v>44148</c:v>
                </c:pt>
                <c:pt idx="186">
                  <c:v>43311</c:v>
                </c:pt>
                <c:pt idx="187">
                  <c:v>44494</c:v>
                </c:pt>
                <c:pt idx="188">
                  <c:v>43794</c:v>
                </c:pt>
                <c:pt idx="189">
                  <c:v>43780</c:v>
                </c:pt>
                <c:pt idx="190">
                  <c:v>43472</c:v>
                </c:pt>
                <c:pt idx="191">
                  <c:v>44172</c:v>
                </c:pt>
                <c:pt idx="192">
                  <c:v>43406</c:v>
                </c:pt>
                <c:pt idx="193">
                  <c:v>44473</c:v>
                </c:pt>
                <c:pt idx="194">
                  <c:v>43669</c:v>
                </c:pt>
                <c:pt idx="195">
                  <c:v>43956</c:v>
                </c:pt>
                <c:pt idx="196">
                  <c:v>43293</c:v>
                </c:pt>
                <c:pt idx="197">
                  <c:v>44502</c:v>
                </c:pt>
                <c:pt idx="198">
                  <c:v>43794</c:v>
                </c:pt>
                <c:pt idx="199">
                  <c:v>44223</c:v>
                </c:pt>
                <c:pt idx="200">
                  <c:v>43642</c:v>
                </c:pt>
                <c:pt idx="201">
                  <c:v>43234</c:v>
                </c:pt>
                <c:pt idx="202">
                  <c:v>43255</c:v>
                </c:pt>
                <c:pt idx="203">
                  <c:v>44203</c:v>
                </c:pt>
                <c:pt idx="204">
                  <c:v>43458</c:v>
                </c:pt>
                <c:pt idx="205">
                  <c:v>43325</c:v>
                </c:pt>
                <c:pt idx="206">
                  <c:v>43346</c:v>
                </c:pt>
                <c:pt idx="207">
                  <c:v>43444</c:v>
                </c:pt>
                <c:pt idx="208">
                  <c:v>44454</c:v>
                </c:pt>
                <c:pt idx="209">
                  <c:v>44393</c:v>
                </c:pt>
                <c:pt idx="210">
                  <c:v>44077</c:v>
                </c:pt>
                <c:pt idx="211">
                  <c:v>43501</c:v>
                </c:pt>
                <c:pt idx="212">
                  <c:v>43665</c:v>
                </c:pt>
                <c:pt idx="213">
                  <c:v>43514</c:v>
                </c:pt>
                <c:pt idx="214">
                  <c:v>44193</c:v>
                </c:pt>
                <c:pt idx="215">
                  <c:v>43696</c:v>
                </c:pt>
                <c:pt idx="216">
                  <c:v>43724</c:v>
                </c:pt>
                <c:pt idx="217">
                  <c:v>44251</c:v>
                </c:pt>
                <c:pt idx="218">
                  <c:v>44207</c:v>
                </c:pt>
                <c:pt idx="219">
                  <c:v>44358</c:v>
                </c:pt>
                <c:pt idx="220">
                  <c:v>44249</c:v>
                </c:pt>
                <c:pt idx="221">
                  <c:v>43857</c:v>
                </c:pt>
                <c:pt idx="222">
                  <c:v>43808</c:v>
                </c:pt>
                <c:pt idx="223">
                  <c:v>43809</c:v>
                </c:pt>
                <c:pt idx="224">
                  <c:v>43500</c:v>
                </c:pt>
                <c:pt idx="225">
                  <c:v>43920</c:v>
                </c:pt>
                <c:pt idx="226">
                  <c:v>43346</c:v>
                </c:pt>
                <c:pt idx="227">
                  <c:v>43570</c:v>
                </c:pt>
                <c:pt idx="228">
                  <c:v>43474</c:v>
                </c:pt>
                <c:pt idx="229">
                  <c:v>43908</c:v>
                </c:pt>
                <c:pt idx="230">
                  <c:v>43763</c:v>
                </c:pt>
                <c:pt idx="231">
                  <c:v>43493</c:v>
                </c:pt>
                <c:pt idx="232">
                  <c:v>44421</c:v>
                </c:pt>
                <c:pt idx="233">
                  <c:v>43846</c:v>
                </c:pt>
                <c:pt idx="234">
                  <c:v>43332</c:v>
                </c:pt>
                <c:pt idx="235">
                  <c:v>44011</c:v>
                </c:pt>
                <c:pt idx="236">
                  <c:v>43787</c:v>
                </c:pt>
                <c:pt idx="237">
                  <c:v>43272</c:v>
                </c:pt>
                <c:pt idx="238">
                  <c:v>44365</c:v>
                </c:pt>
                <c:pt idx="239">
                  <c:v>43465</c:v>
                </c:pt>
                <c:pt idx="240">
                  <c:v>43291</c:v>
                </c:pt>
                <c:pt idx="241">
                  <c:v>43164</c:v>
                </c:pt>
                <c:pt idx="242">
                  <c:v>43497</c:v>
                </c:pt>
                <c:pt idx="243">
                  <c:v>43823</c:v>
                </c:pt>
                <c:pt idx="244">
                  <c:v>43468</c:v>
                </c:pt>
                <c:pt idx="245">
                  <c:v>43250</c:v>
                </c:pt>
                <c:pt idx="246">
                  <c:v>43180</c:v>
                </c:pt>
                <c:pt idx="247">
                  <c:v>44221</c:v>
                </c:pt>
                <c:pt idx="248">
                  <c:v>44305</c:v>
                </c:pt>
                <c:pt idx="249">
                  <c:v>43521</c:v>
                </c:pt>
                <c:pt idx="250">
                  <c:v>43277</c:v>
                </c:pt>
                <c:pt idx="251">
                  <c:v>43500</c:v>
                </c:pt>
                <c:pt idx="252">
                  <c:v>44166</c:v>
                </c:pt>
                <c:pt idx="253">
                  <c:v>43931</c:v>
                </c:pt>
                <c:pt idx="254">
                  <c:v>43133</c:v>
                </c:pt>
                <c:pt idx="255">
                  <c:v>44193</c:v>
                </c:pt>
                <c:pt idx="256">
                  <c:v>44119</c:v>
                </c:pt>
              </c:numCache>
            </c:numRef>
          </c:xVal>
          <c:yVal>
            <c:numRef>
              <c:f>'Final Cleaned Data and Analysis'!$E$2:$E$258</c:f>
              <c:numCache>
                <c:formatCode>[$$-409]#,##0.00</c:formatCode>
                <c:ptCount val="257"/>
                <c:pt idx="0">
                  <c:v>71823.56</c:v>
                </c:pt>
                <c:pt idx="1">
                  <c:v>57925.91</c:v>
                </c:pt>
                <c:pt idx="2">
                  <c:v>68197.899999999994</c:v>
                </c:pt>
                <c:pt idx="3">
                  <c:v>72502.61</c:v>
                </c:pt>
                <c:pt idx="4">
                  <c:v>83191.95</c:v>
                </c:pt>
                <c:pt idx="5">
                  <c:v>63555.73</c:v>
                </c:pt>
                <c:pt idx="6">
                  <c:v>113747.56</c:v>
                </c:pt>
                <c:pt idx="7">
                  <c:v>116767.63</c:v>
                </c:pt>
                <c:pt idx="8">
                  <c:v>53949.26</c:v>
                </c:pt>
                <c:pt idx="9">
                  <c:v>67818.14</c:v>
                </c:pt>
                <c:pt idx="10">
                  <c:v>61214.26</c:v>
                </c:pt>
                <c:pt idx="11">
                  <c:v>112778.28</c:v>
                </c:pt>
                <c:pt idx="12">
                  <c:v>28481.16</c:v>
                </c:pt>
                <c:pt idx="13">
                  <c:v>61213.01</c:v>
                </c:pt>
                <c:pt idx="14">
                  <c:v>43329.22</c:v>
                </c:pt>
                <c:pt idx="15">
                  <c:v>66865.490000000005</c:v>
                </c:pt>
                <c:pt idx="16">
                  <c:v>84598.88</c:v>
                </c:pt>
                <c:pt idx="17">
                  <c:v>38825.18</c:v>
                </c:pt>
                <c:pt idx="18">
                  <c:v>58935.92</c:v>
                </c:pt>
                <c:pt idx="19">
                  <c:v>66572.58</c:v>
                </c:pt>
                <c:pt idx="20">
                  <c:v>61994.76</c:v>
                </c:pt>
                <c:pt idx="21">
                  <c:v>42314.39</c:v>
                </c:pt>
                <c:pt idx="22">
                  <c:v>110906.35</c:v>
                </c:pt>
                <c:pt idx="23">
                  <c:v>51798.25</c:v>
                </c:pt>
                <c:pt idx="24">
                  <c:v>36714.379999999997</c:v>
                </c:pt>
                <c:pt idx="25">
                  <c:v>79567.69</c:v>
                </c:pt>
                <c:pt idx="26">
                  <c:v>80169.42</c:v>
                </c:pt>
                <c:pt idx="27">
                  <c:v>51165.37</c:v>
                </c:pt>
                <c:pt idx="28">
                  <c:v>88689.09</c:v>
                </c:pt>
                <c:pt idx="29">
                  <c:v>66017.179999999993</c:v>
                </c:pt>
                <c:pt idx="30">
                  <c:v>104038.9</c:v>
                </c:pt>
                <c:pt idx="31">
                  <c:v>78705.929999999993</c:v>
                </c:pt>
                <c:pt idx="32">
                  <c:v>63447.07</c:v>
                </c:pt>
                <c:pt idx="33">
                  <c:v>65699.02</c:v>
                </c:pt>
                <c:pt idx="34">
                  <c:v>67818.14</c:v>
                </c:pt>
                <c:pt idx="35">
                  <c:v>59258.19</c:v>
                </c:pt>
                <c:pt idx="36">
                  <c:v>89838.77</c:v>
                </c:pt>
                <c:pt idx="37">
                  <c:v>62281.24</c:v>
                </c:pt>
                <c:pt idx="38">
                  <c:v>86010.54</c:v>
                </c:pt>
                <c:pt idx="39">
                  <c:v>59434.18</c:v>
                </c:pt>
                <c:pt idx="40">
                  <c:v>80772.92</c:v>
                </c:pt>
                <c:pt idx="41">
                  <c:v>40445.29</c:v>
                </c:pt>
                <c:pt idx="42">
                  <c:v>85455.53</c:v>
                </c:pt>
                <c:pt idx="43">
                  <c:v>111815.49</c:v>
                </c:pt>
                <c:pt idx="44">
                  <c:v>75733.740000000005</c:v>
                </c:pt>
                <c:pt idx="45">
                  <c:v>66572.58</c:v>
                </c:pt>
                <c:pt idx="46">
                  <c:v>71371.37</c:v>
                </c:pt>
                <c:pt idx="47">
                  <c:v>37062.1</c:v>
                </c:pt>
                <c:pt idx="48">
                  <c:v>89690.38</c:v>
                </c:pt>
                <c:pt idx="49">
                  <c:v>71570.990000000005</c:v>
                </c:pt>
                <c:pt idx="50">
                  <c:v>69764.100000000006</c:v>
                </c:pt>
                <c:pt idx="51">
                  <c:v>52246.29</c:v>
                </c:pt>
                <c:pt idx="52">
                  <c:v>90697.67</c:v>
                </c:pt>
                <c:pt idx="53">
                  <c:v>69163.39</c:v>
                </c:pt>
                <c:pt idx="54">
                  <c:v>118442.54</c:v>
                </c:pt>
                <c:pt idx="55">
                  <c:v>88425.08</c:v>
                </c:pt>
                <c:pt idx="56">
                  <c:v>31042.51</c:v>
                </c:pt>
                <c:pt idx="57">
                  <c:v>102515.81</c:v>
                </c:pt>
                <c:pt idx="58">
                  <c:v>69057.320000000007</c:v>
                </c:pt>
                <c:pt idx="59">
                  <c:v>96753.78</c:v>
                </c:pt>
                <c:pt idx="60">
                  <c:v>37902.35</c:v>
                </c:pt>
                <c:pt idx="61">
                  <c:v>88360.79</c:v>
                </c:pt>
                <c:pt idx="62">
                  <c:v>99460.78</c:v>
                </c:pt>
                <c:pt idx="63">
                  <c:v>76303.820000000007</c:v>
                </c:pt>
                <c:pt idx="64">
                  <c:v>47646.95</c:v>
                </c:pt>
                <c:pt idx="65">
                  <c:v>68008.55</c:v>
                </c:pt>
                <c:pt idx="66">
                  <c:v>114691.03</c:v>
                </c:pt>
                <c:pt idx="67">
                  <c:v>63705.4</c:v>
                </c:pt>
                <c:pt idx="68">
                  <c:v>52748.63</c:v>
                </c:pt>
                <c:pt idx="69">
                  <c:v>104335.03999999999</c:v>
                </c:pt>
                <c:pt idx="70">
                  <c:v>58744.17</c:v>
                </c:pt>
                <c:pt idx="71">
                  <c:v>44845.33</c:v>
                </c:pt>
                <c:pt idx="72">
                  <c:v>71924.850000000006</c:v>
                </c:pt>
                <c:pt idx="73">
                  <c:v>85879.23</c:v>
                </c:pt>
                <c:pt idx="74">
                  <c:v>28481.16</c:v>
                </c:pt>
                <c:pt idx="75">
                  <c:v>36547.58</c:v>
                </c:pt>
                <c:pt idx="76">
                  <c:v>76932.600000000006</c:v>
                </c:pt>
                <c:pt idx="77">
                  <c:v>30077.45</c:v>
                </c:pt>
                <c:pt idx="78">
                  <c:v>29774.76</c:v>
                </c:pt>
                <c:pt idx="79">
                  <c:v>32269.91</c:v>
                </c:pt>
                <c:pt idx="80">
                  <c:v>0</c:v>
                </c:pt>
                <c:pt idx="81">
                  <c:v>72876.91</c:v>
                </c:pt>
                <c:pt idx="82">
                  <c:v>102934.09</c:v>
                </c:pt>
                <c:pt idx="83">
                  <c:v>99448.78</c:v>
                </c:pt>
                <c:pt idx="84">
                  <c:v>95954.02</c:v>
                </c:pt>
                <c:pt idx="85">
                  <c:v>41934.71</c:v>
                </c:pt>
                <c:pt idx="86">
                  <c:v>116767.63</c:v>
                </c:pt>
                <c:pt idx="87">
                  <c:v>106400.02</c:v>
                </c:pt>
                <c:pt idx="88">
                  <c:v>69192.850000000006</c:v>
                </c:pt>
                <c:pt idx="89">
                  <c:v>107107.6</c:v>
                </c:pt>
                <c:pt idx="90">
                  <c:v>75475.929999999993</c:v>
                </c:pt>
                <c:pt idx="91">
                  <c:v>61624.77</c:v>
                </c:pt>
                <c:pt idx="92">
                  <c:v>84745.93</c:v>
                </c:pt>
                <c:pt idx="93">
                  <c:v>106775.14</c:v>
                </c:pt>
                <c:pt idx="94">
                  <c:v>69709.509999999995</c:v>
                </c:pt>
                <c:pt idx="95">
                  <c:v>48525.71</c:v>
                </c:pt>
                <c:pt idx="96">
                  <c:v>47362.62</c:v>
                </c:pt>
                <c:pt idx="97">
                  <c:v>77045.440000000002</c:v>
                </c:pt>
                <c:pt idx="98">
                  <c:v>92704.48</c:v>
                </c:pt>
                <c:pt idx="99">
                  <c:v>106775.14</c:v>
                </c:pt>
                <c:pt idx="100">
                  <c:v>78840.23</c:v>
                </c:pt>
                <c:pt idx="101">
                  <c:v>80695.740000000005</c:v>
                </c:pt>
                <c:pt idx="102">
                  <c:v>91645.04</c:v>
                </c:pt>
                <c:pt idx="103">
                  <c:v>112778.28</c:v>
                </c:pt>
                <c:pt idx="104">
                  <c:v>46751.7</c:v>
                </c:pt>
                <c:pt idx="105">
                  <c:v>97105.19</c:v>
                </c:pt>
                <c:pt idx="106">
                  <c:v>67633.850000000006</c:v>
                </c:pt>
                <c:pt idx="107">
                  <c:v>103494.94</c:v>
                </c:pt>
                <c:pt idx="108">
                  <c:v>115191.38</c:v>
                </c:pt>
                <c:pt idx="109">
                  <c:v>32496.880000000001</c:v>
                </c:pt>
                <c:pt idx="110">
                  <c:v>101187.36</c:v>
                </c:pt>
                <c:pt idx="111">
                  <c:v>110042.37</c:v>
                </c:pt>
                <c:pt idx="112">
                  <c:v>38438.239999999998</c:v>
                </c:pt>
                <c:pt idx="113">
                  <c:v>81897.789999999994</c:v>
                </c:pt>
                <c:pt idx="114">
                  <c:v>41934.71</c:v>
                </c:pt>
                <c:pt idx="115">
                  <c:v>40753.54</c:v>
                </c:pt>
                <c:pt idx="116">
                  <c:v>36547.58</c:v>
                </c:pt>
                <c:pt idx="117">
                  <c:v>72843.23</c:v>
                </c:pt>
                <c:pt idx="118">
                  <c:v>86556.96</c:v>
                </c:pt>
                <c:pt idx="119">
                  <c:v>76320.44</c:v>
                </c:pt>
                <c:pt idx="120">
                  <c:v>53535.62</c:v>
                </c:pt>
                <c:pt idx="121">
                  <c:v>93964.3</c:v>
                </c:pt>
                <c:pt idx="122">
                  <c:v>42161.77</c:v>
                </c:pt>
                <c:pt idx="123">
                  <c:v>109143.17</c:v>
                </c:pt>
                <c:pt idx="124">
                  <c:v>80695.740000000005</c:v>
                </c:pt>
                <c:pt idx="125">
                  <c:v>109163.39</c:v>
                </c:pt>
                <c:pt idx="126">
                  <c:v>80169.42</c:v>
                </c:pt>
                <c:pt idx="127">
                  <c:v>83396.5</c:v>
                </c:pt>
                <c:pt idx="128">
                  <c:v>99683.67</c:v>
                </c:pt>
                <c:pt idx="129">
                  <c:v>28974.03</c:v>
                </c:pt>
                <c:pt idx="130">
                  <c:v>71229.42</c:v>
                </c:pt>
                <c:pt idx="131">
                  <c:v>82239.53</c:v>
                </c:pt>
                <c:pt idx="132">
                  <c:v>56253.81</c:v>
                </c:pt>
                <c:pt idx="133">
                  <c:v>104802.63</c:v>
                </c:pt>
                <c:pt idx="134">
                  <c:v>53949.26</c:v>
                </c:pt>
                <c:pt idx="135">
                  <c:v>68860.399999999994</c:v>
                </c:pt>
                <c:pt idx="136">
                  <c:v>90884.32</c:v>
                </c:pt>
                <c:pt idx="137">
                  <c:v>84762.76</c:v>
                </c:pt>
                <c:pt idx="138">
                  <c:v>108872.77</c:v>
                </c:pt>
                <c:pt idx="139">
                  <c:v>71823.56</c:v>
                </c:pt>
                <c:pt idx="140">
                  <c:v>39535.49</c:v>
                </c:pt>
                <c:pt idx="141">
                  <c:v>69913.39</c:v>
                </c:pt>
                <c:pt idx="142">
                  <c:v>28160.79</c:v>
                </c:pt>
                <c:pt idx="143">
                  <c:v>44447.26</c:v>
                </c:pt>
                <c:pt idx="144">
                  <c:v>62195.47</c:v>
                </c:pt>
                <c:pt idx="145">
                  <c:v>69057.320000000007</c:v>
                </c:pt>
                <c:pt idx="146">
                  <c:v>35943.620000000003</c:v>
                </c:pt>
                <c:pt idx="147">
                  <c:v>33031.26</c:v>
                </c:pt>
                <c:pt idx="148">
                  <c:v>69862.38</c:v>
                </c:pt>
                <c:pt idx="149">
                  <c:v>86558.58</c:v>
                </c:pt>
                <c:pt idx="150">
                  <c:v>103494.94</c:v>
                </c:pt>
                <c:pt idx="151">
                  <c:v>39784.239999999998</c:v>
                </c:pt>
                <c:pt idx="152">
                  <c:v>57002.02</c:v>
                </c:pt>
                <c:pt idx="153">
                  <c:v>58861.19</c:v>
                </c:pt>
                <c:pt idx="154">
                  <c:v>73360.38</c:v>
                </c:pt>
                <c:pt idx="155">
                  <c:v>50449.46</c:v>
                </c:pt>
                <c:pt idx="156">
                  <c:v>61688.77</c:v>
                </c:pt>
                <c:pt idx="157">
                  <c:v>90884.32</c:v>
                </c:pt>
                <c:pt idx="158">
                  <c:v>28481.16</c:v>
                </c:pt>
                <c:pt idx="159">
                  <c:v>96555.53</c:v>
                </c:pt>
                <c:pt idx="160">
                  <c:v>57419.35</c:v>
                </c:pt>
                <c:pt idx="161">
                  <c:v>84309.95</c:v>
                </c:pt>
                <c:pt idx="162">
                  <c:v>32192.15</c:v>
                </c:pt>
                <c:pt idx="163">
                  <c:v>85264.38</c:v>
                </c:pt>
                <c:pt idx="164">
                  <c:v>0</c:v>
                </c:pt>
                <c:pt idx="165">
                  <c:v>113616.23</c:v>
                </c:pt>
                <c:pt idx="166">
                  <c:v>73360.38</c:v>
                </c:pt>
                <c:pt idx="167">
                  <c:v>111815.49</c:v>
                </c:pt>
                <c:pt idx="168">
                  <c:v>54137.05</c:v>
                </c:pt>
                <c:pt idx="169">
                  <c:v>77743.149999999994</c:v>
                </c:pt>
                <c:pt idx="170">
                  <c:v>93128.34</c:v>
                </c:pt>
                <c:pt idx="171">
                  <c:v>52270.22</c:v>
                </c:pt>
                <c:pt idx="172">
                  <c:v>89605.13</c:v>
                </c:pt>
                <c:pt idx="173">
                  <c:v>88511.17</c:v>
                </c:pt>
                <c:pt idx="174">
                  <c:v>92336.08</c:v>
                </c:pt>
                <c:pt idx="175">
                  <c:v>39700.82</c:v>
                </c:pt>
                <c:pt idx="176">
                  <c:v>73488.679999999993</c:v>
                </c:pt>
                <c:pt idx="177">
                  <c:v>89829.33</c:v>
                </c:pt>
                <c:pt idx="178">
                  <c:v>0</c:v>
                </c:pt>
                <c:pt idx="179">
                  <c:v>68795.48</c:v>
                </c:pt>
                <c:pt idx="180">
                  <c:v>90884.32</c:v>
                </c:pt>
                <c:pt idx="181">
                  <c:v>111049.84</c:v>
                </c:pt>
                <c:pt idx="182">
                  <c:v>38438.239999999998</c:v>
                </c:pt>
                <c:pt idx="183">
                  <c:v>77096.05</c:v>
                </c:pt>
                <c:pt idx="184">
                  <c:v>70649.460000000006</c:v>
                </c:pt>
                <c:pt idx="185">
                  <c:v>78378.2</c:v>
                </c:pt>
                <c:pt idx="186">
                  <c:v>50310.09</c:v>
                </c:pt>
                <c:pt idx="187">
                  <c:v>40445.29</c:v>
                </c:pt>
                <c:pt idx="188">
                  <c:v>85918.61</c:v>
                </c:pt>
                <c:pt idx="189">
                  <c:v>99448.78</c:v>
                </c:pt>
                <c:pt idx="190">
                  <c:v>114772.32</c:v>
                </c:pt>
                <c:pt idx="191">
                  <c:v>106400.02</c:v>
                </c:pt>
                <c:pt idx="192">
                  <c:v>91314.75</c:v>
                </c:pt>
                <c:pt idx="193">
                  <c:v>94815.28</c:v>
                </c:pt>
                <c:pt idx="194">
                  <c:v>50855.53</c:v>
                </c:pt>
                <c:pt idx="195">
                  <c:v>113747.56</c:v>
                </c:pt>
                <c:pt idx="196">
                  <c:v>39969.72</c:v>
                </c:pt>
                <c:pt idx="197">
                  <c:v>74924.649999999994</c:v>
                </c:pt>
                <c:pt idx="198">
                  <c:v>98012.63</c:v>
                </c:pt>
                <c:pt idx="199">
                  <c:v>111229.47</c:v>
                </c:pt>
                <c:pt idx="200">
                  <c:v>68795.48</c:v>
                </c:pt>
                <c:pt idx="201">
                  <c:v>118976.16</c:v>
                </c:pt>
                <c:pt idx="202">
                  <c:v>68980.52</c:v>
                </c:pt>
                <c:pt idx="203">
                  <c:v>0</c:v>
                </c:pt>
                <c:pt idx="204">
                  <c:v>100371.31</c:v>
                </c:pt>
                <c:pt idx="205">
                  <c:v>106665.67</c:v>
                </c:pt>
                <c:pt idx="206">
                  <c:v>96135.75</c:v>
                </c:pt>
                <c:pt idx="207">
                  <c:v>31241.24</c:v>
                </c:pt>
                <c:pt idx="208">
                  <c:v>88034.67</c:v>
                </c:pt>
                <c:pt idx="209">
                  <c:v>95677.9</c:v>
                </c:pt>
                <c:pt idx="210">
                  <c:v>75974.990000000005</c:v>
                </c:pt>
                <c:pt idx="211">
                  <c:v>67905.8</c:v>
                </c:pt>
                <c:pt idx="212">
                  <c:v>100731.95</c:v>
                </c:pt>
                <c:pt idx="213">
                  <c:v>96753.78</c:v>
                </c:pt>
                <c:pt idx="214">
                  <c:v>35936.31</c:v>
                </c:pt>
                <c:pt idx="215">
                  <c:v>37362.300000000003</c:v>
                </c:pt>
                <c:pt idx="216">
                  <c:v>36536.26</c:v>
                </c:pt>
                <c:pt idx="217">
                  <c:v>78443.78</c:v>
                </c:pt>
                <c:pt idx="218">
                  <c:v>68887.839999999997</c:v>
                </c:pt>
                <c:pt idx="219">
                  <c:v>28329.77</c:v>
                </c:pt>
                <c:pt idx="220">
                  <c:v>76303.820000000007</c:v>
                </c:pt>
                <c:pt idx="221">
                  <c:v>91929.69</c:v>
                </c:pt>
                <c:pt idx="222">
                  <c:v>67957.899999999994</c:v>
                </c:pt>
                <c:pt idx="223">
                  <c:v>114465.93</c:v>
                </c:pt>
                <c:pt idx="224">
                  <c:v>99965.97</c:v>
                </c:pt>
                <c:pt idx="225">
                  <c:v>89960.6</c:v>
                </c:pt>
                <c:pt idx="226">
                  <c:v>102129.37</c:v>
                </c:pt>
                <c:pt idx="227">
                  <c:v>95017.1</c:v>
                </c:pt>
                <c:pt idx="228">
                  <c:v>31172.77</c:v>
                </c:pt>
                <c:pt idx="229">
                  <c:v>66865.490000000005</c:v>
                </c:pt>
                <c:pt idx="230">
                  <c:v>31816.57</c:v>
                </c:pt>
                <c:pt idx="231">
                  <c:v>28305.08</c:v>
                </c:pt>
                <c:pt idx="232">
                  <c:v>100424.23</c:v>
                </c:pt>
                <c:pt idx="233">
                  <c:v>112645.99</c:v>
                </c:pt>
                <c:pt idx="234">
                  <c:v>52963.65</c:v>
                </c:pt>
                <c:pt idx="235">
                  <c:v>59258.19</c:v>
                </c:pt>
                <c:pt idx="236">
                  <c:v>119022.49</c:v>
                </c:pt>
                <c:pt idx="237">
                  <c:v>114425.19</c:v>
                </c:pt>
                <c:pt idx="238">
                  <c:v>86233.83</c:v>
                </c:pt>
                <c:pt idx="239">
                  <c:v>69163.39</c:v>
                </c:pt>
                <c:pt idx="240">
                  <c:v>37902.35</c:v>
                </c:pt>
                <c:pt idx="241">
                  <c:v>84742.86</c:v>
                </c:pt>
                <c:pt idx="242">
                  <c:v>104903.79</c:v>
                </c:pt>
                <c:pt idx="243">
                  <c:v>65569.36</c:v>
                </c:pt>
                <c:pt idx="244">
                  <c:v>80360.41</c:v>
                </c:pt>
                <c:pt idx="245">
                  <c:v>74279.009999999995</c:v>
                </c:pt>
                <c:pt idx="246">
                  <c:v>70755.5</c:v>
                </c:pt>
                <c:pt idx="247">
                  <c:v>89690.38</c:v>
                </c:pt>
                <c:pt idx="248">
                  <c:v>114177.23</c:v>
                </c:pt>
                <c:pt idx="249">
                  <c:v>44403.77</c:v>
                </c:pt>
                <c:pt idx="250">
                  <c:v>84598.88</c:v>
                </c:pt>
                <c:pt idx="251">
                  <c:v>49625.64</c:v>
                </c:pt>
                <c:pt idx="252">
                  <c:v>0</c:v>
                </c:pt>
                <c:pt idx="253">
                  <c:v>99683.67</c:v>
                </c:pt>
                <c:pt idx="254">
                  <c:v>80695.740000000005</c:v>
                </c:pt>
                <c:pt idx="255">
                  <c:v>53184.02</c:v>
                </c:pt>
                <c:pt idx="256">
                  <c:v>49915.14</c:v>
                </c:pt>
              </c:numCache>
            </c:numRef>
          </c:yVal>
          <c:smooth val="0"/>
          <c:extLst>
            <c:ext xmlns:c16="http://schemas.microsoft.com/office/drawing/2014/chart" uri="{C3380CC4-5D6E-409C-BE32-E72D297353CC}">
              <c16:uniqueId val="{00000000-EF67-4179-8846-5870B3AE128D}"/>
            </c:ext>
          </c:extLst>
        </c:ser>
        <c:dLbls>
          <c:showLegendKey val="0"/>
          <c:showVal val="0"/>
          <c:showCatName val="0"/>
          <c:showSerName val="0"/>
          <c:showPercent val="0"/>
          <c:showBubbleSize val="0"/>
        </c:dLbls>
        <c:axId val="273362848"/>
        <c:axId val="273371168"/>
      </c:scatterChart>
      <c:valAx>
        <c:axId val="273362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Start</a:t>
                </a:r>
                <a:r>
                  <a:rPr lang="en-US" baseline="0"/>
                  <a:t> Date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d/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71168"/>
        <c:crosses val="autoZero"/>
        <c:crossBetween val="midCat"/>
      </c:valAx>
      <c:valAx>
        <c:axId val="27337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62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against</a:t>
            </a:r>
            <a:r>
              <a:rPr lang="en-US" baseline="0"/>
              <a:t>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'Final Cleaned Data and Analysis'!$P$1</c:f>
              <c:strCache>
                <c:ptCount val="1"/>
                <c:pt idx="0">
                  <c:v>Tax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'Final Cleaned Data and Analysis'!$E$2:$E$258</c:f>
              <c:numCache>
                <c:formatCode>[$$-409]#,##0.00</c:formatCode>
                <c:ptCount val="257"/>
                <c:pt idx="0">
                  <c:v>71823.56</c:v>
                </c:pt>
                <c:pt idx="1">
                  <c:v>57925.91</c:v>
                </c:pt>
                <c:pt idx="2">
                  <c:v>68197.899999999994</c:v>
                </c:pt>
                <c:pt idx="3">
                  <c:v>72502.61</c:v>
                </c:pt>
                <c:pt idx="4">
                  <c:v>83191.95</c:v>
                </c:pt>
                <c:pt idx="5">
                  <c:v>63555.73</c:v>
                </c:pt>
                <c:pt idx="6">
                  <c:v>113747.56</c:v>
                </c:pt>
                <c:pt idx="7">
                  <c:v>116767.63</c:v>
                </c:pt>
                <c:pt idx="8">
                  <c:v>53949.26</c:v>
                </c:pt>
                <c:pt idx="9">
                  <c:v>67818.14</c:v>
                </c:pt>
                <c:pt idx="10">
                  <c:v>61214.26</c:v>
                </c:pt>
                <c:pt idx="11">
                  <c:v>112778.28</c:v>
                </c:pt>
                <c:pt idx="12">
                  <c:v>28481.16</c:v>
                </c:pt>
                <c:pt idx="13">
                  <c:v>61213.01</c:v>
                </c:pt>
                <c:pt idx="14">
                  <c:v>43329.22</c:v>
                </c:pt>
                <c:pt idx="15">
                  <c:v>66865.490000000005</c:v>
                </c:pt>
                <c:pt idx="16">
                  <c:v>84598.88</c:v>
                </c:pt>
                <c:pt idx="17">
                  <c:v>38825.18</c:v>
                </c:pt>
                <c:pt idx="18">
                  <c:v>58935.92</c:v>
                </c:pt>
                <c:pt idx="19">
                  <c:v>66572.58</c:v>
                </c:pt>
                <c:pt idx="20">
                  <c:v>61994.76</c:v>
                </c:pt>
                <c:pt idx="21">
                  <c:v>42314.39</c:v>
                </c:pt>
                <c:pt idx="22">
                  <c:v>110906.35</c:v>
                </c:pt>
                <c:pt idx="23">
                  <c:v>51798.25</c:v>
                </c:pt>
                <c:pt idx="24">
                  <c:v>36714.379999999997</c:v>
                </c:pt>
                <c:pt idx="25">
                  <c:v>79567.69</c:v>
                </c:pt>
                <c:pt idx="26">
                  <c:v>80169.42</c:v>
                </c:pt>
                <c:pt idx="27">
                  <c:v>51165.37</c:v>
                </c:pt>
                <c:pt idx="28">
                  <c:v>88689.09</c:v>
                </c:pt>
                <c:pt idx="29">
                  <c:v>66017.179999999993</c:v>
                </c:pt>
                <c:pt idx="30">
                  <c:v>104038.9</c:v>
                </c:pt>
                <c:pt idx="31">
                  <c:v>78705.929999999993</c:v>
                </c:pt>
                <c:pt idx="32">
                  <c:v>63447.07</c:v>
                </c:pt>
                <c:pt idx="33">
                  <c:v>65699.02</c:v>
                </c:pt>
                <c:pt idx="34">
                  <c:v>67818.14</c:v>
                </c:pt>
                <c:pt idx="35">
                  <c:v>59258.19</c:v>
                </c:pt>
                <c:pt idx="36">
                  <c:v>89838.77</c:v>
                </c:pt>
                <c:pt idx="37">
                  <c:v>62281.24</c:v>
                </c:pt>
                <c:pt idx="38">
                  <c:v>86010.54</c:v>
                </c:pt>
                <c:pt idx="39">
                  <c:v>59434.18</c:v>
                </c:pt>
                <c:pt idx="40">
                  <c:v>80772.92</c:v>
                </c:pt>
                <c:pt idx="41">
                  <c:v>40445.29</c:v>
                </c:pt>
                <c:pt idx="42">
                  <c:v>85455.53</c:v>
                </c:pt>
                <c:pt idx="43">
                  <c:v>111815.49</c:v>
                </c:pt>
                <c:pt idx="44">
                  <c:v>75733.740000000005</c:v>
                </c:pt>
                <c:pt idx="45">
                  <c:v>66572.58</c:v>
                </c:pt>
                <c:pt idx="46">
                  <c:v>71371.37</c:v>
                </c:pt>
                <c:pt idx="47">
                  <c:v>37062.1</c:v>
                </c:pt>
                <c:pt idx="48">
                  <c:v>89690.38</c:v>
                </c:pt>
                <c:pt idx="49">
                  <c:v>71570.990000000005</c:v>
                </c:pt>
                <c:pt idx="50">
                  <c:v>69764.100000000006</c:v>
                </c:pt>
                <c:pt idx="51">
                  <c:v>52246.29</c:v>
                </c:pt>
                <c:pt idx="52">
                  <c:v>90697.67</c:v>
                </c:pt>
                <c:pt idx="53">
                  <c:v>69163.39</c:v>
                </c:pt>
                <c:pt idx="54">
                  <c:v>118442.54</c:v>
                </c:pt>
                <c:pt idx="55">
                  <c:v>88425.08</c:v>
                </c:pt>
                <c:pt idx="56">
                  <c:v>31042.51</c:v>
                </c:pt>
                <c:pt idx="57">
                  <c:v>102515.81</c:v>
                </c:pt>
                <c:pt idx="58">
                  <c:v>69057.320000000007</c:v>
                </c:pt>
                <c:pt idx="59">
                  <c:v>96753.78</c:v>
                </c:pt>
                <c:pt idx="60">
                  <c:v>37902.35</c:v>
                </c:pt>
                <c:pt idx="61">
                  <c:v>88360.79</c:v>
                </c:pt>
                <c:pt idx="62">
                  <c:v>99460.78</c:v>
                </c:pt>
                <c:pt idx="63">
                  <c:v>76303.820000000007</c:v>
                </c:pt>
                <c:pt idx="64">
                  <c:v>47646.95</c:v>
                </c:pt>
                <c:pt idx="65">
                  <c:v>68008.55</c:v>
                </c:pt>
                <c:pt idx="66">
                  <c:v>114691.03</c:v>
                </c:pt>
                <c:pt idx="67">
                  <c:v>63705.4</c:v>
                </c:pt>
                <c:pt idx="68">
                  <c:v>52748.63</c:v>
                </c:pt>
                <c:pt idx="69">
                  <c:v>104335.03999999999</c:v>
                </c:pt>
                <c:pt idx="70">
                  <c:v>58744.17</c:v>
                </c:pt>
                <c:pt idx="71">
                  <c:v>44845.33</c:v>
                </c:pt>
                <c:pt idx="72">
                  <c:v>71924.850000000006</c:v>
                </c:pt>
                <c:pt idx="73">
                  <c:v>85879.23</c:v>
                </c:pt>
                <c:pt idx="74">
                  <c:v>28481.16</c:v>
                </c:pt>
                <c:pt idx="75">
                  <c:v>36547.58</c:v>
                </c:pt>
                <c:pt idx="76">
                  <c:v>76932.600000000006</c:v>
                </c:pt>
                <c:pt idx="77">
                  <c:v>30077.45</c:v>
                </c:pt>
                <c:pt idx="78">
                  <c:v>29774.76</c:v>
                </c:pt>
                <c:pt idx="79">
                  <c:v>32269.91</c:v>
                </c:pt>
                <c:pt idx="80">
                  <c:v>0</c:v>
                </c:pt>
                <c:pt idx="81">
                  <c:v>72876.91</c:v>
                </c:pt>
                <c:pt idx="82">
                  <c:v>102934.09</c:v>
                </c:pt>
                <c:pt idx="83">
                  <c:v>99448.78</c:v>
                </c:pt>
                <c:pt idx="84">
                  <c:v>95954.02</c:v>
                </c:pt>
                <c:pt idx="85">
                  <c:v>41934.71</c:v>
                </c:pt>
                <c:pt idx="86">
                  <c:v>116767.63</c:v>
                </c:pt>
                <c:pt idx="87">
                  <c:v>106400.02</c:v>
                </c:pt>
                <c:pt idx="88">
                  <c:v>69192.850000000006</c:v>
                </c:pt>
                <c:pt idx="89">
                  <c:v>107107.6</c:v>
                </c:pt>
                <c:pt idx="90">
                  <c:v>75475.929999999993</c:v>
                </c:pt>
                <c:pt idx="91">
                  <c:v>61624.77</c:v>
                </c:pt>
                <c:pt idx="92">
                  <c:v>84745.93</c:v>
                </c:pt>
                <c:pt idx="93">
                  <c:v>106775.14</c:v>
                </c:pt>
                <c:pt idx="94">
                  <c:v>69709.509999999995</c:v>
                </c:pt>
                <c:pt idx="95">
                  <c:v>48525.71</c:v>
                </c:pt>
                <c:pt idx="96">
                  <c:v>47362.62</c:v>
                </c:pt>
                <c:pt idx="97">
                  <c:v>77045.440000000002</c:v>
                </c:pt>
                <c:pt idx="98">
                  <c:v>92704.48</c:v>
                </c:pt>
                <c:pt idx="99">
                  <c:v>106775.14</c:v>
                </c:pt>
                <c:pt idx="100">
                  <c:v>78840.23</c:v>
                </c:pt>
                <c:pt idx="101">
                  <c:v>80695.740000000005</c:v>
                </c:pt>
                <c:pt idx="102">
                  <c:v>91645.04</c:v>
                </c:pt>
                <c:pt idx="103">
                  <c:v>112778.28</c:v>
                </c:pt>
                <c:pt idx="104">
                  <c:v>46751.7</c:v>
                </c:pt>
                <c:pt idx="105">
                  <c:v>97105.19</c:v>
                </c:pt>
                <c:pt idx="106">
                  <c:v>67633.850000000006</c:v>
                </c:pt>
                <c:pt idx="107">
                  <c:v>103494.94</c:v>
                </c:pt>
                <c:pt idx="108">
                  <c:v>115191.38</c:v>
                </c:pt>
                <c:pt idx="109">
                  <c:v>32496.880000000001</c:v>
                </c:pt>
                <c:pt idx="110">
                  <c:v>101187.36</c:v>
                </c:pt>
                <c:pt idx="111">
                  <c:v>110042.37</c:v>
                </c:pt>
                <c:pt idx="112">
                  <c:v>38438.239999999998</c:v>
                </c:pt>
                <c:pt idx="113">
                  <c:v>81897.789999999994</c:v>
                </c:pt>
                <c:pt idx="114">
                  <c:v>41934.71</c:v>
                </c:pt>
                <c:pt idx="115">
                  <c:v>40753.54</c:v>
                </c:pt>
                <c:pt idx="116">
                  <c:v>36547.58</c:v>
                </c:pt>
                <c:pt idx="117">
                  <c:v>72843.23</c:v>
                </c:pt>
                <c:pt idx="118">
                  <c:v>86556.96</c:v>
                </c:pt>
                <c:pt idx="119">
                  <c:v>76320.44</c:v>
                </c:pt>
                <c:pt idx="120">
                  <c:v>53535.62</c:v>
                </c:pt>
                <c:pt idx="121">
                  <c:v>93964.3</c:v>
                </c:pt>
                <c:pt idx="122">
                  <c:v>42161.77</c:v>
                </c:pt>
                <c:pt idx="123">
                  <c:v>109143.17</c:v>
                </c:pt>
                <c:pt idx="124">
                  <c:v>80695.740000000005</c:v>
                </c:pt>
                <c:pt idx="125">
                  <c:v>109163.39</c:v>
                </c:pt>
                <c:pt idx="126">
                  <c:v>80169.42</c:v>
                </c:pt>
                <c:pt idx="127">
                  <c:v>83396.5</c:v>
                </c:pt>
                <c:pt idx="128">
                  <c:v>99683.67</c:v>
                </c:pt>
                <c:pt idx="129">
                  <c:v>28974.03</c:v>
                </c:pt>
                <c:pt idx="130">
                  <c:v>71229.42</c:v>
                </c:pt>
                <c:pt idx="131">
                  <c:v>82239.53</c:v>
                </c:pt>
                <c:pt idx="132">
                  <c:v>56253.81</c:v>
                </c:pt>
                <c:pt idx="133">
                  <c:v>104802.63</c:v>
                </c:pt>
                <c:pt idx="134">
                  <c:v>53949.26</c:v>
                </c:pt>
                <c:pt idx="135">
                  <c:v>68860.399999999994</c:v>
                </c:pt>
                <c:pt idx="136">
                  <c:v>90884.32</c:v>
                </c:pt>
                <c:pt idx="137">
                  <c:v>84762.76</c:v>
                </c:pt>
                <c:pt idx="138">
                  <c:v>108872.77</c:v>
                </c:pt>
                <c:pt idx="139">
                  <c:v>71823.56</c:v>
                </c:pt>
                <c:pt idx="140">
                  <c:v>39535.49</c:v>
                </c:pt>
                <c:pt idx="141">
                  <c:v>69913.39</c:v>
                </c:pt>
                <c:pt idx="142">
                  <c:v>28160.79</c:v>
                </c:pt>
                <c:pt idx="143">
                  <c:v>44447.26</c:v>
                </c:pt>
                <c:pt idx="144">
                  <c:v>62195.47</c:v>
                </c:pt>
                <c:pt idx="145">
                  <c:v>69057.320000000007</c:v>
                </c:pt>
                <c:pt idx="146">
                  <c:v>35943.620000000003</c:v>
                </c:pt>
                <c:pt idx="147">
                  <c:v>33031.26</c:v>
                </c:pt>
                <c:pt idx="148">
                  <c:v>69862.38</c:v>
                </c:pt>
                <c:pt idx="149">
                  <c:v>86558.58</c:v>
                </c:pt>
                <c:pt idx="150">
                  <c:v>103494.94</c:v>
                </c:pt>
                <c:pt idx="151">
                  <c:v>39784.239999999998</c:v>
                </c:pt>
                <c:pt idx="152">
                  <c:v>57002.02</c:v>
                </c:pt>
                <c:pt idx="153">
                  <c:v>58861.19</c:v>
                </c:pt>
                <c:pt idx="154">
                  <c:v>73360.38</c:v>
                </c:pt>
                <c:pt idx="155">
                  <c:v>50449.46</c:v>
                </c:pt>
                <c:pt idx="156">
                  <c:v>61688.77</c:v>
                </c:pt>
                <c:pt idx="157">
                  <c:v>90884.32</c:v>
                </c:pt>
                <c:pt idx="158">
                  <c:v>28481.16</c:v>
                </c:pt>
                <c:pt idx="159">
                  <c:v>96555.53</c:v>
                </c:pt>
                <c:pt idx="160">
                  <c:v>57419.35</c:v>
                </c:pt>
                <c:pt idx="161">
                  <c:v>84309.95</c:v>
                </c:pt>
                <c:pt idx="162">
                  <c:v>32192.15</c:v>
                </c:pt>
                <c:pt idx="163">
                  <c:v>85264.38</c:v>
                </c:pt>
                <c:pt idx="164">
                  <c:v>0</c:v>
                </c:pt>
                <c:pt idx="165">
                  <c:v>113616.23</c:v>
                </c:pt>
                <c:pt idx="166">
                  <c:v>73360.38</c:v>
                </c:pt>
                <c:pt idx="167">
                  <c:v>111815.49</c:v>
                </c:pt>
                <c:pt idx="168">
                  <c:v>54137.05</c:v>
                </c:pt>
                <c:pt idx="169">
                  <c:v>77743.149999999994</c:v>
                </c:pt>
                <c:pt idx="170">
                  <c:v>93128.34</c:v>
                </c:pt>
                <c:pt idx="171">
                  <c:v>52270.22</c:v>
                </c:pt>
                <c:pt idx="172">
                  <c:v>89605.13</c:v>
                </c:pt>
                <c:pt idx="173">
                  <c:v>88511.17</c:v>
                </c:pt>
                <c:pt idx="174">
                  <c:v>92336.08</c:v>
                </c:pt>
                <c:pt idx="175">
                  <c:v>39700.82</c:v>
                </c:pt>
                <c:pt idx="176">
                  <c:v>73488.679999999993</c:v>
                </c:pt>
                <c:pt idx="177">
                  <c:v>89829.33</c:v>
                </c:pt>
                <c:pt idx="178">
                  <c:v>0</c:v>
                </c:pt>
                <c:pt idx="179">
                  <c:v>68795.48</c:v>
                </c:pt>
                <c:pt idx="180">
                  <c:v>90884.32</c:v>
                </c:pt>
                <c:pt idx="181">
                  <c:v>111049.84</c:v>
                </c:pt>
                <c:pt idx="182">
                  <c:v>38438.239999999998</c:v>
                </c:pt>
                <c:pt idx="183">
                  <c:v>77096.05</c:v>
                </c:pt>
                <c:pt idx="184">
                  <c:v>70649.460000000006</c:v>
                </c:pt>
                <c:pt idx="185">
                  <c:v>78378.2</c:v>
                </c:pt>
                <c:pt idx="186">
                  <c:v>50310.09</c:v>
                </c:pt>
                <c:pt idx="187">
                  <c:v>40445.29</c:v>
                </c:pt>
                <c:pt idx="188">
                  <c:v>85918.61</c:v>
                </c:pt>
                <c:pt idx="189">
                  <c:v>99448.78</c:v>
                </c:pt>
                <c:pt idx="190">
                  <c:v>114772.32</c:v>
                </c:pt>
                <c:pt idx="191">
                  <c:v>106400.02</c:v>
                </c:pt>
                <c:pt idx="192">
                  <c:v>91314.75</c:v>
                </c:pt>
                <c:pt idx="193">
                  <c:v>94815.28</c:v>
                </c:pt>
                <c:pt idx="194">
                  <c:v>50855.53</c:v>
                </c:pt>
                <c:pt idx="195">
                  <c:v>113747.56</c:v>
                </c:pt>
                <c:pt idx="196">
                  <c:v>39969.72</c:v>
                </c:pt>
                <c:pt idx="197">
                  <c:v>74924.649999999994</c:v>
                </c:pt>
                <c:pt idx="198">
                  <c:v>98012.63</c:v>
                </c:pt>
                <c:pt idx="199">
                  <c:v>111229.47</c:v>
                </c:pt>
                <c:pt idx="200">
                  <c:v>68795.48</c:v>
                </c:pt>
                <c:pt idx="201">
                  <c:v>118976.16</c:v>
                </c:pt>
                <c:pt idx="202">
                  <c:v>68980.52</c:v>
                </c:pt>
                <c:pt idx="203">
                  <c:v>0</c:v>
                </c:pt>
                <c:pt idx="204">
                  <c:v>100371.31</c:v>
                </c:pt>
                <c:pt idx="205">
                  <c:v>106665.67</c:v>
                </c:pt>
                <c:pt idx="206">
                  <c:v>96135.75</c:v>
                </c:pt>
                <c:pt idx="207">
                  <c:v>31241.24</c:v>
                </c:pt>
                <c:pt idx="208">
                  <c:v>88034.67</c:v>
                </c:pt>
                <c:pt idx="209">
                  <c:v>95677.9</c:v>
                </c:pt>
                <c:pt idx="210">
                  <c:v>75974.990000000005</c:v>
                </c:pt>
                <c:pt idx="211">
                  <c:v>67905.8</c:v>
                </c:pt>
                <c:pt idx="212">
                  <c:v>100731.95</c:v>
                </c:pt>
                <c:pt idx="213">
                  <c:v>96753.78</c:v>
                </c:pt>
                <c:pt idx="214">
                  <c:v>35936.31</c:v>
                </c:pt>
                <c:pt idx="215">
                  <c:v>37362.300000000003</c:v>
                </c:pt>
                <c:pt idx="216">
                  <c:v>36536.26</c:v>
                </c:pt>
                <c:pt idx="217">
                  <c:v>78443.78</c:v>
                </c:pt>
                <c:pt idx="218">
                  <c:v>68887.839999999997</c:v>
                </c:pt>
                <c:pt idx="219">
                  <c:v>28329.77</c:v>
                </c:pt>
                <c:pt idx="220">
                  <c:v>76303.820000000007</c:v>
                </c:pt>
                <c:pt idx="221">
                  <c:v>91929.69</c:v>
                </c:pt>
                <c:pt idx="222">
                  <c:v>67957.899999999994</c:v>
                </c:pt>
                <c:pt idx="223">
                  <c:v>114465.93</c:v>
                </c:pt>
                <c:pt idx="224">
                  <c:v>99965.97</c:v>
                </c:pt>
                <c:pt idx="225">
                  <c:v>89960.6</c:v>
                </c:pt>
                <c:pt idx="226">
                  <c:v>102129.37</c:v>
                </c:pt>
                <c:pt idx="227">
                  <c:v>95017.1</c:v>
                </c:pt>
                <c:pt idx="228">
                  <c:v>31172.77</c:v>
                </c:pt>
                <c:pt idx="229">
                  <c:v>66865.490000000005</c:v>
                </c:pt>
                <c:pt idx="230">
                  <c:v>31816.57</c:v>
                </c:pt>
                <c:pt idx="231">
                  <c:v>28305.08</c:v>
                </c:pt>
                <c:pt idx="232">
                  <c:v>100424.23</c:v>
                </c:pt>
                <c:pt idx="233">
                  <c:v>112645.99</c:v>
                </c:pt>
                <c:pt idx="234">
                  <c:v>52963.65</c:v>
                </c:pt>
                <c:pt idx="235">
                  <c:v>59258.19</c:v>
                </c:pt>
                <c:pt idx="236">
                  <c:v>119022.49</c:v>
                </c:pt>
                <c:pt idx="237">
                  <c:v>114425.19</c:v>
                </c:pt>
                <c:pt idx="238">
                  <c:v>86233.83</c:v>
                </c:pt>
                <c:pt idx="239">
                  <c:v>69163.39</c:v>
                </c:pt>
                <c:pt idx="240">
                  <c:v>37902.35</c:v>
                </c:pt>
                <c:pt idx="241">
                  <c:v>84742.86</c:v>
                </c:pt>
                <c:pt idx="242">
                  <c:v>104903.79</c:v>
                </c:pt>
                <c:pt idx="243">
                  <c:v>65569.36</c:v>
                </c:pt>
                <c:pt idx="244">
                  <c:v>80360.41</c:v>
                </c:pt>
                <c:pt idx="245">
                  <c:v>74279.009999999995</c:v>
                </c:pt>
                <c:pt idx="246">
                  <c:v>70755.5</c:v>
                </c:pt>
                <c:pt idx="247">
                  <c:v>89690.38</c:v>
                </c:pt>
                <c:pt idx="248">
                  <c:v>114177.23</c:v>
                </c:pt>
                <c:pt idx="249">
                  <c:v>44403.77</c:v>
                </c:pt>
                <c:pt idx="250">
                  <c:v>84598.88</c:v>
                </c:pt>
                <c:pt idx="251">
                  <c:v>49625.64</c:v>
                </c:pt>
                <c:pt idx="252">
                  <c:v>0</c:v>
                </c:pt>
                <c:pt idx="253">
                  <c:v>99683.67</c:v>
                </c:pt>
                <c:pt idx="254">
                  <c:v>80695.740000000005</c:v>
                </c:pt>
                <c:pt idx="255">
                  <c:v>53184.02</c:v>
                </c:pt>
                <c:pt idx="256">
                  <c:v>49915.14</c:v>
                </c:pt>
              </c:numCache>
            </c:numRef>
          </c:xVal>
          <c:yVal>
            <c:numRef>
              <c:f>'Final Cleaned Data and Analysis'!$P$2:$P$258</c:f>
              <c:numCache>
                <c:formatCode>0.00</c:formatCode>
                <c:ptCount val="257"/>
                <c:pt idx="0">
                  <c:v>1654</c:v>
                </c:pt>
                <c:pt idx="1">
                  <c:v>270</c:v>
                </c:pt>
                <c:pt idx="2">
                  <c:v>478</c:v>
                </c:pt>
                <c:pt idx="3">
                  <c:v>3575</c:v>
                </c:pt>
                <c:pt idx="4">
                  <c:v>7157</c:v>
                </c:pt>
                <c:pt idx="5">
                  <c:v>2576</c:v>
                </c:pt>
                <c:pt idx="6">
                  <c:v>1872</c:v>
                </c:pt>
                <c:pt idx="7">
                  <c:v>2455</c:v>
                </c:pt>
                <c:pt idx="8">
                  <c:v>863</c:v>
                </c:pt>
                <c:pt idx="9">
                  <c:v>1931</c:v>
                </c:pt>
                <c:pt idx="10">
                  <c:v>3088</c:v>
                </c:pt>
                <c:pt idx="11">
                  <c:v>2599</c:v>
                </c:pt>
                <c:pt idx="12">
                  <c:v>1933</c:v>
                </c:pt>
                <c:pt idx="13">
                  <c:v>920</c:v>
                </c:pt>
                <c:pt idx="14">
                  <c:v>1526</c:v>
                </c:pt>
                <c:pt idx="15">
                  <c:v>4743</c:v>
                </c:pt>
                <c:pt idx="16">
                  <c:v>6746</c:v>
                </c:pt>
                <c:pt idx="17">
                  <c:v>2539</c:v>
                </c:pt>
                <c:pt idx="18">
                  <c:v>1443</c:v>
                </c:pt>
                <c:pt idx="19">
                  <c:v>869</c:v>
                </c:pt>
                <c:pt idx="20">
                  <c:v>1360</c:v>
                </c:pt>
                <c:pt idx="21">
                  <c:v>1710</c:v>
                </c:pt>
                <c:pt idx="22">
                  <c:v>910</c:v>
                </c:pt>
                <c:pt idx="23">
                  <c:v>3884</c:v>
                </c:pt>
                <c:pt idx="24">
                  <c:v>8464</c:v>
                </c:pt>
                <c:pt idx="25">
                  <c:v>2928</c:v>
                </c:pt>
                <c:pt idx="26">
                  <c:v>2478</c:v>
                </c:pt>
                <c:pt idx="27">
                  <c:v>8886</c:v>
                </c:pt>
                <c:pt idx="28">
                  <c:v>2603</c:v>
                </c:pt>
                <c:pt idx="29">
                  <c:v>1793</c:v>
                </c:pt>
                <c:pt idx="30">
                  <c:v>6594</c:v>
                </c:pt>
                <c:pt idx="31">
                  <c:v>2280</c:v>
                </c:pt>
                <c:pt idx="32">
                  <c:v>2431</c:v>
                </c:pt>
                <c:pt idx="33">
                  <c:v>18270</c:v>
                </c:pt>
                <c:pt idx="34">
                  <c:v>1262</c:v>
                </c:pt>
                <c:pt idx="35">
                  <c:v>2701</c:v>
                </c:pt>
                <c:pt idx="36">
                  <c:v>2040</c:v>
                </c:pt>
                <c:pt idx="37">
                  <c:v>2789</c:v>
                </c:pt>
                <c:pt idx="38">
                  <c:v>3360</c:v>
                </c:pt>
                <c:pt idx="39">
                  <c:v>2262</c:v>
                </c:pt>
                <c:pt idx="40">
                  <c:v>2626</c:v>
                </c:pt>
                <c:pt idx="41">
                  <c:v>1552</c:v>
                </c:pt>
                <c:pt idx="42">
                  <c:v>2722</c:v>
                </c:pt>
                <c:pt idx="43">
                  <c:v>4010</c:v>
                </c:pt>
                <c:pt idx="44">
                  <c:v>17223</c:v>
                </c:pt>
                <c:pt idx="45">
                  <c:v>1485</c:v>
                </c:pt>
                <c:pt idx="46">
                  <c:v>620</c:v>
                </c:pt>
                <c:pt idx="47">
                  <c:v>1150</c:v>
                </c:pt>
                <c:pt idx="48">
                  <c:v>1980</c:v>
                </c:pt>
                <c:pt idx="49">
                  <c:v>2413</c:v>
                </c:pt>
                <c:pt idx="50">
                  <c:v>3000</c:v>
                </c:pt>
                <c:pt idx="51">
                  <c:v>1976</c:v>
                </c:pt>
                <c:pt idx="52">
                  <c:v>2112</c:v>
                </c:pt>
                <c:pt idx="53">
                  <c:v>692</c:v>
                </c:pt>
                <c:pt idx="54">
                  <c:v>4369</c:v>
                </c:pt>
                <c:pt idx="55">
                  <c:v>1699</c:v>
                </c:pt>
                <c:pt idx="56">
                  <c:v>1280</c:v>
                </c:pt>
                <c:pt idx="57">
                  <c:v>4210</c:v>
                </c:pt>
                <c:pt idx="58">
                  <c:v>2169</c:v>
                </c:pt>
                <c:pt idx="59">
                  <c:v>2564</c:v>
                </c:pt>
                <c:pt idx="60">
                  <c:v>1832</c:v>
                </c:pt>
                <c:pt idx="61">
                  <c:v>2391</c:v>
                </c:pt>
                <c:pt idx="62">
                  <c:v>2479</c:v>
                </c:pt>
                <c:pt idx="63">
                  <c:v>3929</c:v>
                </c:pt>
                <c:pt idx="64">
                  <c:v>2566</c:v>
                </c:pt>
                <c:pt idx="65">
                  <c:v>2233</c:v>
                </c:pt>
                <c:pt idx="66">
                  <c:v>2651</c:v>
                </c:pt>
                <c:pt idx="67">
                  <c:v>1700</c:v>
                </c:pt>
                <c:pt idx="68">
                  <c:v>3001</c:v>
                </c:pt>
                <c:pt idx="69">
                  <c:v>2209</c:v>
                </c:pt>
                <c:pt idx="70">
                  <c:v>613</c:v>
                </c:pt>
                <c:pt idx="71">
                  <c:v>5310</c:v>
                </c:pt>
                <c:pt idx="72">
                  <c:v>1665</c:v>
                </c:pt>
                <c:pt idx="73">
                  <c:v>1263</c:v>
                </c:pt>
                <c:pt idx="74">
                  <c:v>3557</c:v>
                </c:pt>
                <c:pt idx="75">
                  <c:v>1870</c:v>
                </c:pt>
                <c:pt idx="76">
                  <c:v>1876</c:v>
                </c:pt>
                <c:pt idx="77">
                  <c:v>1747</c:v>
                </c:pt>
                <c:pt idx="78">
                  <c:v>1214</c:v>
                </c:pt>
                <c:pt idx="79">
                  <c:v>1556</c:v>
                </c:pt>
                <c:pt idx="80">
                  <c:v>2803</c:v>
                </c:pt>
                <c:pt idx="81">
                  <c:v>2289</c:v>
                </c:pt>
                <c:pt idx="82">
                  <c:v>1030</c:v>
                </c:pt>
                <c:pt idx="83">
                  <c:v>10734</c:v>
                </c:pt>
                <c:pt idx="84">
                  <c:v>2282</c:v>
                </c:pt>
                <c:pt idx="85">
                  <c:v>1200</c:v>
                </c:pt>
                <c:pt idx="86">
                  <c:v>1099</c:v>
                </c:pt>
                <c:pt idx="87">
                  <c:v>4453</c:v>
                </c:pt>
                <c:pt idx="88">
                  <c:v>2231</c:v>
                </c:pt>
                <c:pt idx="89">
                  <c:v>9403</c:v>
                </c:pt>
                <c:pt idx="90">
                  <c:v>1988</c:v>
                </c:pt>
                <c:pt idx="91">
                  <c:v>1454</c:v>
                </c:pt>
                <c:pt idx="92">
                  <c:v>1835</c:v>
                </c:pt>
                <c:pt idx="93">
                  <c:v>2129</c:v>
                </c:pt>
                <c:pt idx="94">
                  <c:v>2202</c:v>
                </c:pt>
                <c:pt idx="95">
                  <c:v>6782</c:v>
                </c:pt>
                <c:pt idx="96">
                  <c:v>5996</c:v>
                </c:pt>
                <c:pt idx="97">
                  <c:v>1137</c:v>
                </c:pt>
                <c:pt idx="98">
                  <c:v>4208</c:v>
                </c:pt>
                <c:pt idx="99">
                  <c:v>2360</c:v>
                </c:pt>
                <c:pt idx="100">
                  <c:v>2075</c:v>
                </c:pt>
                <c:pt idx="101">
                  <c:v>4081</c:v>
                </c:pt>
                <c:pt idx="102">
                  <c:v>7678</c:v>
                </c:pt>
                <c:pt idx="103">
                  <c:v>1934</c:v>
                </c:pt>
                <c:pt idx="104">
                  <c:v>954</c:v>
                </c:pt>
                <c:pt idx="105">
                  <c:v>3774</c:v>
                </c:pt>
                <c:pt idx="106">
                  <c:v>2578</c:v>
                </c:pt>
                <c:pt idx="107">
                  <c:v>1350</c:v>
                </c:pt>
                <c:pt idx="108">
                  <c:v>4358</c:v>
                </c:pt>
                <c:pt idx="109">
                  <c:v>2050</c:v>
                </c:pt>
                <c:pt idx="110">
                  <c:v>2745</c:v>
                </c:pt>
                <c:pt idx="111">
                  <c:v>2306</c:v>
                </c:pt>
                <c:pt idx="112">
                  <c:v>1549</c:v>
                </c:pt>
                <c:pt idx="113">
                  <c:v>2333</c:v>
                </c:pt>
                <c:pt idx="114">
                  <c:v>1377</c:v>
                </c:pt>
                <c:pt idx="115">
                  <c:v>3360</c:v>
                </c:pt>
                <c:pt idx="116">
                  <c:v>1224</c:v>
                </c:pt>
                <c:pt idx="117">
                  <c:v>3136</c:v>
                </c:pt>
                <c:pt idx="118">
                  <c:v>2152</c:v>
                </c:pt>
                <c:pt idx="119">
                  <c:v>2022</c:v>
                </c:pt>
                <c:pt idx="120">
                  <c:v>865</c:v>
                </c:pt>
                <c:pt idx="121">
                  <c:v>5677</c:v>
                </c:pt>
                <c:pt idx="122">
                  <c:v>1585</c:v>
                </c:pt>
                <c:pt idx="123">
                  <c:v>2393</c:v>
                </c:pt>
                <c:pt idx="124">
                  <c:v>1577</c:v>
                </c:pt>
                <c:pt idx="125">
                  <c:v>2583</c:v>
                </c:pt>
                <c:pt idx="126">
                  <c:v>4235</c:v>
                </c:pt>
                <c:pt idx="127">
                  <c:v>2337</c:v>
                </c:pt>
                <c:pt idx="128">
                  <c:v>2063</c:v>
                </c:pt>
                <c:pt idx="129">
                  <c:v>2382</c:v>
                </c:pt>
                <c:pt idx="130">
                  <c:v>426</c:v>
                </c:pt>
                <c:pt idx="131">
                  <c:v>1837</c:v>
                </c:pt>
                <c:pt idx="132">
                  <c:v>3744</c:v>
                </c:pt>
                <c:pt idx="133">
                  <c:v>5884</c:v>
                </c:pt>
                <c:pt idx="134">
                  <c:v>2093</c:v>
                </c:pt>
                <c:pt idx="135">
                  <c:v>1183</c:v>
                </c:pt>
                <c:pt idx="136">
                  <c:v>2352</c:v>
                </c:pt>
                <c:pt idx="137">
                  <c:v>3287</c:v>
                </c:pt>
                <c:pt idx="138">
                  <c:v>3099</c:v>
                </c:pt>
                <c:pt idx="139">
                  <c:v>3753</c:v>
                </c:pt>
                <c:pt idx="140">
                  <c:v>1846</c:v>
                </c:pt>
                <c:pt idx="141">
                  <c:v>2536</c:v>
                </c:pt>
                <c:pt idx="142">
                  <c:v>2741</c:v>
                </c:pt>
                <c:pt idx="143">
                  <c:v>1922</c:v>
                </c:pt>
                <c:pt idx="144">
                  <c:v>3041</c:v>
                </c:pt>
                <c:pt idx="145">
                  <c:v>1775</c:v>
                </c:pt>
                <c:pt idx="146">
                  <c:v>2351</c:v>
                </c:pt>
                <c:pt idx="147">
                  <c:v>3029</c:v>
                </c:pt>
                <c:pt idx="148">
                  <c:v>1238</c:v>
                </c:pt>
                <c:pt idx="149">
                  <c:v>8046</c:v>
                </c:pt>
                <c:pt idx="150">
                  <c:v>942</c:v>
                </c:pt>
                <c:pt idx="151">
                  <c:v>2465</c:v>
                </c:pt>
                <c:pt idx="152">
                  <c:v>3995</c:v>
                </c:pt>
                <c:pt idx="153">
                  <c:v>2149</c:v>
                </c:pt>
                <c:pt idx="154">
                  <c:v>2009</c:v>
                </c:pt>
                <c:pt idx="155">
                  <c:v>3220</c:v>
                </c:pt>
                <c:pt idx="156">
                  <c:v>2373</c:v>
                </c:pt>
                <c:pt idx="157">
                  <c:v>4231</c:v>
                </c:pt>
                <c:pt idx="158">
                  <c:v>514</c:v>
                </c:pt>
                <c:pt idx="159">
                  <c:v>3163</c:v>
                </c:pt>
                <c:pt idx="160">
                  <c:v>2084</c:v>
                </c:pt>
                <c:pt idx="161">
                  <c:v>2525</c:v>
                </c:pt>
                <c:pt idx="162">
                  <c:v>5665</c:v>
                </c:pt>
                <c:pt idx="163">
                  <c:v>803</c:v>
                </c:pt>
                <c:pt idx="164">
                  <c:v>1111</c:v>
                </c:pt>
                <c:pt idx="165">
                  <c:v>1399</c:v>
                </c:pt>
                <c:pt idx="166">
                  <c:v>2413</c:v>
                </c:pt>
                <c:pt idx="167">
                  <c:v>2501</c:v>
                </c:pt>
                <c:pt idx="168">
                  <c:v>4517</c:v>
                </c:pt>
                <c:pt idx="169">
                  <c:v>1016</c:v>
                </c:pt>
                <c:pt idx="170">
                  <c:v>2973</c:v>
                </c:pt>
                <c:pt idx="171">
                  <c:v>2407</c:v>
                </c:pt>
                <c:pt idx="172">
                  <c:v>3772</c:v>
                </c:pt>
                <c:pt idx="173">
                  <c:v>1586</c:v>
                </c:pt>
                <c:pt idx="174">
                  <c:v>1804</c:v>
                </c:pt>
                <c:pt idx="175">
                  <c:v>2363</c:v>
                </c:pt>
                <c:pt idx="176">
                  <c:v>13603</c:v>
                </c:pt>
                <c:pt idx="177">
                  <c:v>2785</c:v>
                </c:pt>
                <c:pt idx="178">
                  <c:v>2420</c:v>
                </c:pt>
                <c:pt idx="179">
                  <c:v>1121</c:v>
                </c:pt>
                <c:pt idx="180">
                  <c:v>2437</c:v>
                </c:pt>
                <c:pt idx="181">
                  <c:v>365</c:v>
                </c:pt>
                <c:pt idx="182">
                  <c:v>2443</c:v>
                </c:pt>
                <c:pt idx="183">
                  <c:v>1553</c:v>
                </c:pt>
                <c:pt idx="184">
                  <c:v>6199</c:v>
                </c:pt>
                <c:pt idx="185">
                  <c:v>3789</c:v>
                </c:pt>
                <c:pt idx="186">
                  <c:v>2971</c:v>
                </c:pt>
                <c:pt idx="187">
                  <c:v>4108</c:v>
                </c:pt>
                <c:pt idx="188">
                  <c:v>2526</c:v>
                </c:pt>
                <c:pt idx="189">
                  <c:v>2684</c:v>
                </c:pt>
                <c:pt idx="190">
                  <c:v>2278</c:v>
                </c:pt>
                <c:pt idx="191">
                  <c:v>718</c:v>
                </c:pt>
                <c:pt idx="192">
                  <c:v>4050</c:v>
                </c:pt>
                <c:pt idx="193">
                  <c:v>1209</c:v>
                </c:pt>
                <c:pt idx="194">
                  <c:v>1477</c:v>
                </c:pt>
                <c:pt idx="195">
                  <c:v>1796</c:v>
                </c:pt>
                <c:pt idx="196">
                  <c:v>2066</c:v>
                </c:pt>
                <c:pt idx="197">
                  <c:v>1835</c:v>
                </c:pt>
                <c:pt idx="198">
                  <c:v>3065</c:v>
                </c:pt>
                <c:pt idx="199">
                  <c:v>2308</c:v>
                </c:pt>
                <c:pt idx="200">
                  <c:v>1183</c:v>
                </c:pt>
                <c:pt idx="201">
                  <c:v>3141</c:v>
                </c:pt>
                <c:pt idx="202">
                  <c:v>2949</c:v>
                </c:pt>
                <c:pt idx="203">
                  <c:v>1291</c:v>
                </c:pt>
                <c:pt idx="204">
                  <c:v>2018</c:v>
                </c:pt>
                <c:pt idx="205">
                  <c:v>2421</c:v>
                </c:pt>
                <c:pt idx="206">
                  <c:v>1412</c:v>
                </c:pt>
                <c:pt idx="207">
                  <c:v>2526</c:v>
                </c:pt>
                <c:pt idx="208">
                  <c:v>1885</c:v>
                </c:pt>
                <c:pt idx="209">
                  <c:v>3272</c:v>
                </c:pt>
                <c:pt idx="210">
                  <c:v>1064</c:v>
                </c:pt>
                <c:pt idx="211">
                  <c:v>1702</c:v>
                </c:pt>
                <c:pt idx="212">
                  <c:v>1634</c:v>
                </c:pt>
                <c:pt idx="213">
                  <c:v>2520</c:v>
                </c:pt>
                <c:pt idx="214">
                  <c:v>4294</c:v>
                </c:pt>
                <c:pt idx="215">
                  <c:v>1837</c:v>
                </c:pt>
                <c:pt idx="216">
                  <c:v>4215</c:v>
                </c:pt>
                <c:pt idx="217">
                  <c:v>1068</c:v>
                </c:pt>
                <c:pt idx="218">
                  <c:v>1797</c:v>
                </c:pt>
                <c:pt idx="219">
                  <c:v>4979</c:v>
                </c:pt>
                <c:pt idx="220">
                  <c:v>2970</c:v>
                </c:pt>
                <c:pt idx="221">
                  <c:v>2034</c:v>
                </c:pt>
                <c:pt idx="222">
                  <c:v>1651</c:v>
                </c:pt>
                <c:pt idx="223">
                  <c:v>1964</c:v>
                </c:pt>
                <c:pt idx="224">
                  <c:v>783</c:v>
                </c:pt>
                <c:pt idx="225">
                  <c:v>2019</c:v>
                </c:pt>
                <c:pt idx="226">
                  <c:v>1293</c:v>
                </c:pt>
                <c:pt idx="227">
                  <c:v>2257</c:v>
                </c:pt>
                <c:pt idx="228">
                  <c:v>1409</c:v>
                </c:pt>
                <c:pt idx="229">
                  <c:v>890</c:v>
                </c:pt>
                <c:pt idx="230">
                  <c:v>827</c:v>
                </c:pt>
                <c:pt idx="231">
                  <c:v>1757</c:v>
                </c:pt>
                <c:pt idx="232">
                  <c:v>1815</c:v>
                </c:pt>
                <c:pt idx="233">
                  <c:v>1809</c:v>
                </c:pt>
                <c:pt idx="234">
                  <c:v>1673</c:v>
                </c:pt>
                <c:pt idx="235">
                  <c:v>1776</c:v>
                </c:pt>
                <c:pt idx="236">
                  <c:v>3141</c:v>
                </c:pt>
                <c:pt idx="237">
                  <c:v>2025</c:v>
                </c:pt>
                <c:pt idx="238">
                  <c:v>3076</c:v>
                </c:pt>
                <c:pt idx="239">
                  <c:v>1602</c:v>
                </c:pt>
                <c:pt idx="240">
                  <c:v>3883</c:v>
                </c:pt>
                <c:pt idx="241">
                  <c:v>5776</c:v>
                </c:pt>
                <c:pt idx="242">
                  <c:v>3298</c:v>
                </c:pt>
                <c:pt idx="243">
                  <c:v>5397</c:v>
                </c:pt>
                <c:pt idx="244">
                  <c:v>946</c:v>
                </c:pt>
                <c:pt idx="245">
                  <c:v>925</c:v>
                </c:pt>
                <c:pt idx="246">
                  <c:v>1412</c:v>
                </c:pt>
                <c:pt idx="247">
                  <c:v>6334</c:v>
                </c:pt>
                <c:pt idx="248">
                  <c:v>2438</c:v>
                </c:pt>
                <c:pt idx="249">
                  <c:v>999</c:v>
                </c:pt>
                <c:pt idx="250">
                  <c:v>4204</c:v>
                </c:pt>
                <c:pt idx="251">
                  <c:v>1534</c:v>
                </c:pt>
                <c:pt idx="252">
                  <c:v>2637</c:v>
                </c:pt>
                <c:pt idx="253">
                  <c:v>8682</c:v>
                </c:pt>
                <c:pt idx="254">
                  <c:v>1220</c:v>
                </c:pt>
                <c:pt idx="255">
                  <c:v>2610</c:v>
                </c:pt>
                <c:pt idx="256">
                  <c:v>1077</c:v>
                </c:pt>
              </c:numCache>
            </c:numRef>
          </c:yVal>
          <c:smooth val="0"/>
          <c:extLst>
            <c:ext xmlns:c16="http://schemas.microsoft.com/office/drawing/2014/chart" uri="{C3380CC4-5D6E-409C-BE32-E72D297353CC}">
              <c16:uniqueId val="{00000000-649E-4686-8E40-69B18B22F6A6}"/>
            </c:ext>
          </c:extLst>
        </c:ser>
        <c:dLbls>
          <c:showLegendKey val="0"/>
          <c:showVal val="0"/>
          <c:showCatName val="0"/>
          <c:showSerName val="0"/>
          <c:showPercent val="0"/>
          <c:showBubbleSize val="0"/>
        </c:dLbls>
        <c:axId val="340444240"/>
        <c:axId val="340454640"/>
      </c:scatterChart>
      <c:valAx>
        <c:axId val="340444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54640"/>
        <c:crosses val="autoZero"/>
        <c:crossBetween val="midCat"/>
      </c:valAx>
      <c:valAx>
        <c:axId val="34045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44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Week Excel Assignment Jen Barrie.xlsx]Sheet2!PivotTable69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2"/>
                <c:pt idx="0">
                  <c:v>Female</c:v>
                </c:pt>
                <c:pt idx="1">
                  <c:v>Male</c:v>
                </c:pt>
              </c:strCache>
            </c:strRef>
          </c:cat>
          <c:val>
            <c:numRef>
              <c:f>Sheet2!$B$4:$B$5</c:f>
              <c:numCache>
                <c:formatCode>General</c:formatCode>
                <c:ptCount val="2"/>
                <c:pt idx="0">
                  <c:v>73933.237777777787</c:v>
                </c:pt>
                <c:pt idx="1">
                  <c:v>71414.318357142882</c:v>
                </c:pt>
              </c:numCache>
            </c:numRef>
          </c:val>
          <c:extLst>
            <c:ext xmlns:c16="http://schemas.microsoft.com/office/drawing/2014/chart" uri="{C3380CC4-5D6E-409C-BE32-E72D297353CC}">
              <c16:uniqueId val="{00000000-AA0B-4FFB-BC63-6A08CAA98741}"/>
            </c:ext>
          </c:extLst>
        </c:ser>
        <c:dLbls>
          <c:showLegendKey val="0"/>
          <c:showVal val="0"/>
          <c:showCatName val="0"/>
          <c:showSerName val="0"/>
          <c:showPercent val="0"/>
          <c:showBubbleSize val="0"/>
        </c:dLbls>
        <c:gapWidth val="219"/>
        <c:overlap val="-27"/>
        <c:axId val="340470448"/>
        <c:axId val="340491248"/>
      </c:barChart>
      <c:catAx>
        <c:axId val="34047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91248"/>
        <c:crosses val="autoZero"/>
        <c:auto val="1"/>
        <c:lblAlgn val="ctr"/>
        <c:lblOffset val="100"/>
        <c:noMultiLvlLbl val="0"/>
      </c:catAx>
      <c:valAx>
        <c:axId val="34049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7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Week Excel Assignment Jen Barrie.xlsx]Sheet3!PivotTable74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Salary by 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Sheet3!$A$4:$A$28</c:f>
              <c:strCache>
                <c:ptCount val="25"/>
                <c:pt idx="0">
                  <c:v>Autauga</c:v>
                </c:pt>
                <c:pt idx="1">
                  <c:v>Baldwin</c:v>
                </c:pt>
                <c:pt idx="2">
                  <c:v>Barbour</c:v>
                </c:pt>
                <c:pt idx="3">
                  <c:v>Bibb</c:v>
                </c:pt>
                <c:pt idx="4">
                  <c:v>Blount</c:v>
                </c:pt>
                <c:pt idx="5">
                  <c:v>Bullock</c:v>
                </c:pt>
                <c:pt idx="6">
                  <c:v>Butler</c:v>
                </c:pt>
                <c:pt idx="7">
                  <c:v>Calhoun</c:v>
                </c:pt>
                <c:pt idx="8">
                  <c:v>Chambers</c:v>
                </c:pt>
                <c:pt idx="9">
                  <c:v>Cherokee</c:v>
                </c:pt>
                <c:pt idx="10">
                  <c:v>Chilton</c:v>
                </c:pt>
                <c:pt idx="11">
                  <c:v>Choctaw</c:v>
                </c:pt>
                <c:pt idx="12">
                  <c:v>Clarke</c:v>
                </c:pt>
                <c:pt idx="13">
                  <c:v>Clay</c:v>
                </c:pt>
                <c:pt idx="14">
                  <c:v>Cleburne</c:v>
                </c:pt>
                <c:pt idx="15">
                  <c:v>Coffee</c:v>
                </c:pt>
                <c:pt idx="16">
                  <c:v>Colbert</c:v>
                </c:pt>
                <c:pt idx="17">
                  <c:v>Conecuh</c:v>
                </c:pt>
                <c:pt idx="18">
                  <c:v>Coosa</c:v>
                </c:pt>
                <c:pt idx="19">
                  <c:v>Covington</c:v>
                </c:pt>
                <c:pt idx="20">
                  <c:v>Crenshaw</c:v>
                </c:pt>
                <c:pt idx="21">
                  <c:v>Cullman</c:v>
                </c:pt>
                <c:pt idx="22">
                  <c:v>Dale</c:v>
                </c:pt>
                <c:pt idx="23">
                  <c:v>Dallas</c:v>
                </c:pt>
                <c:pt idx="24">
                  <c:v>Unknown</c:v>
                </c:pt>
              </c:strCache>
            </c:strRef>
          </c:cat>
          <c:val>
            <c:numRef>
              <c:f>Sheet3!$B$4:$B$28</c:f>
              <c:numCache>
                <c:formatCode>General</c:formatCode>
                <c:ptCount val="25"/>
                <c:pt idx="0">
                  <c:v>81946.525833333333</c:v>
                </c:pt>
                <c:pt idx="1">
                  <c:v>70310.315161290331</c:v>
                </c:pt>
                <c:pt idx="2">
                  <c:v>64916.51444444443</c:v>
                </c:pt>
                <c:pt idx="3">
                  <c:v>69466.899999999994</c:v>
                </c:pt>
                <c:pt idx="4">
                  <c:v>48719.758888888893</c:v>
                </c:pt>
                <c:pt idx="5">
                  <c:v>78457.19666666667</c:v>
                </c:pt>
                <c:pt idx="6">
                  <c:v>86115.184999999998</c:v>
                </c:pt>
                <c:pt idx="7">
                  <c:v>74230.4370967742</c:v>
                </c:pt>
                <c:pt idx="8">
                  <c:v>60392.318750000006</c:v>
                </c:pt>
                <c:pt idx="9">
                  <c:v>88684.645000000004</c:v>
                </c:pt>
                <c:pt idx="10">
                  <c:v>79640.257500000007</c:v>
                </c:pt>
                <c:pt idx="11">
                  <c:v>66315.824999999997</c:v>
                </c:pt>
                <c:pt idx="12">
                  <c:v>72411.078750000001</c:v>
                </c:pt>
                <c:pt idx="13">
                  <c:v>64074.675000000003</c:v>
                </c:pt>
                <c:pt idx="14">
                  <c:v>90035.524999999994</c:v>
                </c:pt>
                <c:pt idx="15">
                  <c:v>66638.674166666679</c:v>
                </c:pt>
                <c:pt idx="16">
                  <c:v>77602.414999999994</c:v>
                </c:pt>
                <c:pt idx="17">
                  <c:v>67605.012000000002</c:v>
                </c:pt>
                <c:pt idx="18">
                  <c:v>81545.646666666653</c:v>
                </c:pt>
                <c:pt idx="19">
                  <c:v>73177.747857142851</c:v>
                </c:pt>
                <c:pt idx="20">
                  <c:v>47894.268333333341</c:v>
                </c:pt>
                <c:pt idx="21">
                  <c:v>80798.434375000012</c:v>
                </c:pt>
                <c:pt idx="22">
                  <c:v>72889.695000000007</c:v>
                </c:pt>
                <c:pt idx="23">
                  <c:v>80179.66833333332</c:v>
                </c:pt>
                <c:pt idx="24">
                  <c:v>70605.597222222248</c:v>
                </c:pt>
              </c:numCache>
            </c:numRef>
          </c:val>
          <c:extLst>
            <c:ext xmlns:c16="http://schemas.microsoft.com/office/drawing/2014/chart" uri="{C3380CC4-5D6E-409C-BE32-E72D297353CC}">
              <c16:uniqueId val="{00000000-861E-40C3-98B9-32FD7A86CFCA}"/>
            </c:ext>
          </c:extLst>
        </c:ser>
        <c:dLbls>
          <c:showLegendKey val="0"/>
          <c:showVal val="0"/>
          <c:showCatName val="0"/>
          <c:showSerName val="0"/>
          <c:showPercent val="0"/>
          <c:showBubbleSize val="0"/>
        </c:dLbls>
        <c:gapWidth val="219"/>
        <c:overlap val="-27"/>
        <c:axId val="340487920"/>
        <c:axId val="340483344"/>
      </c:barChart>
      <c:catAx>
        <c:axId val="34048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83344"/>
        <c:crosses val="autoZero"/>
        <c:auto val="1"/>
        <c:lblAlgn val="ctr"/>
        <c:lblOffset val="100"/>
        <c:noMultiLvlLbl val="0"/>
      </c:catAx>
      <c:valAx>
        <c:axId val="34048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8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and Whisker Plot of TotalPop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Plot of TotalPop</a:t>
          </a:r>
        </a:p>
      </cx:txPr>
    </cx:title>
    <cx:plotArea>
      <cx:plotAreaRegion>
        <cx:series layoutId="boxWhisker" uniqueId="{6241D023-54B2-40AD-8A1D-C3512A36E2A1}">
          <cx:tx>
            <cx:txData>
              <cx:f>_xlchart.v1.2</cx:f>
              <cx:v>TotalPop</cx:v>
            </cx:txData>
          </cx:tx>
          <cx:dataId val="0"/>
          <cx:layoutPr>
            <cx:visibility meanLine="0" meanMarker="1" nonoutliers="0" outliers="1"/>
            <cx:statistics quartileMethod="exclusive"/>
          </cx:layoutPr>
        </cx:series>
      </cx:plotAreaRegion>
      <cx:axis id="0">
        <cx:catScaling gapWidth="1"/>
        <cx:title>
          <cx:tx>
            <cx:txData>
              <cx:v>TotalPop</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TotalPop</a:t>
              </a:r>
            </a:p>
          </cx:txPr>
        </cx:title>
        <cx:tickLabels/>
      </cx:axis>
      <cx:axis id="1">
        <cx:valScaling/>
        <cx:title>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Income</a:t>
          </a:r>
        </a:p>
      </cx:txPr>
    </cx:title>
    <cx:plotArea>
      <cx:plotAreaRegion>
        <cx:series layoutId="clusteredColumn" uniqueId="{70A306DA-F939-4727-B9D7-2AD3C6B74DE2}">
          <cx:tx>
            <cx:txData>
              <cx:f>_xlchart.v1.0</cx:f>
              <cx:v>Income</cx:v>
            </cx:txData>
          </cx:tx>
          <cx:dataLabels>
            <cx:visibility seriesName="0" categoryName="0" value="1"/>
          </cx:dataLabels>
          <cx:dataId val="0"/>
          <cx:layoutPr>
            <cx:binning intervalClosed="r">
              <cx:binSize val="10000"/>
            </cx:binning>
          </cx:layoutPr>
        </cx:series>
      </cx:plotAreaRegion>
      <cx:axis id="0">
        <cx:catScaling gapWidth="0"/>
        <cx:title>
          <cx:tx>
            <cx:txData>
              <cx:v>Income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Income</a:t>
              </a:r>
            </a:p>
          </cx:txPr>
        </cx:title>
        <cx:tickLabels/>
      </cx:axis>
      <cx:axis id="1">
        <cx:valScaling/>
        <cx:title>
          <cx:tx>
            <cx:txData>
              <cx:v>Total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BoxPlot of Salaries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 of Salaries</a:t>
          </a:r>
        </a:p>
      </cx:txPr>
    </cx:title>
    <cx:plotArea>
      <cx:plotAreaRegion>
        <cx:series layoutId="boxWhisker" uniqueId="{F6A06B14-6E73-408C-8536-80F4010CB2BC}">
          <cx:tx>
            <cx:txData>
              <cx:f>_xlchart.v1.4</cx:f>
              <cx:v>Salary</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tle>
          <cx:tx>
            <cx:txData>
              <cx:v>Salaries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Salaries</a:t>
              </a:r>
            </a:p>
          </cx:txPr>
        </cx:title>
        <cx:tickLabels/>
      </cx:axis>
      <cx:axis id="1">
        <cx:valScaling/>
        <cx:title>
          <cx:tx>
            <cx:txData>
              <cx:v>Total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17</xdr:col>
      <xdr:colOff>19051</xdr:colOff>
      <xdr:row>4</xdr:row>
      <xdr:rowOff>95250</xdr:rowOff>
    </xdr:from>
    <xdr:to>
      <xdr:col>25</xdr:col>
      <xdr:colOff>590550</xdr:colOff>
      <xdr:row>19</xdr:row>
      <xdr:rowOff>123826</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EA32C234-E14D-9927-63E0-879A30309A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544676" y="857250"/>
              <a:ext cx="5448299" cy="28860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604837</xdr:colOff>
      <xdr:row>20</xdr:row>
      <xdr:rowOff>161930</xdr:rowOff>
    </xdr:from>
    <xdr:to>
      <xdr:col>26</xdr:col>
      <xdr:colOff>85725</xdr:colOff>
      <xdr:row>36</xdr:row>
      <xdr:rowOff>133350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2E51FFFB-1B14-ADB9-BF92-ACDED9C8C4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520862" y="3971930"/>
              <a:ext cx="5576888" cy="3019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576262</xdr:colOff>
      <xdr:row>38</xdr:row>
      <xdr:rowOff>19055</xdr:rowOff>
    </xdr:from>
    <xdr:to>
      <xdr:col>26</xdr:col>
      <xdr:colOff>0</xdr:colOff>
      <xdr:row>55</xdr:row>
      <xdr:rowOff>104774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D44BB575-ED73-BE7D-739C-C51AD66405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492287" y="7258055"/>
              <a:ext cx="5519738" cy="33242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38100</xdr:colOff>
      <xdr:row>60</xdr:row>
      <xdr:rowOff>171456</xdr:rowOff>
    </xdr:from>
    <xdr:to>
      <xdr:col>24</xdr:col>
      <xdr:colOff>342900</xdr:colOff>
      <xdr:row>75</xdr:row>
      <xdr:rowOff>57156</xdr:rowOff>
    </xdr:to>
    <xdr:graphicFrame macro="">
      <xdr:nvGraphicFramePr>
        <xdr:cNvPr id="18" name="Chart 17">
          <a:extLst>
            <a:ext uri="{FF2B5EF4-FFF2-40B4-BE49-F238E27FC236}">
              <a16:creationId xmlns:a16="http://schemas.microsoft.com/office/drawing/2014/main" id="{75A047B9-2188-FD83-9FDF-AB47C31C2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598715</xdr:colOff>
      <xdr:row>76</xdr:row>
      <xdr:rowOff>9</xdr:rowOff>
    </xdr:from>
    <xdr:to>
      <xdr:col>24</xdr:col>
      <xdr:colOff>272143</xdr:colOff>
      <xdr:row>90</xdr:row>
      <xdr:rowOff>76209</xdr:rowOff>
    </xdr:to>
    <xdr:graphicFrame macro="">
      <xdr:nvGraphicFramePr>
        <xdr:cNvPr id="20" name="Chart 19">
          <a:extLst>
            <a:ext uri="{FF2B5EF4-FFF2-40B4-BE49-F238E27FC236}">
              <a16:creationId xmlns:a16="http://schemas.microsoft.com/office/drawing/2014/main" id="{2F004DFC-B647-D9F6-621C-1BBAECB0A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90</xdr:row>
      <xdr:rowOff>176902</xdr:rowOff>
    </xdr:from>
    <xdr:to>
      <xdr:col>24</xdr:col>
      <xdr:colOff>285750</xdr:colOff>
      <xdr:row>105</xdr:row>
      <xdr:rowOff>62602</xdr:rowOff>
    </xdr:to>
    <xdr:graphicFrame macro="">
      <xdr:nvGraphicFramePr>
        <xdr:cNvPr id="21" name="Chart 20">
          <a:extLst>
            <a:ext uri="{FF2B5EF4-FFF2-40B4-BE49-F238E27FC236}">
              <a16:creationId xmlns:a16="http://schemas.microsoft.com/office/drawing/2014/main" id="{A3561353-6886-AF4E-843A-D1D606DC8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1</xdr:row>
      <xdr:rowOff>166687</xdr:rowOff>
    </xdr:from>
    <xdr:to>
      <xdr:col>10</xdr:col>
      <xdr:colOff>76200</xdr:colOff>
      <xdr:row>16</xdr:row>
      <xdr:rowOff>52387</xdr:rowOff>
    </xdr:to>
    <xdr:graphicFrame macro="">
      <xdr:nvGraphicFramePr>
        <xdr:cNvPr id="2" name="Chart 1">
          <a:extLst>
            <a:ext uri="{FF2B5EF4-FFF2-40B4-BE49-F238E27FC236}">
              <a16:creationId xmlns:a16="http://schemas.microsoft.com/office/drawing/2014/main" id="{45597B6C-E572-21C1-BACD-536774FD6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390525</xdr:colOff>
      <xdr:row>2</xdr:row>
      <xdr:rowOff>23812</xdr:rowOff>
    </xdr:from>
    <xdr:to>
      <xdr:col>11</xdr:col>
      <xdr:colOff>85725</xdr:colOff>
      <xdr:row>16</xdr:row>
      <xdr:rowOff>100012</xdr:rowOff>
    </xdr:to>
    <xdr:graphicFrame macro="">
      <xdr:nvGraphicFramePr>
        <xdr:cNvPr id="2" name="Chart 1">
          <a:extLst>
            <a:ext uri="{FF2B5EF4-FFF2-40B4-BE49-F238E27FC236}">
              <a16:creationId xmlns:a16="http://schemas.microsoft.com/office/drawing/2014/main" id="{9BFDA595-3AFE-B112-FD18-63640C74A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48.526864120373" createdVersion="8" refreshedVersion="8" minRefreshableVersion="3" recordCount="257" xr:uid="{0EA85AEC-203A-49BB-B6D5-A6BFF3F7E792}">
  <cacheSource type="worksheet">
    <worksheetSource name="Table1__2"/>
  </cacheSource>
  <cacheFields count="16">
    <cacheField name="Staff ID" numFmtId="49">
      <sharedItems/>
    </cacheField>
    <cacheField name="Staff Letters" numFmtId="49">
      <sharedItems/>
    </cacheField>
    <cacheField name="Staff#" numFmtId="49">
      <sharedItems/>
    </cacheField>
    <cacheField name="Start Date" numFmtId="166">
      <sharedItems containsSemiMixedTypes="0" containsNonDate="0" containsDate="1" containsString="0" minDate="2018-01-29T00:00:00" maxDate="2021-11-03T00:00:00"/>
    </cacheField>
    <cacheField name="Salary" numFmtId="165">
      <sharedItems containsSemiMixedTypes="0" containsString="0" containsNumber="1" minValue="0" maxValue="119022.49"/>
    </cacheField>
    <cacheField name="Column2" numFmtId="10">
      <sharedItems containsSemiMixedTypes="0" containsString="0" containsNumber="1" minValue="0" maxValue="6.3825212185875998E-3"/>
    </cacheField>
    <cacheField name="Full Name" numFmtId="49">
      <sharedItems/>
    </cacheField>
    <cacheField name="Gender" numFmtId="49">
      <sharedItems count="2">
        <s v="Male"/>
        <s v="Female"/>
      </sharedItems>
    </cacheField>
    <cacheField name="TotalPop" numFmtId="2">
      <sharedItems containsSemiMixedTypes="0" containsString="0" containsNumber="1" containsInteger="1" minValue="643" maxValue="10038388"/>
    </cacheField>
    <cacheField name="MenPop" numFmtId="2">
      <sharedItems containsSemiMixedTypes="0" containsString="0" containsNumber="1" containsInteger="1" minValue="367" maxValue="4945351"/>
    </cacheField>
    <cacheField name="MenPop/TotalPop" numFmtId="10">
      <sharedItems containsSemiMixedTypes="0" containsString="0" containsNumber="1" minValue="0.44262049321640101" maxValue="0.66834124674529005"/>
    </cacheField>
    <cacheField name="County" numFmtId="49">
      <sharedItems/>
    </cacheField>
    <cacheField name="County2" numFmtId="49">
      <sharedItems/>
    </cacheField>
    <cacheField name="Citizen" numFmtId="2">
      <sharedItems containsSemiMixedTypes="0" containsString="0" containsNumber="1" containsInteger="1" minValue="483" maxValue="6046749"/>
    </cacheField>
    <cacheField name="Income" numFmtId="2">
      <sharedItems containsSemiMixedTypes="0" containsString="0" containsNumber="1" containsInteger="1" minValue="19501" maxValue="102964"/>
    </cacheField>
    <cacheField name="Tax" numFmtId="2">
      <sharedItems containsSemiMixedTypes="0" containsString="0" containsNumber="1" containsInteger="1" minValue="270" maxValue="1827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48.528081944445" createdVersion="8" refreshedVersion="8" minRefreshableVersion="3" recordCount="257" xr:uid="{F3FF96F5-EA20-4425-95B8-695E9F6533D2}">
  <cacheSource type="worksheet">
    <worksheetSource name="Table1__2"/>
  </cacheSource>
  <cacheFields count="16">
    <cacheField name="Staff ID" numFmtId="49">
      <sharedItems/>
    </cacheField>
    <cacheField name="Staff Letters" numFmtId="49">
      <sharedItems/>
    </cacheField>
    <cacheField name="Staff#" numFmtId="49">
      <sharedItems/>
    </cacheField>
    <cacheField name="Start Date" numFmtId="166">
      <sharedItems containsSemiMixedTypes="0" containsNonDate="0" containsDate="1" containsString="0" minDate="2018-01-29T00:00:00" maxDate="2021-11-03T00:00:00"/>
    </cacheField>
    <cacheField name="Salary" numFmtId="165">
      <sharedItems containsSemiMixedTypes="0" containsString="0" containsNumber="1" minValue="0" maxValue="119022.49"/>
    </cacheField>
    <cacheField name="Column2" numFmtId="10">
      <sharedItems containsSemiMixedTypes="0" containsString="0" containsNumber="1" minValue="0" maxValue="6.3825212185875998E-3"/>
    </cacheField>
    <cacheField name="Full Name" numFmtId="49">
      <sharedItems/>
    </cacheField>
    <cacheField name="Gender" numFmtId="49">
      <sharedItems/>
    </cacheField>
    <cacheField name="TotalPop" numFmtId="2">
      <sharedItems containsSemiMixedTypes="0" containsString="0" containsNumber="1" containsInteger="1" minValue="643" maxValue="10038388"/>
    </cacheField>
    <cacheField name="MenPop" numFmtId="2">
      <sharedItems containsSemiMixedTypes="0" containsString="0" containsNumber="1" containsInteger="1" minValue="367" maxValue="4945351"/>
    </cacheField>
    <cacheField name="MenPop/TotalPop" numFmtId="10">
      <sharedItems containsSemiMixedTypes="0" containsString="0" containsNumber="1" minValue="0.44262049321640101" maxValue="0.66834124674529005"/>
    </cacheField>
    <cacheField name="County" numFmtId="49">
      <sharedItems count="25">
        <s v="Calhoun"/>
        <s v="Crenshaw"/>
        <s v="Cullman"/>
        <s v="Butler"/>
        <s v="Barbour"/>
        <s v="Bibb"/>
        <s v="Baldwin"/>
        <s v="Dallas"/>
        <s v="Coffee"/>
        <s v="Dale"/>
        <s v="Bullock"/>
        <s v="Unknown"/>
        <s v="Autauga"/>
        <s v="Clarke"/>
        <s v="Covington"/>
        <s v="Cleburne"/>
        <s v="Colbert"/>
        <s v="Chambers"/>
        <s v="Blount"/>
        <s v="Cherokee"/>
        <s v="Chilton"/>
        <s v="Conecuh"/>
        <s v="Coosa"/>
        <s v="Clay"/>
        <s v="Choctaw"/>
      </sharedItems>
    </cacheField>
    <cacheField name="County2" numFmtId="49">
      <sharedItems/>
    </cacheField>
    <cacheField name="Citizen" numFmtId="2">
      <sharedItems containsSemiMixedTypes="0" containsString="0" containsNumber="1" containsInteger="1" minValue="483" maxValue="6046749"/>
    </cacheField>
    <cacheField name="Income" numFmtId="2">
      <sharedItems containsSemiMixedTypes="0" containsString="0" containsNumber="1" containsInteger="1" minValue="19501" maxValue="102964"/>
    </cacheField>
    <cacheField name="Tax" numFmtId="2">
      <sharedItems containsSemiMixedTypes="0" containsString="0" containsNumber="1" containsInteger="1" minValue="270" maxValue="182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s v="SQ03546"/>
    <s v="SQ"/>
    <s v="3546"/>
    <d v="2020-05-21T00:00:00"/>
    <n v="71823.56"/>
    <n v="3.8515023143483201E-3"/>
    <s v="Allan  Ramos"/>
    <x v="0"/>
    <n v="72124"/>
    <n v="35663"/>
    <n v="0.49446786090621703"/>
    <s v="Calhoun"/>
    <s v="County"/>
    <n v="4028"/>
    <n v="38491"/>
    <n v="1654"/>
  </r>
  <r>
    <s v="SQ00070"/>
    <s v="SQ"/>
    <s v="0070"/>
    <d v="2020-07-27T00:00:00"/>
    <n v="57925.91"/>
    <n v="3.1062478165344702E-3"/>
    <s v="Allan  Ramos"/>
    <x v="1"/>
    <n v="153187"/>
    <n v="73863"/>
    <n v="0.48217538041739799"/>
    <s v="Crenshaw"/>
    <s v="County"/>
    <n v="6046749"/>
    <n v="56196"/>
    <n v="270"/>
  </r>
  <r>
    <s v="PR01383"/>
    <s v="PR"/>
    <s v="1383"/>
    <d v="2020-04-30T00:00:00"/>
    <n v="68197.899999999994"/>
    <n v="3.65707811870778E-3"/>
    <s v="Allan  Ramos"/>
    <x v="0"/>
    <n v="1465832"/>
    <n v="717117"/>
    <n v="0.489221820781645"/>
    <s v="Cullman"/>
    <s v="County"/>
    <n v="1427761"/>
    <n v="56603"/>
    <n v="478"/>
  </r>
  <r>
    <s v="PR00113"/>
    <s v="PR"/>
    <s v="0113"/>
    <d v="2019-10-02T00:00:00"/>
    <n v="72502.61"/>
    <n v="3.8879160293821902E-3"/>
    <s v="Andrew  Meyer"/>
    <x v="1"/>
    <n v="2298032"/>
    <n v="1143477"/>
    <n v="0.49758967673209098"/>
    <s v="Cullman"/>
    <s v="County"/>
    <n v="15240"/>
    <n v="47333"/>
    <n v="3575"/>
  </r>
  <r>
    <s v="PR03980"/>
    <s v="PR"/>
    <s v="3980"/>
    <d v="2019-12-23T00:00:00"/>
    <n v="83191.95"/>
    <n v="4.4611265155911203E-3"/>
    <s v="Andrew  Meyer"/>
    <x v="0"/>
    <n v="32531"/>
    <n v="16645"/>
    <n v="0.51166579570256099"/>
    <s v="Butler"/>
    <s v="County"/>
    <n v="1686"/>
    <n v="52419"/>
    <n v="7157"/>
  </r>
  <r>
    <s v="VT03988"/>
    <s v="VT"/>
    <s v="3988"/>
    <d v="2019-02-08T00:00:00"/>
    <n v="63555.73"/>
    <n v="3.40814408510379E-3"/>
    <s v="Andrew  Meyer"/>
    <x v="1"/>
    <n v="30387"/>
    <n v="15004"/>
    <n v="0.49376378056405701"/>
    <s v="Barbour"/>
    <s v="County"/>
    <n v="15431"/>
    <n v="32042"/>
    <n v="2576"/>
  </r>
  <r>
    <s v="SQ03350"/>
    <s v="SQ"/>
    <s v="3350"/>
    <d v="2019-11-25T00:00:00"/>
    <n v="113747.56"/>
    <n v="6.0996557479394602E-3"/>
    <s v="Andrew  Meyer"/>
    <x v="0"/>
    <n v="17776"/>
    <n v="9351"/>
    <n v="0.52604635463546401"/>
    <s v="Butler"/>
    <s v="County"/>
    <n v="212908"/>
    <n v="78326"/>
    <n v="1872"/>
  </r>
  <r>
    <s v="PR03844"/>
    <s v="PR"/>
    <s v="3844"/>
    <d v="2019-04-29T00:00:00"/>
    <n v="116767.63"/>
    <n v="6.2616054841331797E-3"/>
    <s v="Andrew  Meyer"/>
    <x v="0"/>
    <n v="22648"/>
    <n v="11090"/>
    <n v="0.48966796185093597"/>
    <s v="Bibb"/>
    <s v="County"/>
    <n v="25798"/>
    <n v="32825"/>
    <n v="2455"/>
  </r>
  <r>
    <s v="PR01662"/>
    <s v="PR"/>
    <s v="1662"/>
    <d v="2018-12-18T00:00:00"/>
    <n v="53949.26"/>
    <n v="2.8930019585130498E-3"/>
    <s v="Arturo  Francis"/>
    <x v="1"/>
    <n v="52860"/>
    <n v="26076"/>
    <n v="0.49330306469920499"/>
    <s v="Baldwin"/>
    <s v="County"/>
    <n v="77666"/>
    <n v="41571"/>
    <n v="863"/>
  </r>
  <r>
    <s v="PR01476"/>
    <s v="PR"/>
    <s v="1476"/>
    <d v="2020-04-15T00:00:00"/>
    <n v="67818.14"/>
    <n v="3.6367136795335498E-3"/>
    <s v="Arturo  Francis"/>
    <x v="0"/>
    <n v="471206"/>
    <n v="237107"/>
    <n v="0.50319180995148605"/>
    <s v="Dallas"/>
    <s v="County"/>
    <n v="48153"/>
    <n v="46892"/>
    <n v="1931"/>
  </r>
  <r>
    <s v="PR04473"/>
    <s v="PR"/>
    <s v="4473"/>
    <d v="2018-06-29T00:00:00"/>
    <n v="61214.26"/>
    <n v="3.2825839329200602E-3"/>
    <s v="Arturo  Francis"/>
    <x v="0"/>
    <n v="13537"/>
    <n v="6671"/>
    <n v="0.492797517913866"/>
    <s v="Baldwin"/>
    <s v="County"/>
    <n v="19258"/>
    <n v="32011"/>
    <n v="3088"/>
  </r>
  <r>
    <s v="TN00735"/>
    <s v="TN"/>
    <s v="0735"/>
    <d v="2020-07-07T00:00:00"/>
    <n v="112778.28"/>
    <n v="6.04767859499338E-3"/>
    <s v="Austin  Reynolds"/>
    <x v="0"/>
    <n v="9023"/>
    <n v="4748"/>
    <n v="0.52621079463593001"/>
    <s v="Calhoun"/>
    <s v="County"/>
    <n v="25820"/>
    <n v="45964"/>
    <n v="2599"/>
  </r>
  <r>
    <s v="VT00336"/>
    <s v="VT"/>
    <s v="0336"/>
    <d v="2020-07-13T00:00:00"/>
    <n v="28481.16"/>
    <n v="1.52728789348961E-3"/>
    <s v="Austin  Reynolds"/>
    <x v="0"/>
    <n v="43652"/>
    <n v="21540"/>
    <n v="0.49344818106845001"/>
    <s v="Coffee"/>
    <s v="County"/>
    <n v="13531"/>
    <n v="34195"/>
    <n v="1933"/>
  </r>
  <r>
    <s v="PR00113"/>
    <s v="PR"/>
    <s v="0113"/>
    <d v="2019-07-08T00:00:00"/>
    <n v="61213.01"/>
    <n v="3.2825169022981699E-3"/>
    <s v="Austin  Reynolds"/>
    <x v="0"/>
    <n v="54079"/>
    <n v="28218"/>
    <n v="0.52179219290297496"/>
    <s v="Dale"/>
    <s v="County"/>
    <n v="243032"/>
    <n v="42031"/>
    <n v="920"/>
  </r>
  <r>
    <s v="PR03445"/>
    <s v="PR"/>
    <s v="3445"/>
    <d v="2018-09-17T00:00:00"/>
    <n v="43329.22"/>
    <n v="2.3235076499815298E-3"/>
    <s v="Ben  Perez"/>
    <x v="0"/>
    <n v="49866"/>
    <n v="24708"/>
    <n v="0.49548790759234801"/>
    <s v="Baldwin"/>
    <s v="County"/>
    <n v="61222"/>
    <n v="38971"/>
    <n v="1526"/>
  </r>
  <r>
    <s v="TN04428"/>
    <s v="TN"/>
    <s v="4428"/>
    <d v="2019-11-22T00:00:00"/>
    <n v="66865.490000000005"/>
    <n v="3.5856283019810599E-3"/>
    <s v="Ben  Perez"/>
    <x v="0"/>
    <n v="299107"/>
    <n v="153122"/>
    <n v="0.51193051316084204"/>
    <s v="Bullock"/>
    <s v="County"/>
    <n v="3423"/>
    <n v="84306"/>
    <n v="4743"/>
  </r>
  <r>
    <s v="TN04660"/>
    <s v="TN"/>
    <s v="4660"/>
    <d v="2021-03-15T00:00:00"/>
    <n v="84598.88"/>
    <n v="4.5365724298722602E-3"/>
    <s v="Ben  Perez"/>
    <x v="1"/>
    <n v="8052"/>
    <n v="4035"/>
    <n v="0.501117734724292"/>
    <s v="Coffee"/>
    <s v="County"/>
    <n v="6642"/>
    <n v="30691"/>
    <n v="6746"/>
  </r>
  <r>
    <s v="TN03575"/>
    <s v="TN"/>
    <s v="3575"/>
    <d v="2018-04-02T00:00:00"/>
    <n v="38825.18"/>
    <n v="2.0819807682185402E-3"/>
    <s v="Bernadette  Page"/>
    <x v="0"/>
    <n v="3116069"/>
    <n v="1539600"/>
    <n v="0.49408405269588102"/>
    <s v="Cullman"/>
    <s v="County"/>
    <n v="77833"/>
    <n v="56521"/>
    <n v="2539"/>
  </r>
  <r>
    <s v="VT02313"/>
    <s v="VT"/>
    <s v="2313"/>
    <d v="2019-02-08T00:00:00"/>
    <n v="58935.92"/>
    <n v="3.1604090952641098E-3"/>
    <s v="Bernadette  Page"/>
    <x v="1"/>
    <n v="20306"/>
    <n v="9452"/>
    <n v="0.46547818378804301"/>
    <s v="Barbour"/>
    <s v="County"/>
    <n v="258791"/>
    <n v="57993"/>
    <n v="1443"/>
  </r>
  <r>
    <s v="VT00534"/>
    <s v="VT"/>
    <s v="0534"/>
    <d v="2018-11-02T00:00:00"/>
    <n v="66572.58"/>
    <n v="3.5699211504155301E-3"/>
    <s v="Beth  Tucker"/>
    <x v="1"/>
    <n v="46809"/>
    <n v="27003"/>
    <n v="0.57687624174838203"/>
    <s v="Unknown"/>
    <s v="Unknown"/>
    <n v="468300"/>
    <n v="58206"/>
    <n v="869"/>
  </r>
  <r>
    <s v="VT04137"/>
    <s v="VT"/>
    <s v="4137"/>
    <d v="2018-10-17T00:00:00"/>
    <n v="61994.76"/>
    <n v="3.32443785322628E-3"/>
    <s v="Beth  Tucker"/>
    <x v="1"/>
    <n v="80763"/>
    <n v="39362"/>
    <n v="0.48737664524596702"/>
    <s v="Baldwin"/>
    <s v="County"/>
    <n v="49341"/>
    <n v="38192"/>
    <n v="1360"/>
  </r>
  <r>
    <s v="PR00419"/>
    <s v="PR"/>
    <s v="0419"/>
    <d v="2018-06-07T00:00:00"/>
    <n v="42314.39"/>
    <n v="2.2690879011739002E-3"/>
    <s v="Beth  Tucker"/>
    <x v="0"/>
    <n v="43819"/>
    <n v="21619"/>
    <n v="0.49337045573837801"/>
    <s v="Autauga"/>
    <s v="County"/>
    <n v="20600"/>
    <n v="36296"/>
    <n v="1710"/>
  </r>
  <r>
    <s v="SQ01620"/>
    <s v="SQ"/>
    <s v="1620"/>
    <d v="2018-12-24T00:00:00"/>
    <n v="110906.35"/>
    <n v="5.9472972893703001E-3"/>
    <s v="Bethany  Pena"/>
    <x v="1"/>
    <n v="14133"/>
    <n v="6832"/>
    <n v="0.48340762753838501"/>
    <s v="Baldwin"/>
    <s v="County"/>
    <n v="490208"/>
    <n v="45610"/>
    <n v="910"/>
  </r>
  <r>
    <s v="SQ02565"/>
    <s v="SQ"/>
    <s v="2565"/>
    <d v="2021-07-05T00:00:00"/>
    <n v="51798.25"/>
    <n v="2.7776551281249902E-3"/>
    <s v="Bethany  Pena"/>
    <x v="1"/>
    <n v="8249"/>
    <n v="4111"/>
    <n v="0.498363437992484"/>
    <s v="Unknown"/>
    <s v="Unknown"/>
    <n v="7506"/>
    <n v="67710"/>
    <n v="3884"/>
  </r>
  <r>
    <s v="TN00328"/>
    <s v="TN"/>
    <s v="0328"/>
    <d v="2018-02-05T00:00:00"/>
    <n v="36714.379999999997"/>
    <n v="1.9687901788753401E-3"/>
    <s v="Bethany  Pena"/>
    <x v="0"/>
    <n v="43895"/>
    <n v="21825"/>
    <n v="0.49720924934502803"/>
    <s v="Dale"/>
    <s v="County"/>
    <n v="2493"/>
    <n v="42833"/>
    <n v="8464"/>
  </r>
  <r>
    <s v="SQ01637"/>
    <s v="SQ"/>
    <s v="1637"/>
    <d v="2019-04-08T00:00:00"/>
    <n v="79567.69"/>
    <n v="4.2667773942470901E-3"/>
    <s v="Billie  Chandler"/>
    <x v="1"/>
    <n v="19856"/>
    <n v="9657"/>
    <n v="0.48635173247381103"/>
    <s v="Barbour"/>
    <s v="County"/>
    <n v="7724"/>
    <n v="24537"/>
    <n v="2928"/>
  </r>
  <r>
    <s v="VT01740"/>
    <s v="VT"/>
    <s v="1740"/>
    <d v="2019-01-24T00:00:00"/>
    <n v="80169.42"/>
    <n v="4.2990448631335196E-3"/>
    <s v="Billie  Chandler"/>
    <x v="0"/>
    <n v="20018"/>
    <n v="9166"/>
    <n v="0.45788790088920001"/>
    <s v="Baldwin"/>
    <s v="County"/>
    <n v="8222"/>
    <n v="25876"/>
    <n v="2478"/>
  </r>
  <r>
    <s v="PR01346"/>
    <s v="PR"/>
    <s v="1346"/>
    <d v="2019-12-02T00:00:00"/>
    <n v="51165.37"/>
    <n v="2.7437172561411301E-3"/>
    <s v="Billie  Chandler"/>
    <x v="1"/>
    <n v="2060"/>
    <n v="1126"/>
    <n v="0.54660194174757304"/>
    <s v="Butler"/>
    <s v="County"/>
    <n v="725"/>
    <n v="79750"/>
    <n v="8886"/>
  </r>
  <r>
    <s v="TN02667"/>
    <s v="TN"/>
    <s v="2667"/>
    <d v="2020-04-10T00:00:00"/>
    <n v="88689.09"/>
    <n v="4.7559078858308698E-3"/>
    <s v="Billie  Chandler"/>
    <x v="1"/>
    <n v="13555"/>
    <n v="6596"/>
    <n v="0.48661010697159701"/>
    <s v="Clarke"/>
    <s v="County"/>
    <n v="25860"/>
    <n v="40000"/>
    <n v="2603"/>
  </r>
  <r>
    <s v="PR04601"/>
    <s v="PR"/>
    <s v="4601"/>
    <d v="2018-05-30T00:00:00"/>
    <n v="66017.179999999993"/>
    <n v="3.54013810449871E-3"/>
    <s v="Billie  Chandler"/>
    <x v="1"/>
    <n v="116648"/>
    <n v="56274"/>
    <n v="0.48242575955009898"/>
    <s v="Autauga"/>
    <s v="County"/>
    <n v="15581"/>
    <n v="32229"/>
    <n v="1793"/>
  </r>
  <r>
    <s v="TN01876"/>
    <s v="TN"/>
    <s v="1876"/>
    <d v="2020-03-26T00:00:00"/>
    <n v="104038.9"/>
    <n v="5.5790337339482101E-3"/>
    <s v="Billie  Chandler"/>
    <x v="0"/>
    <n v="7029"/>
    <n v="3909"/>
    <n v="0.55612462654716199"/>
    <s v="Calhoun"/>
    <s v="County"/>
    <n v="777"/>
    <n v="69318"/>
    <n v="6594"/>
  </r>
  <r>
    <s v="SQ01730"/>
    <s v="SQ"/>
    <s v="1730"/>
    <d v="2018-11-26T00:00:00"/>
    <n v="78705.929999999993"/>
    <n v="4.2205659472732502E-3"/>
    <s v="Billie  Chandler"/>
    <x v="1"/>
    <n v="865736"/>
    <n v="444547"/>
    <n v="0.51349025568995599"/>
    <s v="Covington"/>
    <s v="County"/>
    <n v="13642"/>
    <n v="45955"/>
    <n v="2280"/>
  </r>
  <r>
    <s v="SQ02638"/>
    <s v="SQ"/>
    <s v="2638"/>
    <d v="2020-10-12T00:00:00"/>
    <n v="63447.07"/>
    <n v="3.4023172472043999E-3"/>
    <s v="Blake  Bridges"/>
    <x v="0"/>
    <n v="22001"/>
    <n v="11022"/>
    <n v="0.500977228307804"/>
    <s v="Cleburne"/>
    <s v="County"/>
    <n v="9716"/>
    <n v="36205"/>
    <n v="2431"/>
  </r>
  <r>
    <s v="VT02491"/>
    <s v="VT"/>
    <s v="2491"/>
    <d v="2019-12-16T00:00:00"/>
    <n v="65699.02"/>
    <n v="3.5230769343710701E-3"/>
    <s v="Bobbie  Ryan"/>
    <x v="0"/>
    <n v="2128"/>
    <n v="1129"/>
    <n v="0.53054511278195504"/>
    <s v="Butler"/>
    <s v="County"/>
    <n v="2058"/>
    <n v="58750"/>
    <n v="18270"/>
  </r>
  <r>
    <s v="VT01092"/>
    <s v="VT"/>
    <s v="1092"/>
    <d v="2019-02-19T00:00:00"/>
    <n v="67818.14"/>
    <n v="3.6367136795335498E-3"/>
    <s v="Bobbie  Ryan"/>
    <x v="1"/>
    <n v="414251"/>
    <n v="198216"/>
    <n v="0.478492508165339"/>
    <s v="Barbour"/>
    <s v="County"/>
    <n v="65369"/>
    <n v="38983"/>
    <n v="1262"/>
  </r>
  <r>
    <s v="SQ03024"/>
    <s v="SQ"/>
    <s v="3024"/>
    <d v="2020-10-01T00:00:00"/>
    <n v="59258.19"/>
    <n v="3.1776906620765199E-3"/>
    <s v="Brooke  Horton"/>
    <x v="0"/>
    <n v="40633"/>
    <n v="19640"/>
    <n v="0.48335097088573298"/>
    <s v="Colbert"/>
    <s v="County"/>
    <n v="9875"/>
    <n v="29264"/>
    <n v="2701"/>
  </r>
  <r>
    <s v="SQ02559"/>
    <s v="SQ"/>
    <s v="2559"/>
    <d v="2021-01-07T00:00:00"/>
    <n v="89838.77"/>
    <n v="4.8175588981276699E-3"/>
    <s v="Brooke  Horton"/>
    <x v="1"/>
    <n v="238198"/>
    <n v="117781"/>
    <n v="0.494466788134241"/>
    <s v="Chambers"/>
    <s v="County"/>
    <n v="33474"/>
    <n v="35396"/>
    <n v="2040"/>
  </r>
  <r>
    <s v="TN04166"/>
    <s v="TN"/>
    <s v="4166"/>
    <d v="2020-01-27T00:00:00"/>
    <n v="62281.24"/>
    <n v="3.33980019927282E-3"/>
    <s v="Brooke  Horton"/>
    <x v="1"/>
    <n v="10038388"/>
    <n v="4945351"/>
    <n v="0.492643938449082"/>
    <s v="Covington"/>
    <s v="County"/>
    <n v="26125"/>
    <n v="51555"/>
    <n v="2789"/>
  </r>
  <r>
    <s v="SQ03387"/>
    <s v="SQ"/>
    <s v="3387"/>
    <d v="2019-07-19T00:00:00"/>
    <n v="86010.54"/>
    <n v="4.6122719880266104E-3"/>
    <s v="Brooke  Horton"/>
    <x v="0"/>
    <n v="7965"/>
    <n v="3984"/>
    <n v="0.50018832391713797"/>
    <s v="Colbert"/>
    <s v="County"/>
    <n v="7958"/>
    <n v="37321"/>
    <n v="3360"/>
  </r>
  <r>
    <s v="PR00576"/>
    <s v="PR"/>
    <s v="0576"/>
    <d v="2019-10-16T00:00:00"/>
    <n v="59434.18"/>
    <n v="3.18712803739323E-3"/>
    <s v="Brooke  Horton"/>
    <x v="1"/>
    <n v="11235"/>
    <n v="5376"/>
    <n v="0.478504672897196"/>
    <s v="Blount"/>
    <s v="County"/>
    <n v="12968"/>
    <n v="42811"/>
    <n v="2262"/>
  </r>
  <r>
    <s v="PR01306"/>
    <s v="PR"/>
    <s v="1306"/>
    <d v="2020-05-11T00:00:00"/>
    <n v="80772.92"/>
    <n v="4.3314072473805499E-3"/>
    <s v="Brooke  Horton"/>
    <x v="0"/>
    <n v="649654"/>
    <n v="324730"/>
    <n v="0.49985068975177599"/>
    <s v="Unknown"/>
    <s v="Unknown"/>
    <n v="23171"/>
    <n v="42452"/>
    <n v="2626"/>
  </r>
  <r>
    <s v="VT01996"/>
    <s v="VT"/>
    <s v="1996"/>
    <d v="2021-01-25T00:00:00"/>
    <n v="40445.29"/>
    <n v="2.1688583528787601E-3"/>
    <s v="Brooke  Horton"/>
    <x v="1"/>
    <n v="60699"/>
    <n v="30075"/>
    <n v="0.49547768497009798"/>
    <s v="Unknown"/>
    <s v="Unknown"/>
    <n v="228765"/>
    <n v="70961"/>
    <n v="1552"/>
  </r>
  <r>
    <s v="VT04093"/>
    <s v="VT"/>
    <s v="4093"/>
    <d v="2019-05-17T00:00:00"/>
    <n v="85455.53"/>
    <n v="4.58250985566383E-3"/>
    <s v="Brooke  Horton"/>
    <x v="0"/>
    <n v="58302"/>
    <n v="28347"/>
    <n v="0.48620973551507701"/>
    <s v="Bibb"/>
    <s v="County"/>
    <n v="17343"/>
    <n v="36924"/>
    <n v="2722"/>
  </r>
  <r>
    <s v="VT03701"/>
    <s v="VT"/>
    <s v="3701"/>
    <d v="2021-04-02T00:00:00"/>
    <n v="111815.49"/>
    <n v="5.9960494650361396E-3"/>
    <s v="Carla  Mccormick"/>
    <x v="0"/>
    <n v="24327"/>
    <n v="11569"/>
    <n v="0.47556213260985702"/>
    <s v="Cherokee"/>
    <s v="County"/>
    <n v="6408"/>
    <n v="43158"/>
    <n v="4010"/>
  </r>
  <r>
    <s v="PR00095"/>
    <s v="PR"/>
    <s v="0095"/>
    <d v="2020-04-28T00:00:00"/>
    <n v="75733.740000000005"/>
    <n v="4.0611837520202797E-3"/>
    <s v="Cassandra  Franklin"/>
    <x v="1"/>
    <n v="5644"/>
    <n v="3038"/>
    <n v="0.53827072997873804"/>
    <s v="Calhoun"/>
    <s v="County"/>
    <n v="483"/>
    <n v="72500"/>
    <n v="17223"/>
  </r>
  <r>
    <s v="SQ00450"/>
    <s v="SQ"/>
    <s v="0450"/>
    <d v="2020-06-22T00:00:00"/>
    <n v="66572.58"/>
    <n v="3.5699211504155301E-3"/>
    <s v="Cassandra  Franklin"/>
    <x v="1"/>
    <n v="136701"/>
    <n v="67553"/>
    <n v="0.49416609973592002"/>
    <s v="Calhoun"/>
    <s v="County"/>
    <n v="93583"/>
    <n v="45075"/>
    <n v="1485"/>
  </r>
  <r>
    <s v="TN00727"/>
    <s v="TN"/>
    <s v="0727"/>
    <d v="2020-09-11T00:00:00"/>
    <n v="71371.37"/>
    <n v="3.8272538528194701E-3"/>
    <s v="Cassandra  Franklin"/>
    <x v="0"/>
    <n v="389772"/>
    <n v="202502"/>
    <n v="0.51953962829551603"/>
    <s v="Calhoun"/>
    <s v="County"/>
    <n v="715163"/>
    <n v="46162"/>
    <n v="620"/>
  </r>
  <r>
    <s v="PR00210"/>
    <s v="PR"/>
    <s v="0210"/>
    <d v="2020-12-10T00:00:00"/>
    <n v="37062.1"/>
    <n v="1.9874364891493699E-3"/>
    <s v="Cassandra  Franklin"/>
    <x v="0"/>
    <n v="202987"/>
    <n v="103779"/>
    <n v="0.51125934173124399"/>
    <s v="Chambers"/>
    <s v="County"/>
    <n v="170343"/>
    <n v="44748"/>
    <n v="1150"/>
  </r>
  <r>
    <s v="PR02603"/>
    <s v="PR"/>
    <s v="2603"/>
    <d v="2018-10-19T00:00:00"/>
    <n v="89690.38"/>
    <n v="4.8096015589422199E-3"/>
    <s v="Cassandra  Franklin"/>
    <x v="0"/>
    <n v="37935"/>
    <n v="19524"/>
    <n v="0.51466982997232102"/>
    <s v="Baldwin"/>
    <s v="County"/>
    <n v="61172"/>
    <n v="53555"/>
    <n v="1980"/>
  </r>
  <r>
    <s v="TN03416"/>
    <s v="TN"/>
    <s v="3416"/>
    <d v="2018-09-17T00:00:00"/>
    <n v="71570.990000000005"/>
    <n v="3.83795837501233E-3"/>
    <s v="Cassandra  Franklin"/>
    <x v="1"/>
    <n v="42154"/>
    <n v="19450"/>
    <n v="0.46140342553494301"/>
    <s v="Baldwin"/>
    <s v="County"/>
    <n v="37331"/>
    <n v="45028"/>
    <n v="2413"/>
  </r>
  <r>
    <s v="VT01101"/>
    <s v="VT"/>
    <s v="1101"/>
    <d v="2021-03-15T00:00:00"/>
    <n v="69764.100000000006"/>
    <n v="3.7410648067072601E-3"/>
    <s v="Cassandra  Franklin"/>
    <x v="0"/>
    <n v="8793"/>
    <n v="4367"/>
    <n v="0.49664505856931601"/>
    <s v="Coffee"/>
    <s v="County"/>
    <n v="7330"/>
    <n v="33037"/>
    <n v="3000"/>
  </r>
  <r>
    <s v="PR02288"/>
    <s v="PR"/>
    <s v="2288"/>
    <d v="2018-10-24T00:00:00"/>
    <n v="52246.29"/>
    <n v="2.8016810479891802E-3"/>
    <s v="Cassandra  Franklin"/>
    <x v="1"/>
    <n v="16896"/>
    <n v="8477"/>
    <n v="0.50171638257575801"/>
    <s v="Baldwin"/>
    <s v="County"/>
    <n v="78881"/>
    <n v="39220"/>
    <n v="1976"/>
  </r>
  <r>
    <s v="VT03849"/>
    <s v="VT"/>
    <s v="3849"/>
    <d v="2018-10-24T00:00:00"/>
    <n v="90697.67"/>
    <n v="4.8636169790386404E-3"/>
    <s v="Cassandra  Franklin"/>
    <x v="0"/>
    <n v="31634"/>
    <n v="15311"/>
    <n v="0.48400455206423498"/>
    <s v="Baldwin"/>
    <s v="County"/>
    <n v="13188"/>
    <n v="34680"/>
    <n v="2112"/>
  </r>
  <r>
    <s v="PR02957"/>
    <s v="PR"/>
    <s v="2957"/>
    <d v="2020-02-26T00:00:00"/>
    <n v="69163.39"/>
    <n v="3.7088520348082898E-3"/>
    <s v="Cassandra  Franklin"/>
    <x v="1"/>
    <n v="28029"/>
    <n v="14168"/>
    <n v="0.50547647079810198"/>
    <s v="Covington"/>
    <s v="County"/>
    <n v="559092"/>
    <n v="45233"/>
    <n v="692"/>
  </r>
  <r>
    <s v="TN03097"/>
    <s v="TN"/>
    <s v="3097"/>
    <d v="2019-09-25T00:00:00"/>
    <n v="118442.54"/>
    <n v="6.3514216912569296E-3"/>
    <s v="Cassandra  Franklin"/>
    <x v="0"/>
    <n v="182093"/>
    <n v="90970"/>
    <n v="0.499579885003817"/>
    <s v="Covington"/>
    <s v="County"/>
    <n v="21078"/>
    <n v="40847"/>
    <n v="4369"/>
  </r>
  <r>
    <s v="TN01389"/>
    <s v="TN"/>
    <s v="1389"/>
    <d v="2019-04-17T00:00:00"/>
    <n v="88425.08"/>
    <n v="4.7417504822433697E-3"/>
    <s v="Cecilia  Manning"/>
    <x v="0"/>
    <n v="11087"/>
    <n v="5420"/>
    <n v="0.48886082799675301"/>
    <s v="Coffee"/>
    <s v="County"/>
    <n v="14771"/>
    <n v="26844"/>
    <n v="1699"/>
  </r>
  <r>
    <s v="TN03331"/>
    <s v="TN"/>
    <s v="3331"/>
    <d v="2019-09-02T00:00:00"/>
    <n v="31042.51"/>
    <n v="1.66463900018574E-3"/>
    <s v="Cecilia  Manning"/>
    <x v="0"/>
    <n v="65923"/>
    <n v="32013"/>
    <n v="0.48561200188098202"/>
    <s v="Blount"/>
    <s v="County"/>
    <n v="154170"/>
    <n v="46565"/>
    <n v="1280"/>
  </r>
  <r>
    <s v="PR00770"/>
    <s v="PR"/>
    <s v="0770"/>
    <d v="2019-08-29T00:00:00"/>
    <n v="102515.81"/>
    <n v="5.49735879803636E-3"/>
    <s v="Cecilia  Manning"/>
    <x v="0"/>
    <n v="14146"/>
    <n v="7311"/>
    <n v="0.51682454404071798"/>
    <s v="Cullman"/>
    <s v="County"/>
    <n v="6860"/>
    <n v="37860"/>
    <n v="4210"/>
  </r>
  <r>
    <s v="TN02883"/>
    <s v="TN"/>
    <s v="2883"/>
    <d v="2019-11-11T00:00:00"/>
    <n v="69057.320000000007"/>
    <n v="3.70316408435745E-3"/>
    <s v="Christina  Fuller"/>
    <x v="0"/>
    <n v="3304"/>
    <n v="2198"/>
    <n v="0.66525423728813604"/>
    <s v="Bullock"/>
    <s v="County"/>
    <n v="18840"/>
    <n v="33194"/>
    <n v="2169"/>
  </r>
  <r>
    <s v="SQ02035"/>
    <s v="SQ"/>
    <s v="2035"/>
    <d v="2019-01-08T00:00:00"/>
    <n v="96753.78"/>
    <n v="5.18837283465131E-3"/>
    <s v="Christina  Fuller"/>
    <x v="1"/>
    <n v="13373"/>
    <n v="6878"/>
    <n v="0.51431989830254998"/>
    <s v="Dale"/>
    <s v="County"/>
    <n v="45284"/>
    <n v="41001"/>
    <n v="2564"/>
  </r>
  <r>
    <s v="SQ00022"/>
    <s v="SQ"/>
    <s v="0022"/>
    <d v="2018-07-10T00:00:00"/>
    <n v="37902.35"/>
    <n v="2.0324944731817799E-3"/>
    <s v="Christina  Fuller"/>
    <x v="0"/>
    <n v="25930"/>
    <n v="12834"/>
    <n v="0.49494793675279602"/>
    <s v="Clarke"/>
    <s v="County"/>
    <n v="55705"/>
    <n v="36747"/>
    <n v="1832"/>
  </r>
  <r>
    <s v="PR00147"/>
    <s v="PR"/>
    <s v="0147"/>
    <d v="2018-02-21T00:00:00"/>
    <n v="88360.79"/>
    <n v="4.7383029632984798E-3"/>
    <s v="Christy  Olson"/>
    <x v="0"/>
    <n v="195121"/>
    <n v="95314"/>
    <n v="0.48848663137232801"/>
    <s v="Autauga"/>
    <s v="County"/>
    <n v="40725"/>
    <n v="51281"/>
    <n v="2391"/>
  </r>
  <r>
    <s v="TN00129"/>
    <s v="TN"/>
    <s v="0129"/>
    <d v="2021-08-23T00:00:00"/>
    <n v="99460.78"/>
    <n v="5.3335343494097104E-3"/>
    <s v="Cindy  Becker"/>
    <x v="1"/>
    <n v="119343"/>
    <n v="58488"/>
    <n v="0.49008320555038798"/>
    <s v="Chilton"/>
    <s v="County"/>
    <n v="14364"/>
    <n v="32819"/>
    <n v="2479"/>
  </r>
  <r>
    <s v="SQ03626"/>
    <s v="SQ"/>
    <s v="3626"/>
    <d v="2021-08-17T00:00:00"/>
    <n v="76303.820000000007"/>
    <n v="4.0917540055605403E-3"/>
    <s v="Cindy  Becker"/>
    <x v="1"/>
    <n v="12379"/>
    <n v="5741"/>
    <n v="0.46376928669521"/>
    <s v="Chilton"/>
    <s v="County"/>
    <n v="5922"/>
    <n v="34084"/>
    <n v="3929"/>
  </r>
  <r>
    <s v="SQ04665"/>
    <s v="SQ"/>
    <s v="4665"/>
    <d v="2020-01-13T00:00:00"/>
    <n v="47646.95"/>
    <n v="2.55504375161352E-3"/>
    <s v="Cindy  Becker"/>
    <x v="0"/>
    <n v="16458"/>
    <n v="8172"/>
    <n v="0.49653663871673398"/>
    <s v="Coffee"/>
    <s v="County"/>
    <n v="11712"/>
    <n v="37691"/>
    <n v="2566"/>
  </r>
  <r>
    <s v="PR04446"/>
    <s v="PR"/>
    <s v="4446"/>
    <d v="2021-11-01T00:00:00"/>
    <n v="68008.55"/>
    <n v="3.6469243201043399E-3"/>
    <s v="Cindy  Becker"/>
    <x v="0"/>
    <n v="43382"/>
    <n v="21477"/>
    <n v="0.49506707851182502"/>
    <s v="Clarke"/>
    <s v="County"/>
    <n v="13591"/>
    <n v="46171"/>
    <n v="2233"/>
  </r>
  <r>
    <s v="TN02570"/>
    <s v="TN"/>
    <s v="2570"/>
    <d v="2019-01-01T00:00:00"/>
    <n v="114691.03"/>
    <n v="6.1502488526048102E-3"/>
    <s v="Cindy  Becker"/>
    <x v="0"/>
    <n v="150982"/>
    <n v="74277"/>
    <n v="0.491959306407386"/>
    <s v="Baldwin"/>
    <s v="County"/>
    <n v="26020"/>
    <n v="40003"/>
    <n v="2651"/>
  </r>
  <r>
    <s v="VT01249"/>
    <s v="VT"/>
    <s v="1249"/>
    <d v="2019-09-17T00:00:00"/>
    <n v="63705.4"/>
    <n v="3.4161700636460399E-3"/>
    <s v="Cindy  Becker"/>
    <x v="1"/>
    <n v="16997"/>
    <n v="8490"/>
    <n v="0.499499911749132"/>
    <s v="Blount"/>
    <s v="County"/>
    <n v="50720"/>
    <n v="35843"/>
    <n v="1700"/>
  </r>
  <r>
    <s v="SQ04598"/>
    <s v="SQ"/>
    <s v="4598"/>
    <d v="2018-07-24T00:00:00"/>
    <n v="52748.63"/>
    <n v="2.8286187780681301E-3"/>
    <s v="Colleen  Warren"/>
    <x v="1"/>
    <n v="11027"/>
    <n v="5579"/>
    <n v="0.50593996553913101"/>
    <s v="Baldwin"/>
    <s v="County"/>
    <n v="9930"/>
    <n v="24900"/>
    <n v="3001"/>
  </r>
  <r>
    <s v="PR03158"/>
    <s v="PR"/>
    <s v="3158"/>
    <d v="2018-10-24T00:00:00"/>
    <n v="104335.03999999999"/>
    <n v="5.5949140926407001E-3"/>
    <s v="Colleen  Warren"/>
    <x v="1"/>
    <n v="103766"/>
    <n v="50207"/>
    <n v="0.48384827400111802"/>
    <s v="Baldwin"/>
    <s v="County"/>
    <n v="29399"/>
    <n v="32330"/>
    <n v="2209"/>
  </r>
  <r>
    <s v="PR02016"/>
    <s v="PR"/>
    <s v="2016"/>
    <d v="2018-04-23T00:00:00"/>
    <n v="58744.17"/>
    <n v="3.1501265978666499E-3"/>
    <s v="Dan  Peterson"/>
    <x v="1"/>
    <n v="1131"/>
    <n v="654"/>
    <n v="0.578249336870026"/>
    <s v="Conecuh"/>
    <s v="County"/>
    <n v="1025865"/>
    <n v="75619"/>
    <n v="613"/>
  </r>
  <r>
    <s v="VT01893"/>
    <s v="VT"/>
    <s v="1893"/>
    <d v="2020-07-27T00:00:00"/>
    <n v="44845.33"/>
    <n v="2.4048082869007601E-3"/>
    <s v="Dan  Peterson"/>
    <x v="1"/>
    <n v="20335"/>
    <n v="10378"/>
    <n v="0.51035161052372802"/>
    <s v="Calhoun"/>
    <s v="County"/>
    <n v="6186"/>
    <n v="51628"/>
    <n v="5310"/>
  </r>
  <r>
    <s v="VT02319"/>
    <s v="VT"/>
    <s v="2319"/>
    <d v="2020-08-10T00:00:00"/>
    <n v="71924.850000000006"/>
    <n v="3.8569339397010599E-3"/>
    <s v="Dan  Peterson"/>
    <x v="0"/>
    <n v="13480"/>
    <n v="6997"/>
    <n v="0.51906528189911005"/>
    <s v="Clarke"/>
    <s v="County"/>
    <n v="27469"/>
    <n v="36265"/>
    <n v="1665"/>
  </r>
  <r>
    <s v="PR04686"/>
    <s v="PR"/>
    <s v="4686"/>
    <d v="2018-03-05T00:00:00"/>
    <n v="85879.23"/>
    <n v="4.60523055525863E-3"/>
    <s v="Dan  Peterson"/>
    <x v="1"/>
    <n v="26932"/>
    <n v="14497"/>
    <n v="0.53828159809891596"/>
    <s v="Autauga"/>
    <s v="County"/>
    <n v="147695"/>
    <n v="50254"/>
    <n v="1263"/>
  </r>
  <r>
    <s v="VT03993"/>
    <s v="VT"/>
    <s v="3993"/>
    <d v="2020-01-13T00:00:00"/>
    <n v="28481.16"/>
    <n v="1.52728789348961E-3"/>
    <s v="Della  Jensen"/>
    <x v="0"/>
    <n v="13973"/>
    <n v="7468"/>
    <n v="0.53445931439204197"/>
    <s v="Calhoun"/>
    <s v="County"/>
    <n v="10217"/>
    <n v="64222"/>
    <n v="3557"/>
  </r>
  <r>
    <s v="TN01632"/>
    <s v="TN"/>
    <s v="1632"/>
    <d v="2021-07-16T00:00:00"/>
    <n v="36547.58"/>
    <n v="1.9598456126907401E-3"/>
    <s v="Della  Jensen"/>
    <x v="1"/>
    <n v="49765"/>
    <n v="23482"/>
    <n v="0.47185773133728498"/>
    <s v="Chilton"/>
    <s v="County"/>
    <n v="44604"/>
    <n v="41268"/>
    <n v="1870"/>
  </r>
  <r>
    <s v="PR03804"/>
    <s v="PR"/>
    <s v="3804"/>
    <d v="2020-06-29T00:00:00"/>
    <n v="76932.600000000006"/>
    <n v="4.1254720171045997E-3"/>
    <s v="Della  Jensen"/>
    <x v="0"/>
    <n v="53165"/>
    <n v="26436"/>
    <n v="0.49724442772500699"/>
    <s v="Calhoun"/>
    <s v="County"/>
    <n v="102071"/>
    <n v="50234"/>
    <n v="1876"/>
  </r>
  <r>
    <s v="PR03804"/>
    <s v="PR"/>
    <s v="3804"/>
    <d v="2020-11-02T00:00:00"/>
    <n v="30077.45"/>
    <n v="1.61288814261916E-3"/>
    <s v="Della  Jensen"/>
    <x v="0"/>
    <n v="57076"/>
    <n v="29186"/>
    <n v="0.51135328334150998"/>
    <s v="Unknown"/>
    <s v="Unknown"/>
    <n v="38084"/>
    <n v="40423"/>
    <n v="1747"/>
  </r>
  <r>
    <s v="SQ04437"/>
    <s v="SQ"/>
    <s v="4437"/>
    <d v="2021-04-29T00:00:00"/>
    <n v="29774.76"/>
    <n v="1.5966565434679899E-3"/>
    <s v="Della  Jensen"/>
    <x v="0"/>
    <n v="9184"/>
    <n v="4664"/>
    <n v="0.50783972125435495"/>
    <s v="Crenshaw"/>
    <s v="County"/>
    <n v="144588"/>
    <n v="42462"/>
    <n v="1214"/>
  </r>
  <r>
    <s v="TN01601"/>
    <s v="TN"/>
    <s v="1601"/>
    <d v="2019-03-26T00:00:00"/>
    <n v="32269.91"/>
    <n v="1.7304577084289901E-3"/>
    <s v="Della  Jensen"/>
    <x v="1"/>
    <n v="18373"/>
    <n v="9214"/>
    <n v="0.50149676155227796"/>
    <s v="Covington"/>
    <s v="County"/>
    <n v="98226"/>
    <n v="41079"/>
    <n v="1556"/>
  </r>
  <r>
    <s v="SQ01998"/>
    <s v="SQ"/>
    <s v="1998"/>
    <d v="2019-01-29T00:00:00"/>
    <n v="0"/>
    <n v="0"/>
    <s v="Don  Gonzales"/>
    <x v="0"/>
    <n v="18309"/>
    <n v="9798"/>
    <n v="0.53514664918892396"/>
    <s v="Unknown"/>
    <s v="Unknown"/>
    <n v="43009"/>
    <n v="81898"/>
    <n v="2803"/>
  </r>
  <r>
    <s v="PR02782"/>
    <s v="PR"/>
    <s v="2782"/>
    <d v="2019-08-23T00:00:00"/>
    <n v="72876.91"/>
    <n v="3.9079876788000196E-3"/>
    <s v="Don  Gonzales"/>
    <x v="1"/>
    <n v="200458"/>
    <n v="96781"/>
    <n v="0.48279938939827799"/>
    <s v="Blount"/>
    <s v="County"/>
    <n v="32018"/>
    <n v="39206"/>
    <n v="2289"/>
  </r>
  <r>
    <s v="SQ00360"/>
    <s v="SQ"/>
    <s v="0360"/>
    <d v="2019-03-14T00:00:00"/>
    <n v="102934.09"/>
    <n v="5.51978885285467E-3"/>
    <s v="Donna  Reid"/>
    <x v="1"/>
    <n v="119786"/>
    <n v="58814"/>
    <n v="0.49099226954736003"/>
    <s v="Barbour"/>
    <s v="County"/>
    <n v="166983"/>
    <n v="44369"/>
    <n v="1030"/>
  </r>
  <r>
    <s v="VT01762"/>
    <s v="VT"/>
    <s v="1762"/>
    <d v="2018-01-29T00:00:00"/>
    <n v="99448.78"/>
    <n v="5.3328908554395897E-3"/>
    <s v="Donna  Reid"/>
    <x v="0"/>
    <n v="428441"/>
    <n v="219299"/>
    <n v="0.51185344073046202"/>
    <s v="Cullman"/>
    <s v="County"/>
    <n v="9474"/>
    <n v="56944"/>
    <n v="10734"/>
  </r>
  <r>
    <s v="PR01956"/>
    <s v="PR"/>
    <s v="1956"/>
    <d v="2021-07-16T00:00:00"/>
    <n v="95954.02"/>
    <n v="5.1454861065230503E-3"/>
    <s v="Donna  Reid"/>
    <x v="0"/>
    <n v="17467"/>
    <n v="8384"/>
    <n v="0.479990839869468"/>
    <s v="Chilton"/>
    <s v="County"/>
    <n v="35272"/>
    <n v="38004"/>
    <n v="2282"/>
  </r>
  <r>
    <s v="VT01246"/>
    <s v="VT"/>
    <s v="1246"/>
    <d v="2019-12-27T00:00:00"/>
    <n v="41934.71"/>
    <n v="2.2487277519594598E-3"/>
    <s v="Donna  Reid"/>
    <x v="1"/>
    <n v="64158"/>
    <n v="32146"/>
    <n v="0.50104429689204799"/>
    <s v="Covington"/>
    <s v="County"/>
    <n v="92064"/>
    <n v="46481"/>
    <n v="1200"/>
  </r>
  <r>
    <s v="TN01256"/>
    <s v="TN"/>
    <s v="1256"/>
    <d v="2018-12-31T00:00:00"/>
    <n v="116767.63"/>
    <n v="6.2616054841331797E-3"/>
    <s v="Drew  Rogers"/>
    <x v="0"/>
    <n v="708554"/>
    <n v="352400"/>
    <n v="0.49735094290625698"/>
    <s v="Cullman"/>
    <s v="County"/>
    <n v="618670"/>
    <n v="81294"/>
    <n v="1099"/>
  </r>
  <r>
    <s v="SQ02035"/>
    <s v="SQ"/>
    <s v="2035"/>
    <d v="2018-12-24T00:00:00"/>
    <n v="106400.02"/>
    <n v="5.705647607508E-3"/>
    <s v="Drew  Rogers"/>
    <x v="0"/>
    <n v="3701"/>
    <n v="1776"/>
    <n v="0.47987030532288599"/>
    <s v="Dallas"/>
    <s v="County"/>
    <n v="9676"/>
    <n v="46646"/>
    <n v="4453"/>
  </r>
  <r>
    <s v="TN01281"/>
    <s v="TN"/>
    <s v="1281"/>
    <d v="2018-06-21T00:00:00"/>
    <n v="69192.850000000006"/>
    <n v="3.7104318125049198E-3"/>
    <s v="Drew  Rogers"/>
    <x v="0"/>
    <n v="25070"/>
    <n v="11834"/>
    <n v="0.47203829278021497"/>
    <s v="Autauga"/>
    <s v="County"/>
    <n v="10568"/>
    <n v="33536"/>
    <n v="2231"/>
  </r>
  <r>
    <s v="PR01159"/>
    <s v="PR"/>
    <s v="1159"/>
    <d v="2020-02-13T00:00:00"/>
    <n v="107107.6"/>
    <n v="5.7435912294558199E-3"/>
    <s v="Drew  Rogers"/>
    <x v="0"/>
    <n v="96178"/>
    <n v="50205"/>
    <n v="0.52200087338060697"/>
    <s v="Calhoun"/>
    <s v="County"/>
    <n v="974"/>
    <n v="50781"/>
    <n v="9403"/>
  </r>
  <r>
    <s v="PR04380"/>
    <s v="PR"/>
    <s v="4380"/>
    <d v="2020-03-05T00:00:00"/>
    <n v="75475.929999999993"/>
    <n v="4.0473588203173401E-3"/>
    <s v="Drew  Rogers"/>
    <x v="1"/>
    <n v="9667"/>
    <n v="6172"/>
    <n v="0.63846074273300901"/>
    <s v="Calhoun"/>
    <s v="County"/>
    <n v="6377"/>
    <n v="48868"/>
    <n v="1988"/>
  </r>
  <r>
    <s v="SQ02424"/>
    <s v="SQ"/>
    <s v="2424"/>
    <d v="2021-07-19T00:00:00"/>
    <n v="61624.77"/>
    <n v="3.30459732539271E-3"/>
    <s v="Drew  Rogers"/>
    <x v="0"/>
    <n v="17268"/>
    <n v="8563"/>
    <n v="0.495888348390086"/>
    <s v="Colbert"/>
    <s v="County"/>
    <n v="88532"/>
    <n v="38575"/>
    <n v="1454"/>
  </r>
  <r>
    <s v="SQ02174"/>
    <s v="SQ"/>
    <s v="2174"/>
    <d v="2021-08-26T00:00:00"/>
    <n v="84745.93"/>
    <n v="4.5444579122310398E-3"/>
    <s v="Drew  Rogers"/>
    <x v="1"/>
    <n v="956749"/>
    <n v="477316"/>
    <n v="0.49889364922252299"/>
    <s v="Covington"/>
    <s v="County"/>
    <n v="135584"/>
    <n v="69584"/>
    <n v="1835"/>
  </r>
  <r>
    <s v="VT03307"/>
    <s v="VT"/>
    <s v="3307"/>
    <d v="2020-01-07T00:00:00"/>
    <n v="106775.14"/>
    <n v="5.7257632290137897E-3"/>
    <s v="Drew  Rogers"/>
    <x v="1"/>
    <n v="57221"/>
    <n v="29974"/>
    <n v="0.52382866430156805"/>
    <s v="Butler"/>
    <s v="County"/>
    <n v="24246"/>
    <n v="85746"/>
    <n v="2129"/>
  </r>
  <r>
    <s v="SQ00286"/>
    <s v="SQ"/>
    <s v="0286"/>
    <d v="2020-07-09T00:00:00"/>
    <n v="69709.509999999995"/>
    <n v="3.7381374453882201E-3"/>
    <s v="Eddie  Green"/>
    <x v="0"/>
    <n v="840833"/>
    <n v="416484"/>
    <n v="0.49532309031638899"/>
    <s v="Dale"/>
    <s v="County"/>
    <n v="43923"/>
    <n v="50306"/>
    <n v="2202"/>
  </r>
  <r>
    <s v="SQ03112"/>
    <s v="SQ"/>
    <s v="3112"/>
    <d v="2018-04-30T00:00:00"/>
    <n v="48525.71"/>
    <n v="2.6021668150450301E-3"/>
    <s v="Edwin  Malone"/>
    <x v="0"/>
    <n v="608310"/>
    <n v="299103"/>
    <n v="0.49169502391872599"/>
    <s v="Dallas"/>
    <s v="County"/>
    <n v="11392"/>
    <n v="32395"/>
    <n v="6782"/>
  </r>
  <r>
    <s v="TN03575"/>
    <s v="TN"/>
    <s v="3575"/>
    <d v="2020-04-22T00:00:00"/>
    <n v="47362.62"/>
    <n v="2.53979669823662E-3"/>
    <s v="Edwin  Malone"/>
    <x v="0"/>
    <n v="2387"/>
    <n v="1227"/>
    <n v="0.51403435274402998"/>
    <s v="Calhoun"/>
    <s v="County"/>
    <n v="7127"/>
    <n v="78810"/>
    <n v="5996"/>
  </r>
  <r>
    <s v="TN01566"/>
    <s v="TN"/>
    <s v="1566"/>
    <d v="2019-07-03T00:00:00"/>
    <n v="77045.440000000002"/>
    <n v="4.1315230054035802E-3"/>
    <s v="Edwin  Malone"/>
    <x v="0"/>
    <n v="748731"/>
    <n v="368416"/>
    <n v="0.49205388851269699"/>
    <s v="Cullman"/>
    <s v="County"/>
    <n v="210483"/>
    <n v="60691"/>
    <n v="1137"/>
  </r>
  <r>
    <s v="TN04067"/>
    <s v="TN"/>
    <s v="4067"/>
    <d v="2020-04-24T00:00:00"/>
    <n v="92704.48"/>
    <n v="4.9712311568858103E-3"/>
    <s v="Edwin  Malone"/>
    <x v="1"/>
    <n v="222564"/>
    <n v="110115"/>
    <n v="0.494756564403947"/>
    <s v="Coosa"/>
    <s v="County"/>
    <n v="30376"/>
    <n v="54171"/>
    <n v="4208"/>
  </r>
  <r>
    <s v="SQ03321"/>
    <s v="SQ"/>
    <s v="3321"/>
    <d v="2021-01-11T00:00:00"/>
    <n v="106775.14"/>
    <n v="5.7257632290137897E-3"/>
    <s v="Edwin  Malone"/>
    <x v="1"/>
    <n v="5245"/>
    <n v="2692"/>
    <n v="0.51325071496663499"/>
    <s v="Chambers"/>
    <s v="County"/>
    <n v="8034"/>
    <n v="33701"/>
    <n v="2360"/>
  </r>
  <r>
    <s v="TN00890"/>
    <s v="TN"/>
    <s v="0890"/>
    <d v="2018-10-17T00:00:00"/>
    <n v="78840.23"/>
    <n v="4.2277677172887799E-3"/>
    <s v="Elaine  Ellis"/>
    <x v="0"/>
    <n v="71068"/>
    <n v="35474"/>
    <n v="0.49915573816626302"/>
    <s v="Baldwin"/>
    <s v="County"/>
    <n v="31231"/>
    <n v="27306"/>
    <n v="2075"/>
  </r>
  <r>
    <s v="TN02674"/>
    <s v="TN"/>
    <s v="2674"/>
    <d v="2019-01-08T00:00:00"/>
    <n v="80695.740000000005"/>
    <n v="4.3272685086627599E-3"/>
    <s v="Elaine  Ellis"/>
    <x v="1"/>
    <n v="454033"/>
    <n v="227426"/>
    <n v="0.50090191682102403"/>
    <s v="Dale"/>
    <s v="County"/>
    <n v="10562"/>
    <n v="34974"/>
    <n v="4081"/>
  </r>
  <r>
    <s v="PR00916"/>
    <s v="PR"/>
    <s v="0916"/>
    <d v="2020-03-12T00:00:00"/>
    <n v="91645.04"/>
    <n v="4.91441921924427E-3"/>
    <s v="Elaine  Ellis"/>
    <x v="1"/>
    <n v="6376"/>
    <n v="3468"/>
    <n v="0.54391468005018795"/>
    <s v="Calhoun"/>
    <s v="County"/>
    <n v="2344"/>
    <n v="67935"/>
    <n v="7678"/>
  </r>
  <r>
    <s v="TN02674"/>
    <s v="TN"/>
    <s v="2674"/>
    <d v="2019-02-18T00:00:00"/>
    <n v="112778.28"/>
    <n v="6.04767859499338E-3"/>
    <s v="Elaine  Ellis"/>
    <x v="1"/>
    <n v="62830"/>
    <n v="31083"/>
    <n v="0.49471590004774801"/>
    <s v="Coffee"/>
    <s v="County"/>
    <n v="15143"/>
    <n v="33702"/>
    <n v="1934"/>
  </r>
  <r>
    <s v="TN02205"/>
    <s v="TN"/>
    <s v="2205"/>
    <d v="2020-07-09T00:00:00"/>
    <n v="46751.7"/>
    <n v="2.5070364202180802E-3"/>
    <s v="Elbert  Klein"/>
    <x v="1"/>
    <n v="207320"/>
    <n v="100937"/>
    <n v="0.486865714836967"/>
    <s v="Dale"/>
    <s v="County"/>
    <n v="537621"/>
    <n v="77348"/>
    <n v="954"/>
  </r>
  <r>
    <s v="VT00687"/>
    <s v="VT"/>
    <s v="0687"/>
    <d v="2020-11-24T00:00:00"/>
    <n v="97105.19"/>
    <n v="5.2072170193211403E-3"/>
    <s v="Elbert  Klein"/>
    <x v="0"/>
    <n v="21396"/>
    <n v="11129"/>
    <n v="0.52014395214058695"/>
    <s v="Covington"/>
    <s v="County"/>
    <n v="35415"/>
    <n v="53233"/>
    <n v="3774"/>
  </r>
  <r>
    <s v="SQ04603"/>
    <s v="SQ"/>
    <s v="4603"/>
    <d v="2021-02-08T00:00:00"/>
    <n v="67633.850000000006"/>
    <n v="3.6268312208875102E-3"/>
    <s v="Elbert  Klein"/>
    <x v="1"/>
    <n v="22751"/>
    <n v="10786"/>
    <n v="0.47408905103072402"/>
    <s v="Cherokee"/>
    <s v="County"/>
    <n v="8537"/>
    <n v="28913"/>
    <n v="2578"/>
  </r>
  <r>
    <s v="VT04350"/>
    <s v="VT"/>
    <s v="4350"/>
    <d v="2018-06-07T00:00:00"/>
    <n v="103494.94"/>
    <n v="5.5498641522829101E-3"/>
    <s v="Elbert  Klein"/>
    <x v="1"/>
    <n v="63152"/>
    <n v="31489"/>
    <n v="0.49862237142133298"/>
    <s v="Dale"/>
    <s v="County"/>
    <n v="59874"/>
    <n v="52017"/>
    <n v="1350"/>
  </r>
  <r>
    <s v="SQ02223"/>
    <s v="SQ"/>
    <s v="2223"/>
    <d v="2020-08-19T00:00:00"/>
    <n v="115191.38"/>
    <n v="6.1770798699337199E-3"/>
    <s v="Elbert  Klein"/>
    <x v="1"/>
    <n v="4018143"/>
    <n v="1986158"/>
    <n v="0.49429749015901098"/>
    <s v="Calhoun"/>
    <s v="County"/>
    <n v="15181"/>
    <n v="34466"/>
    <n v="4358"/>
  </r>
  <r>
    <s v="TN02798"/>
    <s v="TN"/>
    <s v="2798"/>
    <d v="2018-03-12T00:00:00"/>
    <n v="32496.880000000001"/>
    <n v="1.7426288606287399E-3"/>
    <s v="Ellen  Weaver"/>
    <x v="1"/>
    <n v="17029"/>
    <n v="8303"/>
    <n v="0.487580010570204"/>
    <s v="Clay"/>
    <s v="County"/>
    <n v="5739"/>
    <n v="31194"/>
    <n v="2050"/>
  </r>
  <r>
    <s v="PR01211"/>
    <s v="PR"/>
    <s v="1211"/>
    <d v="2020-03-24T00:00:00"/>
    <n v="101187.36"/>
    <n v="5.4261213343197801E-3"/>
    <s v="Eric  Rose"/>
    <x v="1"/>
    <n v="8943"/>
    <n v="4584"/>
    <n v="0.51257967125125803"/>
    <s v="Calhoun"/>
    <s v="County"/>
    <n v="4764"/>
    <n v="48523"/>
    <n v="2745"/>
  </r>
  <r>
    <s v="SQ01829"/>
    <s v="SQ"/>
    <s v="1829"/>
    <d v="2021-02-10T00:00:00"/>
    <n v="110042.37"/>
    <n v="5.90096679601198E-3"/>
    <s v="Eric  Rose"/>
    <x v="0"/>
    <n v="73548"/>
    <n v="36165"/>
    <n v="0.49171969326154302"/>
    <s v="Clarke"/>
    <s v="County"/>
    <n v="13934"/>
    <n v="31261"/>
    <n v="2306"/>
  </r>
  <r>
    <s v="TN03032"/>
    <s v="TN"/>
    <s v="3032"/>
    <d v="2019-06-27T00:00:00"/>
    <n v="38438.239999999998"/>
    <n v="2.0612313051521802E-3"/>
    <s v="Eric  Rose"/>
    <x v="0"/>
    <n v="203530"/>
    <n v="99134"/>
    <n v="0.48707315874809598"/>
    <s v="Blount"/>
    <s v="County"/>
    <n v="65291"/>
    <n v="51859"/>
    <n v="1549"/>
  </r>
  <r>
    <s v="VT02532"/>
    <s v="VT"/>
    <s v="2532"/>
    <d v="2018-03-12T00:00:00"/>
    <n v="81897.789999999994"/>
    <n v="4.3917278358941401E-3"/>
    <s v="Eric  Rose"/>
    <x v="0"/>
    <n v="9966"/>
    <n v="5561"/>
    <n v="0.55799719044752205"/>
    <s v="Clay"/>
    <s v="County"/>
    <n v="13110"/>
    <n v="32379"/>
    <n v="2333"/>
  </r>
  <r>
    <s v="VT02374"/>
    <s v="VT"/>
    <s v="2374"/>
    <d v="2020-05-21T00:00:00"/>
    <n v="41934.71"/>
    <n v="2.2487277519594598E-3"/>
    <s v="Eric  Rose"/>
    <x v="1"/>
    <n v="129647"/>
    <n v="66100"/>
    <n v="0.50984596635479396"/>
    <s v="Calhoun"/>
    <s v="County"/>
    <n v="49827"/>
    <n v="31757"/>
    <n v="1377"/>
  </r>
  <r>
    <s v="SQ01402"/>
    <s v="SQ"/>
    <s v="1402"/>
    <d v="2019-02-25T00:00:00"/>
    <n v="40753.54"/>
    <n v="2.1853881042360902E-3"/>
    <s v="Eric  Rose"/>
    <x v="0"/>
    <n v="228138"/>
    <n v="108296"/>
    <n v="0.47469514066047702"/>
    <s v="Barbour"/>
    <s v="County"/>
    <n v="16842"/>
    <n v="27257"/>
    <n v="3360"/>
  </r>
  <r>
    <s v="SQ02371"/>
    <s v="SQ"/>
    <s v="2371"/>
    <d v="2018-12-06T00:00:00"/>
    <n v="36547.58"/>
    <n v="1.9598456126907401E-3"/>
    <s v="Ernest  Davis"/>
    <x v="1"/>
    <n v="527367"/>
    <n v="261045"/>
    <n v="0.49499684280586398"/>
    <s v="Dale"/>
    <s v="County"/>
    <n v="347287"/>
    <n v="64240"/>
    <n v="1224"/>
  </r>
  <r>
    <s v="VT04028"/>
    <s v="VT"/>
    <s v="4028"/>
    <d v="2021-06-10T00:00:00"/>
    <n v="72843.23"/>
    <n v="3.9061816057239002E-3"/>
    <s v="Fernando  Rowe"/>
    <x v="0"/>
    <n v="21110"/>
    <n v="10346"/>
    <n v="0.49009947891994299"/>
    <s v="Chilton"/>
    <s v="County"/>
    <n v="18348"/>
    <n v="36619"/>
    <n v="3136"/>
  </r>
  <r>
    <s v="VT02801"/>
    <s v="VT"/>
    <s v="2801"/>
    <d v="2019-01-03T00:00:00"/>
    <n v="86556.96"/>
    <n v="4.6415734859557899E-3"/>
    <s v="Guillermo  Potter"/>
    <x v="0"/>
    <n v="88805"/>
    <n v="44626"/>
    <n v="0.50251675018298503"/>
    <s v="Baldwin"/>
    <s v="County"/>
    <n v="112580"/>
    <n v="44570"/>
    <n v="2152"/>
  </r>
  <r>
    <s v="SQ02559"/>
    <s v="SQ"/>
    <s v="2559"/>
    <d v="2018-11-12T00:00:00"/>
    <n v="76320.44"/>
    <n v="4.0926452447091503E-3"/>
    <s v="Guillermo  Potter"/>
    <x v="1"/>
    <n v="8697"/>
    <n v="4095"/>
    <n v="0.47085201793721998"/>
    <s v="Baldwin"/>
    <s v="County"/>
    <n v="20334"/>
    <n v="36024"/>
    <n v="2022"/>
  </r>
  <r>
    <s v="TN03355"/>
    <s v="TN"/>
    <s v="3355"/>
    <d v="2019-12-27T00:00:00"/>
    <n v="53535.62"/>
    <n v="2.8708207213631902E-3"/>
    <s v="Guillermo  Potter"/>
    <x v="0"/>
    <n v="150998"/>
    <n v="83958"/>
    <n v="0.55602060954449695"/>
    <s v="Covington"/>
    <s v="County"/>
    <n v="499713"/>
    <n v="49026"/>
    <n v="865"/>
  </r>
  <r>
    <s v="TN02397"/>
    <s v="TN"/>
    <s v="2397"/>
    <d v="2018-06-05T00:00:00"/>
    <n v="93964.3"/>
    <n v="5.0387883713383201E-3"/>
    <s v="Herman  Williams"/>
    <x v="0"/>
    <n v="5551"/>
    <n v="3145"/>
    <n v="0.56656458295802603"/>
    <s v="Unknown"/>
    <s v="Unknown"/>
    <n v="2728"/>
    <n v="31321"/>
    <n v="5677"/>
  </r>
  <r>
    <s v="PR02113"/>
    <s v="PR"/>
    <s v="2113"/>
    <d v="2020-09-04T00:00:00"/>
    <n v="42161.77"/>
    <n v="2.2609037303639901E-3"/>
    <s v="Herman  Williams"/>
    <x v="1"/>
    <n v="998537"/>
    <n v="491108"/>
    <n v="0.491827543696428"/>
    <s v="Calhoun"/>
    <s v="County"/>
    <n v="75710"/>
    <n v="35921"/>
    <n v="1585"/>
  </r>
  <r>
    <s v="VT04373"/>
    <s v="VT"/>
    <s v="4373"/>
    <d v="2020-12-21T00:00:00"/>
    <n v="109143.17"/>
    <n v="5.8527476478513803E-3"/>
    <s v="Iris  Underwood"/>
    <x v="0"/>
    <n v="216432"/>
    <n v="108144"/>
    <n v="0.499667332002661"/>
    <s v="Colbert"/>
    <s v="County"/>
    <n v="13395"/>
    <n v="32312"/>
    <n v="2393"/>
  </r>
  <r>
    <s v="SQ03476"/>
    <s v="SQ"/>
    <s v="3476"/>
    <d v="2020-03-05T00:00:00"/>
    <n v="80695.740000000005"/>
    <n v="4.3272685086627599E-3"/>
    <s v="Iris  Underwood"/>
    <x v="0"/>
    <n v="9854"/>
    <n v="5272"/>
    <n v="0.53501116297950102"/>
    <s v="Calhoun"/>
    <s v="County"/>
    <n v="68242"/>
    <n v="72983"/>
    <n v="1577"/>
  </r>
  <r>
    <s v="PR01269"/>
    <s v="PR"/>
    <s v="1269"/>
    <d v="2020-09-24T00:00:00"/>
    <n v="109163.39"/>
    <n v="5.8538319351910204E-3"/>
    <s v="Isabel  Cross"/>
    <x v="0"/>
    <n v="1096068"/>
    <n v="534618"/>
    <n v="0.48775988351087701"/>
    <s v="Covington"/>
    <s v="County"/>
    <n v="12114"/>
    <n v="52168"/>
    <n v="2583"/>
  </r>
  <r>
    <s v="VT01684"/>
    <s v="VT"/>
    <s v="1684"/>
    <d v="2020-03-26T00:00:00"/>
    <n v="80169.42"/>
    <n v="4.2990448631335196E-3"/>
    <s v="Isabel  Cross"/>
    <x v="1"/>
    <n v="999"/>
    <n v="527"/>
    <n v="0.52752752752752796"/>
    <s v="Calhoun"/>
    <s v="County"/>
    <n v="6594"/>
    <n v="70376"/>
    <n v="4235"/>
  </r>
  <r>
    <s v="TN04058"/>
    <s v="TN"/>
    <s v="4058"/>
    <d v="2020-01-09T00:00:00"/>
    <n v="83396.5"/>
    <n v="4.4720954065567003E-3"/>
    <s v="Isabel  Cross"/>
    <x v="1"/>
    <n v="13699"/>
    <n v="7038"/>
    <n v="0.51376012847653096"/>
    <s v="Calhoun"/>
    <s v="County"/>
    <n v="43435"/>
    <n v="63684"/>
    <n v="2337"/>
  </r>
  <r>
    <s v="TN01601"/>
    <s v="TN"/>
    <s v="1601"/>
    <d v="2018-10-29T00:00:00"/>
    <n v="99683.67"/>
    <n v="5.3454867136596201E-3"/>
    <s v="Isabel  Cross"/>
    <x v="1"/>
    <n v="98570"/>
    <n v="48668"/>
    <n v="0.49374048899259398"/>
    <s v="Cullman"/>
    <s v="County"/>
    <n v="91161"/>
    <n v="71379"/>
    <n v="2063"/>
  </r>
  <r>
    <s v="VT01893"/>
    <s v="VT"/>
    <s v="1893"/>
    <d v="2019-02-18T00:00:00"/>
    <n v="28974.03"/>
    <n v="1.55371779957715E-3"/>
    <s v="Isabel  Cross"/>
    <x v="0"/>
    <n v="8402"/>
    <n v="4137"/>
    <n v="0.492382766008093"/>
    <s v="Colbert"/>
    <s v="County"/>
    <n v="46549"/>
    <n v="39810"/>
    <n v="2382"/>
  </r>
  <r>
    <s v="VT04273"/>
    <s v="VT"/>
    <s v="4273"/>
    <d v="2020-12-02T00:00:00"/>
    <n v="71229.42"/>
    <n v="3.8196418553979798E-3"/>
    <s v="Isabel  Cross"/>
    <x v="0"/>
    <n v="366280"/>
    <n v="178729"/>
    <n v="0.48795730042590402"/>
    <s v="Cullman"/>
    <s v="County"/>
    <n v="1961585"/>
    <n v="76509"/>
    <n v="426"/>
  </r>
  <r>
    <s v="TN01701"/>
    <s v="TN"/>
    <s v="1701"/>
    <d v="2019-05-27T00:00:00"/>
    <n v="82239.53"/>
    <n v="4.4100534716730597E-3"/>
    <s v="Isabel  Cross"/>
    <x v="1"/>
    <n v="258349"/>
    <n v="126460"/>
    <n v="0.48949289526957701"/>
    <s v="Crenshaw"/>
    <s v="County"/>
    <n v="87708"/>
    <n v="45073"/>
    <n v="1837"/>
  </r>
  <r>
    <s v="SQ02624"/>
    <s v="SQ"/>
    <s v="2624"/>
    <d v="2019-07-16T00:00:00"/>
    <n v="56253.81"/>
    <n v="3.0165822942487199E-3"/>
    <s v="Isabel  Cross"/>
    <x v="0"/>
    <n v="9136"/>
    <n v="4724"/>
    <n v="0.51707530647986"/>
    <s v="Unknown"/>
    <s v="Unknown"/>
    <n v="1383"/>
    <n v="52554"/>
    <n v="3744"/>
  </r>
  <r>
    <s v="SQ00144"/>
    <s v="SQ"/>
    <s v="0144"/>
    <d v="2018-05-21T00:00:00"/>
    <n v="104802.63"/>
    <n v="5.6199883714311899E-3"/>
    <s v="Isabel  Cross"/>
    <x v="1"/>
    <n v="20354"/>
    <n v="9502"/>
    <n v="0.46683698535914298"/>
    <s v="Autauga"/>
    <s v="County"/>
    <n v="8057"/>
    <n v="31938"/>
    <n v="5884"/>
  </r>
  <r>
    <s v="TN01876"/>
    <s v="TN"/>
    <s v="1876"/>
    <d v="2019-01-29T00:00:00"/>
    <n v="53949.26"/>
    <n v="2.8930019585130498E-3"/>
    <s v="Isabel  Cross"/>
    <x v="1"/>
    <n v="346438"/>
    <n v="169422"/>
    <n v="0.489039885924754"/>
    <s v="Baldwin"/>
    <s v="County"/>
    <n v="16193"/>
    <n v="30738"/>
    <n v="2093"/>
  </r>
  <r>
    <s v="PR02208"/>
    <s v="PR"/>
    <s v="2208"/>
    <d v="2019-04-08T00:00:00"/>
    <n v="68860.399999999994"/>
    <n v="3.6926043483078699E-3"/>
    <s v="Ivan  Adkins"/>
    <x v="1"/>
    <n v="10038"/>
    <n v="4651"/>
    <n v="0.46333931061964501"/>
    <s v="Barbour"/>
    <s v="County"/>
    <n v="87583"/>
    <n v="45751"/>
    <n v="1183"/>
  </r>
  <r>
    <s v="VT00017"/>
    <s v="VT"/>
    <s v="0017"/>
    <d v="2020-12-30T00:00:00"/>
    <n v="90884.32"/>
    <n v="4.8736259914988001E-3"/>
    <s v="Ivan  Adkins"/>
    <x v="0"/>
    <n v="41040"/>
    <n v="19811"/>
    <n v="0.482724171539961"/>
    <s v="Chambers"/>
    <s v="County"/>
    <n v="15892"/>
    <n v="34263"/>
    <n v="2352"/>
  </r>
  <r>
    <s v="VT02260"/>
    <s v="VT"/>
    <s v="2260"/>
    <d v="2019-11-07T00:00:00"/>
    <n v="84762.76"/>
    <n v="4.5453604125241199E-3"/>
    <s v="Ivan  Adkins"/>
    <x v="0"/>
    <n v="24130"/>
    <n v="11876"/>
    <n v="0.49216742644011602"/>
    <s v="Blount"/>
    <s v="County"/>
    <n v="8391"/>
    <n v="23750"/>
    <n v="3287"/>
  </r>
  <r>
    <s v="PR02321"/>
    <s v="PR"/>
    <s v="2321"/>
    <d v="2018-11-12T00:00:00"/>
    <n v="108872.77"/>
    <n v="5.8382475837247903E-3"/>
    <s v="Jaime  Pearson"/>
    <x v="1"/>
    <n v="14062"/>
    <n v="8596"/>
    <n v="0.61129284596785705"/>
    <s v="Clay"/>
    <s v="County"/>
    <n v="7986"/>
    <n v="28393"/>
    <n v="3099"/>
  </r>
  <r>
    <s v="TN04101"/>
    <s v="TN"/>
    <s v="4101"/>
    <d v="2021-07-06T00:00:00"/>
    <n v="71823.56"/>
    <n v="3.8515023143483201E-3"/>
    <s v="Jaime  Pearson"/>
    <x v="0"/>
    <n v="101409"/>
    <n v="49362"/>
    <n v="0.48676153004171202"/>
    <s v="Chilton"/>
    <s v="County"/>
    <n v="15895"/>
    <n v="37732"/>
    <n v="3753"/>
  </r>
  <r>
    <s v="SQ01962"/>
    <s v="SQ"/>
    <s v="1962"/>
    <d v="2018-11-14T00:00:00"/>
    <n v="39535.49"/>
    <n v="2.1200707850445601E-3"/>
    <s v="Jenny  Garcia"/>
    <x v="0"/>
    <n v="7713"/>
    <n v="3642"/>
    <n v="0.47218980941268002"/>
    <s v="Coffee"/>
    <s v="County"/>
    <n v="32214"/>
    <n v="34612"/>
    <n v="1846"/>
  </r>
  <r>
    <s v="VT02539"/>
    <s v="VT"/>
    <s v="2539"/>
    <d v="2018-07-16T00:00:00"/>
    <n v="69913.39"/>
    <n v="3.7490704079404702E-3"/>
    <s v="Jenny  Garcia"/>
    <x v="1"/>
    <n v="12865"/>
    <n v="6176"/>
    <n v="0.48006218422075397"/>
    <s v="Baldwin"/>
    <s v="County"/>
    <n v="42075"/>
    <n v="40576"/>
    <n v="2536"/>
  </r>
  <r>
    <s v="TN00735"/>
    <s v="TN"/>
    <s v="0735"/>
    <d v="2019-06-20T00:00:00"/>
    <n v="28160.79"/>
    <n v="1.5101082132224701E-3"/>
    <s v="Jenny  Garcia"/>
    <x v="1"/>
    <n v="17002"/>
    <n v="8402"/>
    <n v="0.49417715562874998"/>
    <s v="Colbert"/>
    <s v="County"/>
    <n v="30352"/>
    <n v="38678"/>
    <n v="2741"/>
  </r>
  <r>
    <s v="TN00698"/>
    <s v="TN"/>
    <s v="0698"/>
    <d v="2021-10-04T00:00:00"/>
    <n v="44447.26"/>
    <n v="2.3834619831771299E-3"/>
    <s v="Jenny  Garcia"/>
    <x v="0"/>
    <n v="12224"/>
    <n v="6055"/>
    <n v="0.49533704188481698"/>
    <s v="Choctaw"/>
    <s v="County"/>
    <n v="13606"/>
    <n v="39285"/>
    <n v="1922"/>
  </r>
  <r>
    <s v="PR00882"/>
    <s v="PR"/>
    <s v="0882"/>
    <d v="2018-08-28T00:00:00"/>
    <n v="62195.47"/>
    <n v="3.3352008261214199E-3"/>
    <s v="Jenny  Garcia"/>
    <x v="0"/>
    <n v="80965"/>
    <n v="40081"/>
    <n v="0.49504106712777102"/>
    <s v="Baldwin"/>
    <s v="County"/>
    <n v="10591"/>
    <n v="36022"/>
    <n v="3041"/>
  </r>
  <r>
    <s v="SQ02703"/>
    <s v="SQ"/>
    <s v="2703"/>
    <d v="2021-02-01T00:00:00"/>
    <n v="69057.320000000007"/>
    <n v="3.70316408435745E-3"/>
    <s v="Jenny  Garcia"/>
    <x v="0"/>
    <n v="12512"/>
    <n v="6340"/>
    <n v="0.50671355498721204"/>
    <s v="Colbert"/>
    <s v="County"/>
    <n v="13393"/>
    <n v="30691"/>
    <n v="1775"/>
  </r>
  <r>
    <s v="TN03210"/>
    <s v="TN"/>
    <s v="3210"/>
    <d v="2019-04-12T00:00:00"/>
    <n v="35943.620000000003"/>
    <n v="1.92745856117486E-3"/>
    <s v="Jenny  Garcia"/>
    <x v="1"/>
    <n v="33155"/>
    <n v="15818"/>
    <n v="0.47709244457849498"/>
    <s v="Bibb"/>
    <s v="County"/>
    <n v="15405"/>
    <n v="30330"/>
    <n v="2351"/>
  </r>
  <r>
    <s v="TN00214"/>
    <s v="TN"/>
    <s v="0214"/>
    <d v="2021-02-12T00:00:00"/>
    <n v="33031.26"/>
    <n v="1.7712847196079001E-3"/>
    <s v="Jenny  Garcia"/>
    <x v="0"/>
    <n v="7270"/>
    <n v="3534"/>
    <n v="0.48610729023383797"/>
    <s v="Clay"/>
    <s v="County"/>
    <n v="18202"/>
    <n v="34139"/>
    <n v="3029"/>
  </r>
  <r>
    <s v="PR00246"/>
    <s v="PR"/>
    <s v="0246"/>
    <d v="2018-11-05T00:00:00"/>
    <n v="69862.38"/>
    <n v="3.7463350223225101E-3"/>
    <s v="Jenny  Garcia"/>
    <x v="0"/>
    <n v="495078"/>
    <n v="242817"/>
    <n v="0.49046210900100601"/>
    <s v="Dale"/>
    <s v="County"/>
    <n v="290741"/>
    <n v="66828"/>
    <n v="1238"/>
  </r>
  <r>
    <s v="TN00182"/>
    <s v="TN"/>
    <s v="0182"/>
    <d v="2020-03-09T00:00:00"/>
    <n v="86558.58"/>
    <n v="4.6416603576417597E-3"/>
    <s v="Jenny  Garcia"/>
    <x v="0"/>
    <n v="7732"/>
    <n v="4165"/>
    <n v="0.53867046042421096"/>
    <s v="Calhoun"/>
    <s v="County"/>
    <n v="6892"/>
    <n v="72576"/>
    <n v="8046"/>
  </r>
  <r>
    <s v="PR01943"/>
    <s v="PR"/>
    <s v="1943"/>
    <d v="2020-08-12T00:00:00"/>
    <n v="103494.94"/>
    <n v="5.5498641522829101E-3"/>
    <s v="Joey  Wong"/>
    <x v="1"/>
    <n v="12174"/>
    <n v="6202"/>
    <n v="0.50944636109742103"/>
    <s v="Dallas"/>
    <s v="County"/>
    <n v="411357"/>
    <n v="63265"/>
    <n v="942"/>
  </r>
  <r>
    <s v="VT04028"/>
    <s v="VT"/>
    <s v="4028"/>
    <d v="2021-03-22T00:00:00"/>
    <n v="39784.239999999998"/>
    <n v="2.1334098788000598E-3"/>
    <s v="Kyle  Carr"/>
    <x v="0"/>
    <n v="25711"/>
    <n v="12842"/>
    <n v="0.49947493290809403"/>
    <s v="Cherokee"/>
    <s v="County"/>
    <n v="12069"/>
    <n v="32552"/>
    <n v="2465"/>
  </r>
  <r>
    <s v="VT01803"/>
    <s v="VT"/>
    <s v="1803"/>
    <d v="2018-04-27T00:00:00"/>
    <n v="57002.02"/>
    <n v="3.0567046795303499E-3"/>
    <s v="Kyle  Carr"/>
    <x v="0"/>
    <n v="57710"/>
    <n v="28512"/>
    <n v="0.49405648934326801"/>
    <s v="Autauga"/>
    <s v="County"/>
    <n v="17495"/>
    <n v="38678"/>
    <n v="3995"/>
  </r>
  <r>
    <s v="VT01610"/>
    <s v="VT"/>
    <s v="1610"/>
    <d v="2020-05-22T00:00:00"/>
    <n v="58861.19"/>
    <n v="3.1564017365652199E-3"/>
    <s v="Kyle  Carr"/>
    <x v="1"/>
    <n v="1584983"/>
    <n v="776699"/>
    <n v="0.49003617073495398"/>
    <s v="Conecuh"/>
    <s v="County"/>
    <n v="14694"/>
    <n v="37804"/>
    <n v="2149"/>
  </r>
  <r>
    <s v="VT04467"/>
    <s v="VT"/>
    <s v="4467"/>
    <d v="2019-10-21T00:00:00"/>
    <n v="73360.38"/>
    <n v="3.93391351461097E-3"/>
    <s v="Kyle  Carr"/>
    <x v="0"/>
    <n v="6983"/>
    <n v="3380"/>
    <n v="0.48403265072318502"/>
    <s v="Conecuh"/>
    <s v="County"/>
    <n v="58819"/>
    <n v="42554"/>
    <n v="2009"/>
  </r>
  <r>
    <s v="PR01951"/>
    <s v="PR"/>
    <s v="1951"/>
    <d v="2018-11-26T00:00:00"/>
    <n v="50449.46"/>
    <n v="2.7053269421290602E-3"/>
    <s v="Lance  Yates"/>
    <x v="0"/>
    <n v="103534"/>
    <n v="49563"/>
    <n v="0.47871230706821"/>
    <s v="Baldwin"/>
    <s v="County"/>
    <n v="13357"/>
    <n v="41997"/>
    <n v="3220"/>
  </r>
  <r>
    <s v="VT03552"/>
    <s v="VT"/>
    <s v="3552"/>
    <d v="2019-09-16T00:00:00"/>
    <n v="61688.77"/>
    <n v="3.3080292932333201E-3"/>
    <s v="Lance  Yates"/>
    <x v="1"/>
    <n v="10300"/>
    <n v="5133"/>
    <n v="0.498349514563107"/>
    <s v="Coffee"/>
    <s v="County"/>
    <n v="19159"/>
    <n v="31293"/>
    <n v="2373"/>
  </r>
  <r>
    <s v="TN04265"/>
    <s v="TN"/>
    <s v="4265"/>
    <d v="2018-06-05T00:00:00"/>
    <n v="90884.32"/>
    <n v="4.8736259914988001E-3"/>
    <s v="Lance  Yates"/>
    <x v="0"/>
    <n v="4303"/>
    <n v="2148"/>
    <n v="0.499186613990239"/>
    <s v="Unknown"/>
    <s v="Unknown"/>
    <n v="4169"/>
    <n v="31151"/>
    <n v="4231"/>
  </r>
  <r>
    <s v="SQ04934"/>
    <s v="SQ"/>
    <s v="4934"/>
    <d v="2020-09-30T00:00:00"/>
    <n v="28481.16"/>
    <n v="1.52728789348961E-3"/>
    <s v="Lance  Yates"/>
    <x v="0"/>
    <n v="840763"/>
    <n v="427909"/>
    <n v="0.50895317705465204"/>
    <s v="Cullman"/>
    <s v="County"/>
    <n v="2141755"/>
    <n v="64309"/>
    <n v="514"/>
  </r>
  <r>
    <s v="TN01912"/>
    <s v="TN"/>
    <s v="1912"/>
    <d v="2020-08-10T00:00:00"/>
    <n v="96555.53"/>
    <n v="5.1777417780200299E-3"/>
    <s v="Lee  Mack"/>
    <x v="0"/>
    <n v="36952"/>
    <n v="18064"/>
    <n v="0.488850400519593"/>
    <s v="Clarke"/>
    <s v="County"/>
    <n v="9398"/>
    <n v="34229"/>
    <n v="3163"/>
  </r>
  <r>
    <s v="TN00227"/>
    <s v="TN"/>
    <s v="0227"/>
    <d v="2019-02-12T00:00:00"/>
    <n v="57419.35"/>
    <n v="3.07908379107602E-3"/>
    <s v="Lee  Mack"/>
    <x v="1"/>
    <n v="94318"/>
    <n v="46409"/>
    <n v="0.49204817744226997"/>
    <s v="Barbour"/>
    <s v="County"/>
    <n v="23914"/>
    <n v="32299"/>
    <n v="2084"/>
  </r>
  <r>
    <s v="VT01523"/>
    <s v="VT"/>
    <s v="1523"/>
    <d v="2020-03-12T00:00:00"/>
    <n v="84309.95"/>
    <n v="4.5210787038068197E-3"/>
    <s v="Lorraine  Gibson"/>
    <x v="0"/>
    <n v="3221"/>
    <n v="1708"/>
    <n v="0.53027010245265405"/>
    <s v="Calhoun"/>
    <s v="County"/>
    <n v="4953"/>
    <n v="63648"/>
    <n v="2525"/>
  </r>
  <r>
    <s v="VT02663"/>
    <s v="VT"/>
    <s v="2663"/>
    <d v="2020-01-16T00:00:00"/>
    <n v="32192.15"/>
    <n v="1.72628786750264E-3"/>
    <s v="Lorraine  Gibson"/>
    <x v="1"/>
    <n v="7914"/>
    <n v="4200"/>
    <n v="0.53070507960576196"/>
    <s v="Calhoun"/>
    <s v="County"/>
    <n v="9238"/>
    <n v="70887"/>
    <n v="5665"/>
  </r>
  <r>
    <s v="VT03771"/>
    <s v="VT"/>
    <s v="3771"/>
    <d v="2020-05-11T00:00:00"/>
    <n v="85264.38"/>
    <n v="4.5722595329648697E-3"/>
    <s v="Lorraine  Gibson"/>
    <x v="0"/>
    <n v="1862"/>
    <n v="1017"/>
    <n v="0.54618689581095603"/>
    <s v="Unknown"/>
    <s v="Unknown"/>
    <n v="449814"/>
    <n v="53637"/>
    <n v="803"/>
  </r>
  <r>
    <s v="VT03500"/>
    <s v="VT"/>
    <s v="3500"/>
    <d v="2020-12-28T00:00:00"/>
    <n v="0"/>
    <n v="0"/>
    <s v="Lorraine  Gibson"/>
    <x v="1"/>
    <n v="18731"/>
    <n v="8936"/>
    <n v="0.47707009769900199"/>
    <s v="Chambers"/>
    <s v="County"/>
    <n v="119116"/>
    <n v="40743"/>
    <n v="1111"/>
  </r>
  <r>
    <s v="VT02313"/>
    <s v="VT"/>
    <s v="2313"/>
    <d v="2018-12-18T00:00:00"/>
    <n v="113616.23"/>
    <n v="6.09261324268152E-3"/>
    <s v="Lula  Daniels"/>
    <x v="1"/>
    <n v="659026"/>
    <n v="311581"/>
    <n v="0.47279014788490897"/>
    <s v="Baldwin"/>
    <s v="County"/>
    <n v="40758"/>
    <n v="37745"/>
    <n v="1399"/>
  </r>
  <r>
    <s v="VT04627"/>
    <s v="VT"/>
    <s v="4627"/>
    <d v="2018-11-12T00:00:00"/>
    <n v="73360.38"/>
    <n v="3.93391351461097E-3"/>
    <s v="Lynette  Brewer"/>
    <x v="0"/>
    <n v="15256"/>
    <n v="7183"/>
    <n v="0.47083114840062901"/>
    <s v="Baldwin"/>
    <s v="County"/>
    <n v="6669"/>
    <n v="20541"/>
    <n v="2413"/>
  </r>
  <r>
    <s v="TN01028"/>
    <s v="TN"/>
    <s v="1028"/>
    <d v="2021-03-22T00:00:00"/>
    <n v="111815.49"/>
    <n v="5.9960494650361396E-3"/>
    <s v="Lynette  Brewer"/>
    <x v="0"/>
    <n v="15400"/>
    <n v="7588"/>
    <n v="0.49272727272727301"/>
    <s v="Cherokee"/>
    <s v="County"/>
    <n v="17967"/>
    <n v="35031"/>
    <n v="2501"/>
  </r>
  <r>
    <s v="VT02417"/>
    <s v="VT"/>
    <s v="2417"/>
    <d v="2018-07-02T00:00:00"/>
    <n v="54137.05"/>
    <n v="2.9030721029003701E-3"/>
    <s v="Mable  Lindsey"/>
    <x v="0"/>
    <n v="15002"/>
    <n v="7334"/>
    <n v="0.48886815091321201"/>
    <s v="Baldwin"/>
    <s v="County"/>
    <n v="10312"/>
    <n v="35327"/>
    <n v="4517"/>
  </r>
  <r>
    <s v="TN03169"/>
    <s v="TN"/>
    <s v="3169"/>
    <d v="2020-04-29T00:00:00"/>
    <n v="77743.149999999994"/>
    <n v="4.1689373535609801E-3"/>
    <s v="Mable  Lindsey"/>
    <x v="0"/>
    <n v="16269"/>
    <n v="7972"/>
    <n v="0.49001167865265199"/>
    <s v="Dallas"/>
    <s v="County"/>
    <n v="295079"/>
    <n v="58946"/>
    <n v="1016"/>
  </r>
  <r>
    <s v="SQ04612"/>
    <s v="SQ"/>
    <s v="4612"/>
    <d v="2018-04-16T00:00:00"/>
    <n v="93128.34"/>
    <n v="4.9939604364002202E-3"/>
    <s v="Mable  Lindsey"/>
    <x v="0"/>
    <n v="22604"/>
    <n v="12073"/>
    <n v="0.53410900725535304"/>
    <s v="Autauga"/>
    <s v="County"/>
    <n v="20714"/>
    <n v="32964"/>
    <n v="2973"/>
  </r>
  <r>
    <s v="SQ00105"/>
    <s v="SQ"/>
    <s v="0105"/>
    <d v="2021-07-19T00:00:00"/>
    <n v="52270.22"/>
    <n v="2.8029642822145801E-3"/>
    <s v="Mable  Lindsey"/>
    <x v="1"/>
    <n v="127273"/>
    <n v="62355"/>
    <n v="0.48993109300480098"/>
    <s v="Colbert"/>
    <s v="County"/>
    <n v="6284"/>
    <n v="33083"/>
    <n v="2407"/>
  </r>
  <r>
    <s v="SQ03116"/>
    <s v="SQ"/>
    <s v="3116"/>
    <d v="2020-10-12T00:00:00"/>
    <n v="89605.13"/>
    <n v="4.8050300705295302E-3"/>
    <s v="Marian  Hill"/>
    <x v="0"/>
    <n v="12720"/>
    <n v="6384"/>
    <n v="0.50188679245282997"/>
    <s v="Cleburne"/>
    <s v="County"/>
    <n v="11347"/>
    <n v="32580"/>
    <n v="3772"/>
  </r>
  <r>
    <s v="VT02374"/>
    <s v="VT"/>
    <s v="2374"/>
    <d v="2021-07-07T00:00:00"/>
    <n v="88511.17"/>
    <n v="4.7463670152339604E-3"/>
    <s v="Max  Rodgers"/>
    <x v="1"/>
    <n v="61748"/>
    <n v="30269"/>
    <n v="0.49020211180928902"/>
    <s v="Chilton"/>
    <s v="County"/>
    <n v="73775"/>
    <n v="42475"/>
    <n v="1586"/>
  </r>
  <r>
    <s v="SQ01998"/>
    <s v="SQ"/>
    <s v="1998"/>
    <d v="2021-10-25T00:00:00"/>
    <n v="92336.08"/>
    <n v="4.9514758920032901E-3"/>
    <s v="Max  Rodgers"/>
    <x v="1"/>
    <n v="18054"/>
    <n v="8875"/>
    <n v="0.49158081311620699"/>
    <s v="Choctaw"/>
    <s v="County"/>
    <n v="75395"/>
    <n v="38733"/>
    <n v="1804"/>
  </r>
  <r>
    <s v="SQ02246"/>
    <s v="SQ"/>
    <s v="2246"/>
    <d v="2019-06-17T00:00:00"/>
    <n v="39700.82"/>
    <n v="2.1289365232178099E-3"/>
    <s v="Max  Rodgers"/>
    <x v="1"/>
    <n v="85864"/>
    <n v="43141"/>
    <n v="0.50243408180378302"/>
    <s v="Bibb"/>
    <s v="County"/>
    <n v="42921"/>
    <n v="37049"/>
    <n v="2363"/>
  </r>
  <r>
    <s v="VT04415"/>
    <s v="VT"/>
    <s v="4415"/>
    <d v="2020-07-23T00:00:00"/>
    <n v="73488.679999999993"/>
    <n v="3.9407935376414502E-3"/>
    <s v="Max  Rodgers"/>
    <x v="1"/>
    <n v="36995"/>
    <n v="20012"/>
    <n v="0.54093796458980903"/>
    <s v="Coosa"/>
    <s v="County"/>
    <n v="865"/>
    <n v="52917"/>
    <n v="13603"/>
  </r>
  <r>
    <s v="TN03068"/>
    <s v="TN"/>
    <s v="3068"/>
    <d v="2021-03-30T00:00:00"/>
    <n v="89829.33"/>
    <n v="4.8170526828711802E-3"/>
    <s v="Max  Rodgers"/>
    <x v="0"/>
    <n v="8510"/>
    <n v="4234"/>
    <n v="0.49753231492361899"/>
    <s v="Cherokee"/>
    <s v="County"/>
    <n v="20431"/>
    <n v="42905"/>
    <n v="2785"/>
  </r>
  <r>
    <s v="SQ02525"/>
    <s v="SQ"/>
    <s v="2525"/>
    <d v="2019-08-05T00:00:00"/>
    <n v="0"/>
    <n v="0"/>
    <s v="Max  Rodgers"/>
    <x v="0"/>
    <n v="81437"/>
    <n v="39494"/>
    <n v="0.48496383707651303"/>
    <s v="Blount"/>
    <s v="County"/>
    <n v="10471"/>
    <n v="19501"/>
    <n v="2420"/>
  </r>
  <r>
    <s v="TN04428"/>
    <s v="TN"/>
    <s v="4428"/>
    <d v="2018-10-29T00:00:00"/>
    <n v="68795.48"/>
    <n v="3.68912304592955E-3"/>
    <s v="Max  Rodgers"/>
    <x v="1"/>
    <n v="140295"/>
    <n v="69798"/>
    <n v="0.49750882069924102"/>
    <s v="Cullman"/>
    <s v="County"/>
    <n v="229007"/>
    <n v="58783"/>
    <n v="1121"/>
  </r>
  <r>
    <s v="SQ01395"/>
    <s v="SQ"/>
    <s v="1395"/>
    <d v="2018-11-12T00:00:00"/>
    <n v="90884.32"/>
    <n v="4.8736259914988001E-3"/>
    <s v="Nellie  Joseph"/>
    <x v="0"/>
    <n v="26815"/>
    <n v="13174"/>
    <n v="0.49129218720865198"/>
    <s v="Baldwin"/>
    <s v="County"/>
    <n v="22124"/>
    <n v="35372"/>
    <n v="2437"/>
  </r>
  <r>
    <s v="PR02010"/>
    <s v="PR"/>
    <s v="2010"/>
    <d v="2020-08-24T00:00:00"/>
    <n v="111049.84"/>
    <n v="5.9549918685179396E-3"/>
    <s v="Nellie  Joseph"/>
    <x v="1"/>
    <n v="203362"/>
    <n v="102371"/>
    <n v="0.50339296427061098"/>
    <s v="Calhoun"/>
    <s v="County"/>
    <n v="2659853"/>
    <n v="54229"/>
    <n v="365"/>
  </r>
  <r>
    <s v="SQ02643"/>
    <s v="SQ"/>
    <s v="2643"/>
    <d v="2019-04-18T00:00:00"/>
    <n v="38438.239999999998"/>
    <n v="2.0612313051521802E-3"/>
    <s v="Patty  Thompson"/>
    <x v="0"/>
    <n v="24210"/>
    <n v="11819"/>
    <n v="0.48818669971086298"/>
    <s v="Coffee"/>
    <s v="County"/>
    <n v="8137"/>
    <n v="33097"/>
    <n v="2443"/>
  </r>
  <r>
    <s v="VT00740"/>
    <s v="VT"/>
    <s v="0740"/>
    <d v="2019-09-09T00:00:00"/>
    <n v="77096.05"/>
    <n v="4.1342369412225403E-3"/>
    <s v="Patty  Thompson"/>
    <x v="0"/>
    <n v="73437"/>
    <n v="37300"/>
    <n v="0.50791835178452305"/>
    <s v="Dallas"/>
    <s v="County"/>
    <n v="139127"/>
    <n v="54989"/>
    <n v="1553"/>
  </r>
  <r>
    <s v="VT04984"/>
    <s v="VT"/>
    <s v="4984"/>
    <d v="2020-04-28T00:00:00"/>
    <n v="70649.460000000006"/>
    <n v="3.7885417918223402E-3"/>
    <s v="Paulette  Spencer"/>
    <x v="1"/>
    <n v="643"/>
    <n v="367"/>
    <n v="0.57076205287713799"/>
    <s v="Calhoun"/>
    <s v="County"/>
    <n v="1922"/>
    <n v="48603"/>
    <n v="6199"/>
  </r>
  <r>
    <s v="VT03421"/>
    <s v="VT"/>
    <s v="3421"/>
    <d v="2020-11-13T00:00:00"/>
    <n v="78378.2"/>
    <n v="4.2029915907044399E-3"/>
    <s v="Paulette  Spencer"/>
    <x v="1"/>
    <n v="23855"/>
    <n v="11969"/>
    <n v="0.50173967721651602"/>
    <s v="Unknown"/>
    <s v="Unknown"/>
    <n v="33036"/>
    <n v="72214"/>
    <n v="3789"/>
  </r>
  <r>
    <s v="TN00464"/>
    <s v="TN"/>
    <s v="0464"/>
    <d v="2018-07-30T00:00:00"/>
    <n v="50310.09"/>
    <n v="2.6978532959111498E-3"/>
    <s v="Pauline  Beck"/>
    <x v="0"/>
    <n v="37886"/>
    <n v="18339"/>
    <n v="0.48405743546428798"/>
    <s v="Baldwin"/>
    <s v="County"/>
    <n v="8803"/>
    <n v="31212"/>
    <n v="2971"/>
  </r>
  <r>
    <s v="SQ00960"/>
    <s v="SQ"/>
    <s v="0960"/>
    <d v="2021-10-25T00:00:00"/>
    <n v="40445.29"/>
    <n v="2.1688583528787601E-3"/>
    <s v="Pauline  Beck"/>
    <x v="0"/>
    <n v="96954"/>
    <n v="46921"/>
    <n v="0.48395115209274497"/>
    <s v="Choctaw"/>
    <s v="County"/>
    <n v="9674"/>
    <n v="37066"/>
    <n v="4108"/>
  </r>
  <r>
    <s v="VT03421"/>
    <s v="VT"/>
    <s v="3421"/>
    <d v="2019-11-25T00:00:00"/>
    <n v="85918.61"/>
    <n v="4.6073422879705601E-3"/>
    <s v="Peter  Hodges"/>
    <x v="0"/>
    <n v="970"/>
    <n v="553"/>
    <n v="0.57010309278350502"/>
    <s v="Butler"/>
    <s v="County"/>
    <n v="11295"/>
    <n v="51012"/>
    <n v="2526"/>
  </r>
  <r>
    <s v="SQ03024"/>
    <s v="SQ"/>
    <s v="3024"/>
    <d v="2019-11-11T00:00:00"/>
    <n v="99448.78"/>
    <n v="5.3328908554395897E-3"/>
    <s v="Peter  Hodges"/>
    <x v="0"/>
    <n v="5684"/>
    <n v="3393"/>
    <n v="0.59693877551020402"/>
    <s v="Bullock"/>
    <s v="County"/>
    <n v="1874"/>
    <n v="61518"/>
    <n v="2684"/>
  </r>
  <r>
    <s v="SQ04934"/>
    <s v="SQ"/>
    <s v="4934"/>
    <d v="2019-01-07T00:00:00"/>
    <n v="114772.32"/>
    <n v="6.1546079880073603E-3"/>
    <s v="Rachel  Gomez"/>
    <x v="1"/>
    <n v="2002"/>
    <n v="1051"/>
    <n v="0.52497502497502502"/>
    <s v="Unknown"/>
    <s v="Unknown"/>
    <n v="15187"/>
    <n v="51092"/>
    <n v="2278"/>
  </r>
  <r>
    <s v="PR01956"/>
    <s v="PR"/>
    <s v="1956"/>
    <d v="2020-12-07T00:00:00"/>
    <n v="106400.02"/>
    <n v="5.705647607508E-3"/>
    <s v="Rachel  Gomez"/>
    <x v="1"/>
    <n v="95247"/>
    <n v="47349"/>
    <n v="0.49711801946518003"/>
    <s v="Dale"/>
    <s v="County"/>
    <n v="323587"/>
    <n v="50125"/>
    <n v="718"/>
  </r>
  <r>
    <s v="PR02436"/>
    <s v="PR"/>
    <s v="2436"/>
    <d v="2018-11-02T00:00:00"/>
    <n v="91314.75"/>
    <n v="4.89670758396184E-3"/>
    <s v="Rachel  Gomez"/>
    <x v="0"/>
    <n v="655024"/>
    <n v="329550"/>
    <n v="0.50311133637851402"/>
    <s v="Unknown"/>
    <s v="Unknown"/>
    <n v="17858"/>
    <n v="84963"/>
    <n v="4050"/>
  </r>
  <r>
    <s v="VT00194"/>
    <s v="VT"/>
    <s v="0194"/>
    <d v="2021-10-04T00:00:00"/>
    <n v="94815.28"/>
    <n v="5.0844217462290096E-3"/>
    <s v="Rachel  Gomez"/>
    <x v="1"/>
    <n v="3021"/>
    <n v="1505"/>
    <n v="0.49817941079112898"/>
    <s v="Dale"/>
    <s v="County"/>
    <n v="135991"/>
    <n v="44620"/>
    <n v="1209"/>
  </r>
  <r>
    <s v="SQ00914"/>
    <s v="SQ"/>
    <s v="0914"/>
    <d v="2019-07-23T00:00:00"/>
    <n v="50855.53"/>
    <n v="2.7271022418327699E-3"/>
    <s v="Rachel  Gomez"/>
    <x v="0"/>
    <n v="13341"/>
    <n v="5905"/>
    <n v="0.44262049321640101"/>
    <s v="Blount"/>
    <s v="County"/>
    <n v="146850"/>
    <n v="70187"/>
    <n v="1477"/>
  </r>
  <r>
    <s v="SQ04116"/>
    <s v="SQ"/>
    <s v="4116"/>
    <d v="2020-05-05T00:00:00"/>
    <n v="113747.56"/>
    <n v="6.0996557479394602E-3"/>
    <s v="Rachel  Gomez"/>
    <x v="1"/>
    <n v="52576"/>
    <n v="27887"/>
    <n v="0.53041311625076104"/>
    <s v="Unknown"/>
    <s v="Unknown"/>
    <n v="209369"/>
    <n v="102964"/>
    <n v="1796"/>
  </r>
  <r>
    <s v="TN00214"/>
    <s v="TN"/>
    <s v="0214"/>
    <d v="2018-07-12T00:00:00"/>
    <n v="39969.72"/>
    <n v="2.1433561505981402E-3"/>
    <s v="Rachel  Gomez"/>
    <x v="0"/>
    <n v="54444"/>
    <n v="26303"/>
    <n v="0.48312027036955402"/>
    <s v="Baldwin"/>
    <s v="County"/>
    <n v="37575"/>
    <n v="46729"/>
    <n v="2066"/>
  </r>
  <r>
    <s v="SQ01283"/>
    <s v="SQ"/>
    <s v="1283"/>
    <d v="2021-11-02T00:00:00"/>
    <n v="74924.649999999994"/>
    <n v="4.0177967073302696E-3"/>
    <s v="Rachel  Gomez"/>
    <x v="1"/>
    <n v="22336"/>
    <n v="10787"/>
    <n v="0.48294233524355301"/>
    <s v="Clarke"/>
    <s v="County"/>
    <n v="32368"/>
    <n v="41286"/>
    <n v="1835"/>
  </r>
  <r>
    <s v="TN01396"/>
    <s v="TN"/>
    <s v="1396"/>
    <d v="2019-11-25T00:00:00"/>
    <n v="98012.63"/>
    <n v="5.2558780333412302E-3"/>
    <s v="Rachel  Gomez"/>
    <x v="0"/>
    <n v="5605"/>
    <n v="2878"/>
    <n v="0.51347011596788605"/>
    <s v="Unknown"/>
    <s v="Unknown"/>
    <n v="36129"/>
    <n v="56590"/>
    <n v="3065"/>
  </r>
  <r>
    <s v="SQ00841"/>
    <s v="SQ"/>
    <s v="0841"/>
    <d v="2021-01-27T00:00:00"/>
    <n v="111229.47"/>
    <n v="5.9646244370055897E-3"/>
    <s v="Rachel  Gomez"/>
    <x v="1"/>
    <n v="11353"/>
    <n v="5577"/>
    <n v="0.49123579670571699"/>
    <s v="Cherokee"/>
    <s v="County"/>
    <n v="20067"/>
    <n v="36897"/>
    <n v="2308"/>
  </r>
  <r>
    <s v="VT00596"/>
    <s v="VT"/>
    <s v="0596"/>
    <d v="2019-06-26T00:00:00"/>
    <n v="68795.48"/>
    <n v="3.68912304592955E-3"/>
    <s v="Rachel  Gomez"/>
    <x v="0"/>
    <n v="178206"/>
    <n v="91167"/>
    <n v="0.51158210161273998"/>
    <s v="Covington"/>
    <s v="County"/>
    <n v="104456"/>
    <n v="42197"/>
    <n v="1183"/>
  </r>
  <r>
    <s v="TN02749"/>
    <s v="TN"/>
    <s v="2749"/>
    <d v="2018-05-14T00:00:00"/>
    <n v="118976.16"/>
    <n v="6.3800367956179799E-3"/>
    <s v="Rachel  Gomez"/>
    <x v="1"/>
    <n v="10678"/>
    <n v="5660"/>
    <n v="0.53006180932758895"/>
    <s v="Autauga"/>
    <s v="County"/>
    <n v="42345"/>
    <n v="45813"/>
    <n v="3141"/>
  </r>
  <r>
    <s v="SQ00612"/>
    <s v="SQ"/>
    <s v="0612"/>
    <d v="2018-06-04T00:00:00"/>
    <n v="68980.52"/>
    <n v="3.6990457229487202E-3"/>
    <s v="Rachel  Gomez"/>
    <x v="1"/>
    <n v="26008"/>
    <n v="12975"/>
    <n v="0.49888495847431602"/>
    <s v="Autauga"/>
    <s v="County"/>
    <n v="26462"/>
    <n v="34177"/>
    <n v="2949"/>
  </r>
  <r>
    <s v="TN01210"/>
    <s v="TN"/>
    <s v="1210"/>
    <d v="2021-01-07T00:00:00"/>
    <n v="0"/>
    <n v="0"/>
    <s v="Robert  Munoz"/>
    <x v="1"/>
    <n v="37227"/>
    <n v="18138"/>
    <n v="0.48722701265210699"/>
    <s v="Chambers"/>
    <s v="County"/>
    <n v="156678"/>
    <n v="56239"/>
    <n v="1291"/>
  </r>
  <r>
    <s v="VT04681"/>
    <s v="VT"/>
    <s v="4681"/>
    <d v="2018-12-24T00:00:00"/>
    <n v="100371.31"/>
    <n v="5.3823610631270899E-3"/>
    <s v="Robert  Munoz"/>
    <x v="0"/>
    <n v="92737"/>
    <n v="44419"/>
    <n v="0.47897818562170402"/>
    <s v="Baldwin"/>
    <s v="County"/>
    <n v="11003"/>
    <n v="35450"/>
    <n v="2018"/>
  </r>
  <r>
    <s v="VT03704"/>
    <s v="VT"/>
    <s v="3704"/>
    <d v="2018-08-13T00:00:00"/>
    <n v="106665.67"/>
    <n v="5.71989295527142E-3"/>
    <s v="Robert  Munoz"/>
    <x v="1"/>
    <n v="70691"/>
    <n v="34831"/>
    <n v="0.492721845779519"/>
    <s v="Cleburne"/>
    <s v="County"/>
    <n v="16781"/>
    <n v="35325"/>
    <n v="2421"/>
  </r>
  <r>
    <s v="PR04851"/>
    <s v="PR"/>
    <s v="4851"/>
    <d v="2018-09-03T00:00:00"/>
    <n v="96135.75"/>
    <n v="5.1552312864554702E-3"/>
    <s v="Robert  Munoz"/>
    <x v="0"/>
    <n v="435850"/>
    <n v="218483"/>
    <n v="0.50128025696914102"/>
    <s v="Cullman"/>
    <s v="County"/>
    <n v="480863"/>
    <n v="93623"/>
    <n v="1412"/>
  </r>
  <r>
    <s v="SQ04960"/>
    <s v="SQ"/>
    <s v="4960"/>
    <d v="2018-12-10T00:00:00"/>
    <n v="31241.24"/>
    <n v="1.6752957965758201E-3"/>
    <s v="Robert  Munoz"/>
    <x v="0"/>
    <n v="17597"/>
    <n v="8737"/>
    <n v="0.496505086094221"/>
    <s v="Clarke"/>
    <s v="County"/>
    <n v="10846"/>
    <n v="32630"/>
    <n v="2526"/>
  </r>
  <r>
    <s v="TN01340"/>
    <s v="TN"/>
    <s v="1340"/>
    <d v="2021-09-15T00:00:00"/>
    <n v="88034.67"/>
    <n v="4.7208149421706603E-3"/>
    <s v="Robert  Munoz"/>
    <x v="0"/>
    <n v="17866"/>
    <n v="8797"/>
    <n v="0.49238777566327102"/>
    <s v="Choctaw"/>
    <s v="County"/>
    <n v="88588"/>
    <n v="51223"/>
    <n v="1885"/>
  </r>
  <r>
    <s v="PR02140"/>
    <s v="PR"/>
    <s v="2140"/>
    <d v="2021-07-16T00:00:00"/>
    <n v="95677.9"/>
    <n v="5.1306793102707101E-3"/>
    <s v="Robert  Munoz"/>
    <x v="1"/>
    <n v="7868"/>
    <n v="3877"/>
    <n v="0.49275546517539398"/>
    <s v="Chilton"/>
    <s v="County"/>
    <n v="13150"/>
    <n v="38103"/>
    <n v="3272"/>
  </r>
  <r>
    <s v="SQ00498"/>
    <s v="SQ"/>
    <s v="0498"/>
    <d v="2020-09-03T00:00:00"/>
    <n v="75974.990000000005"/>
    <n v="4.0741206620444701E-3"/>
    <s v="Robert  Munoz"/>
    <x v="0"/>
    <n v="107656"/>
    <n v="53984"/>
    <n v="0.50144905996878997"/>
    <s v="Calhoun"/>
    <s v="County"/>
    <n v="156544"/>
    <n v="38488"/>
    <n v="1064"/>
  </r>
  <r>
    <s v="PR03137"/>
    <s v="PR"/>
    <s v="3137"/>
    <d v="2019-02-05T00:00:00"/>
    <n v="67905.8"/>
    <n v="3.6414144029852302E-3"/>
    <s v="Robert  Munoz"/>
    <x v="0"/>
    <n v="425753"/>
    <n v="211881"/>
    <n v="0.49766178981710002"/>
    <s v="Dale"/>
    <s v="County"/>
    <n v="33830"/>
    <n v="37170"/>
    <n v="1702"/>
  </r>
  <r>
    <s v="PR00746"/>
    <s v="PR"/>
    <s v="0746"/>
    <d v="2019-07-19T00:00:00"/>
    <n v="100731.95"/>
    <n v="5.4017002019089398E-3"/>
    <s v="Robert  Munoz"/>
    <x v="1"/>
    <n v="10870"/>
    <n v="5557"/>
    <n v="0.51122355105795803"/>
    <s v="Colbert"/>
    <s v="County"/>
    <n v="85359"/>
    <n v="55817"/>
    <n v="1634"/>
  </r>
  <r>
    <s v="SQ00914"/>
    <s v="SQ"/>
    <s v="0914"/>
    <d v="2019-02-18T00:00:00"/>
    <n v="96753.78"/>
    <n v="5.18837283465131E-3"/>
    <s v="Robert  Munoz"/>
    <x v="0"/>
    <n v="20364"/>
    <n v="9929"/>
    <n v="0.487576114712237"/>
    <s v="Coffee"/>
    <s v="County"/>
    <n v="18264"/>
    <n v="33070"/>
    <n v="2520"/>
  </r>
  <r>
    <s v="TN04892"/>
    <s v="TN"/>
    <s v="4892"/>
    <d v="2020-12-28T00:00:00"/>
    <n v="35936.31"/>
    <n v="1.92706656609807E-3"/>
    <s v="Robert  Munoz"/>
    <x v="0"/>
    <n v="87544"/>
    <n v="43827"/>
    <n v="0.50062825550580303"/>
    <s v="Crenshaw"/>
    <s v="County"/>
    <n v="14196"/>
    <n v="47681"/>
    <n v="4294"/>
  </r>
  <r>
    <s v="TN02667"/>
    <s v="TN"/>
    <s v="2667"/>
    <d v="2019-08-19T00:00:00"/>
    <n v="37362.300000000003"/>
    <n v="2.0035345633017398E-3"/>
    <s v="Robert  Munoz"/>
    <x v="1"/>
    <n v="41153"/>
    <n v="19593"/>
    <n v="0.47610137778533801"/>
    <s v="Blount"/>
    <s v="County"/>
    <n v="62264"/>
    <n v="35155"/>
    <n v="1837"/>
  </r>
  <r>
    <s v="VT00596"/>
    <s v="VT"/>
    <s v="0596"/>
    <d v="2019-09-16T00:00:00"/>
    <n v="36536.26"/>
    <n v="1.9592385833789401E-3"/>
    <s v="Robert  Munoz"/>
    <x v="1"/>
    <n v="25044"/>
    <n v="11790"/>
    <n v="0.47077144226161999"/>
    <s v="Coffee"/>
    <s v="County"/>
    <n v="6410"/>
    <n v="34536"/>
    <n v="4215"/>
  </r>
  <r>
    <s v="TN04175"/>
    <s v="TN"/>
    <s v="4175"/>
    <d v="2021-02-24T00:00:00"/>
    <n v="78443.78"/>
    <n v="4.2065082852511104E-3"/>
    <s v="Robert  Munoz"/>
    <x v="1"/>
    <n v="44767"/>
    <n v="22143"/>
    <n v="0.49462773918288"/>
    <s v="Coosa"/>
    <s v="County"/>
    <n v="169724"/>
    <n v="43444"/>
    <n v="1068"/>
  </r>
  <r>
    <s v="SQ02051"/>
    <s v="SQ"/>
    <s v="2051"/>
    <d v="2021-01-11T00:00:00"/>
    <n v="68887.839999999997"/>
    <n v="3.6940758045195302E-3"/>
    <s v="Robert  Munoz"/>
    <x v="1"/>
    <n v="11206"/>
    <n v="5534"/>
    <n v="0.49384258432982298"/>
    <s v="Chambers"/>
    <s v="County"/>
    <n v="28663"/>
    <n v="39251"/>
    <n v="1797"/>
  </r>
  <r>
    <s v="SQ02582"/>
    <s v="SQ"/>
    <s v="2582"/>
    <d v="2021-06-11T00:00:00"/>
    <n v="28329.77"/>
    <n v="1.51916968081164E-3"/>
    <s v="Ruben  Nunez"/>
    <x v="0"/>
    <n v="3581"/>
    <n v="1866"/>
    <n v="0.52108349623010297"/>
    <s v="Unknown"/>
    <s v="Unknown"/>
    <n v="5809"/>
    <n v="36652"/>
    <n v="4979"/>
  </r>
  <r>
    <s v="VT03537"/>
    <s v="VT"/>
    <s v="3537"/>
    <d v="2021-02-22T00:00:00"/>
    <n v="76303.820000000007"/>
    <n v="4.0917540055605403E-3"/>
    <s v="Salvador  Bass"/>
    <x v="0"/>
    <n v="21835"/>
    <n v="10804"/>
    <n v="0.49480192351728902"/>
    <s v="Conecuh"/>
    <s v="County"/>
    <n v="5418"/>
    <n v="28993"/>
    <n v="2970"/>
  </r>
  <r>
    <s v="PR02275"/>
    <s v="PR"/>
    <s v="2275"/>
    <d v="2020-01-27T00:00:00"/>
    <n v="91929.69"/>
    <n v="4.9296834324603703E-3"/>
    <s v="Salvador  Bass"/>
    <x v="1"/>
    <n v="32645"/>
    <n v="21818"/>
    <n v="0.66834124674529005"/>
    <s v="Covington"/>
    <s v="County"/>
    <n v="48212"/>
    <n v="35578"/>
    <n v="2034"/>
  </r>
  <r>
    <s v="PR00210"/>
    <s v="PR"/>
    <s v="0210"/>
    <d v="2019-12-09T00:00:00"/>
    <n v="67957.899999999994"/>
    <n v="3.6442082393054799E-3"/>
    <s v="Salvador  Bass"/>
    <x v="0"/>
    <n v="99705"/>
    <n v="53477"/>
    <n v="0.53635223910536101"/>
    <s v="Butler"/>
    <s v="County"/>
    <n v="3365"/>
    <n v="54173"/>
    <n v="1651"/>
  </r>
  <r>
    <s v="TN02496"/>
    <s v="TN"/>
    <s v="2496"/>
    <d v="2019-12-10T00:00:00"/>
    <n v="114465.93"/>
    <n v="6.1381779782154E-3"/>
    <s v="Salvador  Bass"/>
    <x v="1"/>
    <n v="2560"/>
    <n v="1387"/>
    <n v="0.54179687499999996"/>
    <s v="Butler"/>
    <s v="County"/>
    <n v="72964"/>
    <n v="71068"/>
    <n v="1964"/>
  </r>
  <r>
    <s v="SQ03491"/>
    <s v="SQ"/>
    <s v="3491"/>
    <d v="2019-02-04T00:00:00"/>
    <n v="99965.97"/>
    <n v="5.3606249093065697E-3"/>
    <s v="Salvador  Bass"/>
    <x v="1"/>
    <n v="269278"/>
    <n v="133714"/>
    <n v="0.49656488833101797"/>
    <s v="Dale"/>
    <s v="County"/>
    <n v="1131378"/>
    <n v="96310"/>
    <n v="783"/>
  </r>
  <r>
    <s v="VT00839"/>
    <s v="VT"/>
    <s v="0839"/>
    <d v="2020-03-30T00:00:00"/>
    <n v="89960.6"/>
    <n v="4.8240919706592604E-3"/>
    <s v="Salvador  Bass"/>
    <x v="1"/>
    <n v="2094769"/>
    <n v="1042053"/>
    <n v="0.49745485063030798"/>
    <s v="Cullman"/>
    <s v="County"/>
    <n v="35185"/>
    <n v="71077"/>
    <n v="2019"/>
  </r>
  <r>
    <s v="PR00007"/>
    <s v="PR"/>
    <s v="0007"/>
    <d v="2018-09-03T00:00:00"/>
    <n v="102129.37"/>
    <n v="5.4766361472187702E-3"/>
    <s v="Salvador  Bass"/>
    <x v="1"/>
    <n v="1868149"/>
    <n v="939004"/>
    <n v="0.50263870815443501"/>
    <s v="Cullman"/>
    <s v="County"/>
    <n v="276381"/>
    <n v="63985"/>
    <n v="1293"/>
  </r>
  <r>
    <s v="PR03271"/>
    <s v="PR"/>
    <s v="3271"/>
    <d v="2019-04-15T00:00:00"/>
    <n v="95017.1"/>
    <n v="5.0952442423163897E-3"/>
    <s v="Salvador  Bass"/>
    <x v="0"/>
    <n v="9197"/>
    <n v="4547"/>
    <n v="0.49440034793954601"/>
    <s v="Coffee"/>
    <s v="County"/>
    <n v="5992"/>
    <n v="27647"/>
    <n v="2257"/>
  </r>
  <r>
    <s v="SQ01177"/>
    <s v="SQ"/>
    <s v="1177"/>
    <d v="2019-01-09T00:00:00"/>
    <n v="31172.77"/>
    <n v="1.6716241272313401E-3"/>
    <s v="Sandra  Floyd"/>
    <x v="1"/>
    <n v="10742"/>
    <n v="5125"/>
    <n v="0.477099236641221"/>
    <s v="Baldwin"/>
    <s v="County"/>
    <n v="66086"/>
    <n v="49570"/>
    <n v="1409"/>
  </r>
  <r>
    <s v="VT01323"/>
    <s v="VT"/>
    <s v="1323"/>
    <d v="2020-03-18T00:00:00"/>
    <n v="66865.490000000005"/>
    <n v="3.5856283019810599E-3"/>
    <s v="Sandra  Floyd"/>
    <x v="0"/>
    <n v="17695"/>
    <n v="8678"/>
    <n v="0.49042102288782102"/>
    <s v="Colbert"/>
    <s v="County"/>
    <n v="285473"/>
    <n v="46140"/>
    <n v="890"/>
  </r>
  <r>
    <s v="TN00579"/>
    <s v="TN"/>
    <s v="0579"/>
    <d v="2019-10-25T00:00:00"/>
    <n v="31816.57"/>
    <n v="1.7061475787280001E-3"/>
    <s v="Sandra  Floyd"/>
    <x v="1"/>
    <n v="27788"/>
    <n v="15418"/>
    <n v="0.55484381747516898"/>
    <s v="Covington"/>
    <s v="County"/>
    <n v="720881"/>
    <n v="80185"/>
    <n v="827"/>
  </r>
  <r>
    <s v="PR01055"/>
    <s v="PR"/>
    <s v="1055"/>
    <d v="2019-01-28T00:00:00"/>
    <n v="28305.08"/>
    <n v="1.51784569196813E-3"/>
    <s v="Sandra  Floyd"/>
    <x v="0"/>
    <n v="263885"/>
    <n v="133152"/>
    <n v="0.50458343596642496"/>
    <s v="Crenshaw"/>
    <s v="County"/>
    <n v="61868"/>
    <n v="42980"/>
    <n v="1757"/>
  </r>
  <r>
    <s v="VT04552"/>
    <s v="VT"/>
    <s v="4552"/>
    <d v="2021-08-13T00:00:00"/>
    <n v="100424.23"/>
    <n v="5.3851988715353004E-3"/>
    <s v="Sandra  Floyd"/>
    <x v="0"/>
    <n v="15702"/>
    <n v="7865"/>
    <n v="0.50089160616481998"/>
    <s v="Cleburne"/>
    <s v="County"/>
    <n v="51160"/>
    <n v="53631"/>
    <n v="1815"/>
  </r>
  <r>
    <s v="PR03034"/>
    <s v="PR"/>
    <s v="3034"/>
    <d v="2020-01-16T00:00:00"/>
    <n v="112645.99"/>
    <n v="6.0405846102178397E-3"/>
    <s v="Shari  Silva"/>
    <x v="0"/>
    <n v="1474"/>
    <n v="731"/>
    <n v="0.49592944369063802"/>
    <s v="Calhoun"/>
    <s v="County"/>
    <n v="4680"/>
    <n v="38229"/>
    <n v="1809"/>
  </r>
  <r>
    <s v="PR00893"/>
    <s v="PR"/>
    <s v="0893"/>
    <d v="2018-08-20T00:00:00"/>
    <n v="52963.65"/>
    <n v="2.8401491175226402E-3"/>
    <s v="Shari  Silva"/>
    <x v="1"/>
    <n v="13938"/>
    <n v="6863"/>
    <n v="0.49239489166307898"/>
    <s v="Baldwin"/>
    <s v="County"/>
    <n v="29358"/>
    <n v="36444"/>
    <n v="1673"/>
  </r>
  <r>
    <s v="SQ04488"/>
    <s v="SQ"/>
    <s v="4488"/>
    <d v="2020-06-29T00:00:00"/>
    <n v="59258.19"/>
    <n v="3.1776906620765199E-3"/>
    <s v="Shari  Silva"/>
    <x v="1"/>
    <n v="37407"/>
    <n v="20049"/>
    <n v="0.53596920362499001"/>
    <s v="Calhoun"/>
    <s v="County"/>
    <n v="41195"/>
    <n v="39751"/>
    <n v="1776"/>
  </r>
  <r>
    <s v="SQ03350"/>
    <s v="SQ"/>
    <s v="3350"/>
    <d v="2019-11-18T00:00:00"/>
    <n v="119022.49"/>
    <n v="6.3825212185875998E-3"/>
    <s v="Shari  Silva"/>
    <x v="0"/>
    <n v="27345"/>
    <n v="14996"/>
    <n v="0.548400073139514"/>
    <s v="Colbert"/>
    <s v="County"/>
    <n v="13591"/>
    <n v="34044"/>
    <n v="3141"/>
  </r>
  <r>
    <s v="VT00578"/>
    <s v="VT"/>
    <s v="0578"/>
    <d v="2018-06-21T00:00:00"/>
    <n v="114425.19"/>
    <n v="6.1359933161868599E-3"/>
    <s v="Shari  Silva"/>
    <x v="0"/>
    <n v="13395"/>
    <n v="6382"/>
    <n v="0.47644643523702901"/>
    <s v="Autauga"/>
    <s v="County"/>
    <n v="31728"/>
    <n v="41627"/>
    <n v="2025"/>
  </r>
  <r>
    <s v="TN02727"/>
    <s v="TN"/>
    <s v="2727"/>
    <d v="2021-06-18T00:00:00"/>
    <n v="86233.83"/>
    <n v="4.6242458020755196E-3"/>
    <s v="Shari  Silva"/>
    <x v="1"/>
    <n v="390463"/>
    <n v="187292"/>
    <n v="0.47966644726901098"/>
    <s v="Colbert"/>
    <s v="County"/>
    <n v="6653"/>
    <n v="35833"/>
    <n v="3076"/>
  </r>
  <r>
    <s v="TN04246"/>
    <s v="TN"/>
    <s v="4246"/>
    <d v="2018-12-31T00:00:00"/>
    <n v="69163.39"/>
    <n v="3.7088520348082898E-3"/>
    <s v="Shari  Silva"/>
    <x v="0"/>
    <n v="33586"/>
    <n v="16421"/>
    <n v="0.48892395641040898"/>
    <s v="Baldwin"/>
    <s v="County"/>
    <n v="72671"/>
    <n v="43125"/>
    <n v="1602"/>
  </r>
  <r>
    <s v="SQ00691"/>
    <s v="SQ"/>
    <s v="0691"/>
    <d v="2018-07-10T00:00:00"/>
    <n v="37902.35"/>
    <n v="2.0324944731817799E-3"/>
    <s v="Shari  Silva"/>
    <x v="1"/>
    <n v="50884"/>
    <n v="25174"/>
    <n v="0.49473311846552898"/>
    <s v="Baldwin"/>
    <s v="County"/>
    <n v="11367"/>
    <n v="38056"/>
    <n v="3883"/>
  </r>
  <r>
    <s v="TN02204"/>
    <s v="TN"/>
    <s v="2204"/>
    <d v="2018-03-05T00:00:00"/>
    <n v="84742.86"/>
    <n v="4.5442932850236796E-3"/>
    <s v="Sonya  Mullins"/>
    <x v="1"/>
    <n v="30214"/>
    <n v="15148"/>
    <n v="0.50135698682729901"/>
    <s v="Unknown"/>
    <s v="Unknown"/>
    <n v="3495"/>
    <n v="35000"/>
    <n v="5776"/>
  </r>
  <r>
    <s v="VT01703"/>
    <s v="VT"/>
    <s v="1703"/>
    <d v="2019-02-01T00:00:00"/>
    <n v="104903.79"/>
    <n v="5.6254130255992598E-3"/>
    <s v="Sonya  Mullins"/>
    <x v="0"/>
    <n v="17055"/>
    <n v="8302"/>
    <n v="0.48677807094693598"/>
    <s v="Colbert"/>
    <s v="County"/>
    <n v="10037"/>
    <n v="36579"/>
    <n v="3298"/>
  </r>
  <r>
    <s v="TN00243"/>
    <s v="TN"/>
    <s v="0243"/>
    <d v="2019-12-24T00:00:00"/>
    <n v="65569.36"/>
    <n v="3.5161239820239798E-3"/>
    <s v="Sonya  Mullins"/>
    <x v="1"/>
    <n v="310032"/>
    <n v="155795"/>
    <n v="0.50251264385611805"/>
    <s v="Unknown"/>
    <s v="Unknown"/>
    <n v="4627"/>
    <n v="36791"/>
    <n v="5397"/>
  </r>
  <r>
    <s v="VT04093"/>
    <s v="VT"/>
    <s v="4093"/>
    <d v="2019-01-03T00:00:00"/>
    <n v="80360.41"/>
    <n v="4.3092866059128796E-3"/>
    <s v="Sylvester  Morales"/>
    <x v="0"/>
    <n v="276517"/>
    <n v="140953"/>
    <n v="0.50974442800985098"/>
    <s v="Cullman"/>
    <s v="County"/>
    <n v="428049"/>
    <n v="53274"/>
    <n v="946"/>
  </r>
  <r>
    <s v="SQ01854"/>
    <s v="SQ"/>
    <s v="1854"/>
    <d v="2018-05-30T00:00:00"/>
    <n v="74279.009999999995"/>
    <n v="3.9831745867581897E-3"/>
    <s v="Sylvester  Morales"/>
    <x v="1"/>
    <n v="34079"/>
    <n v="16258"/>
    <n v="0.47706798908418702"/>
    <s v="Autauga"/>
    <s v="County"/>
    <n v="88612"/>
    <n v="41703"/>
    <n v="925"/>
  </r>
  <r>
    <s v="SQ03733"/>
    <s v="SQ"/>
    <s v="3733"/>
    <d v="2018-03-21T00:00:00"/>
    <n v="70755.5"/>
    <n v="3.7942281335382501E-3"/>
    <s v="Tiffany  May"/>
    <x v="0"/>
    <n v="78660"/>
    <n v="38736"/>
    <n v="0.49244851258581201"/>
    <s v="Conecuh"/>
    <s v="County"/>
    <n v="144421"/>
    <n v="43524"/>
    <n v="1412"/>
  </r>
  <r>
    <s v="TN04058"/>
    <s v="TN"/>
    <s v="4058"/>
    <d v="2021-01-25T00:00:00"/>
    <n v="89690.38"/>
    <n v="4.8096015589422199E-3"/>
    <s v="Tracy  Reed"/>
    <x v="0"/>
    <n v="27635"/>
    <n v="13535"/>
    <n v="0.48977745612447998"/>
    <s v="Chambers"/>
    <s v="County"/>
    <n v="4216"/>
    <n v="36899"/>
    <n v="6334"/>
  </r>
  <r>
    <s v="PR03886"/>
    <s v="PR"/>
    <s v="3886"/>
    <d v="2021-04-19T00:00:00"/>
    <n v="114177.23"/>
    <n v="6.1226965857843901E-3"/>
    <s v="Trevor  Jones"/>
    <x v="1"/>
    <n v="113833"/>
    <n v="55920"/>
    <n v="0.49124594801156102"/>
    <s v="Colbert"/>
    <s v="County"/>
    <n v="20601"/>
    <n v="32105"/>
    <n v="2438"/>
  </r>
  <r>
    <s v="TN03169"/>
    <s v="TN"/>
    <s v="3169"/>
    <d v="2019-02-25T00:00:00"/>
    <n v="44403.77"/>
    <n v="2.3811298537804401E-3"/>
    <s v="Trevor  Jones"/>
    <x v="0"/>
    <n v="22217"/>
    <n v="10639"/>
    <n v="0.47886753387045999"/>
    <s v="Barbour"/>
    <s v="County"/>
    <n v="307788"/>
    <n v="43809"/>
    <n v="999"/>
  </r>
  <r>
    <s v="TN02570"/>
    <s v="TN"/>
    <s v="2570"/>
    <d v="2018-06-26T00:00:00"/>
    <n v="84598.88"/>
    <n v="4.5365724298722602E-3"/>
    <s v="Trevor  Jones"/>
    <x v="0"/>
    <n v="135034"/>
    <n v="67533"/>
    <n v="0.50011848867692599"/>
    <s v="Covington"/>
    <s v="County"/>
    <n v="17146"/>
    <n v="39349"/>
    <n v="4204"/>
  </r>
  <r>
    <s v="SQ02465"/>
    <s v="SQ"/>
    <s v="2465"/>
    <d v="2019-02-04T00:00:00"/>
    <n v="49625.64"/>
    <n v="2.6611500085907298E-3"/>
    <s v="Trevor  Jones"/>
    <x v="0"/>
    <n v="178942"/>
    <n v="87851"/>
    <n v="0.49094678722714602"/>
    <s v="Dale"/>
    <s v="County"/>
    <n v="185139"/>
    <n v="67256"/>
    <n v="1534"/>
  </r>
  <r>
    <s v="SQ01519"/>
    <s v="SQ"/>
    <s v="1519"/>
    <d v="2020-12-01T00:00:00"/>
    <n v="0"/>
    <n v="0"/>
    <s v="Willie  Vega"/>
    <x v="0"/>
    <n v="215996"/>
    <n v="105693"/>
    <n v="0.48932850608344602"/>
    <s v="Calhoun"/>
    <s v="County"/>
    <n v="26735"/>
    <n v="40140"/>
    <n v="2637"/>
  </r>
  <r>
    <s v="TN04740"/>
    <s v="TN"/>
    <s v="4740"/>
    <d v="2020-04-10T00:00:00"/>
    <n v="99683.67"/>
    <n v="5.3454867136596201E-3"/>
    <s v="Woodrow  Colon"/>
    <x v="1"/>
    <n v="9617"/>
    <n v="5137"/>
    <n v="0.534158261412083"/>
    <s v="Calhoun"/>
    <s v="County"/>
    <n v="4807"/>
    <n v="62670"/>
    <n v="8682"/>
  </r>
  <r>
    <s v="SQ00187"/>
    <s v="SQ"/>
    <s v="0187"/>
    <d v="2018-02-02T00:00:00"/>
    <n v="80695.740000000005"/>
    <n v="4.3272685086627599E-3"/>
    <s v="Woodrow  Colon"/>
    <x v="1"/>
    <n v="18966"/>
    <n v="9608"/>
    <n v="0.50659074132658399"/>
    <s v="Cullman"/>
    <s v="County"/>
    <n v="266102"/>
    <n v="73948"/>
    <n v="1220"/>
  </r>
  <r>
    <s v="VT03298"/>
    <s v="VT"/>
    <s v="3298"/>
    <d v="2020-12-28T00:00:00"/>
    <n v="53184.02"/>
    <n v="2.85196634803882E-3"/>
    <s v="Woodrow  Colon"/>
    <x v="0"/>
    <n v="17789"/>
    <n v="8931"/>
    <n v="0.50205182978245"/>
    <s v="Crenshaw"/>
    <s v="County"/>
    <n v="181699"/>
    <n v="93257"/>
    <n v="2610"/>
  </r>
  <r>
    <s v="SQ01697"/>
    <s v="SQ"/>
    <s v="1697"/>
    <d v="2020-10-15T00:00:00"/>
    <n v="49915.14"/>
    <n v="2.67667430061975E-3"/>
    <s v="Woodrow  Colon"/>
    <x v="0"/>
    <n v="47073"/>
    <n v="22566"/>
    <n v="0.47938308584538902"/>
    <s v="Calhoun"/>
    <s v="County"/>
    <n v="269267"/>
    <n v="49477"/>
    <n v="107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s v="SQ03546"/>
    <s v="SQ"/>
    <s v="3546"/>
    <d v="2020-05-21T00:00:00"/>
    <n v="71823.56"/>
    <n v="3.8515023143483201E-3"/>
    <s v="Allan  Ramos"/>
    <s v="Male"/>
    <n v="72124"/>
    <n v="35663"/>
    <n v="0.49446786090621703"/>
    <x v="0"/>
    <s v="County"/>
    <n v="4028"/>
    <n v="38491"/>
    <n v="1654"/>
  </r>
  <r>
    <s v="SQ00070"/>
    <s v="SQ"/>
    <s v="0070"/>
    <d v="2020-07-27T00:00:00"/>
    <n v="57925.91"/>
    <n v="3.1062478165344702E-3"/>
    <s v="Allan  Ramos"/>
    <s v="Female"/>
    <n v="153187"/>
    <n v="73863"/>
    <n v="0.48217538041739799"/>
    <x v="1"/>
    <s v="County"/>
    <n v="6046749"/>
    <n v="56196"/>
    <n v="270"/>
  </r>
  <r>
    <s v="PR01383"/>
    <s v="PR"/>
    <s v="1383"/>
    <d v="2020-04-30T00:00:00"/>
    <n v="68197.899999999994"/>
    <n v="3.65707811870778E-3"/>
    <s v="Allan  Ramos"/>
    <s v="Male"/>
    <n v="1465832"/>
    <n v="717117"/>
    <n v="0.489221820781645"/>
    <x v="2"/>
    <s v="County"/>
    <n v="1427761"/>
    <n v="56603"/>
    <n v="478"/>
  </r>
  <r>
    <s v="PR00113"/>
    <s v="PR"/>
    <s v="0113"/>
    <d v="2019-10-02T00:00:00"/>
    <n v="72502.61"/>
    <n v="3.8879160293821902E-3"/>
    <s v="Andrew  Meyer"/>
    <s v="Female"/>
    <n v="2298032"/>
    <n v="1143477"/>
    <n v="0.49758967673209098"/>
    <x v="2"/>
    <s v="County"/>
    <n v="15240"/>
    <n v="47333"/>
    <n v="3575"/>
  </r>
  <r>
    <s v="PR03980"/>
    <s v="PR"/>
    <s v="3980"/>
    <d v="2019-12-23T00:00:00"/>
    <n v="83191.95"/>
    <n v="4.4611265155911203E-3"/>
    <s v="Andrew  Meyer"/>
    <s v="Male"/>
    <n v="32531"/>
    <n v="16645"/>
    <n v="0.51166579570256099"/>
    <x v="3"/>
    <s v="County"/>
    <n v="1686"/>
    <n v="52419"/>
    <n v="7157"/>
  </r>
  <r>
    <s v="VT03988"/>
    <s v="VT"/>
    <s v="3988"/>
    <d v="2019-02-08T00:00:00"/>
    <n v="63555.73"/>
    <n v="3.40814408510379E-3"/>
    <s v="Andrew  Meyer"/>
    <s v="Female"/>
    <n v="30387"/>
    <n v="15004"/>
    <n v="0.49376378056405701"/>
    <x v="4"/>
    <s v="County"/>
    <n v="15431"/>
    <n v="32042"/>
    <n v="2576"/>
  </r>
  <r>
    <s v="SQ03350"/>
    <s v="SQ"/>
    <s v="3350"/>
    <d v="2019-11-25T00:00:00"/>
    <n v="113747.56"/>
    <n v="6.0996557479394602E-3"/>
    <s v="Andrew  Meyer"/>
    <s v="Male"/>
    <n v="17776"/>
    <n v="9351"/>
    <n v="0.52604635463546401"/>
    <x v="3"/>
    <s v="County"/>
    <n v="212908"/>
    <n v="78326"/>
    <n v="1872"/>
  </r>
  <r>
    <s v="PR03844"/>
    <s v="PR"/>
    <s v="3844"/>
    <d v="2019-04-29T00:00:00"/>
    <n v="116767.63"/>
    <n v="6.2616054841331797E-3"/>
    <s v="Andrew  Meyer"/>
    <s v="Male"/>
    <n v="22648"/>
    <n v="11090"/>
    <n v="0.48966796185093597"/>
    <x v="5"/>
    <s v="County"/>
    <n v="25798"/>
    <n v="32825"/>
    <n v="2455"/>
  </r>
  <r>
    <s v="PR01662"/>
    <s v="PR"/>
    <s v="1662"/>
    <d v="2018-12-18T00:00:00"/>
    <n v="53949.26"/>
    <n v="2.8930019585130498E-3"/>
    <s v="Arturo  Francis"/>
    <s v="Female"/>
    <n v="52860"/>
    <n v="26076"/>
    <n v="0.49330306469920499"/>
    <x v="6"/>
    <s v="County"/>
    <n v="77666"/>
    <n v="41571"/>
    <n v="863"/>
  </r>
  <r>
    <s v="PR01476"/>
    <s v="PR"/>
    <s v="1476"/>
    <d v="2020-04-15T00:00:00"/>
    <n v="67818.14"/>
    <n v="3.6367136795335498E-3"/>
    <s v="Arturo  Francis"/>
    <s v="Male"/>
    <n v="471206"/>
    <n v="237107"/>
    <n v="0.50319180995148605"/>
    <x v="7"/>
    <s v="County"/>
    <n v="48153"/>
    <n v="46892"/>
    <n v="1931"/>
  </r>
  <r>
    <s v="PR04473"/>
    <s v="PR"/>
    <s v="4473"/>
    <d v="2018-06-29T00:00:00"/>
    <n v="61214.26"/>
    <n v="3.2825839329200602E-3"/>
    <s v="Arturo  Francis"/>
    <s v="Male"/>
    <n v="13537"/>
    <n v="6671"/>
    <n v="0.492797517913866"/>
    <x v="6"/>
    <s v="County"/>
    <n v="19258"/>
    <n v="32011"/>
    <n v="3088"/>
  </r>
  <r>
    <s v="TN00735"/>
    <s v="TN"/>
    <s v="0735"/>
    <d v="2020-07-07T00:00:00"/>
    <n v="112778.28"/>
    <n v="6.04767859499338E-3"/>
    <s v="Austin  Reynolds"/>
    <s v="Male"/>
    <n v="9023"/>
    <n v="4748"/>
    <n v="0.52621079463593001"/>
    <x v="0"/>
    <s v="County"/>
    <n v="25820"/>
    <n v="45964"/>
    <n v="2599"/>
  </r>
  <r>
    <s v="VT00336"/>
    <s v="VT"/>
    <s v="0336"/>
    <d v="2020-07-13T00:00:00"/>
    <n v="28481.16"/>
    <n v="1.52728789348961E-3"/>
    <s v="Austin  Reynolds"/>
    <s v="Male"/>
    <n v="43652"/>
    <n v="21540"/>
    <n v="0.49344818106845001"/>
    <x v="8"/>
    <s v="County"/>
    <n v="13531"/>
    <n v="34195"/>
    <n v="1933"/>
  </r>
  <r>
    <s v="PR00113"/>
    <s v="PR"/>
    <s v="0113"/>
    <d v="2019-07-08T00:00:00"/>
    <n v="61213.01"/>
    <n v="3.2825169022981699E-3"/>
    <s v="Austin  Reynolds"/>
    <s v="Male"/>
    <n v="54079"/>
    <n v="28218"/>
    <n v="0.52179219290297496"/>
    <x v="9"/>
    <s v="County"/>
    <n v="243032"/>
    <n v="42031"/>
    <n v="920"/>
  </r>
  <r>
    <s v="PR03445"/>
    <s v="PR"/>
    <s v="3445"/>
    <d v="2018-09-17T00:00:00"/>
    <n v="43329.22"/>
    <n v="2.3235076499815298E-3"/>
    <s v="Ben  Perez"/>
    <s v="Male"/>
    <n v="49866"/>
    <n v="24708"/>
    <n v="0.49548790759234801"/>
    <x v="6"/>
    <s v="County"/>
    <n v="61222"/>
    <n v="38971"/>
    <n v="1526"/>
  </r>
  <r>
    <s v="TN04428"/>
    <s v="TN"/>
    <s v="4428"/>
    <d v="2019-11-22T00:00:00"/>
    <n v="66865.490000000005"/>
    <n v="3.5856283019810599E-3"/>
    <s v="Ben  Perez"/>
    <s v="Male"/>
    <n v="299107"/>
    <n v="153122"/>
    <n v="0.51193051316084204"/>
    <x v="10"/>
    <s v="County"/>
    <n v="3423"/>
    <n v="84306"/>
    <n v="4743"/>
  </r>
  <r>
    <s v="TN04660"/>
    <s v="TN"/>
    <s v="4660"/>
    <d v="2021-03-15T00:00:00"/>
    <n v="84598.88"/>
    <n v="4.5365724298722602E-3"/>
    <s v="Ben  Perez"/>
    <s v="Female"/>
    <n v="8052"/>
    <n v="4035"/>
    <n v="0.501117734724292"/>
    <x v="8"/>
    <s v="County"/>
    <n v="6642"/>
    <n v="30691"/>
    <n v="6746"/>
  </r>
  <r>
    <s v="TN03575"/>
    <s v="TN"/>
    <s v="3575"/>
    <d v="2018-04-02T00:00:00"/>
    <n v="38825.18"/>
    <n v="2.0819807682185402E-3"/>
    <s v="Bernadette  Page"/>
    <s v="Male"/>
    <n v="3116069"/>
    <n v="1539600"/>
    <n v="0.49408405269588102"/>
    <x v="2"/>
    <s v="County"/>
    <n v="77833"/>
    <n v="56521"/>
    <n v="2539"/>
  </r>
  <r>
    <s v="VT02313"/>
    <s v="VT"/>
    <s v="2313"/>
    <d v="2019-02-08T00:00:00"/>
    <n v="58935.92"/>
    <n v="3.1604090952641098E-3"/>
    <s v="Bernadette  Page"/>
    <s v="Female"/>
    <n v="20306"/>
    <n v="9452"/>
    <n v="0.46547818378804301"/>
    <x v="4"/>
    <s v="County"/>
    <n v="258791"/>
    <n v="57993"/>
    <n v="1443"/>
  </r>
  <r>
    <s v="VT00534"/>
    <s v="VT"/>
    <s v="0534"/>
    <d v="2018-11-02T00:00:00"/>
    <n v="66572.58"/>
    <n v="3.5699211504155301E-3"/>
    <s v="Beth  Tucker"/>
    <s v="Female"/>
    <n v="46809"/>
    <n v="27003"/>
    <n v="0.57687624174838203"/>
    <x v="11"/>
    <s v="Unknown"/>
    <n v="468300"/>
    <n v="58206"/>
    <n v="869"/>
  </r>
  <r>
    <s v="VT04137"/>
    <s v="VT"/>
    <s v="4137"/>
    <d v="2018-10-17T00:00:00"/>
    <n v="61994.76"/>
    <n v="3.32443785322628E-3"/>
    <s v="Beth  Tucker"/>
    <s v="Female"/>
    <n v="80763"/>
    <n v="39362"/>
    <n v="0.48737664524596702"/>
    <x v="6"/>
    <s v="County"/>
    <n v="49341"/>
    <n v="38192"/>
    <n v="1360"/>
  </r>
  <r>
    <s v="PR00419"/>
    <s v="PR"/>
    <s v="0419"/>
    <d v="2018-06-07T00:00:00"/>
    <n v="42314.39"/>
    <n v="2.2690879011739002E-3"/>
    <s v="Beth  Tucker"/>
    <s v="Male"/>
    <n v="43819"/>
    <n v="21619"/>
    <n v="0.49337045573837801"/>
    <x v="12"/>
    <s v="County"/>
    <n v="20600"/>
    <n v="36296"/>
    <n v="1710"/>
  </r>
  <r>
    <s v="SQ01620"/>
    <s v="SQ"/>
    <s v="1620"/>
    <d v="2018-12-24T00:00:00"/>
    <n v="110906.35"/>
    <n v="5.9472972893703001E-3"/>
    <s v="Bethany  Pena"/>
    <s v="Female"/>
    <n v="14133"/>
    <n v="6832"/>
    <n v="0.48340762753838501"/>
    <x v="6"/>
    <s v="County"/>
    <n v="490208"/>
    <n v="45610"/>
    <n v="910"/>
  </r>
  <r>
    <s v="SQ02565"/>
    <s v="SQ"/>
    <s v="2565"/>
    <d v="2021-07-05T00:00:00"/>
    <n v="51798.25"/>
    <n v="2.7776551281249902E-3"/>
    <s v="Bethany  Pena"/>
    <s v="Female"/>
    <n v="8249"/>
    <n v="4111"/>
    <n v="0.498363437992484"/>
    <x v="11"/>
    <s v="Unknown"/>
    <n v="7506"/>
    <n v="67710"/>
    <n v="3884"/>
  </r>
  <r>
    <s v="TN00328"/>
    <s v="TN"/>
    <s v="0328"/>
    <d v="2018-02-05T00:00:00"/>
    <n v="36714.379999999997"/>
    <n v="1.9687901788753401E-3"/>
    <s v="Bethany  Pena"/>
    <s v="Male"/>
    <n v="43895"/>
    <n v="21825"/>
    <n v="0.49720924934502803"/>
    <x v="9"/>
    <s v="County"/>
    <n v="2493"/>
    <n v="42833"/>
    <n v="8464"/>
  </r>
  <r>
    <s v="SQ01637"/>
    <s v="SQ"/>
    <s v="1637"/>
    <d v="2019-04-08T00:00:00"/>
    <n v="79567.69"/>
    <n v="4.2667773942470901E-3"/>
    <s v="Billie  Chandler"/>
    <s v="Female"/>
    <n v="19856"/>
    <n v="9657"/>
    <n v="0.48635173247381103"/>
    <x v="4"/>
    <s v="County"/>
    <n v="7724"/>
    <n v="24537"/>
    <n v="2928"/>
  </r>
  <r>
    <s v="VT01740"/>
    <s v="VT"/>
    <s v="1740"/>
    <d v="2019-01-24T00:00:00"/>
    <n v="80169.42"/>
    <n v="4.2990448631335196E-3"/>
    <s v="Billie  Chandler"/>
    <s v="Male"/>
    <n v="20018"/>
    <n v="9166"/>
    <n v="0.45788790088920001"/>
    <x v="6"/>
    <s v="County"/>
    <n v="8222"/>
    <n v="25876"/>
    <n v="2478"/>
  </r>
  <r>
    <s v="PR01346"/>
    <s v="PR"/>
    <s v="1346"/>
    <d v="2019-12-02T00:00:00"/>
    <n v="51165.37"/>
    <n v="2.7437172561411301E-3"/>
    <s v="Billie  Chandler"/>
    <s v="Female"/>
    <n v="2060"/>
    <n v="1126"/>
    <n v="0.54660194174757304"/>
    <x v="3"/>
    <s v="County"/>
    <n v="725"/>
    <n v="79750"/>
    <n v="8886"/>
  </r>
  <r>
    <s v="TN02667"/>
    <s v="TN"/>
    <s v="2667"/>
    <d v="2020-04-10T00:00:00"/>
    <n v="88689.09"/>
    <n v="4.7559078858308698E-3"/>
    <s v="Billie  Chandler"/>
    <s v="Female"/>
    <n v="13555"/>
    <n v="6596"/>
    <n v="0.48661010697159701"/>
    <x v="13"/>
    <s v="County"/>
    <n v="25860"/>
    <n v="40000"/>
    <n v="2603"/>
  </r>
  <r>
    <s v="PR04601"/>
    <s v="PR"/>
    <s v="4601"/>
    <d v="2018-05-30T00:00:00"/>
    <n v="66017.179999999993"/>
    <n v="3.54013810449871E-3"/>
    <s v="Billie  Chandler"/>
    <s v="Female"/>
    <n v="116648"/>
    <n v="56274"/>
    <n v="0.48242575955009898"/>
    <x v="12"/>
    <s v="County"/>
    <n v="15581"/>
    <n v="32229"/>
    <n v="1793"/>
  </r>
  <r>
    <s v="TN01876"/>
    <s v="TN"/>
    <s v="1876"/>
    <d v="2020-03-26T00:00:00"/>
    <n v="104038.9"/>
    <n v="5.5790337339482101E-3"/>
    <s v="Billie  Chandler"/>
    <s v="Male"/>
    <n v="7029"/>
    <n v="3909"/>
    <n v="0.55612462654716199"/>
    <x v="0"/>
    <s v="County"/>
    <n v="777"/>
    <n v="69318"/>
    <n v="6594"/>
  </r>
  <r>
    <s v="SQ01730"/>
    <s v="SQ"/>
    <s v="1730"/>
    <d v="2018-11-26T00:00:00"/>
    <n v="78705.929999999993"/>
    <n v="4.2205659472732502E-3"/>
    <s v="Billie  Chandler"/>
    <s v="Female"/>
    <n v="865736"/>
    <n v="444547"/>
    <n v="0.51349025568995599"/>
    <x v="14"/>
    <s v="County"/>
    <n v="13642"/>
    <n v="45955"/>
    <n v="2280"/>
  </r>
  <r>
    <s v="SQ02638"/>
    <s v="SQ"/>
    <s v="2638"/>
    <d v="2020-10-12T00:00:00"/>
    <n v="63447.07"/>
    <n v="3.4023172472043999E-3"/>
    <s v="Blake  Bridges"/>
    <s v="Male"/>
    <n v="22001"/>
    <n v="11022"/>
    <n v="0.500977228307804"/>
    <x v="15"/>
    <s v="County"/>
    <n v="9716"/>
    <n v="36205"/>
    <n v="2431"/>
  </r>
  <r>
    <s v="VT02491"/>
    <s v="VT"/>
    <s v="2491"/>
    <d v="2019-12-16T00:00:00"/>
    <n v="65699.02"/>
    <n v="3.5230769343710701E-3"/>
    <s v="Bobbie  Ryan"/>
    <s v="Male"/>
    <n v="2128"/>
    <n v="1129"/>
    <n v="0.53054511278195504"/>
    <x v="3"/>
    <s v="County"/>
    <n v="2058"/>
    <n v="58750"/>
    <n v="18270"/>
  </r>
  <r>
    <s v="VT01092"/>
    <s v="VT"/>
    <s v="1092"/>
    <d v="2019-02-19T00:00:00"/>
    <n v="67818.14"/>
    <n v="3.6367136795335498E-3"/>
    <s v="Bobbie  Ryan"/>
    <s v="Female"/>
    <n v="414251"/>
    <n v="198216"/>
    <n v="0.478492508165339"/>
    <x v="4"/>
    <s v="County"/>
    <n v="65369"/>
    <n v="38983"/>
    <n v="1262"/>
  </r>
  <r>
    <s v="SQ03024"/>
    <s v="SQ"/>
    <s v="3024"/>
    <d v="2020-10-01T00:00:00"/>
    <n v="59258.19"/>
    <n v="3.1776906620765199E-3"/>
    <s v="Brooke  Horton"/>
    <s v="Male"/>
    <n v="40633"/>
    <n v="19640"/>
    <n v="0.48335097088573298"/>
    <x v="16"/>
    <s v="County"/>
    <n v="9875"/>
    <n v="29264"/>
    <n v="2701"/>
  </r>
  <r>
    <s v="SQ02559"/>
    <s v="SQ"/>
    <s v="2559"/>
    <d v="2021-01-07T00:00:00"/>
    <n v="89838.77"/>
    <n v="4.8175588981276699E-3"/>
    <s v="Brooke  Horton"/>
    <s v="Female"/>
    <n v="238198"/>
    <n v="117781"/>
    <n v="0.494466788134241"/>
    <x v="17"/>
    <s v="County"/>
    <n v="33474"/>
    <n v="35396"/>
    <n v="2040"/>
  </r>
  <r>
    <s v="TN04166"/>
    <s v="TN"/>
    <s v="4166"/>
    <d v="2020-01-27T00:00:00"/>
    <n v="62281.24"/>
    <n v="3.33980019927282E-3"/>
    <s v="Brooke  Horton"/>
    <s v="Female"/>
    <n v="10038388"/>
    <n v="4945351"/>
    <n v="0.492643938449082"/>
    <x v="14"/>
    <s v="County"/>
    <n v="26125"/>
    <n v="51555"/>
    <n v="2789"/>
  </r>
  <r>
    <s v="SQ03387"/>
    <s v="SQ"/>
    <s v="3387"/>
    <d v="2019-07-19T00:00:00"/>
    <n v="86010.54"/>
    <n v="4.6122719880266104E-3"/>
    <s v="Brooke  Horton"/>
    <s v="Male"/>
    <n v="7965"/>
    <n v="3984"/>
    <n v="0.50018832391713797"/>
    <x v="16"/>
    <s v="County"/>
    <n v="7958"/>
    <n v="37321"/>
    <n v="3360"/>
  </r>
  <r>
    <s v="PR00576"/>
    <s v="PR"/>
    <s v="0576"/>
    <d v="2019-10-16T00:00:00"/>
    <n v="59434.18"/>
    <n v="3.18712803739323E-3"/>
    <s v="Brooke  Horton"/>
    <s v="Female"/>
    <n v="11235"/>
    <n v="5376"/>
    <n v="0.478504672897196"/>
    <x v="18"/>
    <s v="County"/>
    <n v="12968"/>
    <n v="42811"/>
    <n v="2262"/>
  </r>
  <r>
    <s v="PR01306"/>
    <s v="PR"/>
    <s v="1306"/>
    <d v="2020-05-11T00:00:00"/>
    <n v="80772.92"/>
    <n v="4.3314072473805499E-3"/>
    <s v="Brooke  Horton"/>
    <s v="Male"/>
    <n v="649654"/>
    <n v="324730"/>
    <n v="0.49985068975177599"/>
    <x v="11"/>
    <s v="Unknown"/>
    <n v="23171"/>
    <n v="42452"/>
    <n v="2626"/>
  </r>
  <r>
    <s v="VT01996"/>
    <s v="VT"/>
    <s v="1996"/>
    <d v="2021-01-25T00:00:00"/>
    <n v="40445.29"/>
    <n v="2.1688583528787601E-3"/>
    <s v="Brooke  Horton"/>
    <s v="Female"/>
    <n v="60699"/>
    <n v="30075"/>
    <n v="0.49547768497009798"/>
    <x v="11"/>
    <s v="Unknown"/>
    <n v="228765"/>
    <n v="70961"/>
    <n v="1552"/>
  </r>
  <r>
    <s v="VT04093"/>
    <s v="VT"/>
    <s v="4093"/>
    <d v="2019-05-17T00:00:00"/>
    <n v="85455.53"/>
    <n v="4.58250985566383E-3"/>
    <s v="Brooke  Horton"/>
    <s v="Male"/>
    <n v="58302"/>
    <n v="28347"/>
    <n v="0.48620973551507701"/>
    <x v="5"/>
    <s v="County"/>
    <n v="17343"/>
    <n v="36924"/>
    <n v="2722"/>
  </r>
  <r>
    <s v="VT03701"/>
    <s v="VT"/>
    <s v="3701"/>
    <d v="2021-04-02T00:00:00"/>
    <n v="111815.49"/>
    <n v="5.9960494650361396E-3"/>
    <s v="Carla  Mccormick"/>
    <s v="Male"/>
    <n v="24327"/>
    <n v="11569"/>
    <n v="0.47556213260985702"/>
    <x v="19"/>
    <s v="County"/>
    <n v="6408"/>
    <n v="43158"/>
    <n v="4010"/>
  </r>
  <r>
    <s v="PR00095"/>
    <s v="PR"/>
    <s v="0095"/>
    <d v="2020-04-28T00:00:00"/>
    <n v="75733.740000000005"/>
    <n v="4.0611837520202797E-3"/>
    <s v="Cassandra  Franklin"/>
    <s v="Female"/>
    <n v="5644"/>
    <n v="3038"/>
    <n v="0.53827072997873804"/>
    <x v="0"/>
    <s v="County"/>
    <n v="483"/>
    <n v="72500"/>
    <n v="17223"/>
  </r>
  <r>
    <s v="SQ00450"/>
    <s v="SQ"/>
    <s v="0450"/>
    <d v="2020-06-22T00:00:00"/>
    <n v="66572.58"/>
    <n v="3.5699211504155301E-3"/>
    <s v="Cassandra  Franklin"/>
    <s v="Female"/>
    <n v="136701"/>
    <n v="67553"/>
    <n v="0.49416609973592002"/>
    <x v="0"/>
    <s v="County"/>
    <n v="93583"/>
    <n v="45075"/>
    <n v="1485"/>
  </r>
  <r>
    <s v="TN00727"/>
    <s v="TN"/>
    <s v="0727"/>
    <d v="2020-09-11T00:00:00"/>
    <n v="71371.37"/>
    <n v="3.8272538528194701E-3"/>
    <s v="Cassandra  Franklin"/>
    <s v="Male"/>
    <n v="389772"/>
    <n v="202502"/>
    <n v="0.51953962829551603"/>
    <x v="0"/>
    <s v="County"/>
    <n v="715163"/>
    <n v="46162"/>
    <n v="620"/>
  </r>
  <r>
    <s v="PR00210"/>
    <s v="PR"/>
    <s v="0210"/>
    <d v="2020-12-10T00:00:00"/>
    <n v="37062.1"/>
    <n v="1.9874364891493699E-3"/>
    <s v="Cassandra  Franklin"/>
    <s v="Male"/>
    <n v="202987"/>
    <n v="103779"/>
    <n v="0.51125934173124399"/>
    <x v="17"/>
    <s v="County"/>
    <n v="170343"/>
    <n v="44748"/>
    <n v="1150"/>
  </r>
  <r>
    <s v="PR02603"/>
    <s v="PR"/>
    <s v="2603"/>
    <d v="2018-10-19T00:00:00"/>
    <n v="89690.38"/>
    <n v="4.8096015589422199E-3"/>
    <s v="Cassandra  Franklin"/>
    <s v="Male"/>
    <n v="37935"/>
    <n v="19524"/>
    <n v="0.51466982997232102"/>
    <x v="6"/>
    <s v="County"/>
    <n v="61172"/>
    <n v="53555"/>
    <n v="1980"/>
  </r>
  <r>
    <s v="TN03416"/>
    <s v="TN"/>
    <s v="3416"/>
    <d v="2018-09-17T00:00:00"/>
    <n v="71570.990000000005"/>
    <n v="3.83795837501233E-3"/>
    <s v="Cassandra  Franklin"/>
    <s v="Female"/>
    <n v="42154"/>
    <n v="19450"/>
    <n v="0.46140342553494301"/>
    <x v="6"/>
    <s v="County"/>
    <n v="37331"/>
    <n v="45028"/>
    <n v="2413"/>
  </r>
  <r>
    <s v="VT01101"/>
    <s v="VT"/>
    <s v="1101"/>
    <d v="2021-03-15T00:00:00"/>
    <n v="69764.100000000006"/>
    <n v="3.7410648067072601E-3"/>
    <s v="Cassandra  Franklin"/>
    <s v="Male"/>
    <n v="8793"/>
    <n v="4367"/>
    <n v="0.49664505856931601"/>
    <x v="8"/>
    <s v="County"/>
    <n v="7330"/>
    <n v="33037"/>
    <n v="3000"/>
  </r>
  <r>
    <s v="PR02288"/>
    <s v="PR"/>
    <s v="2288"/>
    <d v="2018-10-24T00:00:00"/>
    <n v="52246.29"/>
    <n v="2.8016810479891802E-3"/>
    <s v="Cassandra  Franklin"/>
    <s v="Female"/>
    <n v="16896"/>
    <n v="8477"/>
    <n v="0.50171638257575801"/>
    <x v="6"/>
    <s v="County"/>
    <n v="78881"/>
    <n v="39220"/>
    <n v="1976"/>
  </r>
  <r>
    <s v="VT03849"/>
    <s v="VT"/>
    <s v="3849"/>
    <d v="2018-10-24T00:00:00"/>
    <n v="90697.67"/>
    <n v="4.8636169790386404E-3"/>
    <s v="Cassandra  Franklin"/>
    <s v="Male"/>
    <n v="31634"/>
    <n v="15311"/>
    <n v="0.48400455206423498"/>
    <x v="6"/>
    <s v="County"/>
    <n v="13188"/>
    <n v="34680"/>
    <n v="2112"/>
  </r>
  <r>
    <s v="PR02957"/>
    <s v="PR"/>
    <s v="2957"/>
    <d v="2020-02-26T00:00:00"/>
    <n v="69163.39"/>
    <n v="3.7088520348082898E-3"/>
    <s v="Cassandra  Franklin"/>
    <s v="Female"/>
    <n v="28029"/>
    <n v="14168"/>
    <n v="0.50547647079810198"/>
    <x v="14"/>
    <s v="County"/>
    <n v="559092"/>
    <n v="45233"/>
    <n v="692"/>
  </r>
  <r>
    <s v="TN03097"/>
    <s v="TN"/>
    <s v="3097"/>
    <d v="2019-09-25T00:00:00"/>
    <n v="118442.54"/>
    <n v="6.3514216912569296E-3"/>
    <s v="Cassandra  Franklin"/>
    <s v="Male"/>
    <n v="182093"/>
    <n v="90970"/>
    <n v="0.499579885003817"/>
    <x v="14"/>
    <s v="County"/>
    <n v="21078"/>
    <n v="40847"/>
    <n v="4369"/>
  </r>
  <r>
    <s v="TN01389"/>
    <s v="TN"/>
    <s v="1389"/>
    <d v="2019-04-17T00:00:00"/>
    <n v="88425.08"/>
    <n v="4.7417504822433697E-3"/>
    <s v="Cecilia  Manning"/>
    <s v="Male"/>
    <n v="11087"/>
    <n v="5420"/>
    <n v="0.48886082799675301"/>
    <x v="8"/>
    <s v="County"/>
    <n v="14771"/>
    <n v="26844"/>
    <n v="1699"/>
  </r>
  <r>
    <s v="TN03331"/>
    <s v="TN"/>
    <s v="3331"/>
    <d v="2019-09-02T00:00:00"/>
    <n v="31042.51"/>
    <n v="1.66463900018574E-3"/>
    <s v="Cecilia  Manning"/>
    <s v="Male"/>
    <n v="65923"/>
    <n v="32013"/>
    <n v="0.48561200188098202"/>
    <x v="18"/>
    <s v="County"/>
    <n v="154170"/>
    <n v="46565"/>
    <n v="1280"/>
  </r>
  <r>
    <s v="PR00770"/>
    <s v="PR"/>
    <s v="0770"/>
    <d v="2019-08-29T00:00:00"/>
    <n v="102515.81"/>
    <n v="5.49735879803636E-3"/>
    <s v="Cecilia  Manning"/>
    <s v="Male"/>
    <n v="14146"/>
    <n v="7311"/>
    <n v="0.51682454404071798"/>
    <x v="2"/>
    <s v="County"/>
    <n v="6860"/>
    <n v="37860"/>
    <n v="4210"/>
  </r>
  <r>
    <s v="TN02883"/>
    <s v="TN"/>
    <s v="2883"/>
    <d v="2019-11-11T00:00:00"/>
    <n v="69057.320000000007"/>
    <n v="3.70316408435745E-3"/>
    <s v="Christina  Fuller"/>
    <s v="Male"/>
    <n v="3304"/>
    <n v="2198"/>
    <n v="0.66525423728813604"/>
    <x v="10"/>
    <s v="County"/>
    <n v="18840"/>
    <n v="33194"/>
    <n v="2169"/>
  </r>
  <r>
    <s v="SQ02035"/>
    <s v="SQ"/>
    <s v="2035"/>
    <d v="2019-01-08T00:00:00"/>
    <n v="96753.78"/>
    <n v="5.18837283465131E-3"/>
    <s v="Christina  Fuller"/>
    <s v="Female"/>
    <n v="13373"/>
    <n v="6878"/>
    <n v="0.51431989830254998"/>
    <x v="9"/>
    <s v="County"/>
    <n v="45284"/>
    <n v="41001"/>
    <n v="2564"/>
  </r>
  <r>
    <s v="SQ00022"/>
    <s v="SQ"/>
    <s v="0022"/>
    <d v="2018-07-10T00:00:00"/>
    <n v="37902.35"/>
    <n v="2.0324944731817799E-3"/>
    <s v="Christina  Fuller"/>
    <s v="Male"/>
    <n v="25930"/>
    <n v="12834"/>
    <n v="0.49494793675279602"/>
    <x v="13"/>
    <s v="County"/>
    <n v="55705"/>
    <n v="36747"/>
    <n v="1832"/>
  </r>
  <r>
    <s v="PR00147"/>
    <s v="PR"/>
    <s v="0147"/>
    <d v="2018-02-21T00:00:00"/>
    <n v="88360.79"/>
    <n v="4.7383029632984798E-3"/>
    <s v="Christy  Olson"/>
    <s v="Male"/>
    <n v="195121"/>
    <n v="95314"/>
    <n v="0.48848663137232801"/>
    <x v="12"/>
    <s v="County"/>
    <n v="40725"/>
    <n v="51281"/>
    <n v="2391"/>
  </r>
  <r>
    <s v="TN00129"/>
    <s v="TN"/>
    <s v="0129"/>
    <d v="2021-08-23T00:00:00"/>
    <n v="99460.78"/>
    <n v="5.3335343494097104E-3"/>
    <s v="Cindy  Becker"/>
    <s v="Female"/>
    <n v="119343"/>
    <n v="58488"/>
    <n v="0.49008320555038798"/>
    <x v="20"/>
    <s v="County"/>
    <n v="14364"/>
    <n v="32819"/>
    <n v="2479"/>
  </r>
  <r>
    <s v="SQ03626"/>
    <s v="SQ"/>
    <s v="3626"/>
    <d v="2021-08-17T00:00:00"/>
    <n v="76303.820000000007"/>
    <n v="4.0917540055605403E-3"/>
    <s v="Cindy  Becker"/>
    <s v="Female"/>
    <n v="12379"/>
    <n v="5741"/>
    <n v="0.46376928669521"/>
    <x v="20"/>
    <s v="County"/>
    <n v="5922"/>
    <n v="34084"/>
    <n v="3929"/>
  </r>
  <r>
    <s v="SQ04665"/>
    <s v="SQ"/>
    <s v="4665"/>
    <d v="2020-01-13T00:00:00"/>
    <n v="47646.95"/>
    <n v="2.55504375161352E-3"/>
    <s v="Cindy  Becker"/>
    <s v="Male"/>
    <n v="16458"/>
    <n v="8172"/>
    <n v="0.49653663871673398"/>
    <x v="8"/>
    <s v="County"/>
    <n v="11712"/>
    <n v="37691"/>
    <n v="2566"/>
  </r>
  <r>
    <s v="PR04446"/>
    <s v="PR"/>
    <s v="4446"/>
    <d v="2021-11-01T00:00:00"/>
    <n v="68008.55"/>
    <n v="3.6469243201043399E-3"/>
    <s v="Cindy  Becker"/>
    <s v="Male"/>
    <n v="43382"/>
    <n v="21477"/>
    <n v="0.49506707851182502"/>
    <x v="13"/>
    <s v="County"/>
    <n v="13591"/>
    <n v="46171"/>
    <n v="2233"/>
  </r>
  <r>
    <s v="TN02570"/>
    <s v="TN"/>
    <s v="2570"/>
    <d v="2019-01-01T00:00:00"/>
    <n v="114691.03"/>
    <n v="6.1502488526048102E-3"/>
    <s v="Cindy  Becker"/>
    <s v="Male"/>
    <n v="150982"/>
    <n v="74277"/>
    <n v="0.491959306407386"/>
    <x v="6"/>
    <s v="County"/>
    <n v="26020"/>
    <n v="40003"/>
    <n v="2651"/>
  </r>
  <r>
    <s v="VT01249"/>
    <s v="VT"/>
    <s v="1249"/>
    <d v="2019-09-17T00:00:00"/>
    <n v="63705.4"/>
    <n v="3.4161700636460399E-3"/>
    <s v="Cindy  Becker"/>
    <s v="Female"/>
    <n v="16997"/>
    <n v="8490"/>
    <n v="0.499499911749132"/>
    <x v="18"/>
    <s v="County"/>
    <n v="50720"/>
    <n v="35843"/>
    <n v="1700"/>
  </r>
  <r>
    <s v="SQ04598"/>
    <s v="SQ"/>
    <s v="4598"/>
    <d v="2018-07-24T00:00:00"/>
    <n v="52748.63"/>
    <n v="2.8286187780681301E-3"/>
    <s v="Colleen  Warren"/>
    <s v="Female"/>
    <n v="11027"/>
    <n v="5579"/>
    <n v="0.50593996553913101"/>
    <x v="6"/>
    <s v="County"/>
    <n v="9930"/>
    <n v="24900"/>
    <n v="3001"/>
  </r>
  <r>
    <s v="PR03158"/>
    <s v="PR"/>
    <s v="3158"/>
    <d v="2018-10-24T00:00:00"/>
    <n v="104335.03999999999"/>
    <n v="5.5949140926407001E-3"/>
    <s v="Colleen  Warren"/>
    <s v="Female"/>
    <n v="103766"/>
    <n v="50207"/>
    <n v="0.48384827400111802"/>
    <x v="6"/>
    <s v="County"/>
    <n v="29399"/>
    <n v="32330"/>
    <n v="2209"/>
  </r>
  <r>
    <s v="PR02016"/>
    <s v="PR"/>
    <s v="2016"/>
    <d v="2018-04-23T00:00:00"/>
    <n v="58744.17"/>
    <n v="3.1501265978666499E-3"/>
    <s v="Dan  Peterson"/>
    <s v="Female"/>
    <n v="1131"/>
    <n v="654"/>
    <n v="0.578249336870026"/>
    <x v="21"/>
    <s v="County"/>
    <n v="1025865"/>
    <n v="75619"/>
    <n v="613"/>
  </r>
  <r>
    <s v="VT01893"/>
    <s v="VT"/>
    <s v="1893"/>
    <d v="2020-07-27T00:00:00"/>
    <n v="44845.33"/>
    <n v="2.4048082869007601E-3"/>
    <s v="Dan  Peterson"/>
    <s v="Female"/>
    <n v="20335"/>
    <n v="10378"/>
    <n v="0.51035161052372802"/>
    <x v="0"/>
    <s v="County"/>
    <n v="6186"/>
    <n v="51628"/>
    <n v="5310"/>
  </r>
  <r>
    <s v="VT02319"/>
    <s v="VT"/>
    <s v="2319"/>
    <d v="2020-08-10T00:00:00"/>
    <n v="71924.850000000006"/>
    <n v="3.8569339397010599E-3"/>
    <s v="Dan  Peterson"/>
    <s v="Male"/>
    <n v="13480"/>
    <n v="6997"/>
    <n v="0.51906528189911005"/>
    <x v="13"/>
    <s v="County"/>
    <n v="27469"/>
    <n v="36265"/>
    <n v="1665"/>
  </r>
  <r>
    <s v="PR04686"/>
    <s v="PR"/>
    <s v="4686"/>
    <d v="2018-03-05T00:00:00"/>
    <n v="85879.23"/>
    <n v="4.60523055525863E-3"/>
    <s v="Dan  Peterson"/>
    <s v="Female"/>
    <n v="26932"/>
    <n v="14497"/>
    <n v="0.53828159809891596"/>
    <x v="12"/>
    <s v="County"/>
    <n v="147695"/>
    <n v="50254"/>
    <n v="1263"/>
  </r>
  <r>
    <s v="VT03993"/>
    <s v="VT"/>
    <s v="3993"/>
    <d v="2020-01-13T00:00:00"/>
    <n v="28481.16"/>
    <n v="1.52728789348961E-3"/>
    <s v="Della  Jensen"/>
    <s v="Male"/>
    <n v="13973"/>
    <n v="7468"/>
    <n v="0.53445931439204197"/>
    <x v="0"/>
    <s v="County"/>
    <n v="10217"/>
    <n v="64222"/>
    <n v="3557"/>
  </r>
  <r>
    <s v="TN01632"/>
    <s v="TN"/>
    <s v="1632"/>
    <d v="2021-07-16T00:00:00"/>
    <n v="36547.58"/>
    <n v="1.9598456126907401E-3"/>
    <s v="Della  Jensen"/>
    <s v="Female"/>
    <n v="49765"/>
    <n v="23482"/>
    <n v="0.47185773133728498"/>
    <x v="20"/>
    <s v="County"/>
    <n v="44604"/>
    <n v="41268"/>
    <n v="1870"/>
  </r>
  <r>
    <s v="PR03804"/>
    <s v="PR"/>
    <s v="3804"/>
    <d v="2020-06-29T00:00:00"/>
    <n v="76932.600000000006"/>
    <n v="4.1254720171045997E-3"/>
    <s v="Della  Jensen"/>
    <s v="Male"/>
    <n v="53165"/>
    <n v="26436"/>
    <n v="0.49724442772500699"/>
    <x v="0"/>
    <s v="County"/>
    <n v="102071"/>
    <n v="50234"/>
    <n v="1876"/>
  </r>
  <r>
    <s v="PR03804"/>
    <s v="PR"/>
    <s v="3804"/>
    <d v="2020-11-02T00:00:00"/>
    <n v="30077.45"/>
    <n v="1.61288814261916E-3"/>
    <s v="Della  Jensen"/>
    <s v="Male"/>
    <n v="57076"/>
    <n v="29186"/>
    <n v="0.51135328334150998"/>
    <x v="11"/>
    <s v="Unknown"/>
    <n v="38084"/>
    <n v="40423"/>
    <n v="1747"/>
  </r>
  <r>
    <s v="SQ04437"/>
    <s v="SQ"/>
    <s v="4437"/>
    <d v="2021-04-29T00:00:00"/>
    <n v="29774.76"/>
    <n v="1.5966565434679899E-3"/>
    <s v="Della  Jensen"/>
    <s v="Male"/>
    <n v="9184"/>
    <n v="4664"/>
    <n v="0.50783972125435495"/>
    <x v="1"/>
    <s v="County"/>
    <n v="144588"/>
    <n v="42462"/>
    <n v="1214"/>
  </r>
  <r>
    <s v="TN01601"/>
    <s v="TN"/>
    <s v="1601"/>
    <d v="2019-03-26T00:00:00"/>
    <n v="32269.91"/>
    <n v="1.7304577084289901E-3"/>
    <s v="Della  Jensen"/>
    <s v="Female"/>
    <n v="18373"/>
    <n v="9214"/>
    <n v="0.50149676155227796"/>
    <x v="14"/>
    <s v="County"/>
    <n v="98226"/>
    <n v="41079"/>
    <n v="1556"/>
  </r>
  <r>
    <s v="SQ01998"/>
    <s v="SQ"/>
    <s v="1998"/>
    <d v="2019-01-29T00:00:00"/>
    <n v="0"/>
    <n v="0"/>
    <s v="Don  Gonzales"/>
    <s v="Male"/>
    <n v="18309"/>
    <n v="9798"/>
    <n v="0.53514664918892396"/>
    <x v="11"/>
    <s v="Unknown"/>
    <n v="43009"/>
    <n v="81898"/>
    <n v="2803"/>
  </r>
  <r>
    <s v="PR02782"/>
    <s v="PR"/>
    <s v="2782"/>
    <d v="2019-08-23T00:00:00"/>
    <n v="72876.91"/>
    <n v="3.9079876788000196E-3"/>
    <s v="Don  Gonzales"/>
    <s v="Female"/>
    <n v="200458"/>
    <n v="96781"/>
    <n v="0.48279938939827799"/>
    <x v="18"/>
    <s v="County"/>
    <n v="32018"/>
    <n v="39206"/>
    <n v="2289"/>
  </r>
  <r>
    <s v="SQ00360"/>
    <s v="SQ"/>
    <s v="0360"/>
    <d v="2019-03-14T00:00:00"/>
    <n v="102934.09"/>
    <n v="5.51978885285467E-3"/>
    <s v="Donna  Reid"/>
    <s v="Female"/>
    <n v="119786"/>
    <n v="58814"/>
    <n v="0.49099226954736003"/>
    <x v="4"/>
    <s v="County"/>
    <n v="166983"/>
    <n v="44369"/>
    <n v="1030"/>
  </r>
  <r>
    <s v="VT01762"/>
    <s v="VT"/>
    <s v="1762"/>
    <d v="2018-01-29T00:00:00"/>
    <n v="99448.78"/>
    <n v="5.3328908554395897E-3"/>
    <s v="Donna  Reid"/>
    <s v="Male"/>
    <n v="428441"/>
    <n v="219299"/>
    <n v="0.51185344073046202"/>
    <x v="2"/>
    <s v="County"/>
    <n v="9474"/>
    <n v="56944"/>
    <n v="10734"/>
  </r>
  <r>
    <s v="PR01956"/>
    <s v="PR"/>
    <s v="1956"/>
    <d v="2021-07-16T00:00:00"/>
    <n v="95954.02"/>
    <n v="5.1454861065230503E-3"/>
    <s v="Donna  Reid"/>
    <s v="Male"/>
    <n v="17467"/>
    <n v="8384"/>
    <n v="0.479990839869468"/>
    <x v="20"/>
    <s v="County"/>
    <n v="35272"/>
    <n v="38004"/>
    <n v="2282"/>
  </r>
  <r>
    <s v="VT01246"/>
    <s v="VT"/>
    <s v="1246"/>
    <d v="2019-12-27T00:00:00"/>
    <n v="41934.71"/>
    <n v="2.2487277519594598E-3"/>
    <s v="Donna  Reid"/>
    <s v="Female"/>
    <n v="64158"/>
    <n v="32146"/>
    <n v="0.50104429689204799"/>
    <x v="14"/>
    <s v="County"/>
    <n v="92064"/>
    <n v="46481"/>
    <n v="1200"/>
  </r>
  <r>
    <s v="TN01256"/>
    <s v="TN"/>
    <s v="1256"/>
    <d v="2018-12-31T00:00:00"/>
    <n v="116767.63"/>
    <n v="6.2616054841331797E-3"/>
    <s v="Drew  Rogers"/>
    <s v="Male"/>
    <n v="708554"/>
    <n v="352400"/>
    <n v="0.49735094290625698"/>
    <x v="2"/>
    <s v="County"/>
    <n v="618670"/>
    <n v="81294"/>
    <n v="1099"/>
  </r>
  <r>
    <s v="SQ02035"/>
    <s v="SQ"/>
    <s v="2035"/>
    <d v="2018-12-24T00:00:00"/>
    <n v="106400.02"/>
    <n v="5.705647607508E-3"/>
    <s v="Drew  Rogers"/>
    <s v="Male"/>
    <n v="3701"/>
    <n v="1776"/>
    <n v="0.47987030532288599"/>
    <x v="7"/>
    <s v="County"/>
    <n v="9676"/>
    <n v="46646"/>
    <n v="4453"/>
  </r>
  <r>
    <s v="TN01281"/>
    <s v="TN"/>
    <s v="1281"/>
    <d v="2018-06-21T00:00:00"/>
    <n v="69192.850000000006"/>
    <n v="3.7104318125049198E-3"/>
    <s v="Drew  Rogers"/>
    <s v="Male"/>
    <n v="25070"/>
    <n v="11834"/>
    <n v="0.47203829278021497"/>
    <x v="12"/>
    <s v="County"/>
    <n v="10568"/>
    <n v="33536"/>
    <n v="2231"/>
  </r>
  <r>
    <s v="PR01159"/>
    <s v="PR"/>
    <s v="1159"/>
    <d v="2020-02-13T00:00:00"/>
    <n v="107107.6"/>
    <n v="5.7435912294558199E-3"/>
    <s v="Drew  Rogers"/>
    <s v="Male"/>
    <n v="96178"/>
    <n v="50205"/>
    <n v="0.52200087338060697"/>
    <x v="0"/>
    <s v="County"/>
    <n v="974"/>
    <n v="50781"/>
    <n v="9403"/>
  </r>
  <r>
    <s v="PR04380"/>
    <s v="PR"/>
    <s v="4380"/>
    <d v="2020-03-05T00:00:00"/>
    <n v="75475.929999999993"/>
    <n v="4.0473588203173401E-3"/>
    <s v="Drew  Rogers"/>
    <s v="Female"/>
    <n v="9667"/>
    <n v="6172"/>
    <n v="0.63846074273300901"/>
    <x v="0"/>
    <s v="County"/>
    <n v="6377"/>
    <n v="48868"/>
    <n v="1988"/>
  </r>
  <r>
    <s v="SQ02424"/>
    <s v="SQ"/>
    <s v="2424"/>
    <d v="2021-07-19T00:00:00"/>
    <n v="61624.77"/>
    <n v="3.30459732539271E-3"/>
    <s v="Drew  Rogers"/>
    <s v="Male"/>
    <n v="17268"/>
    <n v="8563"/>
    <n v="0.495888348390086"/>
    <x v="16"/>
    <s v="County"/>
    <n v="88532"/>
    <n v="38575"/>
    <n v="1454"/>
  </r>
  <r>
    <s v="SQ02174"/>
    <s v="SQ"/>
    <s v="2174"/>
    <d v="2021-08-26T00:00:00"/>
    <n v="84745.93"/>
    <n v="4.5444579122310398E-3"/>
    <s v="Drew  Rogers"/>
    <s v="Female"/>
    <n v="956749"/>
    <n v="477316"/>
    <n v="0.49889364922252299"/>
    <x v="14"/>
    <s v="County"/>
    <n v="135584"/>
    <n v="69584"/>
    <n v="1835"/>
  </r>
  <r>
    <s v="VT03307"/>
    <s v="VT"/>
    <s v="3307"/>
    <d v="2020-01-07T00:00:00"/>
    <n v="106775.14"/>
    <n v="5.7257632290137897E-3"/>
    <s v="Drew  Rogers"/>
    <s v="Female"/>
    <n v="57221"/>
    <n v="29974"/>
    <n v="0.52382866430156805"/>
    <x v="3"/>
    <s v="County"/>
    <n v="24246"/>
    <n v="85746"/>
    <n v="2129"/>
  </r>
  <r>
    <s v="SQ00286"/>
    <s v="SQ"/>
    <s v="0286"/>
    <d v="2020-07-09T00:00:00"/>
    <n v="69709.509999999995"/>
    <n v="3.7381374453882201E-3"/>
    <s v="Eddie  Green"/>
    <s v="Male"/>
    <n v="840833"/>
    <n v="416484"/>
    <n v="0.49532309031638899"/>
    <x v="9"/>
    <s v="County"/>
    <n v="43923"/>
    <n v="50306"/>
    <n v="2202"/>
  </r>
  <r>
    <s v="SQ03112"/>
    <s v="SQ"/>
    <s v="3112"/>
    <d v="2018-04-30T00:00:00"/>
    <n v="48525.71"/>
    <n v="2.6021668150450301E-3"/>
    <s v="Edwin  Malone"/>
    <s v="Male"/>
    <n v="608310"/>
    <n v="299103"/>
    <n v="0.49169502391872599"/>
    <x v="7"/>
    <s v="County"/>
    <n v="11392"/>
    <n v="32395"/>
    <n v="6782"/>
  </r>
  <r>
    <s v="TN03575"/>
    <s v="TN"/>
    <s v="3575"/>
    <d v="2020-04-22T00:00:00"/>
    <n v="47362.62"/>
    <n v="2.53979669823662E-3"/>
    <s v="Edwin  Malone"/>
    <s v="Male"/>
    <n v="2387"/>
    <n v="1227"/>
    <n v="0.51403435274402998"/>
    <x v="0"/>
    <s v="County"/>
    <n v="7127"/>
    <n v="78810"/>
    <n v="5996"/>
  </r>
  <r>
    <s v="TN01566"/>
    <s v="TN"/>
    <s v="1566"/>
    <d v="2019-07-03T00:00:00"/>
    <n v="77045.440000000002"/>
    <n v="4.1315230054035802E-3"/>
    <s v="Edwin  Malone"/>
    <s v="Male"/>
    <n v="748731"/>
    <n v="368416"/>
    <n v="0.49205388851269699"/>
    <x v="2"/>
    <s v="County"/>
    <n v="210483"/>
    <n v="60691"/>
    <n v="1137"/>
  </r>
  <r>
    <s v="TN04067"/>
    <s v="TN"/>
    <s v="4067"/>
    <d v="2020-04-24T00:00:00"/>
    <n v="92704.48"/>
    <n v="4.9712311568858103E-3"/>
    <s v="Edwin  Malone"/>
    <s v="Female"/>
    <n v="222564"/>
    <n v="110115"/>
    <n v="0.494756564403947"/>
    <x v="22"/>
    <s v="County"/>
    <n v="30376"/>
    <n v="54171"/>
    <n v="4208"/>
  </r>
  <r>
    <s v="SQ03321"/>
    <s v="SQ"/>
    <s v="3321"/>
    <d v="2021-01-11T00:00:00"/>
    <n v="106775.14"/>
    <n v="5.7257632290137897E-3"/>
    <s v="Edwin  Malone"/>
    <s v="Female"/>
    <n v="5245"/>
    <n v="2692"/>
    <n v="0.51325071496663499"/>
    <x v="17"/>
    <s v="County"/>
    <n v="8034"/>
    <n v="33701"/>
    <n v="2360"/>
  </r>
  <r>
    <s v="TN00890"/>
    <s v="TN"/>
    <s v="0890"/>
    <d v="2018-10-17T00:00:00"/>
    <n v="78840.23"/>
    <n v="4.2277677172887799E-3"/>
    <s v="Elaine  Ellis"/>
    <s v="Male"/>
    <n v="71068"/>
    <n v="35474"/>
    <n v="0.49915573816626302"/>
    <x v="6"/>
    <s v="County"/>
    <n v="31231"/>
    <n v="27306"/>
    <n v="2075"/>
  </r>
  <r>
    <s v="TN02674"/>
    <s v="TN"/>
    <s v="2674"/>
    <d v="2019-01-08T00:00:00"/>
    <n v="80695.740000000005"/>
    <n v="4.3272685086627599E-3"/>
    <s v="Elaine  Ellis"/>
    <s v="Female"/>
    <n v="454033"/>
    <n v="227426"/>
    <n v="0.50090191682102403"/>
    <x v="9"/>
    <s v="County"/>
    <n v="10562"/>
    <n v="34974"/>
    <n v="4081"/>
  </r>
  <r>
    <s v="PR00916"/>
    <s v="PR"/>
    <s v="0916"/>
    <d v="2020-03-12T00:00:00"/>
    <n v="91645.04"/>
    <n v="4.91441921924427E-3"/>
    <s v="Elaine  Ellis"/>
    <s v="Female"/>
    <n v="6376"/>
    <n v="3468"/>
    <n v="0.54391468005018795"/>
    <x v="0"/>
    <s v="County"/>
    <n v="2344"/>
    <n v="67935"/>
    <n v="7678"/>
  </r>
  <r>
    <s v="TN02674"/>
    <s v="TN"/>
    <s v="2674"/>
    <d v="2019-02-18T00:00:00"/>
    <n v="112778.28"/>
    <n v="6.04767859499338E-3"/>
    <s v="Elaine  Ellis"/>
    <s v="Female"/>
    <n v="62830"/>
    <n v="31083"/>
    <n v="0.49471590004774801"/>
    <x v="8"/>
    <s v="County"/>
    <n v="15143"/>
    <n v="33702"/>
    <n v="1934"/>
  </r>
  <r>
    <s v="TN02205"/>
    <s v="TN"/>
    <s v="2205"/>
    <d v="2020-07-09T00:00:00"/>
    <n v="46751.7"/>
    <n v="2.5070364202180802E-3"/>
    <s v="Elbert  Klein"/>
    <s v="Female"/>
    <n v="207320"/>
    <n v="100937"/>
    <n v="0.486865714836967"/>
    <x v="9"/>
    <s v="County"/>
    <n v="537621"/>
    <n v="77348"/>
    <n v="954"/>
  </r>
  <r>
    <s v="VT00687"/>
    <s v="VT"/>
    <s v="0687"/>
    <d v="2020-11-24T00:00:00"/>
    <n v="97105.19"/>
    <n v="5.2072170193211403E-3"/>
    <s v="Elbert  Klein"/>
    <s v="Male"/>
    <n v="21396"/>
    <n v="11129"/>
    <n v="0.52014395214058695"/>
    <x v="14"/>
    <s v="County"/>
    <n v="35415"/>
    <n v="53233"/>
    <n v="3774"/>
  </r>
  <r>
    <s v="SQ04603"/>
    <s v="SQ"/>
    <s v="4603"/>
    <d v="2021-02-08T00:00:00"/>
    <n v="67633.850000000006"/>
    <n v="3.6268312208875102E-3"/>
    <s v="Elbert  Klein"/>
    <s v="Female"/>
    <n v="22751"/>
    <n v="10786"/>
    <n v="0.47408905103072402"/>
    <x v="19"/>
    <s v="County"/>
    <n v="8537"/>
    <n v="28913"/>
    <n v="2578"/>
  </r>
  <r>
    <s v="VT04350"/>
    <s v="VT"/>
    <s v="4350"/>
    <d v="2018-06-07T00:00:00"/>
    <n v="103494.94"/>
    <n v="5.5498641522829101E-3"/>
    <s v="Elbert  Klein"/>
    <s v="Female"/>
    <n v="63152"/>
    <n v="31489"/>
    <n v="0.49862237142133298"/>
    <x v="9"/>
    <s v="County"/>
    <n v="59874"/>
    <n v="52017"/>
    <n v="1350"/>
  </r>
  <r>
    <s v="SQ02223"/>
    <s v="SQ"/>
    <s v="2223"/>
    <d v="2020-08-19T00:00:00"/>
    <n v="115191.38"/>
    <n v="6.1770798699337199E-3"/>
    <s v="Elbert  Klein"/>
    <s v="Female"/>
    <n v="4018143"/>
    <n v="1986158"/>
    <n v="0.49429749015901098"/>
    <x v="0"/>
    <s v="County"/>
    <n v="15181"/>
    <n v="34466"/>
    <n v="4358"/>
  </r>
  <r>
    <s v="TN02798"/>
    <s v="TN"/>
    <s v="2798"/>
    <d v="2018-03-12T00:00:00"/>
    <n v="32496.880000000001"/>
    <n v="1.7426288606287399E-3"/>
    <s v="Ellen  Weaver"/>
    <s v="Female"/>
    <n v="17029"/>
    <n v="8303"/>
    <n v="0.487580010570204"/>
    <x v="23"/>
    <s v="County"/>
    <n v="5739"/>
    <n v="31194"/>
    <n v="2050"/>
  </r>
  <r>
    <s v="PR01211"/>
    <s v="PR"/>
    <s v="1211"/>
    <d v="2020-03-24T00:00:00"/>
    <n v="101187.36"/>
    <n v="5.4261213343197801E-3"/>
    <s v="Eric  Rose"/>
    <s v="Female"/>
    <n v="8943"/>
    <n v="4584"/>
    <n v="0.51257967125125803"/>
    <x v="0"/>
    <s v="County"/>
    <n v="4764"/>
    <n v="48523"/>
    <n v="2745"/>
  </r>
  <r>
    <s v="SQ01829"/>
    <s v="SQ"/>
    <s v="1829"/>
    <d v="2021-02-10T00:00:00"/>
    <n v="110042.37"/>
    <n v="5.90096679601198E-3"/>
    <s v="Eric  Rose"/>
    <s v="Male"/>
    <n v="73548"/>
    <n v="36165"/>
    <n v="0.49171969326154302"/>
    <x v="13"/>
    <s v="County"/>
    <n v="13934"/>
    <n v="31261"/>
    <n v="2306"/>
  </r>
  <r>
    <s v="TN03032"/>
    <s v="TN"/>
    <s v="3032"/>
    <d v="2019-06-27T00:00:00"/>
    <n v="38438.239999999998"/>
    <n v="2.0612313051521802E-3"/>
    <s v="Eric  Rose"/>
    <s v="Male"/>
    <n v="203530"/>
    <n v="99134"/>
    <n v="0.48707315874809598"/>
    <x v="18"/>
    <s v="County"/>
    <n v="65291"/>
    <n v="51859"/>
    <n v="1549"/>
  </r>
  <r>
    <s v="VT02532"/>
    <s v="VT"/>
    <s v="2532"/>
    <d v="2018-03-12T00:00:00"/>
    <n v="81897.789999999994"/>
    <n v="4.3917278358941401E-3"/>
    <s v="Eric  Rose"/>
    <s v="Male"/>
    <n v="9966"/>
    <n v="5561"/>
    <n v="0.55799719044752205"/>
    <x v="23"/>
    <s v="County"/>
    <n v="13110"/>
    <n v="32379"/>
    <n v="2333"/>
  </r>
  <r>
    <s v="VT02374"/>
    <s v="VT"/>
    <s v="2374"/>
    <d v="2020-05-21T00:00:00"/>
    <n v="41934.71"/>
    <n v="2.2487277519594598E-3"/>
    <s v="Eric  Rose"/>
    <s v="Female"/>
    <n v="129647"/>
    <n v="66100"/>
    <n v="0.50984596635479396"/>
    <x v="0"/>
    <s v="County"/>
    <n v="49827"/>
    <n v="31757"/>
    <n v="1377"/>
  </r>
  <r>
    <s v="SQ01402"/>
    <s v="SQ"/>
    <s v="1402"/>
    <d v="2019-02-25T00:00:00"/>
    <n v="40753.54"/>
    <n v="2.1853881042360902E-3"/>
    <s v="Eric  Rose"/>
    <s v="Male"/>
    <n v="228138"/>
    <n v="108296"/>
    <n v="0.47469514066047702"/>
    <x v="4"/>
    <s v="County"/>
    <n v="16842"/>
    <n v="27257"/>
    <n v="3360"/>
  </r>
  <r>
    <s v="SQ02371"/>
    <s v="SQ"/>
    <s v="2371"/>
    <d v="2018-12-06T00:00:00"/>
    <n v="36547.58"/>
    <n v="1.9598456126907401E-3"/>
    <s v="Ernest  Davis"/>
    <s v="Female"/>
    <n v="527367"/>
    <n v="261045"/>
    <n v="0.49499684280586398"/>
    <x v="9"/>
    <s v="County"/>
    <n v="347287"/>
    <n v="64240"/>
    <n v="1224"/>
  </r>
  <r>
    <s v="VT04028"/>
    <s v="VT"/>
    <s v="4028"/>
    <d v="2021-06-10T00:00:00"/>
    <n v="72843.23"/>
    <n v="3.9061816057239002E-3"/>
    <s v="Fernando  Rowe"/>
    <s v="Male"/>
    <n v="21110"/>
    <n v="10346"/>
    <n v="0.49009947891994299"/>
    <x v="20"/>
    <s v="County"/>
    <n v="18348"/>
    <n v="36619"/>
    <n v="3136"/>
  </r>
  <r>
    <s v="VT02801"/>
    <s v="VT"/>
    <s v="2801"/>
    <d v="2019-01-03T00:00:00"/>
    <n v="86556.96"/>
    <n v="4.6415734859557899E-3"/>
    <s v="Guillermo  Potter"/>
    <s v="Male"/>
    <n v="88805"/>
    <n v="44626"/>
    <n v="0.50251675018298503"/>
    <x v="6"/>
    <s v="County"/>
    <n v="112580"/>
    <n v="44570"/>
    <n v="2152"/>
  </r>
  <r>
    <s v="SQ02559"/>
    <s v="SQ"/>
    <s v="2559"/>
    <d v="2018-11-12T00:00:00"/>
    <n v="76320.44"/>
    <n v="4.0926452447091503E-3"/>
    <s v="Guillermo  Potter"/>
    <s v="Female"/>
    <n v="8697"/>
    <n v="4095"/>
    <n v="0.47085201793721998"/>
    <x v="6"/>
    <s v="County"/>
    <n v="20334"/>
    <n v="36024"/>
    <n v="2022"/>
  </r>
  <r>
    <s v="TN03355"/>
    <s v="TN"/>
    <s v="3355"/>
    <d v="2019-12-27T00:00:00"/>
    <n v="53535.62"/>
    <n v="2.8708207213631902E-3"/>
    <s v="Guillermo  Potter"/>
    <s v="Male"/>
    <n v="150998"/>
    <n v="83958"/>
    <n v="0.55602060954449695"/>
    <x v="14"/>
    <s v="County"/>
    <n v="499713"/>
    <n v="49026"/>
    <n v="865"/>
  </r>
  <r>
    <s v="TN02397"/>
    <s v="TN"/>
    <s v="2397"/>
    <d v="2018-06-05T00:00:00"/>
    <n v="93964.3"/>
    <n v="5.0387883713383201E-3"/>
    <s v="Herman  Williams"/>
    <s v="Male"/>
    <n v="5551"/>
    <n v="3145"/>
    <n v="0.56656458295802603"/>
    <x v="11"/>
    <s v="Unknown"/>
    <n v="2728"/>
    <n v="31321"/>
    <n v="5677"/>
  </r>
  <r>
    <s v="PR02113"/>
    <s v="PR"/>
    <s v="2113"/>
    <d v="2020-09-04T00:00:00"/>
    <n v="42161.77"/>
    <n v="2.2609037303639901E-3"/>
    <s v="Herman  Williams"/>
    <s v="Female"/>
    <n v="998537"/>
    <n v="491108"/>
    <n v="0.491827543696428"/>
    <x v="0"/>
    <s v="County"/>
    <n v="75710"/>
    <n v="35921"/>
    <n v="1585"/>
  </r>
  <r>
    <s v="VT04373"/>
    <s v="VT"/>
    <s v="4373"/>
    <d v="2020-12-21T00:00:00"/>
    <n v="109143.17"/>
    <n v="5.8527476478513803E-3"/>
    <s v="Iris  Underwood"/>
    <s v="Male"/>
    <n v="216432"/>
    <n v="108144"/>
    <n v="0.499667332002661"/>
    <x v="16"/>
    <s v="County"/>
    <n v="13395"/>
    <n v="32312"/>
    <n v="2393"/>
  </r>
  <r>
    <s v="SQ03476"/>
    <s v="SQ"/>
    <s v="3476"/>
    <d v="2020-03-05T00:00:00"/>
    <n v="80695.740000000005"/>
    <n v="4.3272685086627599E-3"/>
    <s v="Iris  Underwood"/>
    <s v="Male"/>
    <n v="9854"/>
    <n v="5272"/>
    <n v="0.53501116297950102"/>
    <x v="0"/>
    <s v="County"/>
    <n v="68242"/>
    <n v="72983"/>
    <n v="1577"/>
  </r>
  <r>
    <s v="PR01269"/>
    <s v="PR"/>
    <s v="1269"/>
    <d v="2020-09-24T00:00:00"/>
    <n v="109163.39"/>
    <n v="5.8538319351910204E-3"/>
    <s v="Isabel  Cross"/>
    <s v="Male"/>
    <n v="1096068"/>
    <n v="534618"/>
    <n v="0.48775988351087701"/>
    <x v="14"/>
    <s v="County"/>
    <n v="12114"/>
    <n v="52168"/>
    <n v="2583"/>
  </r>
  <r>
    <s v="VT01684"/>
    <s v="VT"/>
    <s v="1684"/>
    <d v="2020-03-26T00:00:00"/>
    <n v="80169.42"/>
    <n v="4.2990448631335196E-3"/>
    <s v="Isabel  Cross"/>
    <s v="Female"/>
    <n v="999"/>
    <n v="527"/>
    <n v="0.52752752752752796"/>
    <x v="0"/>
    <s v="County"/>
    <n v="6594"/>
    <n v="70376"/>
    <n v="4235"/>
  </r>
  <r>
    <s v="TN04058"/>
    <s v="TN"/>
    <s v="4058"/>
    <d v="2020-01-09T00:00:00"/>
    <n v="83396.5"/>
    <n v="4.4720954065567003E-3"/>
    <s v="Isabel  Cross"/>
    <s v="Female"/>
    <n v="13699"/>
    <n v="7038"/>
    <n v="0.51376012847653096"/>
    <x v="0"/>
    <s v="County"/>
    <n v="43435"/>
    <n v="63684"/>
    <n v="2337"/>
  </r>
  <r>
    <s v="TN01601"/>
    <s v="TN"/>
    <s v="1601"/>
    <d v="2018-10-29T00:00:00"/>
    <n v="99683.67"/>
    <n v="5.3454867136596201E-3"/>
    <s v="Isabel  Cross"/>
    <s v="Female"/>
    <n v="98570"/>
    <n v="48668"/>
    <n v="0.49374048899259398"/>
    <x v="2"/>
    <s v="County"/>
    <n v="91161"/>
    <n v="71379"/>
    <n v="2063"/>
  </r>
  <r>
    <s v="VT01893"/>
    <s v="VT"/>
    <s v="1893"/>
    <d v="2019-02-18T00:00:00"/>
    <n v="28974.03"/>
    <n v="1.55371779957715E-3"/>
    <s v="Isabel  Cross"/>
    <s v="Male"/>
    <n v="8402"/>
    <n v="4137"/>
    <n v="0.492382766008093"/>
    <x v="16"/>
    <s v="County"/>
    <n v="46549"/>
    <n v="39810"/>
    <n v="2382"/>
  </r>
  <r>
    <s v="VT04273"/>
    <s v="VT"/>
    <s v="4273"/>
    <d v="2020-12-02T00:00:00"/>
    <n v="71229.42"/>
    <n v="3.8196418553979798E-3"/>
    <s v="Isabel  Cross"/>
    <s v="Male"/>
    <n v="366280"/>
    <n v="178729"/>
    <n v="0.48795730042590402"/>
    <x v="2"/>
    <s v="County"/>
    <n v="1961585"/>
    <n v="76509"/>
    <n v="426"/>
  </r>
  <r>
    <s v="TN01701"/>
    <s v="TN"/>
    <s v="1701"/>
    <d v="2019-05-27T00:00:00"/>
    <n v="82239.53"/>
    <n v="4.4100534716730597E-3"/>
    <s v="Isabel  Cross"/>
    <s v="Female"/>
    <n v="258349"/>
    <n v="126460"/>
    <n v="0.48949289526957701"/>
    <x v="1"/>
    <s v="County"/>
    <n v="87708"/>
    <n v="45073"/>
    <n v="1837"/>
  </r>
  <r>
    <s v="SQ02624"/>
    <s v="SQ"/>
    <s v="2624"/>
    <d v="2019-07-16T00:00:00"/>
    <n v="56253.81"/>
    <n v="3.0165822942487199E-3"/>
    <s v="Isabel  Cross"/>
    <s v="Male"/>
    <n v="9136"/>
    <n v="4724"/>
    <n v="0.51707530647986"/>
    <x v="11"/>
    <s v="Unknown"/>
    <n v="1383"/>
    <n v="52554"/>
    <n v="3744"/>
  </r>
  <r>
    <s v="SQ00144"/>
    <s v="SQ"/>
    <s v="0144"/>
    <d v="2018-05-21T00:00:00"/>
    <n v="104802.63"/>
    <n v="5.6199883714311899E-3"/>
    <s v="Isabel  Cross"/>
    <s v="Female"/>
    <n v="20354"/>
    <n v="9502"/>
    <n v="0.46683698535914298"/>
    <x v="12"/>
    <s v="County"/>
    <n v="8057"/>
    <n v="31938"/>
    <n v="5884"/>
  </r>
  <r>
    <s v="TN01876"/>
    <s v="TN"/>
    <s v="1876"/>
    <d v="2019-01-29T00:00:00"/>
    <n v="53949.26"/>
    <n v="2.8930019585130498E-3"/>
    <s v="Isabel  Cross"/>
    <s v="Female"/>
    <n v="346438"/>
    <n v="169422"/>
    <n v="0.489039885924754"/>
    <x v="6"/>
    <s v="County"/>
    <n v="16193"/>
    <n v="30738"/>
    <n v="2093"/>
  </r>
  <r>
    <s v="PR02208"/>
    <s v="PR"/>
    <s v="2208"/>
    <d v="2019-04-08T00:00:00"/>
    <n v="68860.399999999994"/>
    <n v="3.6926043483078699E-3"/>
    <s v="Ivan  Adkins"/>
    <s v="Female"/>
    <n v="10038"/>
    <n v="4651"/>
    <n v="0.46333931061964501"/>
    <x v="4"/>
    <s v="County"/>
    <n v="87583"/>
    <n v="45751"/>
    <n v="1183"/>
  </r>
  <r>
    <s v="VT00017"/>
    <s v="VT"/>
    <s v="0017"/>
    <d v="2020-12-30T00:00:00"/>
    <n v="90884.32"/>
    <n v="4.8736259914988001E-3"/>
    <s v="Ivan  Adkins"/>
    <s v="Male"/>
    <n v="41040"/>
    <n v="19811"/>
    <n v="0.482724171539961"/>
    <x v="17"/>
    <s v="County"/>
    <n v="15892"/>
    <n v="34263"/>
    <n v="2352"/>
  </r>
  <r>
    <s v="VT02260"/>
    <s v="VT"/>
    <s v="2260"/>
    <d v="2019-11-07T00:00:00"/>
    <n v="84762.76"/>
    <n v="4.5453604125241199E-3"/>
    <s v="Ivan  Adkins"/>
    <s v="Male"/>
    <n v="24130"/>
    <n v="11876"/>
    <n v="0.49216742644011602"/>
    <x v="18"/>
    <s v="County"/>
    <n v="8391"/>
    <n v="23750"/>
    <n v="3287"/>
  </r>
  <r>
    <s v="PR02321"/>
    <s v="PR"/>
    <s v="2321"/>
    <d v="2018-11-12T00:00:00"/>
    <n v="108872.77"/>
    <n v="5.8382475837247903E-3"/>
    <s v="Jaime  Pearson"/>
    <s v="Female"/>
    <n v="14062"/>
    <n v="8596"/>
    <n v="0.61129284596785705"/>
    <x v="23"/>
    <s v="County"/>
    <n v="7986"/>
    <n v="28393"/>
    <n v="3099"/>
  </r>
  <r>
    <s v="TN04101"/>
    <s v="TN"/>
    <s v="4101"/>
    <d v="2021-07-06T00:00:00"/>
    <n v="71823.56"/>
    <n v="3.8515023143483201E-3"/>
    <s v="Jaime  Pearson"/>
    <s v="Male"/>
    <n v="101409"/>
    <n v="49362"/>
    <n v="0.48676153004171202"/>
    <x v="20"/>
    <s v="County"/>
    <n v="15895"/>
    <n v="37732"/>
    <n v="3753"/>
  </r>
  <r>
    <s v="SQ01962"/>
    <s v="SQ"/>
    <s v="1962"/>
    <d v="2018-11-14T00:00:00"/>
    <n v="39535.49"/>
    <n v="2.1200707850445601E-3"/>
    <s v="Jenny  Garcia"/>
    <s v="Male"/>
    <n v="7713"/>
    <n v="3642"/>
    <n v="0.47218980941268002"/>
    <x v="8"/>
    <s v="County"/>
    <n v="32214"/>
    <n v="34612"/>
    <n v="1846"/>
  </r>
  <r>
    <s v="VT02539"/>
    <s v="VT"/>
    <s v="2539"/>
    <d v="2018-07-16T00:00:00"/>
    <n v="69913.39"/>
    <n v="3.7490704079404702E-3"/>
    <s v="Jenny  Garcia"/>
    <s v="Female"/>
    <n v="12865"/>
    <n v="6176"/>
    <n v="0.48006218422075397"/>
    <x v="6"/>
    <s v="County"/>
    <n v="42075"/>
    <n v="40576"/>
    <n v="2536"/>
  </r>
  <r>
    <s v="TN00735"/>
    <s v="TN"/>
    <s v="0735"/>
    <d v="2019-06-20T00:00:00"/>
    <n v="28160.79"/>
    <n v="1.5101082132224701E-3"/>
    <s v="Jenny  Garcia"/>
    <s v="Female"/>
    <n v="17002"/>
    <n v="8402"/>
    <n v="0.49417715562874998"/>
    <x v="16"/>
    <s v="County"/>
    <n v="30352"/>
    <n v="38678"/>
    <n v="2741"/>
  </r>
  <r>
    <s v="TN00698"/>
    <s v="TN"/>
    <s v="0698"/>
    <d v="2021-10-04T00:00:00"/>
    <n v="44447.26"/>
    <n v="2.3834619831771299E-3"/>
    <s v="Jenny  Garcia"/>
    <s v="Male"/>
    <n v="12224"/>
    <n v="6055"/>
    <n v="0.49533704188481698"/>
    <x v="24"/>
    <s v="County"/>
    <n v="13606"/>
    <n v="39285"/>
    <n v="1922"/>
  </r>
  <r>
    <s v="PR00882"/>
    <s v="PR"/>
    <s v="0882"/>
    <d v="2018-08-28T00:00:00"/>
    <n v="62195.47"/>
    <n v="3.3352008261214199E-3"/>
    <s v="Jenny  Garcia"/>
    <s v="Male"/>
    <n v="80965"/>
    <n v="40081"/>
    <n v="0.49504106712777102"/>
    <x v="6"/>
    <s v="County"/>
    <n v="10591"/>
    <n v="36022"/>
    <n v="3041"/>
  </r>
  <r>
    <s v="SQ02703"/>
    <s v="SQ"/>
    <s v="2703"/>
    <d v="2021-02-01T00:00:00"/>
    <n v="69057.320000000007"/>
    <n v="3.70316408435745E-3"/>
    <s v="Jenny  Garcia"/>
    <s v="Male"/>
    <n v="12512"/>
    <n v="6340"/>
    <n v="0.50671355498721204"/>
    <x v="16"/>
    <s v="County"/>
    <n v="13393"/>
    <n v="30691"/>
    <n v="1775"/>
  </r>
  <r>
    <s v="TN03210"/>
    <s v="TN"/>
    <s v="3210"/>
    <d v="2019-04-12T00:00:00"/>
    <n v="35943.620000000003"/>
    <n v="1.92745856117486E-3"/>
    <s v="Jenny  Garcia"/>
    <s v="Female"/>
    <n v="33155"/>
    <n v="15818"/>
    <n v="0.47709244457849498"/>
    <x v="5"/>
    <s v="County"/>
    <n v="15405"/>
    <n v="30330"/>
    <n v="2351"/>
  </r>
  <r>
    <s v="TN00214"/>
    <s v="TN"/>
    <s v="0214"/>
    <d v="2021-02-12T00:00:00"/>
    <n v="33031.26"/>
    <n v="1.7712847196079001E-3"/>
    <s v="Jenny  Garcia"/>
    <s v="Male"/>
    <n v="7270"/>
    <n v="3534"/>
    <n v="0.48610729023383797"/>
    <x v="23"/>
    <s v="County"/>
    <n v="18202"/>
    <n v="34139"/>
    <n v="3029"/>
  </r>
  <r>
    <s v="PR00246"/>
    <s v="PR"/>
    <s v="0246"/>
    <d v="2018-11-05T00:00:00"/>
    <n v="69862.38"/>
    <n v="3.7463350223225101E-3"/>
    <s v="Jenny  Garcia"/>
    <s v="Male"/>
    <n v="495078"/>
    <n v="242817"/>
    <n v="0.49046210900100601"/>
    <x v="9"/>
    <s v="County"/>
    <n v="290741"/>
    <n v="66828"/>
    <n v="1238"/>
  </r>
  <r>
    <s v="TN00182"/>
    <s v="TN"/>
    <s v="0182"/>
    <d v="2020-03-09T00:00:00"/>
    <n v="86558.58"/>
    <n v="4.6416603576417597E-3"/>
    <s v="Jenny  Garcia"/>
    <s v="Male"/>
    <n v="7732"/>
    <n v="4165"/>
    <n v="0.53867046042421096"/>
    <x v="0"/>
    <s v="County"/>
    <n v="6892"/>
    <n v="72576"/>
    <n v="8046"/>
  </r>
  <r>
    <s v="PR01943"/>
    <s v="PR"/>
    <s v="1943"/>
    <d v="2020-08-12T00:00:00"/>
    <n v="103494.94"/>
    <n v="5.5498641522829101E-3"/>
    <s v="Joey  Wong"/>
    <s v="Female"/>
    <n v="12174"/>
    <n v="6202"/>
    <n v="0.50944636109742103"/>
    <x v="7"/>
    <s v="County"/>
    <n v="411357"/>
    <n v="63265"/>
    <n v="942"/>
  </r>
  <r>
    <s v="VT04028"/>
    <s v="VT"/>
    <s v="4028"/>
    <d v="2021-03-22T00:00:00"/>
    <n v="39784.239999999998"/>
    <n v="2.1334098788000598E-3"/>
    <s v="Kyle  Carr"/>
    <s v="Male"/>
    <n v="25711"/>
    <n v="12842"/>
    <n v="0.49947493290809403"/>
    <x v="19"/>
    <s v="County"/>
    <n v="12069"/>
    <n v="32552"/>
    <n v="2465"/>
  </r>
  <r>
    <s v="VT01803"/>
    <s v="VT"/>
    <s v="1803"/>
    <d v="2018-04-27T00:00:00"/>
    <n v="57002.02"/>
    <n v="3.0567046795303499E-3"/>
    <s v="Kyle  Carr"/>
    <s v="Male"/>
    <n v="57710"/>
    <n v="28512"/>
    <n v="0.49405648934326801"/>
    <x v="12"/>
    <s v="County"/>
    <n v="17495"/>
    <n v="38678"/>
    <n v="3995"/>
  </r>
  <r>
    <s v="VT01610"/>
    <s v="VT"/>
    <s v="1610"/>
    <d v="2020-05-22T00:00:00"/>
    <n v="58861.19"/>
    <n v="3.1564017365652199E-3"/>
    <s v="Kyle  Carr"/>
    <s v="Female"/>
    <n v="1584983"/>
    <n v="776699"/>
    <n v="0.49003617073495398"/>
    <x v="21"/>
    <s v="County"/>
    <n v="14694"/>
    <n v="37804"/>
    <n v="2149"/>
  </r>
  <r>
    <s v="VT04467"/>
    <s v="VT"/>
    <s v="4467"/>
    <d v="2019-10-21T00:00:00"/>
    <n v="73360.38"/>
    <n v="3.93391351461097E-3"/>
    <s v="Kyle  Carr"/>
    <s v="Male"/>
    <n v="6983"/>
    <n v="3380"/>
    <n v="0.48403265072318502"/>
    <x v="21"/>
    <s v="County"/>
    <n v="58819"/>
    <n v="42554"/>
    <n v="2009"/>
  </r>
  <r>
    <s v="PR01951"/>
    <s v="PR"/>
    <s v="1951"/>
    <d v="2018-11-26T00:00:00"/>
    <n v="50449.46"/>
    <n v="2.7053269421290602E-3"/>
    <s v="Lance  Yates"/>
    <s v="Male"/>
    <n v="103534"/>
    <n v="49563"/>
    <n v="0.47871230706821"/>
    <x v="6"/>
    <s v="County"/>
    <n v="13357"/>
    <n v="41997"/>
    <n v="3220"/>
  </r>
  <r>
    <s v="VT03552"/>
    <s v="VT"/>
    <s v="3552"/>
    <d v="2019-09-16T00:00:00"/>
    <n v="61688.77"/>
    <n v="3.3080292932333201E-3"/>
    <s v="Lance  Yates"/>
    <s v="Female"/>
    <n v="10300"/>
    <n v="5133"/>
    <n v="0.498349514563107"/>
    <x v="8"/>
    <s v="County"/>
    <n v="19159"/>
    <n v="31293"/>
    <n v="2373"/>
  </r>
  <r>
    <s v="TN04265"/>
    <s v="TN"/>
    <s v="4265"/>
    <d v="2018-06-05T00:00:00"/>
    <n v="90884.32"/>
    <n v="4.8736259914988001E-3"/>
    <s v="Lance  Yates"/>
    <s v="Male"/>
    <n v="4303"/>
    <n v="2148"/>
    <n v="0.499186613990239"/>
    <x v="11"/>
    <s v="Unknown"/>
    <n v="4169"/>
    <n v="31151"/>
    <n v="4231"/>
  </r>
  <r>
    <s v="SQ04934"/>
    <s v="SQ"/>
    <s v="4934"/>
    <d v="2020-09-30T00:00:00"/>
    <n v="28481.16"/>
    <n v="1.52728789348961E-3"/>
    <s v="Lance  Yates"/>
    <s v="Male"/>
    <n v="840763"/>
    <n v="427909"/>
    <n v="0.50895317705465204"/>
    <x v="2"/>
    <s v="County"/>
    <n v="2141755"/>
    <n v="64309"/>
    <n v="514"/>
  </r>
  <r>
    <s v="TN01912"/>
    <s v="TN"/>
    <s v="1912"/>
    <d v="2020-08-10T00:00:00"/>
    <n v="96555.53"/>
    <n v="5.1777417780200299E-3"/>
    <s v="Lee  Mack"/>
    <s v="Male"/>
    <n v="36952"/>
    <n v="18064"/>
    <n v="0.488850400519593"/>
    <x v="13"/>
    <s v="County"/>
    <n v="9398"/>
    <n v="34229"/>
    <n v="3163"/>
  </r>
  <r>
    <s v="TN00227"/>
    <s v="TN"/>
    <s v="0227"/>
    <d v="2019-02-12T00:00:00"/>
    <n v="57419.35"/>
    <n v="3.07908379107602E-3"/>
    <s v="Lee  Mack"/>
    <s v="Female"/>
    <n v="94318"/>
    <n v="46409"/>
    <n v="0.49204817744226997"/>
    <x v="4"/>
    <s v="County"/>
    <n v="23914"/>
    <n v="32299"/>
    <n v="2084"/>
  </r>
  <r>
    <s v="VT01523"/>
    <s v="VT"/>
    <s v="1523"/>
    <d v="2020-03-12T00:00:00"/>
    <n v="84309.95"/>
    <n v="4.5210787038068197E-3"/>
    <s v="Lorraine  Gibson"/>
    <s v="Male"/>
    <n v="3221"/>
    <n v="1708"/>
    <n v="0.53027010245265405"/>
    <x v="0"/>
    <s v="County"/>
    <n v="4953"/>
    <n v="63648"/>
    <n v="2525"/>
  </r>
  <r>
    <s v="VT02663"/>
    <s v="VT"/>
    <s v="2663"/>
    <d v="2020-01-16T00:00:00"/>
    <n v="32192.15"/>
    <n v="1.72628786750264E-3"/>
    <s v="Lorraine  Gibson"/>
    <s v="Female"/>
    <n v="7914"/>
    <n v="4200"/>
    <n v="0.53070507960576196"/>
    <x v="0"/>
    <s v="County"/>
    <n v="9238"/>
    <n v="70887"/>
    <n v="5665"/>
  </r>
  <r>
    <s v="VT03771"/>
    <s v="VT"/>
    <s v="3771"/>
    <d v="2020-05-11T00:00:00"/>
    <n v="85264.38"/>
    <n v="4.5722595329648697E-3"/>
    <s v="Lorraine  Gibson"/>
    <s v="Male"/>
    <n v="1862"/>
    <n v="1017"/>
    <n v="0.54618689581095603"/>
    <x v="11"/>
    <s v="Unknown"/>
    <n v="449814"/>
    <n v="53637"/>
    <n v="803"/>
  </r>
  <r>
    <s v="VT03500"/>
    <s v="VT"/>
    <s v="3500"/>
    <d v="2020-12-28T00:00:00"/>
    <n v="0"/>
    <n v="0"/>
    <s v="Lorraine  Gibson"/>
    <s v="Female"/>
    <n v="18731"/>
    <n v="8936"/>
    <n v="0.47707009769900199"/>
    <x v="17"/>
    <s v="County"/>
    <n v="119116"/>
    <n v="40743"/>
    <n v="1111"/>
  </r>
  <r>
    <s v="VT02313"/>
    <s v="VT"/>
    <s v="2313"/>
    <d v="2018-12-18T00:00:00"/>
    <n v="113616.23"/>
    <n v="6.09261324268152E-3"/>
    <s v="Lula  Daniels"/>
    <s v="Female"/>
    <n v="659026"/>
    <n v="311581"/>
    <n v="0.47279014788490897"/>
    <x v="6"/>
    <s v="County"/>
    <n v="40758"/>
    <n v="37745"/>
    <n v="1399"/>
  </r>
  <r>
    <s v="VT04627"/>
    <s v="VT"/>
    <s v="4627"/>
    <d v="2018-11-12T00:00:00"/>
    <n v="73360.38"/>
    <n v="3.93391351461097E-3"/>
    <s v="Lynette  Brewer"/>
    <s v="Male"/>
    <n v="15256"/>
    <n v="7183"/>
    <n v="0.47083114840062901"/>
    <x v="6"/>
    <s v="County"/>
    <n v="6669"/>
    <n v="20541"/>
    <n v="2413"/>
  </r>
  <r>
    <s v="TN01028"/>
    <s v="TN"/>
    <s v="1028"/>
    <d v="2021-03-22T00:00:00"/>
    <n v="111815.49"/>
    <n v="5.9960494650361396E-3"/>
    <s v="Lynette  Brewer"/>
    <s v="Male"/>
    <n v="15400"/>
    <n v="7588"/>
    <n v="0.49272727272727301"/>
    <x v="19"/>
    <s v="County"/>
    <n v="17967"/>
    <n v="35031"/>
    <n v="2501"/>
  </r>
  <r>
    <s v="VT02417"/>
    <s v="VT"/>
    <s v="2417"/>
    <d v="2018-07-02T00:00:00"/>
    <n v="54137.05"/>
    <n v="2.9030721029003701E-3"/>
    <s v="Mable  Lindsey"/>
    <s v="Male"/>
    <n v="15002"/>
    <n v="7334"/>
    <n v="0.48886815091321201"/>
    <x v="6"/>
    <s v="County"/>
    <n v="10312"/>
    <n v="35327"/>
    <n v="4517"/>
  </r>
  <r>
    <s v="TN03169"/>
    <s v="TN"/>
    <s v="3169"/>
    <d v="2020-04-29T00:00:00"/>
    <n v="77743.149999999994"/>
    <n v="4.1689373535609801E-3"/>
    <s v="Mable  Lindsey"/>
    <s v="Male"/>
    <n v="16269"/>
    <n v="7972"/>
    <n v="0.49001167865265199"/>
    <x v="7"/>
    <s v="County"/>
    <n v="295079"/>
    <n v="58946"/>
    <n v="1016"/>
  </r>
  <r>
    <s v="SQ04612"/>
    <s v="SQ"/>
    <s v="4612"/>
    <d v="2018-04-16T00:00:00"/>
    <n v="93128.34"/>
    <n v="4.9939604364002202E-3"/>
    <s v="Mable  Lindsey"/>
    <s v="Male"/>
    <n v="22604"/>
    <n v="12073"/>
    <n v="0.53410900725535304"/>
    <x v="12"/>
    <s v="County"/>
    <n v="20714"/>
    <n v="32964"/>
    <n v="2973"/>
  </r>
  <r>
    <s v="SQ00105"/>
    <s v="SQ"/>
    <s v="0105"/>
    <d v="2021-07-19T00:00:00"/>
    <n v="52270.22"/>
    <n v="2.8029642822145801E-3"/>
    <s v="Mable  Lindsey"/>
    <s v="Female"/>
    <n v="127273"/>
    <n v="62355"/>
    <n v="0.48993109300480098"/>
    <x v="16"/>
    <s v="County"/>
    <n v="6284"/>
    <n v="33083"/>
    <n v="2407"/>
  </r>
  <r>
    <s v="SQ03116"/>
    <s v="SQ"/>
    <s v="3116"/>
    <d v="2020-10-12T00:00:00"/>
    <n v="89605.13"/>
    <n v="4.8050300705295302E-3"/>
    <s v="Marian  Hill"/>
    <s v="Male"/>
    <n v="12720"/>
    <n v="6384"/>
    <n v="0.50188679245282997"/>
    <x v="15"/>
    <s v="County"/>
    <n v="11347"/>
    <n v="32580"/>
    <n v="3772"/>
  </r>
  <r>
    <s v="VT02374"/>
    <s v="VT"/>
    <s v="2374"/>
    <d v="2021-07-07T00:00:00"/>
    <n v="88511.17"/>
    <n v="4.7463670152339604E-3"/>
    <s v="Max  Rodgers"/>
    <s v="Female"/>
    <n v="61748"/>
    <n v="30269"/>
    <n v="0.49020211180928902"/>
    <x v="20"/>
    <s v="County"/>
    <n v="73775"/>
    <n v="42475"/>
    <n v="1586"/>
  </r>
  <r>
    <s v="SQ01998"/>
    <s v="SQ"/>
    <s v="1998"/>
    <d v="2021-10-25T00:00:00"/>
    <n v="92336.08"/>
    <n v="4.9514758920032901E-3"/>
    <s v="Max  Rodgers"/>
    <s v="Female"/>
    <n v="18054"/>
    <n v="8875"/>
    <n v="0.49158081311620699"/>
    <x v="24"/>
    <s v="County"/>
    <n v="75395"/>
    <n v="38733"/>
    <n v="1804"/>
  </r>
  <r>
    <s v="SQ02246"/>
    <s v="SQ"/>
    <s v="2246"/>
    <d v="2019-06-17T00:00:00"/>
    <n v="39700.82"/>
    <n v="2.1289365232178099E-3"/>
    <s v="Max  Rodgers"/>
    <s v="Female"/>
    <n v="85864"/>
    <n v="43141"/>
    <n v="0.50243408180378302"/>
    <x v="5"/>
    <s v="County"/>
    <n v="42921"/>
    <n v="37049"/>
    <n v="2363"/>
  </r>
  <r>
    <s v="VT04415"/>
    <s v="VT"/>
    <s v="4415"/>
    <d v="2020-07-23T00:00:00"/>
    <n v="73488.679999999993"/>
    <n v="3.9407935376414502E-3"/>
    <s v="Max  Rodgers"/>
    <s v="Female"/>
    <n v="36995"/>
    <n v="20012"/>
    <n v="0.54093796458980903"/>
    <x v="22"/>
    <s v="County"/>
    <n v="865"/>
    <n v="52917"/>
    <n v="13603"/>
  </r>
  <r>
    <s v="TN03068"/>
    <s v="TN"/>
    <s v="3068"/>
    <d v="2021-03-30T00:00:00"/>
    <n v="89829.33"/>
    <n v="4.8170526828711802E-3"/>
    <s v="Max  Rodgers"/>
    <s v="Male"/>
    <n v="8510"/>
    <n v="4234"/>
    <n v="0.49753231492361899"/>
    <x v="19"/>
    <s v="County"/>
    <n v="20431"/>
    <n v="42905"/>
    <n v="2785"/>
  </r>
  <r>
    <s v="SQ02525"/>
    <s v="SQ"/>
    <s v="2525"/>
    <d v="2019-08-05T00:00:00"/>
    <n v="0"/>
    <n v="0"/>
    <s v="Max  Rodgers"/>
    <s v="Male"/>
    <n v="81437"/>
    <n v="39494"/>
    <n v="0.48496383707651303"/>
    <x v="18"/>
    <s v="County"/>
    <n v="10471"/>
    <n v="19501"/>
    <n v="2420"/>
  </r>
  <r>
    <s v="TN04428"/>
    <s v="TN"/>
    <s v="4428"/>
    <d v="2018-10-29T00:00:00"/>
    <n v="68795.48"/>
    <n v="3.68912304592955E-3"/>
    <s v="Max  Rodgers"/>
    <s v="Female"/>
    <n v="140295"/>
    <n v="69798"/>
    <n v="0.49750882069924102"/>
    <x v="2"/>
    <s v="County"/>
    <n v="229007"/>
    <n v="58783"/>
    <n v="1121"/>
  </r>
  <r>
    <s v="SQ01395"/>
    <s v="SQ"/>
    <s v="1395"/>
    <d v="2018-11-12T00:00:00"/>
    <n v="90884.32"/>
    <n v="4.8736259914988001E-3"/>
    <s v="Nellie  Joseph"/>
    <s v="Male"/>
    <n v="26815"/>
    <n v="13174"/>
    <n v="0.49129218720865198"/>
    <x v="6"/>
    <s v="County"/>
    <n v="22124"/>
    <n v="35372"/>
    <n v="2437"/>
  </r>
  <r>
    <s v="PR02010"/>
    <s v="PR"/>
    <s v="2010"/>
    <d v="2020-08-24T00:00:00"/>
    <n v="111049.84"/>
    <n v="5.9549918685179396E-3"/>
    <s v="Nellie  Joseph"/>
    <s v="Female"/>
    <n v="203362"/>
    <n v="102371"/>
    <n v="0.50339296427061098"/>
    <x v="0"/>
    <s v="County"/>
    <n v="2659853"/>
    <n v="54229"/>
    <n v="365"/>
  </r>
  <r>
    <s v="SQ02643"/>
    <s v="SQ"/>
    <s v="2643"/>
    <d v="2019-04-18T00:00:00"/>
    <n v="38438.239999999998"/>
    <n v="2.0612313051521802E-3"/>
    <s v="Patty  Thompson"/>
    <s v="Male"/>
    <n v="24210"/>
    <n v="11819"/>
    <n v="0.48818669971086298"/>
    <x v="8"/>
    <s v="County"/>
    <n v="8137"/>
    <n v="33097"/>
    <n v="2443"/>
  </r>
  <r>
    <s v="VT00740"/>
    <s v="VT"/>
    <s v="0740"/>
    <d v="2019-09-09T00:00:00"/>
    <n v="77096.05"/>
    <n v="4.1342369412225403E-3"/>
    <s v="Patty  Thompson"/>
    <s v="Male"/>
    <n v="73437"/>
    <n v="37300"/>
    <n v="0.50791835178452305"/>
    <x v="7"/>
    <s v="County"/>
    <n v="139127"/>
    <n v="54989"/>
    <n v="1553"/>
  </r>
  <r>
    <s v="VT04984"/>
    <s v="VT"/>
    <s v="4984"/>
    <d v="2020-04-28T00:00:00"/>
    <n v="70649.460000000006"/>
    <n v="3.7885417918223402E-3"/>
    <s v="Paulette  Spencer"/>
    <s v="Female"/>
    <n v="643"/>
    <n v="367"/>
    <n v="0.57076205287713799"/>
    <x v="0"/>
    <s v="County"/>
    <n v="1922"/>
    <n v="48603"/>
    <n v="6199"/>
  </r>
  <r>
    <s v="VT03421"/>
    <s v="VT"/>
    <s v="3421"/>
    <d v="2020-11-13T00:00:00"/>
    <n v="78378.2"/>
    <n v="4.2029915907044399E-3"/>
    <s v="Paulette  Spencer"/>
    <s v="Female"/>
    <n v="23855"/>
    <n v="11969"/>
    <n v="0.50173967721651602"/>
    <x v="11"/>
    <s v="Unknown"/>
    <n v="33036"/>
    <n v="72214"/>
    <n v="3789"/>
  </r>
  <r>
    <s v="TN00464"/>
    <s v="TN"/>
    <s v="0464"/>
    <d v="2018-07-30T00:00:00"/>
    <n v="50310.09"/>
    <n v="2.6978532959111498E-3"/>
    <s v="Pauline  Beck"/>
    <s v="Male"/>
    <n v="37886"/>
    <n v="18339"/>
    <n v="0.48405743546428798"/>
    <x v="6"/>
    <s v="County"/>
    <n v="8803"/>
    <n v="31212"/>
    <n v="2971"/>
  </r>
  <r>
    <s v="SQ00960"/>
    <s v="SQ"/>
    <s v="0960"/>
    <d v="2021-10-25T00:00:00"/>
    <n v="40445.29"/>
    <n v="2.1688583528787601E-3"/>
    <s v="Pauline  Beck"/>
    <s v="Male"/>
    <n v="96954"/>
    <n v="46921"/>
    <n v="0.48395115209274497"/>
    <x v="24"/>
    <s v="County"/>
    <n v="9674"/>
    <n v="37066"/>
    <n v="4108"/>
  </r>
  <r>
    <s v="VT03421"/>
    <s v="VT"/>
    <s v="3421"/>
    <d v="2019-11-25T00:00:00"/>
    <n v="85918.61"/>
    <n v="4.6073422879705601E-3"/>
    <s v="Peter  Hodges"/>
    <s v="Male"/>
    <n v="970"/>
    <n v="553"/>
    <n v="0.57010309278350502"/>
    <x v="3"/>
    <s v="County"/>
    <n v="11295"/>
    <n v="51012"/>
    <n v="2526"/>
  </r>
  <r>
    <s v="SQ03024"/>
    <s v="SQ"/>
    <s v="3024"/>
    <d v="2019-11-11T00:00:00"/>
    <n v="99448.78"/>
    <n v="5.3328908554395897E-3"/>
    <s v="Peter  Hodges"/>
    <s v="Male"/>
    <n v="5684"/>
    <n v="3393"/>
    <n v="0.59693877551020402"/>
    <x v="10"/>
    <s v="County"/>
    <n v="1874"/>
    <n v="61518"/>
    <n v="2684"/>
  </r>
  <r>
    <s v="SQ04934"/>
    <s v="SQ"/>
    <s v="4934"/>
    <d v="2019-01-07T00:00:00"/>
    <n v="114772.32"/>
    <n v="6.1546079880073603E-3"/>
    <s v="Rachel  Gomez"/>
    <s v="Female"/>
    <n v="2002"/>
    <n v="1051"/>
    <n v="0.52497502497502502"/>
    <x v="11"/>
    <s v="Unknown"/>
    <n v="15187"/>
    <n v="51092"/>
    <n v="2278"/>
  </r>
  <r>
    <s v="PR01956"/>
    <s v="PR"/>
    <s v="1956"/>
    <d v="2020-12-07T00:00:00"/>
    <n v="106400.02"/>
    <n v="5.705647607508E-3"/>
    <s v="Rachel  Gomez"/>
    <s v="Female"/>
    <n v="95247"/>
    <n v="47349"/>
    <n v="0.49711801946518003"/>
    <x v="9"/>
    <s v="County"/>
    <n v="323587"/>
    <n v="50125"/>
    <n v="718"/>
  </r>
  <r>
    <s v="PR02436"/>
    <s v="PR"/>
    <s v="2436"/>
    <d v="2018-11-02T00:00:00"/>
    <n v="91314.75"/>
    <n v="4.89670758396184E-3"/>
    <s v="Rachel  Gomez"/>
    <s v="Male"/>
    <n v="655024"/>
    <n v="329550"/>
    <n v="0.50311133637851402"/>
    <x v="11"/>
    <s v="Unknown"/>
    <n v="17858"/>
    <n v="84963"/>
    <n v="4050"/>
  </r>
  <r>
    <s v="VT00194"/>
    <s v="VT"/>
    <s v="0194"/>
    <d v="2021-10-04T00:00:00"/>
    <n v="94815.28"/>
    <n v="5.0844217462290096E-3"/>
    <s v="Rachel  Gomez"/>
    <s v="Female"/>
    <n v="3021"/>
    <n v="1505"/>
    <n v="0.49817941079112898"/>
    <x v="9"/>
    <s v="County"/>
    <n v="135991"/>
    <n v="44620"/>
    <n v="1209"/>
  </r>
  <r>
    <s v="SQ00914"/>
    <s v="SQ"/>
    <s v="0914"/>
    <d v="2019-07-23T00:00:00"/>
    <n v="50855.53"/>
    <n v="2.7271022418327699E-3"/>
    <s v="Rachel  Gomez"/>
    <s v="Male"/>
    <n v="13341"/>
    <n v="5905"/>
    <n v="0.44262049321640101"/>
    <x v="18"/>
    <s v="County"/>
    <n v="146850"/>
    <n v="70187"/>
    <n v="1477"/>
  </r>
  <r>
    <s v="SQ04116"/>
    <s v="SQ"/>
    <s v="4116"/>
    <d v="2020-05-05T00:00:00"/>
    <n v="113747.56"/>
    <n v="6.0996557479394602E-3"/>
    <s v="Rachel  Gomez"/>
    <s v="Female"/>
    <n v="52576"/>
    <n v="27887"/>
    <n v="0.53041311625076104"/>
    <x v="11"/>
    <s v="Unknown"/>
    <n v="209369"/>
    <n v="102964"/>
    <n v="1796"/>
  </r>
  <r>
    <s v="TN00214"/>
    <s v="TN"/>
    <s v="0214"/>
    <d v="2018-07-12T00:00:00"/>
    <n v="39969.72"/>
    <n v="2.1433561505981402E-3"/>
    <s v="Rachel  Gomez"/>
    <s v="Male"/>
    <n v="54444"/>
    <n v="26303"/>
    <n v="0.48312027036955402"/>
    <x v="6"/>
    <s v="County"/>
    <n v="37575"/>
    <n v="46729"/>
    <n v="2066"/>
  </r>
  <r>
    <s v="SQ01283"/>
    <s v="SQ"/>
    <s v="1283"/>
    <d v="2021-11-02T00:00:00"/>
    <n v="74924.649999999994"/>
    <n v="4.0177967073302696E-3"/>
    <s v="Rachel  Gomez"/>
    <s v="Female"/>
    <n v="22336"/>
    <n v="10787"/>
    <n v="0.48294233524355301"/>
    <x v="13"/>
    <s v="County"/>
    <n v="32368"/>
    <n v="41286"/>
    <n v="1835"/>
  </r>
  <r>
    <s v="TN01396"/>
    <s v="TN"/>
    <s v="1396"/>
    <d v="2019-11-25T00:00:00"/>
    <n v="98012.63"/>
    <n v="5.2558780333412302E-3"/>
    <s v="Rachel  Gomez"/>
    <s v="Male"/>
    <n v="5605"/>
    <n v="2878"/>
    <n v="0.51347011596788605"/>
    <x v="11"/>
    <s v="Unknown"/>
    <n v="36129"/>
    <n v="56590"/>
    <n v="3065"/>
  </r>
  <r>
    <s v="SQ00841"/>
    <s v="SQ"/>
    <s v="0841"/>
    <d v="2021-01-27T00:00:00"/>
    <n v="111229.47"/>
    <n v="5.9646244370055897E-3"/>
    <s v="Rachel  Gomez"/>
    <s v="Female"/>
    <n v="11353"/>
    <n v="5577"/>
    <n v="0.49123579670571699"/>
    <x v="19"/>
    <s v="County"/>
    <n v="20067"/>
    <n v="36897"/>
    <n v="2308"/>
  </r>
  <r>
    <s v="VT00596"/>
    <s v="VT"/>
    <s v="0596"/>
    <d v="2019-06-26T00:00:00"/>
    <n v="68795.48"/>
    <n v="3.68912304592955E-3"/>
    <s v="Rachel  Gomez"/>
    <s v="Male"/>
    <n v="178206"/>
    <n v="91167"/>
    <n v="0.51158210161273998"/>
    <x v="14"/>
    <s v="County"/>
    <n v="104456"/>
    <n v="42197"/>
    <n v="1183"/>
  </r>
  <r>
    <s v="TN02749"/>
    <s v="TN"/>
    <s v="2749"/>
    <d v="2018-05-14T00:00:00"/>
    <n v="118976.16"/>
    <n v="6.3800367956179799E-3"/>
    <s v="Rachel  Gomez"/>
    <s v="Female"/>
    <n v="10678"/>
    <n v="5660"/>
    <n v="0.53006180932758895"/>
    <x v="12"/>
    <s v="County"/>
    <n v="42345"/>
    <n v="45813"/>
    <n v="3141"/>
  </r>
  <r>
    <s v="SQ00612"/>
    <s v="SQ"/>
    <s v="0612"/>
    <d v="2018-06-04T00:00:00"/>
    <n v="68980.52"/>
    <n v="3.6990457229487202E-3"/>
    <s v="Rachel  Gomez"/>
    <s v="Female"/>
    <n v="26008"/>
    <n v="12975"/>
    <n v="0.49888495847431602"/>
    <x v="12"/>
    <s v="County"/>
    <n v="26462"/>
    <n v="34177"/>
    <n v="2949"/>
  </r>
  <r>
    <s v="TN01210"/>
    <s v="TN"/>
    <s v="1210"/>
    <d v="2021-01-07T00:00:00"/>
    <n v="0"/>
    <n v="0"/>
    <s v="Robert  Munoz"/>
    <s v="Female"/>
    <n v="37227"/>
    <n v="18138"/>
    <n v="0.48722701265210699"/>
    <x v="17"/>
    <s v="County"/>
    <n v="156678"/>
    <n v="56239"/>
    <n v="1291"/>
  </r>
  <r>
    <s v="VT04681"/>
    <s v="VT"/>
    <s v="4681"/>
    <d v="2018-12-24T00:00:00"/>
    <n v="100371.31"/>
    <n v="5.3823610631270899E-3"/>
    <s v="Robert  Munoz"/>
    <s v="Male"/>
    <n v="92737"/>
    <n v="44419"/>
    <n v="0.47897818562170402"/>
    <x v="6"/>
    <s v="County"/>
    <n v="11003"/>
    <n v="35450"/>
    <n v="2018"/>
  </r>
  <r>
    <s v="VT03704"/>
    <s v="VT"/>
    <s v="3704"/>
    <d v="2018-08-13T00:00:00"/>
    <n v="106665.67"/>
    <n v="5.71989295527142E-3"/>
    <s v="Robert  Munoz"/>
    <s v="Female"/>
    <n v="70691"/>
    <n v="34831"/>
    <n v="0.492721845779519"/>
    <x v="15"/>
    <s v="County"/>
    <n v="16781"/>
    <n v="35325"/>
    <n v="2421"/>
  </r>
  <r>
    <s v="PR04851"/>
    <s v="PR"/>
    <s v="4851"/>
    <d v="2018-09-03T00:00:00"/>
    <n v="96135.75"/>
    <n v="5.1552312864554702E-3"/>
    <s v="Robert  Munoz"/>
    <s v="Male"/>
    <n v="435850"/>
    <n v="218483"/>
    <n v="0.50128025696914102"/>
    <x v="2"/>
    <s v="County"/>
    <n v="480863"/>
    <n v="93623"/>
    <n v="1412"/>
  </r>
  <r>
    <s v="SQ04960"/>
    <s v="SQ"/>
    <s v="4960"/>
    <d v="2018-12-10T00:00:00"/>
    <n v="31241.24"/>
    <n v="1.6752957965758201E-3"/>
    <s v="Robert  Munoz"/>
    <s v="Male"/>
    <n v="17597"/>
    <n v="8737"/>
    <n v="0.496505086094221"/>
    <x v="13"/>
    <s v="County"/>
    <n v="10846"/>
    <n v="32630"/>
    <n v="2526"/>
  </r>
  <r>
    <s v="TN01340"/>
    <s v="TN"/>
    <s v="1340"/>
    <d v="2021-09-15T00:00:00"/>
    <n v="88034.67"/>
    <n v="4.7208149421706603E-3"/>
    <s v="Robert  Munoz"/>
    <s v="Male"/>
    <n v="17866"/>
    <n v="8797"/>
    <n v="0.49238777566327102"/>
    <x v="24"/>
    <s v="County"/>
    <n v="88588"/>
    <n v="51223"/>
    <n v="1885"/>
  </r>
  <r>
    <s v="PR02140"/>
    <s v="PR"/>
    <s v="2140"/>
    <d v="2021-07-16T00:00:00"/>
    <n v="95677.9"/>
    <n v="5.1306793102707101E-3"/>
    <s v="Robert  Munoz"/>
    <s v="Female"/>
    <n v="7868"/>
    <n v="3877"/>
    <n v="0.49275546517539398"/>
    <x v="20"/>
    <s v="County"/>
    <n v="13150"/>
    <n v="38103"/>
    <n v="3272"/>
  </r>
  <r>
    <s v="SQ00498"/>
    <s v="SQ"/>
    <s v="0498"/>
    <d v="2020-09-03T00:00:00"/>
    <n v="75974.990000000005"/>
    <n v="4.0741206620444701E-3"/>
    <s v="Robert  Munoz"/>
    <s v="Male"/>
    <n v="107656"/>
    <n v="53984"/>
    <n v="0.50144905996878997"/>
    <x v="0"/>
    <s v="County"/>
    <n v="156544"/>
    <n v="38488"/>
    <n v="1064"/>
  </r>
  <r>
    <s v="PR03137"/>
    <s v="PR"/>
    <s v="3137"/>
    <d v="2019-02-05T00:00:00"/>
    <n v="67905.8"/>
    <n v="3.6414144029852302E-3"/>
    <s v="Robert  Munoz"/>
    <s v="Male"/>
    <n v="425753"/>
    <n v="211881"/>
    <n v="0.49766178981710002"/>
    <x v="9"/>
    <s v="County"/>
    <n v="33830"/>
    <n v="37170"/>
    <n v="1702"/>
  </r>
  <r>
    <s v="PR00746"/>
    <s v="PR"/>
    <s v="0746"/>
    <d v="2019-07-19T00:00:00"/>
    <n v="100731.95"/>
    <n v="5.4017002019089398E-3"/>
    <s v="Robert  Munoz"/>
    <s v="Female"/>
    <n v="10870"/>
    <n v="5557"/>
    <n v="0.51122355105795803"/>
    <x v="16"/>
    <s v="County"/>
    <n v="85359"/>
    <n v="55817"/>
    <n v="1634"/>
  </r>
  <r>
    <s v="SQ00914"/>
    <s v="SQ"/>
    <s v="0914"/>
    <d v="2019-02-18T00:00:00"/>
    <n v="96753.78"/>
    <n v="5.18837283465131E-3"/>
    <s v="Robert  Munoz"/>
    <s v="Male"/>
    <n v="20364"/>
    <n v="9929"/>
    <n v="0.487576114712237"/>
    <x v="8"/>
    <s v="County"/>
    <n v="18264"/>
    <n v="33070"/>
    <n v="2520"/>
  </r>
  <r>
    <s v="TN04892"/>
    <s v="TN"/>
    <s v="4892"/>
    <d v="2020-12-28T00:00:00"/>
    <n v="35936.31"/>
    <n v="1.92706656609807E-3"/>
    <s v="Robert  Munoz"/>
    <s v="Male"/>
    <n v="87544"/>
    <n v="43827"/>
    <n v="0.50062825550580303"/>
    <x v="1"/>
    <s v="County"/>
    <n v="14196"/>
    <n v="47681"/>
    <n v="4294"/>
  </r>
  <r>
    <s v="TN02667"/>
    <s v="TN"/>
    <s v="2667"/>
    <d v="2019-08-19T00:00:00"/>
    <n v="37362.300000000003"/>
    <n v="2.0035345633017398E-3"/>
    <s v="Robert  Munoz"/>
    <s v="Female"/>
    <n v="41153"/>
    <n v="19593"/>
    <n v="0.47610137778533801"/>
    <x v="18"/>
    <s v="County"/>
    <n v="62264"/>
    <n v="35155"/>
    <n v="1837"/>
  </r>
  <r>
    <s v="VT00596"/>
    <s v="VT"/>
    <s v="0596"/>
    <d v="2019-09-16T00:00:00"/>
    <n v="36536.26"/>
    <n v="1.9592385833789401E-3"/>
    <s v="Robert  Munoz"/>
    <s v="Female"/>
    <n v="25044"/>
    <n v="11790"/>
    <n v="0.47077144226161999"/>
    <x v="8"/>
    <s v="County"/>
    <n v="6410"/>
    <n v="34536"/>
    <n v="4215"/>
  </r>
  <r>
    <s v="TN04175"/>
    <s v="TN"/>
    <s v="4175"/>
    <d v="2021-02-24T00:00:00"/>
    <n v="78443.78"/>
    <n v="4.2065082852511104E-3"/>
    <s v="Robert  Munoz"/>
    <s v="Female"/>
    <n v="44767"/>
    <n v="22143"/>
    <n v="0.49462773918288"/>
    <x v="22"/>
    <s v="County"/>
    <n v="169724"/>
    <n v="43444"/>
    <n v="1068"/>
  </r>
  <r>
    <s v="SQ02051"/>
    <s v="SQ"/>
    <s v="2051"/>
    <d v="2021-01-11T00:00:00"/>
    <n v="68887.839999999997"/>
    <n v="3.6940758045195302E-3"/>
    <s v="Robert  Munoz"/>
    <s v="Female"/>
    <n v="11206"/>
    <n v="5534"/>
    <n v="0.49384258432982298"/>
    <x v="17"/>
    <s v="County"/>
    <n v="28663"/>
    <n v="39251"/>
    <n v="1797"/>
  </r>
  <r>
    <s v="SQ02582"/>
    <s v="SQ"/>
    <s v="2582"/>
    <d v="2021-06-11T00:00:00"/>
    <n v="28329.77"/>
    <n v="1.51916968081164E-3"/>
    <s v="Ruben  Nunez"/>
    <s v="Male"/>
    <n v="3581"/>
    <n v="1866"/>
    <n v="0.52108349623010297"/>
    <x v="11"/>
    <s v="Unknown"/>
    <n v="5809"/>
    <n v="36652"/>
    <n v="4979"/>
  </r>
  <r>
    <s v="VT03537"/>
    <s v="VT"/>
    <s v="3537"/>
    <d v="2021-02-22T00:00:00"/>
    <n v="76303.820000000007"/>
    <n v="4.0917540055605403E-3"/>
    <s v="Salvador  Bass"/>
    <s v="Male"/>
    <n v="21835"/>
    <n v="10804"/>
    <n v="0.49480192351728902"/>
    <x v="21"/>
    <s v="County"/>
    <n v="5418"/>
    <n v="28993"/>
    <n v="2970"/>
  </r>
  <r>
    <s v="PR02275"/>
    <s v="PR"/>
    <s v="2275"/>
    <d v="2020-01-27T00:00:00"/>
    <n v="91929.69"/>
    <n v="4.9296834324603703E-3"/>
    <s v="Salvador  Bass"/>
    <s v="Female"/>
    <n v="32645"/>
    <n v="21818"/>
    <n v="0.66834124674529005"/>
    <x v="14"/>
    <s v="County"/>
    <n v="48212"/>
    <n v="35578"/>
    <n v="2034"/>
  </r>
  <r>
    <s v="PR00210"/>
    <s v="PR"/>
    <s v="0210"/>
    <d v="2019-12-09T00:00:00"/>
    <n v="67957.899999999994"/>
    <n v="3.6442082393054799E-3"/>
    <s v="Salvador  Bass"/>
    <s v="Male"/>
    <n v="99705"/>
    <n v="53477"/>
    <n v="0.53635223910536101"/>
    <x v="3"/>
    <s v="County"/>
    <n v="3365"/>
    <n v="54173"/>
    <n v="1651"/>
  </r>
  <r>
    <s v="TN02496"/>
    <s v="TN"/>
    <s v="2496"/>
    <d v="2019-12-10T00:00:00"/>
    <n v="114465.93"/>
    <n v="6.1381779782154E-3"/>
    <s v="Salvador  Bass"/>
    <s v="Female"/>
    <n v="2560"/>
    <n v="1387"/>
    <n v="0.54179687499999996"/>
    <x v="3"/>
    <s v="County"/>
    <n v="72964"/>
    <n v="71068"/>
    <n v="1964"/>
  </r>
  <r>
    <s v="SQ03491"/>
    <s v="SQ"/>
    <s v="3491"/>
    <d v="2019-02-04T00:00:00"/>
    <n v="99965.97"/>
    <n v="5.3606249093065697E-3"/>
    <s v="Salvador  Bass"/>
    <s v="Female"/>
    <n v="269278"/>
    <n v="133714"/>
    <n v="0.49656488833101797"/>
    <x v="9"/>
    <s v="County"/>
    <n v="1131378"/>
    <n v="96310"/>
    <n v="783"/>
  </r>
  <r>
    <s v="VT00839"/>
    <s v="VT"/>
    <s v="0839"/>
    <d v="2020-03-30T00:00:00"/>
    <n v="89960.6"/>
    <n v="4.8240919706592604E-3"/>
    <s v="Salvador  Bass"/>
    <s v="Female"/>
    <n v="2094769"/>
    <n v="1042053"/>
    <n v="0.49745485063030798"/>
    <x v="2"/>
    <s v="County"/>
    <n v="35185"/>
    <n v="71077"/>
    <n v="2019"/>
  </r>
  <r>
    <s v="PR00007"/>
    <s v="PR"/>
    <s v="0007"/>
    <d v="2018-09-03T00:00:00"/>
    <n v="102129.37"/>
    <n v="5.4766361472187702E-3"/>
    <s v="Salvador  Bass"/>
    <s v="Female"/>
    <n v="1868149"/>
    <n v="939004"/>
    <n v="0.50263870815443501"/>
    <x v="2"/>
    <s v="County"/>
    <n v="276381"/>
    <n v="63985"/>
    <n v="1293"/>
  </r>
  <r>
    <s v="PR03271"/>
    <s v="PR"/>
    <s v="3271"/>
    <d v="2019-04-15T00:00:00"/>
    <n v="95017.1"/>
    <n v="5.0952442423163897E-3"/>
    <s v="Salvador  Bass"/>
    <s v="Male"/>
    <n v="9197"/>
    <n v="4547"/>
    <n v="0.49440034793954601"/>
    <x v="8"/>
    <s v="County"/>
    <n v="5992"/>
    <n v="27647"/>
    <n v="2257"/>
  </r>
  <r>
    <s v="SQ01177"/>
    <s v="SQ"/>
    <s v="1177"/>
    <d v="2019-01-09T00:00:00"/>
    <n v="31172.77"/>
    <n v="1.6716241272313401E-3"/>
    <s v="Sandra  Floyd"/>
    <s v="Female"/>
    <n v="10742"/>
    <n v="5125"/>
    <n v="0.477099236641221"/>
    <x v="6"/>
    <s v="County"/>
    <n v="66086"/>
    <n v="49570"/>
    <n v="1409"/>
  </r>
  <r>
    <s v="VT01323"/>
    <s v="VT"/>
    <s v="1323"/>
    <d v="2020-03-18T00:00:00"/>
    <n v="66865.490000000005"/>
    <n v="3.5856283019810599E-3"/>
    <s v="Sandra  Floyd"/>
    <s v="Male"/>
    <n v="17695"/>
    <n v="8678"/>
    <n v="0.49042102288782102"/>
    <x v="16"/>
    <s v="County"/>
    <n v="285473"/>
    <n v="46140"/>
    <n v="890"/>
  </r>
  <r>
    <s v="TN00579"/>
    <s v="TN"/>
    <s v="0579"/>
    <d v="2019-10-25T00:00:00"/>
    <n v="31816.57"/>
    <n v="1.7061475787280001E-3"/>
    <s v="Sandra  Floyd"/>
    <s v="Female"/>
    <n v="27788"/>
    <n v="15418"/>
    <n v="0.55484381747516898"/>
    <x v="14"/>
    <s v="County"/>
    <n v="720881"/>
    <n v="80185"/>
    <n v="827"/>
  </r>
  <r>
    <s v="PR01055"/>
    <s v="PR"/>
    <s v="1055"/>
    <d v="2019-01-28T00:00:00"/>
    <n v="28305.08"/>
    <n v="1.51784569196813E-3"/>
    <s v="Sandra  Floyd"/>
    <s v="Male"/>
    <n v="263885"/>
    <n v="133152"/>
    <n v="0.50458343596642496"/>
    <x v="1"/>
    <s v="County"/>
    <n v="61868"/>
    <n v="42980"/>
    <n v="1757"/>
  </r>
  <r>
    <s v="VT04552"/>
    <s v="VT"/>
    <s v="4552"/>
    <d v="2021-08-13T00:00:00"/>
    <n v="100424.23"/>
    <n v="5.3851988715353004E-3"/>
    <s v="Sandra  Floyd"/>
    <s v="Male"/>
    <n v="15702"/>
    <n v="7865"/>
    <n v="0.50089160616481998"/>
    <x v="15"/>
    <s v="County"/>
    <n v="51160"/>
    <n v="53631"/>
    <n v="1815"/>
  </r>
  <r>
    <s v="PR03034"/>
    <s v="PR"/>
    <s v="3034"/>
    <d v="2020-01-16T00:00:00"/>
    <n v="112645.99"/>
    <n v="6.0405846102178397E-3"/>
    <s v="Shari  Silva"/>
    <s v="Male"/>
    <n v="1474"/>
    <n v="731"/>
    <n v="0.49592944369063802"/>
    <x v="0"/>
    <s v="County"/>
    <n v="4680"/>
    <n v="38229"/>
    <n v="1809"/>
  </r>
  <r>
    <s v="PR00893"/>
    <s v="PR"/>
    <s v="0893"/>
    <d v="2018-08-20T00:00:00"/>
    <n v="52963.65"/>
    <n v="2.8401491175226402E-3"/>
    <s v="Shari  Silva"/>
    <s v="Female"/>
    <n v="13938"/>
    <n v="6863"/>
    <n v="0.49239489166307898"/>
    <x v="6"/>
    <s v="County"/>
    <n v="29358"/>
    <n v="36444"/>
    <n v="1673"/>
  </r>
  <r>
    <s v="SQ04488"/>
    <s v="SQ"/>
    <s v="4488"/>
    <d v="2020-06-29T00:00:00"/>
    <n v="59258.19"/>
    <n v="3.1776906620765199E-3"/>
    <s v="Shari  Silva"/>
    <s v="Female"/>
    <n v="37407"/>
    <n v="20049"/>
    <n v="0.53596920362499001"/>
    <x v="0"/>
    <s v="County"/>
    <n v="41195"/>
    <n v="39751"/>
    <n v="1776"/>
  </r>
  <r>
    <s v="SQ03350"/>
    <s v="SQ"/>
    <s v="3350"/>
    <d v="2019-11-18T00:00:00"/>
    <n v="119022.49"/>
    <n v="6.3825212185875998E-3"/>
    <s v="Shari  Silva"/>
    <s v="Male"/>
    <n v="27345"/>
    <n v="14996"/>
    <n v="0.548400073139514"/>
    <x v="16"/>
    <s v="County"/>
    <n v="13591"/>
    <n v="34044"/>
    <n v="3141"/>
  </r>
  <r>
    <s v="VT00578"/>
    <s v="VT"/>
    <s v="0578"/>
    <d v="2018-06-21T00:00:00"/>
    <n v="114425.19"/>
    <n v="6.1359933161868599E-3"/>
    <s v="Shari  Silva"/>
    <s v="Male"/>
    <n v="13395"/>
    <n v="6382"/>
    <n v="0.47644643523702901"/>
    <x v="12"/>
    <s v="County"/>
    <n v="31728"/>
    <n v="41627"/>
    <n v="2025"/>
  </r>
  <r>
    <s v="TN02727"/>
    <s v="TN"/>
    <s v="2727"/>
    <d v="2021-06-18T00:00:00"/>
    <n v="86233.83"/>
    <n v="4.6242458020755196E-3"/>
    <s v="Shari  Silva"/>
    <s v="Female"/>
    <n v="390463"/>
    <n v="187292"/>
    <n v="0.47966644726901098"/>
    <x v="16"/>
    <s v="County"/>
    <n v="6653"/>
    <n v="35833"/>
    <n v="3076"/>
  </r>
  <r>
    <s v="TN04246"/>
    <s v="TN"/>
    <s v="4246"/>
    <d v="2018-12-31T00:00:00"/>
    <n v="69163.39"/>
    <n v="3.7088520348082898E-3"/>
    <s v="Shari  Silva"/>
    <s v="Male"/>
    <n v="33586"/>
    <n v="16421"/>
    <n v="0.48892395641040898"/>
    <x v="6"/>
    <s v="County"/>
    <n v="72671"/>
    <n v="43125"/>
    <n v="1602"/>
  </r>
  <r>
    <s v="SQ00691"/>
    <s v="SQ"/>
    <s v="0691"/>
    <d v="2018-07-10T00:00:00"/>
    <n v="37902.35"/>
    <n v="2.0324944731817799E-3"/>
    <s v="Shari  Silva"/>
    <s v="Female"/>
    <n v="50884"/>
    <n v="25174"/>
    <n v="0.49473311846552898"/>
    <x v="6"/>
    <s v="County"/>
    <n v="11367"/>
    <n v="38056"/>
    <n v="3883"/>
  </r>
  <r>
    <s v="TN02204"/>
    <s v="TN"/>
    <s v="2204"/>
    <d v="2018-03-05T00:00:00"/>
    <n v="84742.86"/>
    <n v="4.5442932850236796E-3"/>
    <s v="Sonya  Mullins"/>
    <s v="Female"/>
    <n v="30214"/>
    <n v="15148"/>
    <n v="0.50135698682729901"/>
    <x v="11"/>
    <s v="Unknown"/>
    <n v="3495"/>
    <n v="35000"/>
    <n v="5776"/>
  </r>
  <r>
    <s v="VT01703"/>
    <s v="VT"/>
    <s v="1703"/>
    <d v="2019-02-01T00:00:00"/>
    <n v="104903.79"/>
    <n v="5.6254130255992598E-3"/>
    <s v="Sonya  Mullins"/>
    <s v="Male"/>
    <n v="17055"/>
    <n v="8302"/>
    <n v="0.48677807094693598"/>
    <x v="16"/>
    <s v="County"/>
    <n v="10037"/>
    <n v="36579"/>
    <n v="3298"/>
  </r>
  <r>
    <s v="TN00243"/>
    <s v="TN"/>
    <s v="0243"/>
    <d v="2019-12-24T00:00:00"/>
    <n v="65569.36"/>
    <n v="3.5161239820239798E-3"/>
    <s v="Sonya  Mullins"/>
    <s v="Female"/>
    <n v="310032"/>
    <n v="155795"/>
    <n v="0.50251264385611805"/>
    <x v="11"/>
    <s v="Unknown"/>
    <n v="4627"/>
    <n v="36791"/>
    <n v="5397"/>
  </r>
  <r>
    <s v="VT04093"/>
    <s v="VT"/>
    <s v="4093"/>
    <d v="2019-01-03T00:00:00"/>
    <n v="80360.41"/>
    <n v="4.3092866059128796E-3"/>
    <s v="Sylvester  Morales"/>
    <s v="Male"/>
    <n v="276517"/>
    <n v="140953"/>
    <n v="0.50974442800985098"/>
    <x v="2"/>
    <s v="County"/>
    <n v="428049"/>
    <n v="53274"/>
    <n v="946"/>
  </r>
  <r>
    <s v="SQ01854"/>
    <s v="SQ"/>
    <s v="1854"/>
    <d v="2018-05-30T00:00:00"/>
    <n v="74279.009999999995"/>
    <n v="3.9831745867581897E-3"/>
    <s v="Sylvester  Morales"/>
    <s v="Female"/>
    <n v="34079"/>
    <n v="16258"/>
    <n v="0.47706798908418702"/>
    <x v="12"/>
    <s v="County"/>
    <n v="88612"/>
    <n v="41703"/>
    <n v="925"/>
  </r>
  <r>
    <s v="SQ03733"/>
    <s v="SQ"/>
    <s v="3733"/>
    <d v="2018-03-21T00:00:00"/>
    <n v="70755.5"/>
    <n v="3.7942281335382501E-3"/>
    <s v="Tiffany  May"/>
    <s v="Male"/>
    <n v="78660"/>
    <n v="38736"/>
    <n v="0.49244851258581201"/>
    <x v="21"/>
    <s v="County"/>
    <n v="144421"/>
    <n v="43524"/>
    <n v="1412"/>
  </r>
  <r>
    <s v="TN04058"/>
    <s v="TN"/>
    <s v="4058"/>
    <d v="2021-01-25T00:00:00"/>
    <n v="89690.38"/>
    <n v="4.8096015589422199E-3"/>
    <s v="Tracy  Reed"/>
    <s v="Male"/>
    <n v="27635"/>
    <n v="13535"/>
    <n v="0.48977745612447998"/>
    <x v="17"/>
    <s v="County"/>
    <n v="4216"/>
    <n v="36899"/>
    <n v="6334"/>
  </r>
  <r>
    <s v="PR03886"/>
    <s v="PR"/>
    <s v="3886"/>
    <d v="2021-04-19T00:00:00"/>
    <n v="114177.23"/>
    <n v="6.1226965857843901E-3"/>
    <s v="Trevor  Jones"/>
    <s v="Female"/>
    <n v="113833"/>
    <n v="55920"/>
    <n v="0.49124594801156102"/>
    <x v="16"/>
    <s v="County"/>
    <n v="20601"/>
    <n v="32105"/>
    <n v="2438"/>
  </r>
  <r>
    <s v="TN03169"/>
    <s v="TN"/>
    <s v="3169"/>
    <d v="2019-02-25T00:00:00"/>
    <n v="44403.77"/>
    <n v="2.3811298537804401E-3"/>
    <s v="Trevor  Jones"/>
    <s v="Male"/>
    <n v="22217"/>
    <n v="10639"/>
    <n v="0.47886753387045999"/>
    <x v="4"/>
    <s v="County"/>
    <n v="307788"/>
    <n v="43809"/>
    <n v="999"/>
  </r>
  <r>
    <s v="TN02570"/>
    <s v="TN"/>
    <s v="2570"/>
    <d v="2018-06-26T00:00:00"/>
    <n v="84598.88"/>
    <n v="4.5365724298722602E-3"/>
    <s v="Trevor  Jones"/>
    <s v="Male"/>
    <n v="135034"/>
    <n v="67533"/>
    <n v="0.50011848867692599"/>
    <x v="14"/>
    <s v="County"/>
    <n v="17146"/>
    <n v="39349"/>
    <n v="4204"/>
  </r>
  <r>
    <s v="SQ02465"/>
    <s v="SQ"/>
    <s v="2465"/>
    <d v="2019-02-04T00:00:00"/>
    <n v="49625.64"/>
    <n v="2.6611500085907298E-3"/>
    <s v="Trevor  Jones"/>
    <s v="Male"/>
    <n v="178942"/>
    <n v="87851"/>
    <n v="0.49094678722714602"/>
    <x v="9"/>
    <s v="County"/>
    <n v="185139"/>
    <n v="67256"/>
    <n v="1534"/>
  </r>
  <r>
    <s v="SQ01519"/>
    <s v="SQ"/>
    <s v="1519"/>
    <d v="2020-12-01T00:00:00"/>
    <n v="0"/>
    <n v="0"/>
    <s v="Willie  Vega"/>
    <s v="Male"/>
    <n v="215996"/>
    <n v="105693"/>
    <n v="0.48932850608344602"/>
    <x v="0"/>
    <s v="County"/>
    <n v="26735"/>
    <n v="40140"/>
    <n v="2637"/>
  </r>
  <r>
    <s v="TN04740"/>
    <s v="TN"/>
    <s v="4740"/>
    <d v="2020-04-10T00:00:00"/>
    <n v="99683.67"/>
    <n v="5.3454867136596201E-3"/>
    <s v="Woodrow  Colon"/>
    <s v="Female"/>
    <n v="9617"/>
    <n v="5137"/>
    <n v="0.534158261412083"/>
    <x v="0"/>
    <s v="County"/>
    <n v="4807"/>
    <n v="62670"/>
    <n v="8682"/>
  </r>
  <r>
    <s v="SQ00187"/>
    <s v="SQ"/>
    <s v="0187"/>
    <d v="2018-02-02T00:00:00"/>
    <n v="80695.740000000005"/>
    <n v="4.3272685086627599E-3"/>
    <s v="Woodrow  Colon"/>
    <s v="Female"/>
    <n v="18966"/>
    <n v="9608"/>
    <n v="0.50659074132658399"/>
    <x v="2"/>
    <s v="County"/>
    <n v="266102"/>
    <n v="73948"/>
    <n v="1220"/>
  </r>
  <r>
    <s v="VT03298"/>
    <s v="VT"/>
    <s v="3298"/>
    <d v="2020-12-28T00:00:00"/>
    <n v="53184.02"/>
    <n v="2.85196634803882E-3"/>
    <s v="Woodrow  Colon"/>
    <s v="Male"/>
    <n v="17789"/>
    <n v="8931"/>
    <n v="0.50205182978245"/>
    <x v="1"/>
    <s v="County"/>
    <n v="181699"/>
    <n v="93257"/>
    <n v="2610"/>
  </r>
  <r>
    <s v="SQ01697"/>
    <s v="SQ"/>
    <s v="1697"/>
    <d v="2020-10-15T00:00:00"/>
    <n v="49915.14"/>
    <n v="2.67667430061975E-3"/>
    <s v="Woodrow  Colon"/>
    <s v="Male"/>
    <n v="47073"/>
    <n v="22566"/>
    <n v="0.47938308584538902"/>
    <x v="0"/>
    <s v="County"/>
    <n v="269267"/>
    <n v="49477"/>
    <n v="10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C6A248-706A-47EF-B2B1-60ED4A0E7DF2}" name="PivotTable6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5" firstHeaderRow="1" firstDataRow="1" firstDataCol="1"/>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s>
  <rowFields count="1">
    <field x="7"/>
  </rowFields>
  <rowItems count="2">
    <i>
      <x/>
    </i>
    <i>
      <x v="1"/>
    </i>
  </rowItems>
  <colItems count="1">
    <i/>
  </colItems>
  <dataFields count="1">
    <dataField name="Average of Salary" fld="4" subtotal="average"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731F70-311F-4F2A-86BB-F767051A21CD}" name="PivotTable7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28" firstHeaderRow="1" firstDataRow="1" firstDataCol="1"/>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axis="axisRow" compact="0" outline="0" showAll="0" defaultSubtotal="0">
      <items count="25">
        <item x="12"/>
        <item x="6"/>
        <item x="4"/>
        <item x="5"/>
        <item x="18"/>
        <item x="10"/>
        <item x="3"/>
        <item x="0"/>
        <item x="17"/>
        <item x="19"/>
        <item x="20"/>
        <item x="24"/>
        <item x="13"/>
        <item x="23"/>
        <item x="15"/>
        <item x="8"/>
        <item x="16"/>
        <item x="21"/>
        <item x="22"/>
        <item x="14"/>
        <item x="1"/>
        <item x="2"/>
        <item x="9"/>
        <item x="7"/>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s>
  <rowFields count="1">
    <field x="11"/>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Average of Salary" fld="4" subtotal="average" baseField="1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81FD776-7734-4A69-B765-4B4BFBAC52F6}" autoFormatId="16" applyNumberFormats="0" applyBorderFormats="0" applyFontFormats="0" applyPatternFormats="0" applyAlignmentFormats="0" applyWidthHeightFormats="0">
  <queryTableRefresh nextId="18">
    <queryTableFields count="16">
      <queryTableField id="1" name="Staff ID" tableColumnId="1"/>
      <queryTableField id="2" name="Staff Letters" tableColumnId="2"/>
      <queryTableField id="3" name="Staff#" tableColumnId="3"/>
      <queryTableField id="4" name="Start Date" tableColumnId="4"/>
      <queryTableField id="5" name="Salary" tableColumnId="5"/>
      <queryTableField id="6" name="Column2" tableColumnId="6"/>
      <queryTableField id="7" name="Full Name" tableColumnId="7"/>
      <queryTableField id="8" name="Gender" tableColumnId="8"/>
      <queryTableField id="9" name="TotalPop" tableColumnId="9"/>
      <queryTableField id="10" name="MenPop" tableColumnId="10"/>
      <queryTableField id="11" name="MenPop/TotalPop" tableColumnId="11"/>
      <queryTableField id="12" name="County" tableColumnId="12"/>
      <queryTableField id="13" name="County2" tableColumnId="13"/>
      <queryTableField id="14" name="Citizen" tableColumnId="14"/>
      <queryTableField id="15" name="Income" tableColumnId="15"/>
      <queryTableField id="16" name="Tax"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9519D7-8769-45EB-996B-F1E3DBEB6BBF}" name="Table1__2" displayName="Table1__2" ref="A1:P258" tableType="queryTable" totalsRowShown="0">
  <autoFilter ref="A1:P258" xr:uid="{379519D7-8769-45EB-996B-F1E3DBEB6B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xmlns:xlrd2="http://schemas.microsoft.com/office/spreadsheetml/2017/richdata2" ref="A2:P258">
    <sortCondition ref="G1:G258"/>
  </sortState>
  <tableColumns count="16">
    <tableColumn id="1" xr3:uid="{8EAD480B-39FD-4655-98D0-FED01C870CDC}" uniqueName="1" name="Staff ID" queryTableFieldId="1" dataDxfId="33"/>
    <tableColumn id="2" xr3:uid="{CC7F82A0-A65A-47C0-A38E-FC4DD58189BD}" uniqueName="2" name="Staff Letters" queryTableFieldId="2" dataDxfId="32"/>
    <tableColumn id="3" xr3:uid="{2D6E2DC4-46D2-47E7-BEBC-628B521BF402}" uniqueName="3" name="Staff#" queryTableFieldId="3" dataDxfId="31"/>
    <tableColumn id="4" xr3:uid="{AFC3FCBE-CA1F-423B-A00C-6C5E518A2E61}" uniqueName="4" name="Start Date" queryTableFieldId="4" dataDxfId="30"/>
    <tableColumn id="5" xr3:uid="{D8CAFBF2-9C89-474C-A4DD-EEF6C40126B8}" uniqueName="5" name="Salary" queryTableFieldId="5" dataDxfId="29"/>
    <tableColumn id="6" xr3:uid="{ABD725C3-3C3B-439D-AC52-0F94D587B543}" uniqueName="6" name="Column2" queryTableFieldId="6" dataDxfId="28"/>
    <tableColumn id="7" xr3:uid="{E735CD12-7F4F-404A-AE49-12093FA610C4}" uniqueName="7" name="Full Name" queryTableFieldId="7" dataDxfId="27"/>
    <tableColumn id="8" xr3:uid="{209D5877-860E-4455-A71B-3FA38E396A41}" uniqueName="8" name="Gender" queryTableFieldId="8" dataDxfId="26"/>
    <tableColumn id="9" xr3:uid="{B8F99AC1-D074-4434-968E-A983A268B212}" uniqueName="9" name="TotalPop" queryTableFieldId="9" dataDxfId="25"/>
    <tableColumn id="10" xr3:uid="{E1B334AA-7363-4604-BECB-72B4DE30BF50}" uniqueName="10" name="MenPop" queryTableFieldId="10" dataDxfId="24"/>
    <tableColumn id="11" xr3:uid="{88A2E494-6309-4520-BB93-A9A323D04DD8}" uniqueName="11" name="MenPop/TotalPop" queryTableFieldId="11" dataDxfId="23"/>
    <tableColumn id="12" xr3:uid="{A6AF4338-D8DE-453C-84D5-5E5004EC31A8}" uniqueName="12" name="County" queryTableFieldId="12" dataDxfId="22"/>
    <tableColumn id="13" xr3:uid="{00FAFB19-4D25-4DD1-B418-E29686F0B32C}" uniqueName="13" name="County2" queryTableFieldId="13" dataDxfId="21"/>
    <tableColumn id="14" xr3:uid="{80013ECB-46B7-4CE6-A1E8-436745524BD8}" uniqueName="14" name="Citizen" queryTableFieldId="14" dataDxfId="20"/>
    <tableColumn id="15" xr3:uid="{BF60CB3E-5879-4261-AF66-09C8340B9B6C}" uniqueName="15" name="Income" queryTableFieldId="15" dataDxfId="19"/>
    <tableColumn id="16" xr3:uid="{8CF8407A-8C50-4F36-BB04-442B33B3289C}" uniqueName="16" name="Tax" queryTableFieldId="1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162C29-DD22-4D0A-850E-BEDB92EF9D1F}" name="Table1" displayName="Table1" ref="A1:P258" totalsRowShown="0" headerRowDxfId="17" dataDxfId="16">
  <autoFilter ref="A1:P258" xr:uid="{ED162C29-DD22-4D0A-850E-BEDB92EF9D1F}"/>
  <tableColumns count="16">
    <tableColumn id="1" xr3:uid="{0D44EE37-E5E8-4B73-AE8F-18791D2758BC}" name="Staff ID" dataDxfId="15"/>
    <tableColumn id="18" xr3:uid="{4DCD7D71-AF67-4A21-B7D0-776CDD74EEE1}" name="Staff Letters" dataDxfId="14">
      <calculatedColumnFormula>LEFT(A2,2)</calculatedColumnFormula>
    </tableColumn>
    <tableColumn id="15" xr3:uid="{F2F1B322-FE84-4104-96C1-C5EF47B043F1}" name="Staff#" dataDxfId="13">
      <calculatedColumnFormula>RIGHT(Table1[[#This Row],[Staff ID]],4)</calculatedColumnFormula>
    </tableColumn>
    <tableColumn id="2" xr3:uid="{520C77FB-44F8-4180-907C-5611DFCA7BDF}" name="Start Date" dataDxfId="12"/>
    <tableColumn id="3" xr3:uid="{EE577886-E12A-42A8-83DE-76677A1B9830}" name="Salary" dataDxfId="11"/>
    <tableColumn id="19" xr3:uid="{DDF64471-46A9-4208-8D7B-9742A279CA2F}" name="Column2" dataDxfId="10"/>
    <tableColumn id="4" xr3:uid="{AAAA74E6-1502-46E5-9450-1A2E83CC5FC9}" name="Full Name" dataDxfId="9"/>
    <tableColumn id="5" xr3:uid="{E8E39316-DF00-4FBF-8367-1BAD2C8035C2}" name="Gender" dataDxfId="8"/>
    <tableColumn id="6" xr3:uid="{3FA62E08-245F-4983-8C59-23A4077B395A}" name="TotalPop" dataDxfId="7"/>
    <tableColumn id="7" xr3:uid="{6758E39A-21DE-40AD-B3AE-1C5A928E4104}" name="MenPop" dataDxfId="6"/>
    <tableColumn id="17" xr3:uid="{049B5217-7529-4A77-9C22-BE89B27C830E}" name="MenPop/TotalPop" dataDxfId="5">
      <calculatedColumnFormula>J2/I2</calculatedColumnFormula>
    </tableColumn>
    <tableColumn id="8" xr3:uid="{9346FE62-6A3E-45FC-9067-8663654795B4}" name="County" dataDxfId="4"/>
    <tableColumn id="16" xr3:uid="{A6F990FF-C96E-4D47-A054-DBBD47A01F4B}" name="Column1" dataDxfId="3"/>
    <tableColumn id="9" xr3:uid="{EE5E12B8-83D2-4420-AF11-701D6815C196}" name="Citizen" dataDxfId="2"/>
    <tableColumn id="10" xr3:uid="{7A881CF3-E725-453F-AD37-8828D9B83503}" name="Income" dataDxfId="1"/>
    <tableColumn id="11" xr3:uid="{955CE005-D1A6-4F84-BF91-2AC9E63FF27C}" name="Tax"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677B-77E7-4632-9BF0-83C1E0253B20}">
  <dimension ref="A1:AD263"/>
  <sheetViews>
    <sheetView tabSelected="1" topLeftCell="C1" zoomScaleNormal="100" workbookViewId="0">
      <pane ySplit="1" topLeftCell="A2" activePane="bottomLeft" state="frozen"/>
      <selection pane="bottomLeft" activeCell="W192" sqref="W192"/>
    </sheetView>
  </sheetViews>
  <sheetFormatPr defaultRowHeight="15" x14ac:dyDescent="0.25"/>
  <cols>
    <col min="1" max="1" width="10.5703125" style="9" bestFit="1" customWidth="1"/>
    <col min="2" max="2" width="15.85546875" style="9" bestFit="1" customWidth="1"/>
    <col min="3" max="3" width="8.7109375" style="9" bestFit="1" customWidth="1"/>
    <col min="4" max="4" width="13.140625" style="42" bestFit="1" customWidth="1"/>
    <col min="5" max="5" width="13.85546875" style="17" bestFit="1" customWidth="1"/>
    <col min="6" max="6" width="11.5703125" style="13" bestFit="1" customWidth="1"/>
    <col min="7" max="7" width="20" style="9" bestFit="1" customWidth="1"/>
    <col min="8" max="8" width="10.140625" style="9" bestFit="1" customWidth="1"/>
    <col min="9" max="9" width="13.85546875" style="18" bestFit="1" customWidth="1"/>
    <col min="10" max="10" width="12.5703125" style="18" bestFit="1" customWidth="1"/>
    <col min="11" max="11" width="22.42578125" style="13" bestFit="1" customWidth="1"/>
    <col min="12" max="12" width="11" style="9" bestFit="1" customWidth="1"/>
    <col min="13" max="13" width="11.140625" style="9" bestFit="1" customWidth="1"/>
    <col min="14" max="14" width="13" style="18" bestFit="1" customWidth="1"/>
    <col min="15" max="15" width="11.42578125" style="18" bestFit="1" customWidth="1"/>
    <col min="16" max="16" width="10.140625" style="18" bestFit="1" customWidth="1"/>
  </cols>
  <sheetData>
    <row r="1" spans="1:30" x14ac:dyDescent="0.25">
      <c r="A1" s="9" t="s">
        <v>1</v>
      </c>
      <c r="B1" s="9" t="s">
        <v>498</v>
      </c>
      <c r="C1" s="9" t="s">
        <v>471</v>
      </c>
      <c r="D1" s="42" t="s">
        <v>243</v>
      </c>
      <c r="E1" s="17" t="s">
        <v>357</v>
      </c>
      <c r="F1" s="13" t="s">
        <v>470</v>
      </c>
      <c r="G1" s="9" t="s">
        <v>386</v>
      </c>
      <c r="H1" s="9" t="s">
        <v>387</v>
      </c>
      <c r="I1" s="18" t="s">
        <v>359</v>
      </c>
      <c r="J1" s="18" t="s">
        <v>461</v>
      </c>
      <c r="K1" s="13" t="s">
        <v>497</v>
      </c>
      <c r="L1" s="9" t="s">
        <v>358</v>
      </c>
      <c r="M1" s="9" t="s">
        <v>472</v>
      </c>
      <c r="N1" s="18" t="s">
        <v>384</v>
      </c>
      <c r="O1" s="18" t="s">
        <v>385</v>
      </c>
      <c r="P1" s="18" t="s">
        <v>465</v>
      </c>
    </row>
    <row r="2" spans="1:30" x14ac:dyDescent="0.25">
      <c r="A2" s="9" t="s">
        <v>95</v>
      </c>
      <c r="B2" s="9" t="s">
        <v>502</v>
      </c>
      <c r="C2" s="9" t="s">
        <v>582</v>
      </c>
      <c r="D2" s="42">
        <v>43972</v>
      </c>
      <c r="E2" s="17">
        <v>71823.56</v>
      </c>
      <c r="F2" s="13">
        <v>3.8515023143483201E-3</v>
      </c>
      <c r="G2" s="9" t="s">
        <v>438</v>
      </c>
      <c r="H2" s="9" t="s">
        <v>389</v>
      </c>
      <c r="I2" s="18">
        <v>72124</v>
      </c>
      <c r="J2" s="18">
        <v>35663</v>
      </c>
      <c r="K2" s="13">
        <v>0.49446786090621703</v>
      </c>
      <c r="L2" s="9" t="s">
        <v>480</v>
      </c>
      <c r="M2" s="9" t="s">
        <v>358</v>
      </c>
      <c r="N2" s="18">
        <v>4028</v>
      </c>
      <c r="O2" s="18">
        <v>38491</v>
      </c>
      <c r="P2" s="18">
        <v>1654</v>
      </c>
    </row>
    <row r="3" spans="1:30" x14ac:dyDescent="0.25">
      <c r="A3" s="9" t="s">
        <v>187</v>
      </c>
      <c r="B3" s="9" t="s">
        <v>502</v>
      </c>
      <c r="C3" s="9" t="s">
        <v>690</v>
      </c>
      <c r="D3" s="42">
        <v>44039</v>
      </c>
      <c r="E3" s="17">
        <v>57925.91</v>
      </c>
      <c r="F3" s="13">
        <v>3.1062478165344702E-3</v>
      </c>
      <c r="G3" s="9" t="s">
        <v>438</v>
      </c>
      <c r="H3" s="9" t="s">
        <v>391</v>
      </c>
      <c r="I3" s="18">
        <v>153187</v>
      </c>
      <c r="J3" s="18">
        <v>73863</v>
      </c>
      <c r="K3" s="13">
        <v>0.48217538041739799</v>
      </c>
      <c r="L3" s="9" t="s">
        <v>493</v>
      </c>
      <c r="M3" s="9" t="s">
        <v>358</v>
      </c>
      <c r="N3" s="18">
        <v>6046749</v>
      </c>
      <c r="O3" s="18">
        <v>56196</v>
      </c>
      <c r="P3" s="18">
        <v>270</v>
      </c>
      <c r="R3" s="12" t="s">
        <v>736</v>
      </c>
      <c r="S3" s="12"/>
    </row>
    <row r="4" spans="1:30" x14ac:dyDescent="0.25">
      <c r="A4" s="9" t="s">
        <v>198</v>
      </c>
      <c r="B4" s="9" t="s">
        <v>499</v>
      </c>
      <c r="C4" s="9" t="s">
        <v>703</v>
      </c>
      <c r="D4" s="42">
        <v>43951</v>
      </c>
      <c r="E4" s="17">
        <v>68197.899999999994</v>
      </c>
      <c r="F4" s="13">
        <v>3.65707811870778E-3</v>
      </c>
      <c r="G4" s="9" t="s">
        <v>438</v>
      </c>
      <c r="H4" s="9" t="s">
        <v>389</v>
      </c>
      <c r="I4" s="18">
        <v>1465832</v>
      </c>
      <c r="J4" s="18">
        <v>717117</v>
      </c>
      <c r="K4" s="13">
        <v>0.489221820781645</v>
      </c>
      <c r="L4" s="9" t="s">
        <v>494</v>
      </c>
      <c r="M4" s="9" t="s">
        <v>358</v>
      </c>
      <c r="N4" s="18">
        <v>1427761</v>
      </c>
      <c r="O4" s="18">
        <v>56603</v>
      </c>
      <c r="P4" s="18">
        <v>478</v>
      </c>
    </row>
    <row r="5" spans="1:30" x14ac:dyDescent="0.25">
      <c r="A5" s="9" t="s">
        <v>197</v>
      </c>
      <c r="B5" s="9" t="s">
        <v>499</v>
      </c>
      <c r="C5" s="9" t="s">
        <v>702</v>
      </c>
      <c r="D5" s="42">
        <v>43740</v>
      </c>
      <c r="E5" s="17">
        <v>72502.61</v>
      </c>
      <c r="F5" s="13">
        <v>3.8879160293821902E-3</v>
      </c>
      <c r="G5" s="9" t="s">
        <v>418</v>
      </c>
      <c r="H5" s="9" t="s">
        <v>391</v>
      </c>
      <c r="I5" s="18">
        <v>2298032</v>
      </c>
      <c r="J5" s="18">
        <v>1143477</v>
      </c>
      <c r="K5" s="13">
        <v>0.49758967673209098</v>
      </c>
      <c r="L5" s="9" t="s">
        <v>494</v>
      </c>
      <c r="M5" s="9" t="s">
        <v>358</v>
      </c>
      <c r="N5" s="18">
        <v>15240</v>
      </c>
      <c r="O5" s="18">
        <v>47333</v>
      </c>
      <c r="P5" s="18">
        <v>3575</v>
      </c>
    </row>
    <row r="6" spans="1:30" x14ac:dyDescent="0.25">
      <c r="A6" s="9" t="s">
        <v>77</v>
      </c>
      <c r="B6" s="9" t="s">
        <v>499</v>
      </c>
      <c r="C6" s="9" t="s">
        <v>579</v>
      </c>
      <c r="D6" s="42">
        <v>43822</v>
      </c>
      <c r="E6" s="17">
        <v>83191.95</v>
      </c>
      <c r="F6" s="13">
        <v>4.4611265155911203E-3</v>
      </c>
      <c r="G6" s="9" t="s">
        <v>418</v>
      </c>
      <c r="H6" s="9" t="s">
        <v>389</v>
      </c>
      <c r="I6" s="18">
        <v>32531</v>
      </c>
      <c r="J6" s="18">
        <v>16645</v>
      </c>
      <c r="K6" s="13">
        <v>0.51166579570256099</v>
      </c>
      <c r="L6" s="9" t="s">
        <v>479</v>
      </c>
      <c r="M6" s="9" t="s">
        <v>358</v>
      </c>
      <c r="N6" s="18">
        <v>1686</v>
      </c>
      <c r="O6" s="18">
        <v>52419</v>
      </c>
      <c r="P6" s="18">
        <v>7157</v>
      </c>
      <c r="AA6" s="49" t="s">
        <v>738</v>
      </c>
      <c r="AB6" s="49"/>
      <c r="AC6" s="49"/>
      <c r="AD6" s="49"/>
    </row>
    <row r="7" spans="1:30" x14ac:dyDescent="0.25">
      <c r="A7" s="9" t="s">
        <v>46</v>
      </c>
      <c r="B7" s="9" t="s">
        <v>504</v>
      </c>
      <c r="C7" s="9" t="s">
        <v>548</v>
      </c>
      <c r="D7" s="42">
        <v>43504</v>
      </c>
      <c r="E7" s="17">
        <v>63555.73</v>
      </c>
      <c r="F7" s="13">
        <v>3.40814408510379E-3</v>
      </c>
      <c r="G7" s="9" t="s">
        <v>418</v>
      </c>
      <c r="H7" s="9" t="s">
        <v>391</v>
      </c>
      <c r="I7" s="18">
        <v>30387</v>
      </c>
      <c r="J7" s="18">
        <v>15004</v>
      </c>
      <c r="K7" s="13">
        <v>0.49376378056405701</v>
      </c>
      <c r="L7" s="9" t="s">
        <v>475</v>
      </c>
      <c r="M7" s="9" t="s">
        <v>358</v>
      </c>
      <c r="N7" s="18">
        <v>15431</v>
      </c>
      <c r="O7" s="18">
        <v>32042</v>
      </c>
      <c r="P7" s="18">
        <v>2576</v>
      </c>
      <c r="AA7" s="49"/>
      <c r="AB7" s="49"/>
      <c r="AC7" s="49"/>
      <c r="AD7" s="49"/>
    </row>
    <row r="8" spans="1:30" x14ac:dyDescent="0.25">
      <c r="A8" s="9" t="s">
        <v>70</v>
      </c>
      <c r="B8" s="9" t="s">
        <v>502</v>
      </c>
      <c r="C8" s="9" t="s">
        <v>572</v>
      </c>
      <c r="D8" s="42">
        <v>43794</v>
      </c>
      <c r="E8" s="17">
        <v>113747.56</v>
      </c>
      <c r="F8" s="13">
        <v>6.0996557479394602E-3</v>
      </c>
      <c r="G8" s="9" t="s">
        <v>418</v>
      </c>
      <c r="H8" s="9" t="s">
        <v>389</v>
      </c>
      <c r="I8" s="18">
        <v>17776</v>
      </c>
      <c r="J8" s="18">
        <v>9351</v>
      </c>
      <c r="K8" s="13">
        <v>0.52604635463546401</v>
      </c>
      <c r="L8" s="9" t="s">
        <v>479</v>
      </c>
      <c r="M8" s="9" t="s">
        <v>358</v>
      </c>
      <c r="N8" s="18">
        <v>212908</v>
      </c>
      <c r="O8" s="18">
        <v>78326</v>
      </c>
      <c r="P8" s="18">
        <v>1872</v>
      </c>
      <c r="AA8" s="49"/>
      <c r="AB8" s="49"/>
      <c r="AC8" s="49"/>
      <c r="AD8" s="49"/>
    </row>
    <row r="9" spans="1:30" x14ac:dyDescent="0.25">
      <c r="A9" s="9" t="s">
        <v>55</v>
      </c>
      <c r="B9" s="9" t="s">
        <v>499</v>
      </c>
      <c r="C9" s="9" t="s">
        <v>557</v>
      </c>
      <c r="D9" s="42">
        <v>43584</v>
      </c>
      <c r="E9" s="17">
        <v>116767.63</v>
      </c>
      <c r="F9" s="13">
        <v>6.2616054841331797E-3</v>
      </c>
      <c r="G9" s="9" t="s">
        <v>418</v>
      </c>
      <c r="H9" s="9" t="s">
        <v>389</v>
      </c>
      <c r="I9" s="18">
        <v>22648</v>
      </c>
      <c r="J9" s="18">
        <v>11090</v>
      </c>
      <c r="K9" s="13">
        <v>0.48966796185093597</v>
      </c>
      <c r="L9" s="9" t="s">
        <v>476</v>
      </c>
      <c r="M9" s="9" t="s">
        <v>358</v>
      </c>
      <c r="N9" s="18">
        <v>25798</v>
      </c>
      <c r="O9" s="18">
        <v>32825</v>
      </c>
      <c r="P9" s="18">
        <v>2455</v>
      </c>
      <c r="AA9" s="49"/>
      <c r="AB9" s="49"/>
      <c r="AC9" s="49"/>
      <c r="AD9" s="49"/>
    </row>
    <row r="10" spans="1:30" x14ac:dyDescent="0.25">
      <c r="A10" s="9" t="s">
        <v>36</v>
      </c>
      <c r="B10" s="9" t="s">
        <v>499</v>
      </c>
      <c r="C10" s="9" t="s">
        <v>538</v>
      </c>
      <c r="D10" s="42">
        <v>43452</v>
      </c>
      <c r="E10" s="17">
        <v>53949.26</v>
      </c>
      <c r="F10" s="13">
        <v>2.8930019585130498E-3</v>
      </c>
      <c r="G10" s="9" t="s">
        <v>401</v>
      </c>
      <c r="H10" s="9" t="s">
        <v>391</v>
      </c>
      <c r="I10" s="18">
        <v>52860</v>
      </c>
      <c r="J10" s="18">
        <v>26076</v>
      </c>
      <c r="K10" s="13">
        <v>0.49330306469920499</v>
      </c>
      <c r="L10" s="9" t="s">
        <v>474</v>
      </c>
      <c r="M10" s="9" t="s">
        <v>358</v>
      </c>
      <c r="N10" s="18">
        <v>77666</v>
      </c>
      <c r="O10" s="18">
        <v>41571</v>
      </c>
      <c r="P10" s="18">
        <v>863</v>
      </c>
      <c r="AA10" s="49"/>
      <c r="AB10" s="49"/>
      <c r="AC10" s="49"/>
      <c r="AD10" s="49"/>
    </row>
    <row r="11" spans="1:30" x14ac:dyDescent="0.25">
      <c r="A11" s="9" t="s">
        <v>218</v>
      </c>
      <c r="B11" s="9" t="s">
        <v>499</v>
      </c>
      <c r="C11" s="9" t="s">
        <v>709</v>
      </c>
      <c r="D11" s="42">
        <v>43936</v>
      </c>
      <c r="E11" s="17">
        <v>67818.14</v>
      </c>
      <c r="F11" s="13">
        <v>3.6367136795335498E-3</v>
      </c>
      <c r="G11" s="9" t="s">
        <v>401</v>
      </c>
      <c r="H11" s="9" t="s">
        <v>389</v>
      </c>
      <c r="I11" s="18">
        <v>471206</v>
      </c>
      <c r="J11" s="18">
        <v>237107</v>
      </c>
      <c r="K11" s="13">
        <v>0.50319180995148605</v>
      </c>
      <c r="L11" s="9" t="s">
        <v>496</v>
      </c>
      <c r="M11" s="9" t="s">
        <v>358</v>
      </c>
      <c r="N11" s="18">
        <v>48153</v>
      </c>
      <c r="O11" s="18">
        <v>46892</v>
      </c>
      <c r="P11" s="18">
        <v>1931</v>
      </c>
    </row>
    <row r="12" spans="1:30" x14ac:dyDescent="0.25">
      <c r="A12" s="9" t="s">
        <v>14</v>
      </c>
      <c r="B12" s="9" t="s">
        <v>499</v>
      </c>
      <c r="C12" s="9" t="s">
        <v>515</v>
      </c>
      <c r="D12" s="42">
        <v>43280</v>
      </c>
      <c r="E12" s="17">
        <v>61214.26</v>
      </c>
      <c r="F12" s="13">
        <v>3.2825839329200602E-3</v>
      </c>
      <c r="G12" s="9" t="s">
        <v>401</v>
      </c>
      <c r="H12" s="9" t="s">
        <v>389</v>
      </c>
      <c r="I12" s="18">
        <v>13537</v>
      </c>
      <c r="J12" s="18">
        <v>6671</v>
      </c>
      <c r="K12" s="13">
        <v>0.492797517913866</v>
      </c>
      <c r="L12" s="9" t="s">
        <v>474</v>
      </c>
      <c r="M12" s="9" t="s">
        <v>358</v>
      </c>
      <c r="N12" s="18">
        <v>19258</v>
      </c>
      <c r="O12" s="18">
        <v>32011</v>
      </c>
      <c r="P12" s="18">
        <v>3088</v>
      </c>
    </row>
    <row r="13" spans="1:30" x14ac:dyDescent="0.25">
      <c r="A13" s="9" t="s">
        <v>100</v>
      </c>
      <c r="B13" s="9" t="s">
        <v>506</v>
      </c>
      <c r="C13" s="9" t="s">
        <v>601</v>
      </c>
      <c r="D13" s="42">
        <v>44019</v>
      </c>
      <c r="E13" s="17">
        <v>112778.28</v>
      </c>
      <c r="F13" s="13">
        <v>6.04767859499338E-3</v>
      </c>
      <c r="G13" s="9" t="s">
        <v>439</v>
      </c>
      <c r="H13" s="9" t="s">
        <v>389</v>
      </c>
      <c r="I13" s="18">
        <v>9023</v>
      </c>
      <c r="J13" s="18">
        <v>4748</v>
      </c>
      <c r="K13" s="13">
        <v>0.52621079463593001</v>
      </c>
      <c r="L13" s="9" t="s">
        <v>480</v>
      </c>
      <c r="M13" s="9" t="s">
        <v>358</v>
      </c>
      <c r="N13" s="18">
        <v>25820</v>
      </c>
      <c r="O13" s="18">
        <v>45964</v>
      </c>
      <c r="P13" s="18">
        <v>2599</v>
      </c>
    </row>
    <row r="14" spans="1:30" x14ac:dyDescent="0.25">
      <c r="A14" s="9" t="s">
        <v>148</v>
      </c>
      <c r="B14" s="9" t="s">
        <v>504</v>
      </c>
      <c r="C14" s="9" t="s">
        <v>650</v>
      </c>
      <c r="D14" s="42">
        <v>44025</v>
      </c>
      <c r="E14" s="17">
        <v>28481.16</v>
      </c>
      <c r="F14" s="13">
        <v>1.52728789348961E-3</v>
      </c>
      <c r="G14" s="9" t="s">
        <v>439</v>
      </c>
      <c r="H14" s="9" t="s">
        <v>389</v>
      </c>
      <c r="I14" s="18">
        <v>43652</v>
      </c>
      <c r="J14" s="18">
        <v>21540</v>
      </c>
      <c r="K14" s="13">
        <v>0.49344818106845001</v>
      </c>
      <c r="L14" s="9" t="s">
        <v>488</v>
      </c>
      <c r="M14" s="9" t="s">
        <v>358</v>
      </c>
      <c r="N14" s="18">
        <v>13531</v>
      </c>
      <c r="O14" s="18">
        <v>34195</v>
      </c>
      <c r="P14" s="18">
        <v>1933</v>
      </c>
    </row>
    <row r="15" spans="1:30" x14ac:dyDescent="0.25">
      <c r="A15" s="9" t="s">
        <v>197</v>
      </c>
      <c r="B15" s="9" t="s">
        <v>499</v>
      </c>
      <c r="C15" s="9" t="s">
        <v>702</v>
      </c>
      <c r="D15" s="42">
        <v>43654</v>
      </c>
      <c r="E15" s="17">
        <v>61213.01</v>
      </c>
      <c r="F15" s="13">
        <v>3.2825169022981699E-3</v>
      </c>
      <c r="G15" s="9" t="s">
        <v>439</v>
      </c>
      <c r="H15" s="9" t="s">
        <v>389</v>
      </c>
      <c r="I15" s="18">
        <v>54079</v>
      </c>
      <c r="J15" s="18">
        <v>28218</v>
      </c>
      <c r="K15" s="13">
        <v>0.52179219290297496</v>
      </c>
      <c r="L15" s="9" t="s">
        <v>495</v>
      </c>
      <c r="M15" s="9" t="s">
        <v>358</v>
      </c>
      <c r="N15" s="18">
        <v>243032</v>
      </c>
      <c r="O15" s="18">
        <v>42031</v>
      </c>
      <c r="P15" s="18">
        <v>920</v>
      </c>
    </row>
    <row r="16" spans="1:30" x14ac:dyDescent="0.25">
      <c r="A16" s="9" t="s">
        <v>23</v>
      </c>
      <c r="B16" s="9" t="s">
        <v>499</v>
      </c>
      <c r="C16" s="9" t="s">
        <v>525</v>
      </c>
      <c r="D16" s="42">
        <v>43360</v>
      </c>
      <c r="E16" s="17">
        <v>43329.22</v>
      </c>
      <c r="F16" s="13">
        <v>2.3235076499815298E-3</v>
      </c>
      <c r="G16" s="9" t="s">
        <v>405</v>
      </c>
      <c r="H16" s="9" t="s">
        <v>389</v>
      </c>
      <c r="I16" s="18">
        <v>49866</v>
      </c>
      <c r="J16" s="18">
        <v>24708</v>
      </c>
      <c r="K16" s="13">
        <v>0.49548790759234801</v>
      </c>
      <c r="L16" s="9" t="s">
        <v>474</v>
      </c>
      <c r="M16" s="9" t="s">
        <v>358</v>
      </c>
      <c r="N16" s="18">
        <v>61222</v>
      </c>
      <c r="O16" s="18">
        <v>38971</v>
      </c>
      <c r="P16" s="18">
        <v>1526</v>
      </c>
    </row>
    <row r="17" spans="1:30" x14ac:dyDescent="0.25">
      <c r="A17" s="9" t="s">
        <v>69</v>
      </c>
      <c r="B17" s="9" t="s">
        <v>506</v>
      </c>
      <c r="C17" s="9" t="s">
        <v>571</v>
      </c>
      <c r="D17" s="42">
        <v>43791</v>
      </c>
      <c r="E17" s="17">
        <v>66865.490000000005</v>
      </c>
      <c r="F17" s="13">
        <v>3.5856283019810599E-3</v>
      </c>
      <c r="G17" s="9" t="s">
        <v>405</v>
      </c>
      <c r="H17" s="9" t="s">
        <v>389</v>
      </c>
      <c r="I17" s="18">
        <v>299107</v>
      </c>
      <c r="J17" s="18">
        <v>153122</v>
      </c>
      <c r="K17" s="13">
        <v>0.51193051316084204</v>
      </c>
      <c r="L17" s="9" t="s">
        <v>478</v>
      </c>
      <c r="M17" s="9" t="s">
        <v>358</v>
      </c>
      <c r="N17" s="18">
        <v>3423</v>
      </c>
      <c r="O17" s="18">
        <v>84306</v>
      </c>
      <c r="P17" s="18">
        <v>4743</v>
      </c>
    </row>
    <row r="18" spans="1:30" x14ac:dyDescent="0.25">
      <c r="A18" s="9" t="s">
        <v>152</v>
      </c>
      <c r="B18" s="9" t="s">
        <v>506</v>
      </c>
      <c r="C18" s="9" t="s">
        <v>638</v>
      </c>
      <c r="D18" s="42">
        <v>44270</v>
      </c>
      <c r="E18" s="17">
        <v>84598.88</v>
      </c>
      <c r="F18" s="13">
        <v>4.5365724298722602E-3</v>
      </c>
      <c r="G18" s="9" t="s">
        <v>405</v>
      </c>
      <c r="H18" s="9" t="s">
        <v>391</v>
      </c>
      <c r="I18" s="18">
        <v>8052</v>
      </c>
      <c r="J18" s="18">
        <v>4035</v>
      </c>
      <c r="K18" s="13">
        <v>0.501117734724292</v>
      </c>
      <c r="L18" s="9" t="s">
        <v>488</v>
      </c>
      <c r="M18" s="9" t="s">
        <v>358</v>
      </c>
      <c r="N18" s="18">
        <v>6642</v>
      </c>
      <c r="O18" s="18">
        <v>30691</v>
      </c>
      <c r="P18" s="18">
        <v>6746</v>
      </c>
    </row>
    <row r="19" spans="1:30" x14ac:dyDescent="0.25">
      <c r="A19" s="9" t="s">
        <v>92</v>
      </c>
      <c r="B19" s="9" t="s">
        <v>506</v>
      </c>
      <c r="C19" s="9" t="s">
        <v>594</v>
      </c>
      <c r="D19" s="42">
        <v>43192</v>
      </c>
      <c r="E19" s="17">
        <v>38825.18</v>
      </c>
      <c r="F19" s="13">
        <v>2.0819807682185402E-3</v>
      </c>
      <c r="G19" s="9" t="s">
        <v>417</v>
      </c>
      <c r="H19" s="9" t="s">
        <v>389</v>
      </c>
      <c r="I19" s="18">
        <v>3116069</v>
      </c>
      <c r="J19" s="18">
        <v>1539600</v>
      </c>
      <c r="K19" s="13">
        <v>0.49408405269588102</v>
      </c>
      <c r="L19" s="9" t="s">
        <v>494</v>
      </c>
      <c r="M19" s="9" t="s">
        <v>358</v>
      </c>
      <c r="N19" s="18">
        <v>77833</v>
      </c>
      <c r="O19" s="18">
        <v>56521</v>
      </c>
      <c r="P19" s="18">
        <v>2539</v>
      </c>
    </row>
    <row r="20" spans="1:30" x14ac:dyDescent="0.25">
      <c r="A20" s="9" t="s">
        <v>37</v>
      </c>
      <c r="B20" s="9" t="s">
        <v>504</v>
      </c>
      <c r="C20" s="9" t="s">
        <v>539</v>
      </c>
      <c r="D20" s="42">
        <v>43504</v>
      </c>
      <c r="E20" s="17">
        <v>58935.92</v>
      </c>
      <c r="F20" s="13">
        <v>3.1604090952641098E-3</v>
      </c>
      <c r="G20" s="9" t="s">
        <v>417</v>
      </c>
      <c r="H20" s="9" t="s">
        <v>391</v>
      </c>
      <c r="I20" s="18">
        <v>20306</v>
      </c>
      <c r="J20" s="18">
        <v>9452</v>
      </c>
      <c r="K20" s="13">
        <v>0.46547818378804301</v>
      </c>
      <c r="L20" s="9" t="s">
        <v>475</v>
      </c>
      <c r="M20" s="9" t="s">
        <v>358</v>
      </c>
      <c r="N20" s="18">
        <v>258791</v>
      </c>
      <c r="O20" s="18">
        <v>57993</v>
      </c>
      <c r="P20" s="18">
        <v>1443</v>
      </c>
    </row>
    <row r="21" spans="1:30" x14ac:dyDescent="0.25">
      <c r="A21" s="9" t="s">
        <v>234</v>
      </c>
      <c r="B21" s="9" t="s">
        <v>504</v>
      </c>
      <c r="C21" s="9" t="s">
        <v>725</v>
      </c>
      <c r="D21" s="42">
        <v>43406</v>
      </c>
      <c r="E21" s="17">
        <v>66572.58</v>
      </c>
      <c r="F21" s="13">
        <v>3.5699211504155301E-3</v>
      </c>
      <c r="G21" s="9" t="s">
        <v>398</v>
      </c>
      <c r="H21" s="9" t="s">
        <v>391</v>
      </c>
      <c r="I21" s="18">
        <v>46809</v>
      </c>
      <c r="J21" s="18">
        <v>27003</v>
      </c>
      <c r="K21" s="13">
        <v>0.57687624174838203</v>
      </c>
      <c r="L21" s="9" t="s">
        <v>731</v>
      </c>
      <c r="M21" s="9" t="s">
        <v>731</v>
      </c>
      <c r="N21" s="18">
        <v>468300</v>
      </c>
      <c r="O21" s="18">
        <v>58206</v>
      </c>
      <c r="P21" s="18">
        <v>869</v>
      </c>
    </row>
    <row r="22" spans="1:30" x14ac:dyDescent="0.25">
      <c r="A22" s="9" t="s">
        <v>26</v>
      </c>
      <c r="B22" s="9" t="s">
        <v>504</v>
      </c>
      <c r="C22" s="9" t="s">
        <v>528</v>
      </c>
      <c r="D22" s="42">
        <v>43390</v>
      </c>
      <c r="E22" s="17">
        <v>61994.76</v>
      </c>
      <c r="F22" s="13">
        <v>3.32443785322628E-3</v>
      </c>
      <c r="G22" s="9" t="s">
        <v>398</v>
      </c>
      <c r="H22" s="9" t="s">
        <v>391</v>
      </c>
      <c r="I22" s="18">
        <v>80763</v>
      </c>
      <c r="J22" s="18">
        <v>39362</v>
      </c>
      <c r="K22" s="13">
        <v>0.48737664524596702</v>
      </c>
      <c r="L22" s="9" t="s">
        <v>474</v>
      </c>
      <c r="M22" s="9" t="s">
        <v>358</v>
      </c>
      <c r="N22" s="18">
        <v>49341</v>
      </c>
      <c r="O22" s="18">
        <v>38192</v>
      </c>
      <c r="P22" s="18">
        <v>1360</v>
      </c>
      <c r="AA22" s="49" t="s">
        <v>739</v>
      </c>
      <c r="AB22" s="49"/>
      <c r="AC22" s="49"/>
      <c r="AD22" s="49"/>
    </row>
    <row r="23" spans="1:30" x14ac:dyDescent="0.25">
      <c r="A23" s="9" t="s">
        <v>11</v>
      </c>
      <c r="B23" s="9" t="s">
        <v>499</v>
      </c>
      <c r="C23" s="9" t="s">
        <v>512</v>
      </c>
      <c r="D23" s="42">
        <v>43258</v>
      </c>
      <c r="E23" s="17">
        <v>42314.39</v>
      </c>
      <c r="F23" s="13">
        <v>2.2690879011739002E-3</v>
      </c>
      <c r="G23" s="9" t="s">
        <v>398</v>
      </c>
      <c r="H23" s="9" t="s">
        <v>389</v>
      </c>
      <c r="I23" s="18">
        <v>43819</v>
      </c>
      <c r="J23" s="18">
        <v>21619</v>
      </c>
      <c r="K23" s="13">
        <v>0.49337045573837801</v>
      </c>
      <c r="L23" s="9" t="s">
        <v>473</v>
      </c>
      <c r="M23" s="9" t="s">
        <v>358</v>
      </c>
      <c r="N23" s="18">
        <v>20600</v>
      </c>
      <c r="O23" s="18">
        <v>36296</v>
      </c>
      <c r="P23" s="18">
        <v>1710</v>
      </c>
      <c r="AA23" s="49"/>
      <c r="AB23" s="49"/>
      <c r="AC23" s="49"/>
      <c r="AD23" s="49"/>
    </row>
    <row r="24" spans="1:30" x14ac:dyDescent="0.25">
      <c r="A24" s="9" t="s">
        <v>38</v>
      </c>
      <c r="B24" s="9" t="s">
        <v>502</v>
      </c>
      <c r="C24" s="9" t="s">
        <v>540</v>
      </c>
      <c r="D24" s="42">
        <v>43458</v>
      </c>
      <c r="E24" s="17">
        <v>110906.35</v>
      </c>
      <c r="F24" s="13">
        <v>5.9472972893703001E-3</v>
      </c>
      <c r="G24" s="9" t="s">
        <v>413</v>
      </c>
      <c r="H24" s="9" t="s">
        <v>391</v>
      </c>
      <c r="I24" s="18">
        <v>14133</v>
      </c>
      <c r="J24" s="18">
        <v>6832</v>
      </c>
      <c r="K24" s="13">
        <v>0.48340762753838501</v>
      </c>
      <c r="L24" s="9" t="s">
        <v>474</v>
      </c>
      <c r="M24" s="9" t="s">
        <v>358</v>
      </c>
      <c r="N24" s="18">
        <v>490208</v>
      </c>
      <c r="O24" s="18">
        <v>45610</v>
      </c>
      <c r="P24" s="18">
        <v>910</v>
      </c>
      <c r="AA24" s="49"/>
      <c r="AB24" s="49"/>
      <c r="AC24" s="49"/>
      <c r="AD24" s="49"/>
    </row>
    <row r="25" spans="1:30" x14ac:dyDescent="0.25">
      <c r="A25" s="9" t="s">
        <v>224</v>
      </c>
      <c r="B25" s="9" t="s">
        <v>502</v>
      </c>
      <c r="C25" s="9" t="s">
        <v>717</v>
      </c>
      <c r="D25" s="42">
        <v>44382</v>
      </c>
      <c r="E25" s="17">
        <v>51798.25</v>
      </c>
      <c r="F25" s="13">
        <v>2.7776551281249902E-3</v>
      </c>
      <c r="G25" s="9" t="s">
        <v>413</v>
      </c>
      <c r="H25" s="9" t="s">
        <v>391</v>
      </c>
      <c r="I25" s="18">
        <v>8249</v>
      </c>
      <c r="J25" s="18">
        <v>4111</v>
      </c>
      <c r="K25" s="13">
        <v>0.498363437992484</v>
      </c>
      <c r="L25" s="9" t="s">
        <v>731</v>
      </c>
      <c r="M25" s="9" t="s">
        <v>731</v>
      </c>
      <c r="N25" s="18">
        <v>7506</v>
      </c>
      <c r="O25" s="18">
        <v>67710</v>
      </c>
      <c r="P25" s="18">
        <v>3884</v>
      </c>
      <c r="AA25" s="49"/>
      <c r="AB25" s="49"/>
      <c r="AC25" s="49"/>
      <c r="AD25" s="49"/>
    </row>
    <row r="26" spans="1:30" x14ac:dyDescent="0.25">
      <c r="A26" s="9" t="s">
        <v>209</v>
      </c>
      <c r="B26" s="9" t="s">
        <v>506</v>
      </c>
      <c r="C26" s="9" t="s">
        <v>699</v>
      </c>
      <c r="D26" s="42">
        <v>43136</v>
      </c>
      <c r="E26" s="17">
        <v>36714.379999999997</v>
      </c>
      <c r="F26" s="13">
        <v>1.9687901788753401E-3</v>
      </c>
      <c r="G26" s="9" t="s">
        <v>413</v>
      </c>
      <c r="H26" s="9" t="s">
        <v>389</v>
      </c>
      <c r="I26" s="18">
        <v>43895</v>
      </c>
      <c r="J26" s="18">
        <v>21825</v>
      </c>
      <c r="K26" s="13">
        <v>0.49720924934502803</v>
      </c>
      <c r="L26" s="9" t="s">
        <v>495</v>
      </c>
      <c r="M26" s="9" t="s">
        <v>358</v>
      </c>
      <c r="N26" s="18">
        <v>2493</v>
      </c>
      <c r="O26" s="18">
        <v>42833</v>
      </c>
      <c r="P26" s="18">
        <v>8464</v>
      </c>
      <c r="AA26" s="49"/>
      <c r="AB26" s="49"/>
      <c r="AC26" s="49"/>
      <c r="AD26" s="49"/>
    </row>
    <row r="27" spans="1:30" x14ac:dyDescent="0.25">
      <c r="A27" s="9" t="s">
        <v>53</v>
      </c>
      <c r="B27" s="9" t="s">
        <v>502</v>
      </c>
      <c r="C27" s="9" t="s">
        <v>555</v>
      </c>
      <c r="D27" s="42">
        <v>43563</v>
      </c>
      <c r="E27" s="17">
        <v>79567.69</v>
      </c>
      <c r="F27" s="13">
        <v>4.2667773942470901E-3</v>
      </c>
      <c r="G27" s="9" t="s">
        <v>396</v>
      </c>
      <c r="H27" s="9" t="s">
        <v>391</v>
      </c>
      <c r="I27" s="18">
        <v>19856</v>
      </c>
      <c r="J27" s="18">
        <v>9657</v>
      </c>
      <c r="K27" s="13">
        <v>0.48635173247381103</v>
      </c>
      <c r="L27" s="9" t="s">
        <v>475</v>
      </c>
      <c r="M27" s="9" t="s">
        <v>358</v>
      </c>
      <c r="N27" s="18">
        <v>7724</v>
      </c>
      <c r="O27" s="18">
        <v>24537</v>
      </c>
      <c r="P27" s="18">
        <v>2928</v>
      </c>
      <c r="AA27" s="49"/>
      <c r="AB27" s="49"/>
      <c r="AC27" s="49"/>
      <c r="AD27" s="49"/>
    </row>
    <row r="28" spans="1:30" x14ac:dyDescent="0.25">
      <c r="A28" s="9" t="s">
        <v>44</v>
      </c>
      <c r="B28" s="9" t="s">
        <v>504</v>
      </c>
      <c r="C28" s="9" t="s">
        <v>546</v>
      </c>
      <c r="D28" s="42">
        <v>43489</v>
      </c>
      <c r="E28" s="17">
        <v>80169.42</v>
      </c>
      <c r="F28" s="13">
        <v>4.2990448631335196E-3</v>
      </c>
      <c r="G28" s="9" t="s">
        <v>396</v>
      </c>
      <c r="H28" s="9" t="s">
        <v>389</v>
      </c>
      <c r="I28" s="18">
        <v>20018</v>
      </c>
      <c r="J28" s="18">
        <v>9166</v>
      </c>
      <c r="K28" s="13">
        <v>0.45788790088920001</v>
      </c>
      <c r="L28" s="9" t="s">
        <v>474</v>
      </c>
      <c r="M28" s="9" t="s">
        <v>358</v>
      </c>
      <c r="N28" s="18">
        <v>8222</v>
      </c>
      <c r="O28" s="18">
        <v>25876</v>
      </c>
      <c r="P28" s="18">
        <v>2478</v>
      </c>
      <c r="AA28" s="49"/>
      <c r="AB28" s="49"/>
      <c r="AC28" s="49"/>
      <c r="AD28" s="49"/>
    </row>
    <row r="29" spans="1:30" x14ac:dyDescent="0.25">
      <c r="A29" s="9" t="s">
        <v>72</v>
      </c>
      <c r="B29" s="9" t="s">
        <v>499</v>
      </c>
      <c r="C29" s="9" t="s">
        <v>574</v>
      </c>
      <c r="D29" s="42">
        <v>43801</v>
      </c>
      <c r="E29" s="17">
        <v>51165.37</v>
      </c>
      <c r="F29" s="13">
        <v>2.7437172561411301E-3</v>
      </c>
      <c r="G29" s="9" t="s">
        <v>396</v>
      </c>
      <c r="H29" s="9" t="s">
        <v>391</v>
      </c>
      <c r="I29" s="18">
        <v>2060</v>
      </c>
      <c r="J29" s="18">
        <v>1126</v>
      </c>
      <c r="K29" s="13">
        <v>0.54660194174757304</v>
      </c>
      <c r="L29" s="9" t="s">
        <v>479</v>
      </c>
      <c r="M29" s="9" t="s">
        <v>358</v>
      </c>
      <c r="N29" s="18">
        <v>725</v>
      </c>
      <c r="O29" s="18">
        <v>79750</v>
      </c>
      <c r="P29" s="18">
        <v>8886</v>
      </c>
      <c r="AA29" s="49"/>
      <c r="AB29" s="49"/>
      <c r="AC29" s="49"/>
      <c r="AD29" s="49"/>
    </row>
    <row r="30" spans="1:30" x14ac:dyDescent="0.25">
      <c r="A30" s="9" t="s">
        <v>61</v>
      </c>
      <c r="B30" s="9" t="s">
        <v>506</v>
      </c>
      <c r="C30" s="9" t="s">
        <v>563</v>
      </c>
      <c r="D30" s="42">
        <v>43931</v>
      </c>
      <c r="E30" s="17">
        <v>88689.09</v>
      </c>
      <c r="F30" s="13">
        <v>4.7559078858308698E-3</v>
      </c>
      <c r="G30" s="9" t="s">
        <v>396</v>
      </c>
      <c r="H30" s="9" t="s">
        <v>391</v>
      </c>
      <c r="I30" s="18">
        <v>13555</v>
      </c>
      <c r="J30" s="18">
        <v>6596</v>
      </c>
      <c r="K30" s="13">
        <v>0.48661010697159701</v>
      </c>
      <c r="L30" s="9" t="s">
        <v>485</v>
      </c>
      <c r="M30" s="9" t="s">
        <v>358</v>
      </c>
      <c r="N30" s="18">
        <v>25860</v>
      </c>
      <c r="O30" s="18">
        <v>40000</v>
      </c>
      <c r="P30" s="18">
        <v>2603</v>
      </c>
    </row>
    <row r="31" spans="1:30" x14ac:dyDescent="0.25">
      <c r="A31" s="9" t="s">
        <v>8</v>
      </c>
      <c r="B31" s="9" t="s">
        <v>499</v>
      </c>
      <c r="C31" s="9" t="s">
        <v>509</v>
      </c>
      <c r="D31" s="42">
        <v>43250</v>
      </c>
      <c r="E31" s="17">
        <v>66017.179999999993</v>
      </c>
      <c r="F31" s="13">
        <v>3.54013810449871E-3</v>
      </c>
      <c r="G31" s="9" t="s">
        <v>396</v>
      </c>
      <c r="H31" s="9" t="s">
        <v>391</v>
      </c>
      <c r="I31" s="18">
        <v>116648</v>
      </c>
      <c r="J31" s="18">
        <v>56274</v>
      </c>
      <c r="K31" s="13">
        <v>0.48242575955009898</v>
      </c>
      <c r="L31" s="9" t="s">
        <v>473</v>
      </c>
      <c r="M31" s="9" t="s">
        <v>358</v>
      </c>
      <c r="N31" s="18">
        <v>15581</v>
      </c>
      <c r="O31" s="18">
        <v>32229</v>
      </c>
      <c r="P31" s="18">
        <v>1793</v>
      </c>
    </row>
    <row r="32" spans="1:30" x14ac:dyDescent="0.25">
      <c r="A32" s="9" t="s">
        <v>45</v>
      </c>
      <c r="B32" s="9" t="s">
        <v>506</v>
      </c>
      <c r="C32" s="9" t="s">
        <v>547</v>
      </c>
      <c r="D32" s="42">
        <v>43916</v>
      </c>
      <c r="E32" s="17">
        <v>104038.9</v>
      </c>
      <c r="F32" s="13">
        <v>5.5790337339482101E-3</v>
      </c>
      <c r="G32" s="9" t="s">
        <v>396</v>
      </c>
      <c r="H32" s="9" t="s">
        <v>389</v>
      </c>
      <c r="I32" s="18">
        <v>7029</v>
      </c>
      <c r="J32" s="18">
        <v>3909</v>
      </c>
      <c r="K32" s="13">
        <v>0.55612462654716199</v>
      </c>
      <c r="L32" s="9" t="s">
        <v>480</v>
      </c>
      <c r="M32" s="9" t="s">
        <v>358</v>
      </c>
      <c r="N32" s="18">
        <v>777</v>
      </c>
      <c r="O32" s="18">
        <v>69318</v>
      </c>
      <c r="P32" s="18">
        <v>6594</v>
      </c>
    </row>
    <row r="33" spans="1:30" x14ac:dyDescent="0.25">
      <c r="A33" s="9" t="s">
        <v>182</v>
      </c>
      <c r="B33" s="9" t="s">
        <v>502</v>
      </c>
      <c r="C33" s="9" t="s">
        <v>685</v>
      </c>
      <c r="D33" s="42">
        <v>43430</v>
      </c>
      <c r="E33" s="17">
        <v>78705.929999999993</v>
      </c>
      <c r="F33" s="13">
        <v>4.2205659472732502E-3</v>
      </c>
      <c r="G33" s="9" t="s">
        <v>396</v>
      </c>
      <c r="H33" s="9" t="s">
        <v>391</v>
      </c>
      <c r="I33" s="18">
        <v>865736</v>
      </c>
      <c r="J33" s="18">
        <v>444547</v>
      </c>
      <c r="K33" s="13">
        <v>0.51349025568995599</v>
      </c>
      <c r="L33" s="9" t="s">
        <v>492</v>
      </c>
      <c r="M33" s="9" t="s">
        <v>358</v>
      </c>
      <c r="N33" s="18">
        <v>13642</v>
      </c>
      <c r="O33" s="18">
        <v>45955</v>
      </c>
      <c r="P33" s="18">
        <v>2280</v>
      </c>
    </row>
    <row r="34" spans="1:30" x14ac:dyDescent="0.25">
      <c r="A34" s="9" t="s">
        <v>144</v>
      </c>
      <c r="B34" s="9" t="s">
        <v>502</v>
      </c>
      <c r="C34" s="9" t="s">
        <v>646</v>
      </c>
      <c r="D34" s="42">
        <v>44116</v>
      </c>
      <c r="E34" s="17">
        <v>63447.07</v>
      </c>
      <c r="F34" s="13">
        <v>3.4023172472043999E-3</v>
      </c>
      <c r="G34" s="9" t="s">
        <v>449</v>
      </c>
      <c r="H34" s="9" t="s">
        <v>389</v>
      </c>
      <c r="I34" s="18">
        <v>22001</v>
      </c>
      <c r="J34" s="18">
        <v>11022</v>
      </c>
      <c r="K34" s="13">
        <v>0.500977228307804</v>
      </c>
      <c r="L34" s="9" t="s">
        <v>487</v>
      </c>
      <c r="M34" s="9" t="s">
        <v>358</v>
      </c>
      <c r="N34" s="18">
        <v>9716</v>
      </c>
      <c r="O34" s="18">
        <v>36205</v>
      </c>
      <c r="P34" s="18">
        <v>2431</v>
      </c>
    </row>
    <row r="35" spans="1:30" x14ac:dyDescent="0.25">
      <c r="A35" s="9" t="s">
        <v>76</v>
      </c>
      <c r="B35" s="9" t="s">
        <v>504</v>
      </c>
      <c r="C35" s="9" t="s">
        <v>578</v>
      </c>
      <c r="D35" s="42">
        <v>43815</v>
      </c>
      <c r="E35" s="17">
        <v>65699.02</v>
      </c>
      <c r="F35" s="13">
        <v>3.5230769343710701E-3</v>
      </c>
      <c r="G35" s="9" t="s">
        <v>420</v>
      </c>
      <c r="H35" s="9" t="s">
        <v>389</v>
      </c>
      <c r="I35" s="18">
        <v>2128</v>
      </c>
      <c r="J35" s="18">
        <v>1129</v>
      </c>
      <c r="K35" s="13">
        <v>0.53054511278195504</v>
      </c>
      <c r="L35" s="9" t="s">
        <v>479</v>
      </c>
      <c r="M35" s="9" t="s">
        <v>358</v>
      </c>
      <c r="N35" s="18">
        <v>2058</v>
      </c>
      <c r="O35" s="18">
        <v>58750</v>
      </c>
      <c r="P35" s="18">
        <v>18270</v>
      </c>
    </row>
    <row r="36" spans="1:30" x14ac:dyDescent="0.25">
      <c r="A36" s="9" t="s">
        <v>48</v>
      </c>
      <c r="B36" s="9" t="s">
        <v>504</v>
      </c>
      <c r="C36" s="9" t="s">
        <v>536</v>
      </c>
      <c r="D36" s="42">
        <v>43515</v>
      </c>
      <c r="E36" s="17">
        <v>67818.14</v>
      </c>
      <c r="F36" s="13">
        <v>3.6367136795335498E-3</v>
      </c>
      <c r="G36" s="9" t="s">
        <v>420</v>
      </c>
      <c r="H36" s="9" t="s">
        <v>391</v>
      </c>
      <c r="I36" s="18">
        <v>414251</v>
      </c>
      <c r="J36" s="18">
        <v>198216</v>
      </c>
      <c r="K36" s="13">
        <v>0.478492508165339</v>
      </c>
      <c r="L36" s="9" t="s">
        <v>475</v>
      </c>
      <c r="M36" s="9" t="s">
        <v>358</v>
      </c>
      <c r="N36" s="18">
        <v>65369</v>
      </c>
      <c r="O36" s="18">
        <v>38983</v>
      </c>
      <c r="P36" s="18">
        <v>1262</v>
      </c>
    </row>
    <row r="37" spans="1:30" x14ac:dyDescent="0.25">
      <c r="A37" s="9" t="s">
        <v>68</v>
      </c>
      <c r="B37" s="9" t="s">
        <v>502</v>
      </c>
      <c r="C37" s="9" t="s">
        <v>570</v>
      </c>
      <c r="D37" s="42">
        <v>44105</v>
      </c>
      <c r="E37" s="17">
        <v>59258.19</v>
      </c>
      <c r="F37" s="13">
        <v>3.1776906620765199E-3</v>
      </c>
      <c r="G37" s="9" t="s">
        <v>425</v>
      </c>
      <c r="H37" s="9" t="s">
        <v>389</v>
      </c>
      <c r="I37" s="18">
        <v>40633</v>
      </c>
      <c r="J37" s="18">
        <v>19640</v>
      </c>
      <c r="K37" s="13">
        <v>0.48335097088573298</v>
      </c>
      <c r="L37" s="9" t="s">
        <v>489</v>
      </c>
      <c r="M37" s="9" t="s">
        <v>358</v>
      </c>
      <c r="N37" s="18">
        <v>9875</v>
      </c>
      <c r="O37" s="18">
        <v>29264</v>
      </c>
      <c r="P37" s="18">
        <v>2701</v>
      </c>
    </row>
    <row r="38" spans="1:30" x14ac:dyDescent="0.25">
      <c r="A38" s="9" t="s">
        <v>32</v>
      </c>
      <c r="B38" s="9" t="s">
        <v>502</v>
      </c>
      <c r="C38" s="9" t="s">
        <v>518</v>
      </c>
      <c r="D38" s="42">
        <v>44203</v>
      </c>
      <c r="E38" s="17">
        <v>89838.77</v>
      </c>
      <c r="F38" s="13">
        <v>4.8175588981276699E-3</v>
      </c>
      <c r="G38" s="9" t="s">
        <v>425</v>
      </c>
      <c r="H38" s="9" t="s">
        <v>391</v>
      </c>
      <c r="I38" s="18">
        <v>238198</v>
      </c>
      <c r="J38" s="18">
        <v>117781</v>
      </c>
      <c r="K38" s="13">
        <v>0.494466788134241</v>
      </c>
      <c r="L38" s="9" t="s">
        <v>481</v>
      </c>
      <c r="M38" s="9" t="s">
        <v>358</v>
      </c>
      <c r="N38" s="18">
        <v>33474</v>
      </c>
      <c r="O38" s="18">
        <v>35396</v>
      </c>
      <c r="P38" s="18">
        <v>2040</v>
      </c>
    </row>
    <row r="39" spans="1:30" x14ac:dyDescent="0.25">
      <c r="A39" s="9" t="s">
        <v>186</v>
      </c>
      <c r="B39" s="9" t="s">
        <v>506</v>
      </c>
      <c r="C39" s="9" t="s">
        <v>689</v>
      </c>
      <c r="D39" s="42">
        <v>43857</v>
      </c>
      <c r="E39" s="17">
        <v>62281.24</v>
      </c>
      <c r="F39" s="13">
        <v>3.33980019927282E-3</v>
      </c>
      <c r="G39" s="9" t="s">
        <v>425</v>
      </c>
      <c r="H39" s="9" t="s">
        <v>391</v>
      </c>
      <c r="I39" s="18">
        <v>10038388</v>
      </c>
      <c r="J39" s="18">
        <v>4945351</v>
      </c>
      <c r="K39" s="13">
        <v>0.492643938449082</v>
      </c>
      <c r="L39" s="9" t="s">
        <v>492</v>
      </c>
      <c r="M39" s="9" t="s">
        <v>358</v>
      </c>
      <c r="N39" s="18">
        <v>26125</v>
      </c>
      <c r="O39" s="18">
        <v>51555</v>
      </c>
      <c r="P39" s="18">
        <v>2789</v>
      </c>
    </row>
    <row r="40" spans="1:30" ht="15" customHeight="1" x14ac:dyDescent="0.25">
      <c r="A40" s="9" t="s">
        <v>163</v>
      </c>
      <c r="B40" s="9" t="s">
        <v>502</v>
      </c>
      <c r="C40" s="9" t="s">
        <v>653</v>
      </c>
      <c r="D40" s="42">
        <v>43665</v>
      </c>
      <c r="E40" s="17">
        <v>86010.54</v>
      </c>
      <c r="F40" s="13">
        <v>4.6122719880266104E-3</v>
      </c>
      <c r="G40" s="9" t="s">
        <v>425</v>
      </c>
      <c r="H40" s="9" t="s">
        <v>389</v>
      </c>
      <c r="I40" s="18">
        <v>7965</v>
      </c>
      <c r="J40" s="18">
        <v>3984</v>
      </c>
      <c r="K40" s="13">
        <v>0.50018832391713797</v>
      </c>
      <c r="L40" s="9" t="s">
        <v>489</v>
      </c>
      <c r="M40" s="9" t="s">
        <v>358</v>
      </c>
      <c r="N40" s="18">
        <v>7958</v>
      </c>
      <c r="O40" s="18">
        <v>37321</v>
      </c>
      <c r="P40" s="18">
        <v>3360</v>
      </c>
      <c r="AA40" s="49" t="s">
        <v>737</v>
      </c>
      <c r="AB40" s="49"/>
      <c r="AC40" s="49"/>
      <c r="AD40" s="49"/>
    </row>
    <row r="41" spans="1:30" x14ac:dyDescent="0.25">
      <c r="A41" s="9" t="s">
        <v>65</v>
      </c>
      <c r="B41" s="9" t="s">
        <v>499</v>
      </c>
      <c r="C41" s="9" t="s">
        <v>567</v>
      </c>
      <c r="D41" s="42">
        <v>43754</v>
      </c>
      <c r="E41" s="17">
        <v>59434.18</v>
      </c>
      <c r="F41" s="13">
        <v>3.18712803739323E-3</v>
      </c>
      <c r="G41" s="9" t="s">
        <v>425</v>
      </c>
      <c r="H41" s="9" t="s">
        <v>391</v>
      </c>
      <c r="I41" s="18">
        <v>11235</v>
      </c>
      <c r="J41" s="18">
        <v>5376</v>
      </c>
      <c r="K41" s="13">
        <v>0.478504672897196</v>
      </c>
      <c r="L41" s="9" t="s">
        <v>477</v>
      </c>
      <c r="M41" s="9" t="s">
        <v>358</v>
      </c>
      <c r="N41" s="18">
        <v>12968</v>
      </c>
      <c r="O41" s="18">
        <v>42811</v>
      </c>
      <c r="P41" s="18">
        <v>2262</v>
      </c>
      <c r="AA41" s="49"/>
      <c r="AB41" s="49"/>
      <c r="AC41" s="49"/>
      <c r="AD41" s="49"/>
    </row>
    <row r="42" spans="1:30" x14ac:dyDescent="0.25">
      <c r="A42" s="9" t="s">
        <v>229</v>
      </c>
      <c r="B42" s="9" t="s">
        <v>499</v>
      </c>
      <c r="C42" s="9" t="s">
        <v>721</v>
      </c>
      <c r="D42" s="42">
        <v>43962</v>
      </c>
      <c r="E42" s="17">
        <v>80772.92</v>
      </c>
      <c r="F42" s="13">
        <v>4.3314072473805499E-3</v>
      </c>
      <c r="G42" s="9" t="s">
        <v>425</v>
      </c>
      <c r="H42" s="9" t="s">
        <v>389</v>
      </c>
      <c r="I42" s="18">
        <v>649654</v>
      </c>
      <c r="J42" s="18">
        <v>324730</v>
      </c>
      <c r="K42" s="13">
        <v>0.49985068975177599</v>
      </c>
      <c r="L42" s="9" t="s">
        <v>731</v>
      </c>
      <c r="M42" s="9" t="s">
        <v>731</v>
      </c>
      <c r="N42" s="18">
        <v>23171</v>
      </c>
      <c r="O42" s="18">
        <v>42452</v>
      </c>
      <c r="P42" s="18">
        <v>2626</v>
      </c>
      <c r="AA42" s="49"/>
      <c r="AB42" s="49"/>
      <c r="AC42" s="49"/>
      <c r="AD42" s="49"/>
    </row>
    <row r="43" spans="1:30" x14ac:dyDescent="0.25">
      <c r="A43" s="9" t="s">
        <v>222</v>
      </c>
      <c r="B43" s="9" t="s">
        <v>504</v>
      </c>
      <c r="C43" s="9" t="s">
        <v>728</v>
      </c>
      <c r="D43" s="42">
        <v>44221</v>
      </c>
      <c r="E43" s="17">
        <v>40445.29</v>
      </c>
      <c r="F43" s="13">
        <v>2.1688583528787601E-3</v>
      </c>
      <c r="G43" s="9" t="s">
        <v>425</v>
      </c>
      <c r="H43" s="9" t="s">
        <v>391</v>
      </c>
      <c r="I43" s="18">
        <v>60699</v>
      </c>
      <c r="J43" s="18">
        <v>30075</v>
      </c>
      <c r="K43" s="13">
        <v>0.49547768497009798</v>
      </c>
      <c r="L43" s="9" t="s">
        <v>731</v>
      </c>
      <c r="M43" s="9" t="s">
        <v>731</v>
      </c>
      <c r="N43" s="18">
        <v>228765</v>
      </c>
      <c r="O43" s="18">
        <v>70961</v>
      </c>
      <c r="P43" s="18">
        <v>1552</v>
      </c>
      <c r="AA43" s="49"/>
      <c r="AB43" s="49"/>
      <c r="AC43" s="49"/>
      <c r="AD43" s="49"/>
    </row>
    <row r="44" spans="1:30" x14ac:dyDescent="0.25">
      <c r="A44" s="9" t="s">
        <v>56</v>
      </c>
      <c r="B44" s="9" t="s">
        <v>504</v>
      </c>
      <c r="C44" s="9" t="s">
        <v>558</v>
      </c>
      <c r="D44" s="42">
        <v>43602</v>
      </c>
      <c r="E44" s="17">
        <v>85455.53</v>
      </c>
      <c r="F44" s="13">
        <v>4.58250985566383E-3</v>
      </c>
      <c r="G44" s="9" t="s">
        <v>425</v>
      </c>
      <c r="H44" s="9" t="s">
        <v>389</v>
      </c>
      <c r="I44" s="18">
        <v>58302</v>
      </c>
      <c r="J44" s="18">
        <v>28347</v>
      </c>
      <c r="K44" s="13">
        <v>0.48620973551507701</v>
      </c>
      <c r="L44" s="9" t="s">
        <v>476</v>
      </c>
      <c r="M44" s="9" t="s">
        <v>358</v>
      </c>
      <c r="N44" s="18">
        <v>17343</v>
      </c>
      <c r="O44" s="18">
        <v>36924</v>
      </c>
      <c r="P44" s="18">
        <v>2722</v>
      </c>
      <c r="AA44" s="49"/>
      <c r="AB44" s="49"/>
      <c r="AC44" s="49"/>
      <c r="AD44" s="49"/>
    </row>
    <row r="45" spans="1:30" x14ac:dyDescent="0.25">
      <c r="A45" s="9" t="s">
        <v>120</v>
      </c>
      <c r="B45" s="9" t="s">
        <v>504</v>
      </c>
      <c r="C45" s="9" t="s">
        <v>621</v>
      </c>
      <c r="D45" s="42">
        <v>44288</v>
      </c>
      <c r="E45" s="17">
        <v>111815.49</v>
      </c>
      <c r="F45" s="13">
        <v>5.9960494650361396E-3</v>
      </c>
      <c r="G45" s="9" t="s">
        <v>444</v>
      </c>
      <c r="H45" s="9" t="s">
        <v>389</v>
      </c>
      <c r="I45" s="18">
        <v>24327</v>
      </c>
      <c r="J45" s="18">
        <v>11569</v>
      </c>
      <c r="K45" s="13">
        <v>0.47556213260985702</v>
      </c>
      <c r="L45" s="9" t="s">
        <v>482</v>
      </c>
      <c r="M45" s="9" t="s">
        <v>358</v>
      </c>
      <c r="N45" s="18">
        <v>6408</v>
      </c>
      <c r="O45" s="18">
        <v>43158</v>
      </c>
      <c r="P45" s="18">
        <v>4010</v>
      </c>
      <c r="AA45" s="49"/>
      <c r="AB45" s="49"/>
      <c r="AC45" s="49"/>
      <c r="AD45" s="49"/>
    </row>
    <row r="46" spans="1:30" x14ac:dyDescent="0.25">
      <c r="A46" s="9" t="s">
        <v>94</v>
      </c>
      <c r="B46" s="9" t="s">
        <v>499</v>
      </c>
      <c r="C46" s="9" t="s">
        <v>581</v>
      </c>
      <c r="D46" s="42">
        <v>43949</v>
      </c>
      <c r="E46" s="17">
        <v>75733.740000000005</v>
      </c>
      <c r="F46" s="13">
        <v>4.0611837520202797E-3</v>
      </c>
      <c r="G46" s="9" t="s">
        <v>406</v>
      </c>
      <c r="H46" s="9" t="s">
        <v>391</v>
      </c>
      <c r="I46" s="18">
        <v>5644</v>
      </c>
      <c r="J46" s="18">
        <v>3038</v>
      </c>
      <c r="K46" s="13">
        <v>0.53827072997873804</v>
      </c>
      <c r="L46" s="9" t="s">
        <v>480</v>
      </c>
      <c r="M46" s="9" t="s">
        <v>358</v>
      </c>
      <c r="N46" s="18">
        <v>483</v>
      </c>
      <c r="O46" s="18">
        <v>72500</v>
      </c>
      <c r="P46" s="18">
        <v>17223</v>
      </c>
    </row>
    <row r="47" spans="1:30" x14ac:dyDescent="0.25">
      <c r="A47" s="9" t="s">
        <v>97</v>
      </c>
      <c r="B47" s="9" t="s">
        <v>502</v>
      </c>
      <c r="C47" s="9" t="s">
        <v>598</v>
      </c>
      <c r="D47" s="42">
        <v>44004</v>
      </c>
      <c r="E47" s="17">
        <v>66572.58</v>
      </c>
      <c r="F47" s="13">
        <v>3.5699211504155301E-3</v>
      </c>
      <c r="G47" s="9" t="s">
        <v>406</v>
      </c>
      <c r="H47" s="9" t="s">
        <v>391</v>
      </c>
      <c r="I47" s="18">
        <v>136701</v>
      </c>
      <c r="J47" s="18">
        <v>67553</v>
      </c>
      <c r="K47" s="13">
        <v>0.49416609973592002</v>
      </c>
      <c r="L47" s="9" t="s">
        <v>480</v>
      </c>
      <c r="M47" s="9" t="s">
        <v>358</v>
      </c>
      <c r="N47" s="18">
        <v>93583</v>
      </c>
      <c r="O47" s="18">
        <v>45075</v>
      </c>
      <c r="P47" s="18">
        <v>1485</v>
      </c>
    </row>
    <row r="48" spans="1:30" x14ac:dyDescent="0.25">
      <c r="A48" s="9" t="s">
        <v>106</v>
      </c>
      <c r="B48" s="9" t="s">
        <v>506</v>
      </c>
      <c r="C48" s="9" t="s">
        <v>607</v>
      </c>
      <c r="D48" s="42">
        <v>44085</v>
      </c>
      <c r="E48" s="17">
        <v>71371.37</v>
      </c>
      <c r="F48" s="13">
        <v>3.8272538528194701E-3</v>
      </c>
      <c r="G48" s="9" t="s">
        <v>406</v>
      </c>
      <c r="H48" s="9" t="s">
        <v>389</v>
      </c>
      <c r="I48" s="18">
        <v>389772</v>
      </c>
      <c r="J48" s="18">
        <v>202502</v>
      </c>
      <c r="K48" s="13">
        <v>0.51953962829551603</v>
      </c>
      <c r="L48" s="9" t="s">
        <v>480</v>
      </c>
      <c r="M48" s="9" t="s">
        <v>358</v>
      </c>
      <c r="N48" s="18">
        <v>715163</v>
      </c>
      <c r="O48" s="18">
        <v>46162</v>
      </c>
      <c r="P48" s="18">
        <v>620</v>
      </c>
    </row>
    <row r="49" spans="1:29" x14ac:dyDescent="0.25">
      <c r="A49" s="9" t="s">
        <v>74</v>
      </c>
      <c r="B49" s="9" t="s">
        <v>499</v>
      </c>
      <c r="C49" s="9" t="s">
        <v>576</v>
      </c>
      <c r="D49" s="42">
        <v>44175</v>
      </c>
      <c r="E49" s="17">
        <v>37062.1</v>
      </c>
      <c r="F49" s="13">
        <v>1.9874364891493699E-3</v>
      </c>
      <c r="G49" s="9" t="s">
        <v>406</v>
      </c>
      <c r="H49" s="9" t="s">
        <v>389</v>
      </c>
      <c r="I49" s="18">
        <v>202987</v>
      </c>
      <c r="J49" s="18">
        <v>103779</v>
      </c>
      <c r="K49" s="13">
        <v>0.51125934173124399</v>
      </c>
      <c r="L49" s="9" t="s">
        <v>481</v>
      </c>
      <c r="M49" s="9" t="s">
        <v>358</v>
      </c>
      <c r="N49" s="18">
        <v>170343</v>
      </c>
      <c r="O49" s="18">
        <v>44748</v>
      </c>
      <c r="P49" s="18">
        <v>1150</v>
      </c>
    </row>
    <row r="50" spans="1:29" x14ac:dyDescent="0.25">
      <c r="A50" s="9" t="s">
        <v>27</v>
      </c>
      <c r="B50" s="9" t="s">
        <v>499</v>
      </c>
      <c r="C50" s="9" t="s">
        <v>529</v>
      </c>
      <c r="D50" s="42">
        <v>43392</v>
      </c>
      <c r="E50" s="17">
        <v>89690.38</v>
      </c>
      <c r="F50" s="13">
        <v>4.8096015589422199E-3</v>
      </c>
      <c r="G50" s="9" t="s">
        <v>406</v>
      </c>
      <c r="H50" s="9" t="s">
        <v>389</v>
      </c>
      <c r="I50" s="18">
        <v>37935</v>
      </c>
      <c r="J50" s="18">
        <v>19524</v>
      </c>
      <c r="K50" s="13">
        <v>0.51466982997232102</v>
      </c>
      <c r="L50" s="9" t="s">
        <v>474</v>
      </c>
      <c r="M50" s="9" t="s">
        <v>358</v>
      </c>
      <c r="N50" s="18">
        <v>61172</v>
      </c>
      <c r="O50" s="18">
        <v>53555</v>
      </c>
      <c r="P50" s="18">
        <v>1980</v>
      </c>
    </row>
    <row r="51" spans="1:29" x14ac:dyDescent="0.25">
      <c r="A51" s="9" t="s">
        <v>24</v>
      </c>
      <c r="B51" s="9" t="s">
        <v>506</v>
      </c>
      <c r="C51" s="9" t="s">
        <v>526</v>
      </c>
      <c r="D51" s="42">
        <v>43360</v>
      </c>
      <c r="E51" s="17">
        <v>71570.990000000005</v>
      </c>
      <c r="F51" s="13">
        <v>3.83795837501233E-3</v>
      </c>
      <c r="G51" s="9" t="s">
        <v>406</v>
      </c>
      <c r="H51" s="9" t="s">
        <v>391</v>
      </c>
      <c r="I51" s="18">
        <v>42154</v>
      </c>
      <c r="J51" s="18">
        <v>19450</v>
      </c>
      <c r="K51" s="13">
        <v>0.46140342553494301</v>
      </c>
      <c r="L51" s="9" t="s">
        <v>474</v>
      </c>
      <c r="M51" s="9" t="s">
        <v>358</v>
      </c>
      <c r="N51" s="18">
        <v>37331</v>
      </c>
      <c r="O51" s="18">
        <v>45028</v>
      </c>
      <c r="P51" s="18">
        <v>2413</v>
      </c>
    </row>
    <row r="52" spans="1:29" x14ac:dyDescent="0.25">
      <c r="A52" s="9" t="s">
        <v>151</v>
      </c>
      <c r="B52" s="9" t="s">
        <v>504</v>
      </c>
      <c r="C52" s="9" t="s">
        <v>651</v>
      </c>
      <c r="D52" s="42">
        <v>44270</v>
      </c>
      <c r="E52" s="17">
        <v>69764.100000000006</v>
      </c>
      <c r="F52" s="13">
        <v>3.7410648067072601E-3</v>
      </c>
      <c r="G52" s="9" t="s">
        <v>406</v>
      </c>
      <c r="H52" s="9" t="s">
        <v>389</v>
      </c>
      <c r="I52" s="18">
        <v>8793</v>
      </c>
      <c r="J52" s="18">
        <v>4367</v>
      </c>
      <c r="K52" s="13">
        <v>0.49664505856931601</v>
      </c>
      <c r="L52" s="9" t="s">
        <v>488</v>
      </c>
      <c r="M52" s="9" t="s">
        <v>358</v>
      </c>
      <c r="N52" s="18">
        <v>7330</v>
      </c>
      <c r="O52" s="18">
        <v>33037</v>
      </c>
      <c r="P52" s="18">
        <v>3000</v>
      </c>
    </row>
    <row r="53" spans="1:29" x14ac:dyDescent="0.25">
      <c r="A53" s="9" t="s">
        <v>29</v>
      </c>
      <c r="B53" s="9" t="s">
        <v>499</v>
      </c>
      <c r="C53" s="9" t="s">
        <v>531</v>
      </c>
      <c r="D53" s="42">
        <v>43397</v>
      </c>
      <c r="E53" s="17">
        <v>52246.29</v>
      </c>
      <c r="F53" s="13">
        <v>2.8016810479891802E-3</v>
      </c>
      <c r="G53" s="9" t="s">
        <v>406</v>
      </c>
      <c r="H53" s="9" t="s">
        <v>391</v>
      </c>
      <c r="I53" s="18">
        <v>16896</v>
      </c>
      <c r="J53" s="18">
        <v>8477</v>
      </c>
      <c r="K53" s="13">
        <v>0.50171638257575801</v>
      </c>
      <c r="L53" s="9" t="s">
        <v>474</v>
      </c>
      <c r="M53" s="9" t="s">
        <v>358</v>
      </c>
      <c r="N53" s="18">
        <v>78881</v>
      </c>
      <c r="O53" s="18">
        <v>39220</v>
      </c>
      <c r="P53" s="18">
        <v>1976</v>
      </c>
    </row>
    <row r="54" spans="1:29" x14ac:dyDescent="0.25">
      <c r="A54" s="9" t="s">
        <v>30</v>
      </c>
      <c r="B54" s="9" t="s">
        <v>504</v>
      </c>
      <c r="C54" s="9" t="s">
        <v>532</v>
      </c>
      <c r="D54" s="42">
        <v>43397</v>
      </c>
      <c r="E54" s="17">
        <v>90697.67</v>
      </c>
      <c r="F54" s="13">
        <v>4.8636169790386404E-3</v>
      </c>
      <c r="G54" s="9" t="s">
        <v>406</v>
      </c>
      <c r="H54" s="9" t="s">
        <v>389</v>
      </c>
      <c r="I54" s="18">
        <v>31634</v>
      </c>
      <c r="J54" s="18">
        <v>15311</v>
      </c>
      <c r="K54" s="13">
        <v>0.48400455206423498</v>
      </c>
      <c r="L54" s="9" t="s">
        <v>474</v>
      </c>
      <c r="M54" s="9" t="s">
        <v>358</v>
      </c>
      <c r="N54" s="18">
        <v>13188</v>
      </c>
      <c r="O54" s="18">
        <v>34680</v>
      </c>
      <c r="P54" s="18">
        <v>2112</v>
      </c>
    </row>
    <row r="55" spans="1:29" x14ac:dyDescent="0.25">
      <c r="A55" s="9" t="s">
        <v>180</v>
      </c>
      <c r="B55" s="9" t="s">
        <v>499</v>
      </c>
      <c r="C55" s="9" t="s">
        <v>669</v>
      </c>
      <c r="D55" s="42">
        <v>43887</v>
      </c>
      <c r="E55" s="17">
        <v>69163.39</v>
      </c>
      <c r="F55" s="13">
        <v>3.7088520348082898E-3</v>
      </c>
      <c r="G55" s="9" t="s">
        <v>406</v>
      </c>
      <c r="H55" s="9" t="s">
        <v>391</v>
      </c>
      <c r="I55" s="18">
        <v>28029</v>
      </c>
      <c r="J55" s="18">
        <v>14168</v>
      </c>
      <c r="K55" s="13">
        <v>0.50547647079810198</v>
      </c>
      <c r="L55" s="9" t="s">
        <v>492</v>
      </c>
      <c r="M55" s="9" t="s">
        <v>358</v>
      </c>
      <c r="N55" s="18">
        <v>559092</v>
      </c>
      <c r="O55" s="18">
        <v>45233</v>
      </c>
      <c r="P55" s="18">
        <v>692</v>
      </c>
    </row>
    <row r="56" spans="1:29" x14ac:dyDescent="0.25">
      <c r="A56" s="9" t="s">
        <v>178</v>
      </c>
      <c r="B56" s="9" t="s">
        <v>506</v>
      </c>
      <c r="C56" s="9" t="s">
        <v>667</v>
      </c>
      <c r="D56" s="42">
        <v>43733</v>
      </c>
      <c r="E56" s="17">
        <v>118442.54</v>
      </c>
      <c r="F56" s="13">
        <v>6.3514216912569296E-3</v>
      </c>
      <c r="G56" s="9" t="s">
        <v>406</v>
      </c>
      <c r="H56" s="9" t="s">
        <v>389</v>
      </c>
      <c r="I56" s="18">
        <v>182093</v>
      </c>
      <c r="J56" s="18">
        <v>90970</v>
      </c>
      <c r="K56" s="13">
        <v>0.499579885003817</v>
      </c>
      <c r="L56" s="9" t="s">
        <v>492</v>
      </c>
      <c r="M56" s="9" t="s">
        <v>358</v>
      </c>
      <c r="N56" s="18">
        <v>21078</v>
      </c>
      <c r="O56" s="18">
        <v>40847</v>
      </c>
      <c r="P56" s="18">
        <v>4369</v>
      </c>
    </row>
    <row r="57" spans="1:29" x14ac:dyDescent="0.25">
      <c r="A57" s="9" t="s">
        <v>156</v>
      </c>
      <c r="B57" s="9" t="s">
        <v>506</v>
      </c>
      <c r="C57" s="9" t="s">
        <v>641</v>
      </c>
      <c r="D57" s="42">
        <v>43572</v>
      </c>
      <c r="E57" s="17">
        <v>88425.08</v>
      </c>
      <c r="F57" s="13">
        <v>4.7417504822433697E-3</v>
      </c>
      <c r="G57" s="9" t="s">
        <v>428</v>
      </c>
      <c r="H57" s="9" t="s">
        <v>389</v>
      </c>
      <c r="I57" s="18">
        <v>11087</v>
      </c>
      <c r="J57" s="18">
        <v>5420</v>
      </c>
      <c r="K57" s="13">
        <v>0.48886082799675301</v>
      </c>
      <c r="L57" s="9" t="s">
        <v>488</v>
      </c>
      <c r="M57" s="9" t="s">
        <v>358</v>
      </c>
      <c r="N57" s="18">
        <v>14771</v>
      </c>
      <c r="O57" s="18">
        <v>26844</v>
      </c>
      <c r="P57" s="18">
        <v>1699</v>
      </c>
    </row>
    <row r="58" spans="1:29" x14ac:dyDescent="0.25">
      <c r="A58" s="9" t="s">
        <v>63</v>
      </c>
      <c r="B58" s="9" t="s">
        <v>506</v>
      </c>
      <c r="C58" s="9" t="s">
        <v>549</v>
      </c>
      <c r="D58" s="42">
        <v>43710</v>
      </c>
      <c r="E58" s="17">
        <v>31042.51</v>
      </c>
      <c r="F58" s="13">
        <v>1.66463900018574E-3</v>
      </c>
      <c r="G58" s="9" t="s">
        <v>428</v>
      </c>
      <c r="H58" s="9" t="s">
        <v>389</v>
      </c>
      <c r="I58" s="18">
        <v>65923</v>
      </c>
      <c r="J58" s="18">
        <v>32013</v>
      </c>
      <c r="K58" s="13">
        <v>0.48561200188098202</v>
      </c>
      <c r="L58" s="9" t="s">
        <v>477</v>
      </c>
      <c r="M58" s="9" t="s">
        <v>358</v>
      </c>
      <c r="N58" s="18">
        <v>154170</v>
      </c>
      <c r="O58" s="18">
        <v>46565</v>
      </c>
      <c r="P58" s="18">
        <v>1280</v>
      </c>
    </row>
    <row r="59" spans="1:29" x14ac:dyDescent="0.25">
      <c r="A59" s="9" t="s">
        <v>193</v>
      </c>
      <c r="B59" s="9" t="s">
        <v>499</v>
      </c>
      <c r="C59" s="9" t="s">
        <v>682</v>
      </c>
      <c r="D59" s="42">
        <v>43706</v>
      </c>
      <c r="E59" s="17">
        <v>102515.81</v>
      </c>
      <c r="F59" s="13">
        <v>5.49735879803636E-3</v>
      </c>
      <c r="G59" s="9" t="s">
        <v>428</v>
      </c>
      <c r="H59" s="9" t="s">
        <v>389</v>
      </c>
      <c r="I59" s="18">
        <v>14146</v>
      </c>
      <c r="J59" s="18">
        <v>7311</v>
      </c>
      <c r="K59" s="13">
        <v>0.51682454404071798</v>
      </c>
      <c r="L59" s="9" t="s">
        <v>494</v>
      </c>
      <c r="M59" s="9" t="s">
        <v>358</v>
      </c>
      <c r="N59" s="18">
        <v>6860</v>
      </c>
      <c r="O59" s="18">
        <v>37860</v>
      </c>
      <c r="P59" s="18">
        <v>4210</v>
      </c>
      <c r="R59" s="12"/>
    </row>
    <row r="60" spans="1:29" x14ac:dyDescent="0.25">
      <c r="A60" s="9" t="s">
        <v>67</v>
      </c>
      <c r="B60" s="9" t="s">
        <v>506</v>
      </c>
      <c r="C60" s="9" t="s">
        <v>569</v>
      </c>
      <c r="D60" s="42">
        <v>43780</v>
      </c>
      <c r="E60" s="17">
        <v>69057.320000000007</v>
      </c>
      <c r="F60" s="13">
        <v>3.70316408435745E-3</v>
      </c>
      <c r="G60" s="9" t="s">
        <v>429</v>
      </c>
      <c r="H60" s="9" t="s">
        <v>389</v>
      </c>
      <c r="I60" s="18">
        <v>3304</v>
      </c>
      <c r="J60" s="18">
        <v>2198</v>
      </c>
      <c r="K60" s="13">
        <v>0.66525423728813604</v>
      </c>
      <c r="L60" s="9" t="s">
        <v>478</v>
      </c>
      <c r="M60" s="9" t="s">
        <v>358</v>
      </c>
      <c r="N60" s="18">
        <v>18840</v>
      </c>
      <c r="O60" s="18">
        <v>33194</v>
      </c>
      <c r="P60" s="18">
        <v>2169</v>
      </c>
      <c r="R60" s="12" t="s">
        <v>740</v>
      </c>
    </row>
    <row r="61" spans="1:29" x14ac:dyDescent="0.25">
      <c r="A61" s="9" t="s">
        <v>214</v>
      </c>
      <c r="B61" s="9" t="s">
        <v>502</v>
      </c>
      <c r="C61" s="9" t="s">
        <v>712</v>
      </c>
      <c r="D61" s="42">
        <v>43473</v>
      </c>
      <c r="E61" s="17">
        <v>96753.78</v>
      </c>
      <c r="F61" s="13">
        <v>5.18837283465131E-3</v>
      </c>
      <c r="G61" s="9" t="s">
        <v>429</v>
      </c>
      <c r="H61" s="9" t="s">
        <v>391</v>
      </c>
      <c r="I61" s="18">
        <v>13373</v>
      </c>
      <c r="J61" s="18">
        <v>6878</v>
      </c>
      <c r="K61" s="13">
        <v>0.51431989830254998</v>
      </c>
      <c r="L61" s="9" t="s">
        <v>495</v>
      </c>
      <c r="M61" s="9" t="s">
        <v>358</v>
      </c>
      <c r="N61" s="18">
        <v>45284</v>
      </c>
      <c r="O61" s="18">
        <v>41001</v>
      </c>
      <c r="P61" s="18">
        <v>2564</v>
      </c>
    </row>
    <row r="62" spans="1:29" x14ac:dyDescent="0.25">
      <c r="A62" s="9" t="s">
        <v>139</v>
      </c>
      <c r="B62" s="9" t="s">
        <v>502</v>
      </c>
      <c r="C62" s="9" t="s">
        <v>624</v>
      </c>
      <c r="D62" s="42">
        <v>43291</v>
      </c>
      <c r="E62" s="17">
        <v>37902.35</v>
      </c>
      <c r="F62" s="13">
        <v>2.0324944731817799E-3</v>
      </c>
      <c r="G62" s="9" t="s">
        <v>429</v>
      </c>
      <c r="H62" s="9" t="s">
        <v>389</v>
      </c>
      <c r="I62" s="18">
        <v>25930</v>
      </c>
      <c r="J62" s="18">
        <v>12834</v>
      </c>
      <c r="K62" s="13">
        <v>0.49494793675279602</v>
      </c>
      <c r="L62" s="9" t="s">
        <v>485</v>
      </c>
      <c r="M62" s="9" t="s">
        <v>358</v>
      </c>
      <c r="N62" s="18">
        <v>55705</v>
      </c>
      <c r="O62" s="18">
        <v>36747</v>
      </c>
      <c r="P62" s="18">
        <v>1832</v>
      </c>
      <c r="Z62" s="48" t="s">
        <v>742</v>
      </c>
      <c r="AA62" s="48"/>
      <c r="AB62" s="48"/>
      <c r="AC62" s="48"/>
    </row>
    <row r="63" spans="1:29" x14ac:dyDescent="0.25">
      <c r="A63" s="9" t="s">
        <v>2</v>
      </c>
      <c r="B63" s="9" t="s">
        <v>499</v>
      </c>
      <c r="C63" s="9" t="s">
        <v>500</v>
      </c>
      <c r="D63" s="42">
        <v>43152</v>
      </c>
      <c r="E63" s="17">
        <v>88360.79</v>
      </c>
      <c r="F63" s="13">
        <v>4.7383029632984798E-3</v>
      </c>
      <c r="G63" s="9" t="s">
        <v>388</v>
      </c>
      <c r="H63" s="9" t="s">
        <v>389</v>
      </c>
      <c r="I63" s="18">
        <v>195121</v>
      </c>
      <c r="J63" s="18">
        <v>95314</v>
      </c>
      <c r="K63" s="13">
        <v>0.48848663137232801</v>
      </c>
      <c r="L63" s="9" t="s">
        <v>473</v>
      </c>
      <c r="M63" s="9" t="s">
        <v>358</v>
      </c>
      <c r="N63" s="18">
        <v>40725</v>
      </c>
      <c r="O63" s="18">
        <v>51281</v>
      </c>
      <c r="P63" s="18">
        <v>2391</v>
      </c>
      <c r="Z63" s="48"/>
      <c r="AA63" s="48"/>
      <c r="AB63" s="48"/>
      <c r="AC63" s="48"/>
    </row>
    <row r="64" spans="1:29" x14ac:dyDescent="0.25">
      <c r="A64" s="9" t="s">
        <v>127</v>
      </c>
      <c r="B64" s="9" t="s">
        <v>506</v>
      </c>
      <c r="C64" s="9" t="s">
        <v>628</v>
      </c>
      <c r="D64" s="42">
        <v>44431</v>
      </c>
      <c r="E64" s="17">
        <v>99460.78</v>
      </c>
      <c r="F64" s="13">
        <v>5.3335343494097104E-3</v>
      </c>
      <c r="G64" s="9" t="s">
        <v>415</v>
      </c>
      <c r="H64" s="9" t="s">
        <v>391</v>
      </c>
      <c r="I64" s="18">
        <v>119343</v>
      </c>
      <c r="J64" s="18">
        <v>58488</v>
      </c>
      <c r="K64" s="13">
        <v>0.49008320555038798</v>
      </c>
      <c r="L64" s="9" t="s">
        <v>483</v>
      </c>
      <c r="M64" s="9" t="s">
        <v>358</v>
      </c>
      <c r="N64" s="18">
        <v>14364</v>
      </c>
      <c r="O64" s="18">
        <v>32819</v>
      </c>
      <c r="P64" s="18">
        <v>2479</v>
      </c>
      <c r="Z64" s="48"/>
      <c r="AA64" s="48"/>
      <c r="AB64" s="48"/>
      <c r="AC64" s="48"/>
    </row>
    <row r="65" spans="1:29" x14ac:dyDescent="0.25">
      <c r="A65" s="9" t="s">
        <v>125</v>
      </c>
      <c r="B65" s="9" t="s">
        <v>502</v>
      </c>
      <c r="C65" s="9" t="s">
        <v>626</v>
      </c>
      <c r="D65" s="42">
        <v>44425</v>
      </c>
      <c r="E65" s="17">
        <v>76303.820000000007</v>
      </c>
      <c r="F65" s="13">
        <v>4.0917540055605403E-3</v>
      </c>
      <c r="G65" s="9" t="s">
        <v>415</v>
      </c>
      <c r="H65" s="9" t="s">
        <v>391</v>
      </c>
      <c r="I65" s="18">
        <v>12379</v>
      </c>
      <c r="J65" s="18">
        <v>5741</v>
      </c>
      <c r="K65" s="13">
        <v>0.46376928669521</v>
      </c>
      <c r="L65" s="9" t="s">
        <v>483</v>
      </c>
      <c r="M65" s="9" t="s">
        <v>358</v>
      </c>
      <c r="N65" s="18">
        <v>5922</v>
      </c>
      <c r="O65" s="18">
        <v>34084</v>
      </c>
      <c r="P65" s="18">
        <v>3929</v>
      </c>
      <c r="Z65" s="48"/>
      <c r="AA65" s="48"/>
      <c r="AB65" s="48"/>
      <c r="AC65" s="48"/>
    </row>
    <row r="66" spans="1:29" x14ac:dyDescent="0.25">
      <c r="A66" s="9" t="s">
        <v>147</v>
      </c>
      <c r="B66" s="9" t="s">
        <v>502</v>
      </c>
      <c r="C66" s="9" t="s">
        <v>649</v>
      </c>
      <c r="D66" s="42">
        <v>43843</v>
      </c>
      <c r="E66" s="17">
        <v>47646.95</v>
      </c>
      <c r="F66" s="13">
        <v>2.55504375161352E-3</v>
      </c>
      <c r="G66" s="9" t="s">
        <v>415</v>
      </c>
      <c r="H66" s="9" t="s">
        <v>389</v>
      </c>
      <c r="I66" s="18">
        <v>16458</v>
      </c>
      <c r="J66" s="18">
        <v>8172</v>
      </c>
      <c r="K66" s="13">
        <v>0.49653663871673398</v>
      </c>
      <c r="L66" s="9" t="s">
        <v>488</v>
      </c>
      <c r="M66" s="9" t="s">
        <v>358</v>
      </c>
      <c r="N66" s="18">
        <v>11712</v>
      </c>
      <c r="O66" s="18">
        <v>37691</v>
      </c>
      <c r="P66" s="18">
        <v>2566</v>
      </c>
      <c r="Z66" s="48"/>
      <c r="AA66" s="48"/>
      <c r="AB66" s="48"/>
      <c r="AC66" s="48"/>
    </row>
    <row r="67" spans="1:29" x14ac:dyDescent="0.25">
      <c r="A67" s="9" t="s">
        <v>132</v>
      </c>
      <c r="B67" s="9" t="s">
        <v>499</v>
      </c>
      <c r="C67" s="9" t="s">
        <v>633</v>
      </c>
      <c r="D67" s="42">
        <v>44501</v>
      </c>
      <c r="E67" s="17">
        <v>68008.55</v>
      </c>
      <c r="F67" s="13">
        <v>3.6469243201043399E-3</v>
      </c>
      <c r="G67" s="9" t="s">
        <v>415</v>
      </c>
      <c r="H67" s="9" t="s">
        <v>389</v>
      </c>
      <c r="I67" s="18">
        <v>43382</v>
      </c>
      <c r="J67" s="18">
        <v>21477</v>
      </c>
      <c r="K67" s="13">
        <v>0.49506707851182502</v>
      </c>
      <c r="L67" s="9" t="s">
        <v>485</v>
      </c>
      <c r="M67" s="9" t="s">
        <v>358</v>
      </c>
      <c r="N67" s="18">
        <v>13591</v>
      </c>
      <c r="O67" s="18">
        <v>46171</v>
      </c>
      <c r="P67" s="18">
        <v>2233</v>
      </c>
      <c r="Z67" s="48"/>
      <c r="AA67" s="48"/>
      <c r="AB67" s="48"/>
      <c r="AC67" s="48"/>
    </row>
    <row r="68" spans="1:29" x14ac:dyDescent="0.25">
      <c r="A68" s="9" t="s">
        <v>41</v>
      </c>
      <c r="B68" s="9" t="s">
        <v>506</v>
      </c>
      <c r="C68" s="9" t="s">
        <v>543</v>
      </c>
      <c r="D68" s="42">
        <v>43466</v>
      </c>
      <c r="E68" s="17">
        <v>114691.03</v>
      </c>
      <c r="F68" s="13">
        <v>6.1502488526048102E-3</v>
      </c>
      <c r="G68" s="9" t="s">
        <v>415</v>
      </c>
      <c r="H68" s="9" t="s">
        <v>389</v>
      </c>
      <c r="I68" s="18">
        <v>150982</v>
      </c>
      <c r="J68" s="18">
        <v>74277</v>
      </c>
      <c r="K68" s="13">
        <v>0.491959306407386</v>
      </c>
      <c r="L68" s="9" t="s">
        <v>474</v>
      </c>
      <c r="M68" s="9" t="s">
        <v>358</v>
      </c>
      <c r="N68" s="18">
        <v>26020</v>
      </c>
      <c r="O68" s="18">
        <v>40003</v>
      </c>
      <c r="P68" s="18">
        <v>2651</v>
      </c>
      <c r="Z68" s="48"/>
      <c r="AA68" s="48"/>
      <c r="AB68" s="48"/>
      <c r="AC68" s="48"/>
    </row>
    <row r="69" spans="1:29" x14ac:dyDescent="0.25">
      <c r="A69" s="9" t="s">
        <v>64</v>
      </c>
      <c r="B69" s="9" t="s">
        <v>504</v>
      </c>
      <c r="C69" s="9" t="s">
        <v>550</v>
      </c>
      <c r="D69" s="42">
        <v>43725</v>
      </c>
      <c r="E69" s="17">
        <v>63705.4</v>
      </c>
      <c r="F69" s="13">
        <v>3.4161700636460399E-3</v>
      </c>
      <c r="G69" s="9" t="s">
        <v>415</v>
      </c>
      <c r="H69" s="9" t="s">
        <v>391</v>
      </c>
      <c r="I69" s="18">
        <v>16997</v>
      </c>
      <c r="J69" s="18">
        <v>8490</v>
      </c>
      <c r="K69" s="13">
        <v>0.499499911749132</v>
      </c>
      <c r="L69" s="9" t="s">
        <v>477</v>
      </c>
      <c r="M69" s="9" t="s">
        <v>358</v>
      </c>
      <c r="N69" s="18">
        <v>50720</v>
      </c>
      <c r="O69" s="18">
        <v>35843</v>
      </c>
      <c r="P69" s="18">
        <v>1700</v>
      </c>
      <c r="Z69" s="48"/>
      <c r="AA69" s="48"/>
      <c r="AB69" s="48"/>
      <c r="AC69" s="48"/>
    </row>
    <row r="70" spans="1:29" x14ac:dyDescent="0.25">
      <c r="A70" s="9" t="s">
        <v>19</v>
      </c>
      <c r="B70" s="9" t="s">
        <v>502</v>
      </c>
      <c r="C70" s="9" t="s">
        <v>521</v>
      </c>
      <c r="D70" s="42">
        <v>43305</v>
      </c>
      <c r="E70" s="17">
        <v>52748.63</v>
      </c>
      <c r="F70" s="13">
        <v>2.8286187780681301E-3</v>
      </c>
      <c r="G70" s="9" t="s">
        <v>403</v>
      </c>
      <c r="H70" s="9" t="s">
        <v>391</v>
      </c>
      <c r="I70" s="18">
        <v>11027</v>
      </c>
      <c r="J70" s="18">
        <v>5579</v>
      </c>
      <c r="K70" s="13">
        <v>0.50593996553913101</v>
      </c>
      <c r="L70" s="9" t="s">
        <v>474</v>
      </c>
      <c r="M70" s="9" t="s">
        <v>358</v>
      </c>
      <c r="N70" s="18">
        <v>9930</v>
      </c>
      <c r="O70" s="18">
        <v>24900</v>
      </c>
      <c r="P70" s="18">
        <v>3001</v>
      </c>
    </row>
    <row r="71" spans="1:29" x14ac:dyDescent="0.25">
      <c r="A71" s="9" t="s">
        <v>28</v>
      </c>
      <c r="B71" s="9" t="s">
        <v>499</v>
      </c>
      <c r="C71" s="9" t="s">
        <v>530</v>
      </c>
      <c r="D71" s="42">
        <v>43397</v>
      </c>
      <c r="E71" s="17">
        <v>104335.03999999999</v>
      </c>
      <c r="F71" s="13">
        <v>5.5949140926407001E-3</v>
      </c>
      <c r="G71" s="9" t="s">
        <v>403</v>
      </c>
      <c r="H71" s="9" t="s">
        <v>391</v>
      </c>
      <c r="I71" s="18">
        <v>103766</v>
      </c>
      <c r="J71" s="18">
        <v>50207</v>
      </c>
      <c r="K71" s="13">
        <v>0.48384827400111802</v>
      </c>
      <c r="L71" s="9" t="s">
        <v>474</v>
      </c>
      <c r="M71" s="9" t="s">
        <v>358</v>
      </c>
      <c r="N71" s="18">
        <v>29399</v>
      </c>
      <c r="O71" s="18">
        <v>32330</v>
      </c>
      <c r="P71" s="18">
        <v>2209</v>
      </c>
    </row>
    <row r="72" spans="1:29" x14ac:dyDescent="0.25">
      <c r="A72" s="9" t="s">
        <v>171</v>
      </c>
      <c r="B72" s="9" t="s">
        <v>499</v>
      </c>
      <c r="C72" s="9" t="s">
        <v>674</v>
      </c>
      <c r="D72" s="42">
        <v>43213</v>
      </c>
      <c r="E72" s="17">
        <v>58744.17</v>
      </c>
      <c r="F72" s="13">
        <v>3.1501265978666499E-3</v>
      </c>
      <c r="G72" s="9" t="s">
        <v>390</v>
      </c>
      <c r="H72" s="9" t="s">
        <v>391</v>
      </c>
      <c r="I72" s="18">
        <v>1131</v>
      </c>
      <c r="J72" s="18">
        <v>654</v>
      </c>
      <c r="K72" s="13">
        <v>0.578249336870026</v>
      </c>
      <c r="L72" s="9" t="s">
        <v>490</v>
      </c>
      <c r="M72" s="9" t="s">
        <v>358</v>
      </c>
      <c r="N72" s="18">
        <v>1025865</v>
      </c>
      <c r="O72" s="18">
        <v>75619</v>
      </c>
      <c r="P72" s="18">
        <v>613</v>
      </c>
    </row>
    <row r="73" spans="1:29" x14ac:dyDescent="0.25">
      <c r="A73" s="9" t="s">
        <v>101</v>
      </c>
      <c r="B73" s="9" t="s">
        <v>504</v>
      </c>
      <c r="C73" s="9" t="s">
        <v>602</v>
      </c>
      <c r="D73" s="42">
        <v>44039</v>
      </c>
      <c r="E73" s="17">
        <v>44845.33</v>
      </c>
      <c r="F73" s="13">
        <v>2.4048082869007601E-3</v>
      </c>
      <c r="G73" s="9" t="s">
        <v>390</v>
      </c>
      <c r="H73" s="9" t="s">
        <v>391</v>
      </c>
      <c r="I73" s="18">
        <v>20335</v>
      </c>
      <c r="J73" s="18">
        <v>10378</v>
      </c>
      <c r="K73" s="13">
        <v>0.51035161052372802</v>
      </c>
      <c r="L73" s="9" t="s">
        <v>480</v>
      </c>
      <c r="M73" s="9" t="s">
        <v>358</v>
      </c>
      <c r="N73" s="18">
        <v>6186</v>
      </c>
      <c r="O73" s="18">
        <v>51628</v>
      </c>
      <c r="P73" s="18">
        <v>5310</v>
      </c>
    </row>
    <row r="74" spans="1:29" x14ac:dyDescent="0.25">
      <c r="A74" s="9" t="s">
        <v>136</v>
      </c>
      <c r="B74" s="9" t="s">
        <v>504</v>
      </c>
      <c r="C74" s="9" t="s">
        <v>623</v>
      </c>
      <c r="D74" s="42">
        <v>44053</v>
      </c>
      <c r="E74" s="17">
        <v>71924.850000000006</v>
      </c>
      <c r="F74" s="13">
        <v>3.8569339397010599E-3</v>
      </c>
      <c r="G74" s="9" t="s">
        <v>390</v>
      </c>
      <c r="H74" s="9" t="s">
        <v>389</v>
      </c>
      <c r="I74" s="18">
        <v>13480</v>
      </c>
      <c r="J74" s="18">
        <v>6997</v>
      </c>
      <c r="K74" s="13">
        <v>0.51906528189911005</v>
      </c>
      <c r="L74" s="9" t="s">
        <v>485</v>
      </c>
      <c r="M74" s="9" t="s">
        <v>358</v>
      </c>
      <c r="N74" s="18">
        <v>27469</v>
      </c>
      <c r="O74" s="18">
        <v>36265</v>
      </c>
      <c r="P74" s="18">
        <v>1665</v>
      </c>
    </row>
    <row r="75" spans="1:29" x14ac:dyDescent="0.25">
      <c r="A75" s="9" t="s">
        <v>3</v>
      </c>
      <c r="B75" s="9" t="s">
        <v>499</v>
      </c>
      <c r="C75" s="9" t="s">
        <v>501</v>
      </c>
      <c r="D75" s="42">
        <v>43164</v>
      </c>
      <c r="E75" s="17">
        <v>85879.23</v>
      </c>
      <c r="F75" s="13">
        <v>4.60523055525863E-3</v>
      </c>
      <c r="G75" s="9" t="s">
        <v>390</v>
      </c>
      <c r="H75" s="9" t="s">
        <v>391</v>
      </c>
      <c r="I75" s="18">
        <v>26932</v>
      </c>
      <c r="J75" s="18">
        <v>14497</v>
      </c>
      <c r="K75" s="13">
        <v>0.53828159809891596</v>
      </c>
      <c r="L75" s="9" t="s">
        <v>473</v>
      </c>
      <c r="M75" s="9" t="s">
        <v>358</v>
      </c>
      <c r="N75" s="18">
        <v>147695</v>
      </c>
      <c r="O75" s="18">
        <v>50254</v>
      </c>
      <c r="P75" s="18">
        <v>1263</v>
      </c>
    </row>
    <row r="76" spans="1:29" x14ac:dyDescent="0.25">
      <c r="A76" s="9" t="s">
        <v>80</v>
      </c>
      <c r="B76" s="9" t="s">
        <v>504</v>
      </c>
      <c r="C76" s="9" t="s">
        <v>575</v>
      </c>
      <c r="D76" s="42">
        <v>43843</v>
      </c>
      <c r="E76" s="17">
        <v>28481.16</v>
      </c>
      <c r="F76" s="13">
        <v>1.52728789348961E-3</v>
      </c>
      <c r="G76" s="9" t="s">
        <v>432</v>
      </c>
      <c r="H76" s="9" t="s">
        <v>389</v>
      </c>
      <c r="I76" s="18">
        <v>13973</v>
      </c>
      <c r="J76" s="18">
        <v>7468</v>
      </c>
      <c r="K76" s="13">
        <v>0.53445931439204197</v>
      </c>
      <c r="L76" s="9" t="s">
        <v>480</v>
      </c>
      <c r="M76" s="9" t="s">
        <v>358</v>
      </c>
      <c r="N76" s="18">
        <v>10217</v>
      </c>
      <c r="O76" s="18">
        <v>64222</v>
      </c>
      <c r="P76" s="18">
        <v>3557</v>
      </c>
    </row>
    <row r="77" spans="1:29" x14ac:dyDescent="0.25">
      <c r="A77" s="9" t="s">
        <v>122</v>
      </c>
      <c r="B77" s="9" t="s">
        <v>506</v>
      </c>
      <c r="C77" s="9" t="s">
        <v>610</v>
      </c>
      <c r="D77" s="42">
        <v>44393</v>
      </c>
      <c r="E77" s="17">
        <v>36547.58</v>
      </c>
      <c r="F77" s="13">
        <v>1.9598456126907401E-3</v>
      </c>
      <c r="G77" s="9" t="s">
        <v>432</v>
      </c>
      <c r="H77" s="9" t="s">
        <v>391</v>
      </c>
      <c r="I77" s="18">
        <v>49765</v>
      </c>
      <c r="J77" s="18">
        <v>23482</v>
      </c>
      <c r="K77" s="13">
        <v>0.47185773133728498</v>
      </c>
      <c r="L77" s="9" t="s">
        <v>483</v>
      </c>
      <c r="M77" s="9" t="s">
        <v>358</v>
      </c>
      <c r="N77" s="18">
        <v>44604</v>
      </c>
      <c r="O77" s="18">
        <v>41268</v>
      </c>
      <c r="P77" s="18">
        <v>1870</v>
      </c>
      <c r="Z77" s="48" t="s">
        <v>743</v>
      </c>
      <c r="AA77" s="48"/>
      <c r="AB77" s="48"/>
      <c r="AC77" s="48"/>
    </row>
    <row r="78" spans="1:29" x14ac:dyDescent="0.25">
      <c r="A78" s="9" t="s">
        <v>98</v>
      </c>
      <c r="B78" s="9" t="s">
        <v>499</v>
      </c>
      <c r="C78" s="9" t="s">
        <v>599</v>
      </c>
      <c r="D78" s="42">
        <v>44011</v>
      </c>
      <c r="E78" s="17">
        <v>76932.600000000006</v>
      </c>
      <c r="F78" s="13">
        <v>4.1254720171045997E-3</v>
      </c>
      <c r="G78" s="9" t="s">
        <v>432</v>
      </c>
      <c r="H78" s="9" t="s">
        <v>389</v>
      </c>
      <c r="I78" s="18">
        <v>53165</v>
      </c>
      <c r="J78" s="18">
        <v>26436</v>
      </c>
      <c r="K78" s="13">
        <v>0.49724442772500699</v>
      </c>
      <c r="L78" s="9" t="s">
        <v>480</v>
      </c>
      <c r="M78" s="9" t="s">
        <v>358</v>
      </c>
      <c r="N78" s="18">
        <v>102071</v>
      </c>
      <c r="O78" s="18">
        <v>50234</v>
      </c>
      <c r="P78" s="18">
        <v>1876</v>
      </c>
      <c r="Z78" s="48"/>
      <c r="AA78" s="48"/>
      <c r="AB78" s="48"/>
      <c r="AC78" s="48"/>
    </row>
    <row r="79" spans="1:29" x14ac:dyDescent="0.25">
      <c r="A79" s="9" t="s">
        <v>98</v>
      </c>
      <c r="B79" s="9" t="s">
        <v>499</v>
      </c>
      <c r="C79" s="9" t="s">
        <v>599</v>
      </c>
      <c r="D79" s="42">
        <v>44137</v>
      </c>
      <c r="E79" s="17">
        <v>30077.45</v>
      </c>
      <c r="F79" s="13">
        <v>1.61288814261916E-3</v>
      </c>
      <c r="G79" s="9" t="s">
        <v>432</v>
      </c>
      <c r="H79" s="9" t="s">
        <v>389</v>
      </c>
      <c r="I79" s="18">
        <v>57076</v>
      </c>
      <c r="J79" s="18">
        <v>29186</v>
      </c>
      <c r="K79" s="13">
        <v>0.51135328334150998</v>
      </c>
      <c r="L79" s="9" t="s">
        <v>731</v>
      </c>
      <c r="M79" s="9" t="s">
        <v>731</v>
      </c>
      <c r="N79" s="18">
        <v>38084</v>
      </c>
      <c r="O79" s="18">
        <v>40423</v>
      </c>
      <c r="P79" s="18">
        <v>1747</v>
      </c>
      <c r="Z79" s="48"/>
      <c r="AA79" s="48"/>
      <c r="AB79" s="48"/>
      <c r="AC79" s="48"/>
    </row>
    <row r="80" spans="1:29" x14ac:dyDescent="0.25">
      <c r="A80" s="9" t="s">
        <v>192</v>
      </c>
      <c r="B80" s="9" t="s">
        <v>502</v>
      </c>
      <c r="C80" s="9" t="s">
        <v>681</v>
      </c>
      <c r="D80" s="42">
        <v>44315</v>
      </c>
      <c r="E80" s="17">
        <v>29774.76</v>
      </c>
      <c r="F80" s="13">
        <v>1.5966565434679899E-3</v>
      </c>
      <c r="G80" s="9" t="s">
        <v>432</v>
      </c>
      <c r="H80" s="9" t="s">
        <v>389</v>
      </c>
      <c r="I80" s="18">
        <v>9184</v>
      </c>
      <c r="J80" s="18">
        <v>4664</v>
      </c>
      <c r="K80" s="13">
        <v>0.50783972125435495</v>
      </c>
      <c r="L80" s="9" t="s">
        <v>493</v>
      </c>
      <c r="M80" s="9" t="s">
        <v>358</v>
      </c>
      <c r="N80" s="18">
        <v>144588</v>
      </c>
      <c r="O80" s="18">
        <v>42462</v>
      </c>
      <c r="P80" s="18">
        <v>1214</v>
      </c>
      <c r="Z80" s="48"/>
      <c r="AA80" s="48"/>
      <c r="AB80" s="48"/>
      <c r="AC80" s="48"/>
    </row>
    <row r="81" spans="1:29" x14ac:dyDescent="0.25">
      <c r="A81" s="9" t="s">
        <v>181</v>
      </c>
      <c r="B81" s="9" t="s">
        <v>506</v>
      </c>
      <c r="C81" s="9" t="s">
        <v>684</v>
      </c>
      <c r="D81" s="42">
        <v>43550</v>
      </c>
      <c r="E81" s="17">
        <v>32269.91</v>
      </c>
      <c r="F81" s="13">
        <v>1.7304577084289901E-3</v>
      </c>
      <c r="G81" s="9" t="s">
        <v>432</v>
      </c>
      <c r="H81" s="9" t="s">
        <v>391</v>
      </c>
      <c r="I81" s="18">
        <v>18373</v>
      </c>
      <c r="J81" s="18">
        <v>9214</v>
      </c>
      <c r="K81" s="13">
        <v>0.50149676155227796</v>
      </c>
      <c r="L81" s="9" t="s">
        <v>492</v>
      </c>
      <c r="M81" s="9" t="s">
        <v>358</v>
      </c>
      <c r="N81" s="18">
        <v>98226</v>
      </c>
      <c r="O81" s="18">
        <v>41079</v>
      </c>
      <c r="P81" s="18">
        <v>1556</v>
      </c>
      <c r="Z81" s="48"/>
      <c r="AA81" s="48"/>
      <c r="AB81" s="48"/>
      <c r="AC81" s="48"/>
    </row>
    <row r="82" spans="1:29" x14ac:dyDescent="0.25">
      <c r="A82" s="9" t="s">
        <v>131</v>
      </c>
      <c r="B82" s="9" t="s">
        <v>502</v>
      </c>
      <c r="C82" s="9" t="s">
        <v>632</v>
      </c>
      <c r="D82" s="42">
        <v>43494</v>
      </c>
      <c r="E82" s="17">
        <v>0</v>
      </c>
      <c r="F82" s="13">
        <v>0</v>
      </c>
      <c r="G82" s="9" t="s">
        <v>427</v>
      </c>
      <c r="H82" s="9" t="s">
        <v>389</v>
      </c>
      <c r="I82" s="18">
        <v>18309</v>
      </c>
      <c r="J82" s="18">
        <v>9798</v>
      </c>
      <c r="K82" s="13">
        <v>0.53514664918892396</v>
      </c>
      <c r="L82" s="9" t="s">
        <v>731</v>
      </c>
      <c r="M82" s="9" t="s">
        <v>731</v>
      </c>
      <c r="N82" s="18">
        <v>43009</v>
      </c>
      <c r="O82" s="18">
        <v>81898</v>
      </c>
      <c r="P82" s="18">
        <v>2803</v>
      </c>
      <c r="Z82" s="48"/>
      <c r="AA82" s="48"/>
      <c r="AB82" s="48"/>
      <c r="AC82" s="48"/>
    </row>
    <row r="83" spans="1:29" x14ac:dyDescent="0.25">
      <c r="A83" s="9" t="s">
        <v>62</v>
      </c>
      <c r="B83" s="9" t="s">
        <v>499</v>
      </c>
      <c r="C83" s="9" t="s">
        <v>564</v>
      </c>
      <c r="D83" s="42">
        <v>43700</v>
      </c>
      <c r="E83" s="17">
        <v>72876.91</v>
      </c>
      <c r="F83" s="13">
        <v>3.9079876788000196E-3</v>
      </c>
      <c r="G83" s="9" t="s">
        <v>427</v>
      </c>
      <c r="H83" s="9" t="s">
        <v>391</v>
      </c>
      <c r="I83" s="18">
        <v>200458</v>
      </c>
      <c r="J83" s="18">
        <v>96781</v>
      </c>
      <c r="K83" s="13">
        <v>0.48279938939827799</v>
      </c>
      <c r="L83" s="9" t="s">
        <v>477</v>
      </c>
      <c r="M83" s="9" t="s">
        <v>358</v>
      </c>
      <c r="N83" s="18">
        <v>32018</v>
      </c>
      <c r="O83" s="18">
        <v>39206</v>
      </c>
      <c r="P83" s="18">
        <v>2289</v>
      </c>
      <c r="Z83" s="48"/>
      <c r="AA83" s="48"/>
      <c r="AB83" s="48"/>
      <c r="AC83" s="48"/>
    </row>
    <row r="84" spans="1:29" x14ac:dyDescent="0.25">
      <c r="A84" s="9" t="s">
        <v>51</v>
      </c>
      <c r="B84" s="9" t="s">
        <v>502</v>
      </c>
      <c r="C84" s="9" t="s">
        <v>553</v>
      </c>
      <c r="D84" s="42">
        <v>43538</v>
      </c>
      <c r="E84" s="17">
        <v>102934.09</v>
      </c>
      <c r="F84" s="13">
        <v>5.51978885285467E-3</v>
      </c>
      <c r="G84" s="9" t="s">
        <v>423</v>
      </c>
      <c r="H84" s="9" t="s">
        <v>391</v>
      </c>
      <c r="I84" s="18">
        <v>119786</v>
      </c>
      <c r="J84" s="18">
        <v>58814</v>
      </c>
      <c r="K84" s="13">
        <v>0.49099226954736003</v>
      </c>
      <c r="L84" s="9" t="s">
        <v>475</v>
      </c>
      <c r="M84" s="9" t="s">
        <v>358</v>
      </c>
      <c r="N84" s="18">
        <v>166983</v>
      </c>
      <c r="O84" s="18">
        <v>44369</v>
      </c>
      <c r="P84" s="18">
        <v>1030</v>
      </c>
      <c r="Z84" s="48"/>
      <c r="AA84" s="48"/>
      <c r="AB84" s="48"/>
      <c r="AC84" s="48"/>
    </row>
    <row r="85" spans="1:29" x14ac:dyDescent="0.25">
      <c r="A85" s="9" t="s">
        <v>194</v>
      </c>
      <c r="B85" s="9" t="s">
        <v>504</v>
      </c>
      <c r="C85" s="9" t="s">
        <v>683</v>
      </c>
      <c r="D85" s="42">
        <v>43129</v>
      </c>
      <c r="E85" s="17">
        <v>99448.78</v>
      </c>
      <c r="F85" s="13">
        <v>5.3328908554395897E-3</v>
      </c>
      <c r="G85" s="9" t="s">
        <v>423</v>
      </c>
      <c r="H85" s="9" t="s">
        <v>389</v>
      </c>
      <c r="I85" s="18">
        <v>428441</v>
      </c>
      <c r="J85" s="18">
        <v>219299</v>
      </c>
      <c r="K85" s="13">
        <v>0.51185344073046202</v>
      </c>
      <c r="L85" s="9" t="s">
        <v>494</v>
      </c>
      <c r="M85" s="9" t="s">
        <v>358</v>
      </c>
      <c r="N85" s="18">
        <v>9474</v>
      </c>
      <c r="O85" s="18">
        <v>56944</v>
      </c>
      <c r="P85" s="18">
        <v>10734</v>
      </c>
    </row>
    <row r="86" spans="1:29" x14ac:dyDescent="0.25">
      <c r="A86" s="9" t="s">
        <v>123</v>
      </c>
      <c r="B86" s="9" t="s">
        <v>499</v>
      </c>
      <c r="C86" s="9" t="s">
        <v>611</v>
      </c>
      <c r="D86" s="42">
        <v>44393</v>
      </c>
      <c r="E86" s="17">
        <v>95954.02</v>
      </c>
      <c r="F86" s="13">
        <v>5.1454861065230503E-3</v>
      </c>
      <c r="G86" s="9" t="s">
        <v>423</v>
      </c>
      <c r="H86" s="9" t="s">
        <v>389</v>
      </c>
      <c r="I86" s="18">
        <v>17467</v>
      </c>
      <c r="J86" s="18">
        <v>8384</v>
      </c>
      <c r="K86" s="13">
        <v>0.479990839869468</v>
      </c>
      <c r="L86" s="9" t="s">
        <v>483</v>
      </c>
      <c r="M86" s="9" t="s">
        <v>358</v>
      </c>
      <c r="N86" s="18">
        <v>35272</v>
      </c>
      <c r="O86" s="18">
        <v>38004</v>
      </c>
      <c r="P86" s="18">
        <v>2282</v>
      </c>
    </row>
    <row r="87" spans="1:29" x14ac:dyDescent="0.25">
      <c r="A87" s="9" t="s">
        <v>184</v>
      </c>
      <c r="B87" s="9" t="s">
        <v>504</v>
      </c>
      <c r="C87" s="9" t="s">
        <v>687</v>
      </c>
      <c r="D87" s="42">
        <v>43826</v>
      </c>
      <c r="E87" s="17">
        <v>41934.71</v>
      </c>
      <c r="F87" s="13">
        <v>2.2487277519594598E-3</v>
      </c>
      <c r="G87" s="9" t="s">
        <v>423</v>
      </c>
      <c r="H87" s="9" t="s">
        <v>391</v>
      </c>
      <c r="I87" s="18">
        <v>64158</v>
      </c>
      <c r="J87" s="18">
        <v>32146</v>
      </c>
      <c r="K87" s="13">
        <v>0.50104429689204799</v>
      </c>
      <c r="L87" s="9" t="s">
        <v>492</v>
      </c>
      <c r="M87" s="9" t="s">
        <v>358</v>
      </c>
      <c r="N87" s="18">
        <v>92064</v>
      </c>
      <c r="O87" s="18">
        <v>46481</v>
      </c>
      <c r="P87" s="18">
        <v>1200</v>
      </c>
    </row>
    <row r="88" spans="1:29" x14ac:dyDescent="0.25">
      <c r="A88" s="9" t="s">
        <v>149</v>
      </c>
      <c r="B88" s="9" t="s">
        <v>506</v>
      </c>
      <c r="C88" s="9" t="s">
        <v>705</v>
      </c>
      <c r="D88" s="42">
        <v>43465</v>
      </c>
      <c r="E88" s="17">
        <v>116767.63</v>
      </c>
      <c r="F88" s="13">
        <v>6.2616054841331797E-3</v>
      </c>
      <c r="G88" s="9" t="s">
        <v>400</v>
      </c>
      <c r="H88" s="9" t="s">
        <v>389</v>
      </c>
      <c r="I88" s="18">
        <v>708554</v>
      </c>
      <c r="J88" s="18">
        <v>352400</v>
      </c>
      <c r="K88" s="13">
        <v>0.49735094290625698</v>
      </c>
      <c r="L88" s="9" t="s">
        <v>494</v>
      </c>
      <c r="M88" s="9" t="s">
        <v>358</v>
      </c>
      <c r="N88" s="18">
        <v>618670</v>
      </c>
      <c r="O88" s="18">
        <v>81294</v>
      </c>
      <c r="P88" s="18">
        <v>1099</v>
      </c>
    </row>
    <row r="89" spans="1:29" x14ac:dyDescent="0.25">
      <c r="A89" s="9" t="s">
        <v>214</v>
      </c>
      <c r="B89" s="9" t="s">
        <v>502</v>
      </c>
      <c r="C89" s="9" t="s">
        <v>712</v>
      </c>
      <c r="D89" s="42">
        <v>43458</v>
      </c>
      <c r="E89" s="17">
        <v>106400.02</v>
      </c>
      <c r="F89" s="13">
        <v>5.705647607508E-3</v>
      </c>
      <c r="G89" s="9" t="s">
        <v>400</v>
      </c>
      <c r="H89" s="9" t="s">
        <v>389</v>
      </c>
      <c r="I89" s="18">
        <v>3701</v>
      </c>
      <c r="J89" s="18">
        <v>1776</v>
      </c>
      <c r="K89" s="13">
        <v>0.47987030532288599</v>
      </c>
      <c r="L89" s="9" t="s">
        <v>496</v>
      </c>
      <c r="M89" s="9" t="s">
        <v>358</v>
      </c>
      <c r="N89" s="18">
        <v>9676</v>
      </c>
      <c r="O89" s="18">
        <v>46646</v>
      </c>
      <c r="P89" s="18">
        <v>4453</v>
      </c>
    </row>
    <row r="90" spans="1:29" x14ac:dyDescent="0.25">
      <c r="A90" s="9" t="s">
        <v>13</v>
      </c>
      <c r="B90" s="9" t="s">
        <v>506</v>
      </c>
      <c r="C90" s="9" t="s">
        <v>514</v>
      </c>
      <c r="D90" s="42">
        <v>43272</v>
      </c>
      <c r="E90" s="17">
        <v>69192.850000000006</v>
      </c>
      <c r="F90" s="13">
        <v>3.7104318125049198E-3</v>
      </c>
      <c r="G90" s="9" t="s">
        <v>400</v>
      </c>
      <c r="H90" s="9" t="s">
        <v>389</v>
      </c>
      <c r="I90" s="18">
        <v>25070</v>
      </c>
      <c r="J90" s="18">
        <v>11834</v>
      </c>
      <c r="K90" s="13">
        <v>0.47203829278021497</v>
      </c>
      <c r="L90" s="9" t="s">
        <v>473</v>
      </c>
      <c r="M90" s="9" t="s">
        <v>358</v>
      </c>
      <c r="N90" s="18">
        <v>10568</v>
      </c>
      <c r="O90" s="18">
        <v>33536</v>
      </c>
      <c r="P90" s="18">
        <v>2231</v>
      </c>
    </row>
    <row r="91" spans="1:29" x14ac:dyDescent="0.25">
      <c r="A91" s="9" t="s">
        <v>83</v>
      </c>
      <c r="B91" s="9" t="s">
        <v>499</v>
      </c>
      <c r="C91" s="9" t="s">
        <v>585</v>
      </c>
      <c r="D91" s="42">
        <v>43874</v>
      </c>
      <c r="E91" s="17">
        <v>107107.6</v>
      </c>
      <c r="F91" s="13">
        <v>5.7435912294558199E-3</v>
      </c>
      <c r="G91" s="9" t="s">
        <v>400</v>
      </c>
      <c r="H91" s="9" t="s">
        <v>389</v>
      </c>
      <c r="I91" s="18">
        <v>96178</v>
      </c>
      <c r="J91" s="18">
        <v>50205</v>
      </c>
      <c r="K91" s="13">
        <v>0.52200087338060697</v>
      </c>
      <c r="L91" s="9" t="s">
        <v>480</v>
      </c>
      <c r="M91" s="9" t="s">
        <v>358</v>
      </c>
      <c r="N91" s="18">
        <v>974</v>
      </c>
      <c r="O91" s="18">
        <v>50781</v>
      </c>
      <c r="P91" s="18">
        <v>9403</v>
      </c>
    </row>
    <row r="92" spans="1:29" x14ac:dyDescent="0.25">
      <c r="A92" s="9" t="s">
        <v>85</v>
      </c>
      <c r="B92" s="9" t="s">
        <v>499</v>
      </c>
      <c r="C92" s="9" t="s">
        <v>587</v>
      </c>
      <c r="D92" s="42">
        <v>43895</v>
      </c>
      <c r="E92" s="17">
        <v>75475.929999999993</v>
      </c>
      <c r="F92" s="13">
        <v>4.0473588203173401E-3</v>
      </c>
      <c r="G92" s="9" t="s">
        <v>400</v>
      </c>
      <c r="H92" s="9" t="s">
        <v>391</v>
      </c>
      <c r="I92" s="18">
        <v>9667</v>
      </c>
      <c r="J92" s="18">
        <v>6172</v>
      </c>
      <c r="K92" s="13">
        <v>0.63846074273300901</v>
      </c>
      <c r="L92" s="9" t="s">
        <v>480</v>
      </c>
      <c r="M92" s="9" t="s">
        <v>358</v>
      </c>
      <c r="N92" s="18">
        <v>6377</v>
      </c>
      <c r="O92" s="18">
        <v>48868</v>
      </c>
      <c r="P92" s="18">
        <v>1988</v>
      </c>
      <c r="Z92" s="48" t="s">
        <v>744</v>
      </c>
      <c r="AA92" s="48"/>
      <c r="AB92" s="48"/>
      <c r="AC92" s="48"/>
    </row>
    <row r="93" spans="1:29" x14ac:dyDescent="0.25">
      <c r="A93" s="9" t="s">
        <v>165</v>
      </c>
      <c r="B93" s="9" t="s">
        <v>502</v>
      </c>
      <c r="C93" s="9" t="s">
        <v>654</v>
      </c>
      <c r="D93" s="42">
        <v>44396</v>
      </c>
      <c r="E93" s="17">
        <v>61624.77</v>
      </c>
      <c r="F93" s="13">
        <v>3.30459732539271E-3</v>
      </c>
      <c r="G93" s="9" t="s">
        <v>400</v>
      </c>
      <c r="H93" s="9" t="s">
        <v>389</v>
      </c>
      <c r="I93" s="18">
        <v>17268</v>
      </c>
      <c r="J93" s="18">
        <v>8563</v>
      </c>
      <c r="K93" s="13">
        <v>0.495888348390086</v>
      </c>
      <c r="L93" s="9" t="s">
        <v>489</v>
      </c>
      <c r="M93" s="9" t="s">
        <v>358</v>
      </c>
      <c r="N93" s="18">
        <v>88532</v>
      </c>
      <c r="O93" s="18">
        <v>38575</v>
      </c>
      <c r="P93" s="18">
        <v>1454</v>
      </c>
      <c r="Z93" s="48"/>
      <c r="AA93" s="48"/>
      <c r="AB93" s="48"/>
      <c r="AC93" s="48"/>
    </row>
    <row r="94" spans="1:29" x14ac:dyDescent="0.25">
      <c r="A94" s="9" t="s">
        <v>179</v>
      </c>
      <c r="B94" s="9" t="s">
        <v>502</v>
      </c>
      <c r="C94" s="9" t="s">
        <v>668</v>
      </c>
      <c r="D94" s="42">
        <v>44434</v>
      </c>
      <c r="E94" s="17">
        <v>84745.93</v>
      </c>
      <c r="F94" s="13">
        <v>4.5444579122310398E-3</v>
      </c>
      <c r="G94" s="9" t="s">
        <v>400</v>
      </c>
      <c r="H94" s="9" t="s">
        <v>391</v>
      </c>
      <c r="I94" s="18">
        <v>956749</v>
      </c>
      <c r="J94" s="18">
        <v>477316</v>
      </c>
      <c r="K94" s="13">
        <v>0.49889364922252299</v>
      </c>
      <c r="L94" s="9" t="s">
        <v>492</v>
      </c>
      <c r="M94" s="9" t="s">
        <v>358</v>
      </c>
      <c r="N94" s="18">
        <v>135584</v>
      </c>
      <c r="O94" s="18">
        <v>69584</v>
      </c>
      <c r="P94" s="18">
        <v>1835</v>
      </c>
      <c r="Z94" s="48"/>
      <c r="AA94" s="48"/>
      <c r="AB94" s="48"/>
      <c r="AC94" s="48"/>
    </row>
    <row r="95" spans="1:29" x14ac:dyDescent="0.25">
      <c r="A95" s="9" t="s">
        <v>78</v>
      </c>
      <c r="B95" s="9" t="s">
        <v>504</v>
      </c>
      <c r="C95" s="9" t="s">
        <v>580</v>
      </c>
      <c r="D95" s="42">
        <v>43837</v>
      </c>
      <c r="E95" s="17">
        <v>106775.14</v>
      </c>
      <c r="F95" s="13">
        <v>5.7257632290137897E-3</v>
      </c>
      <c r="G95" s="9" t="s">
        <v>400</v>
      </c>
      <c r="H95" s="9" t="s">
        <v>391</v>
      </c>
      <c r="I95" s="18">
        <v>57221</v>
      </c>
      <c r="J95" s="18">
        <v>29974</v>
      </c>
      <c r="K95" s="13">
        <v>0.52382866430156805</v>
      </c>
      <c r="L95" s="9" t="s">
        <v>479</v>
      </c>
      <c r="M95" s="9" t="s">
        <v>358</v>
      </c>
      <c r="N95" s="18">
        <v>24246</v>
      </c>
      <c r="O95" s="18">
        <v>85746</v>
      </c>
      <c r="P95" s="18">
        <v>2129</v>
      </c>
      <c r="Z95" s="48"/>
      <c r="AA95" s="48"/>
      <c r="AB95" s="48"/>
      <c r="AC95" s="48"/>
    </row>
    <row r="96" spans="1:29" x14ac:dyDescent="0.25">
      <c r="A96" s="9" t="s">
        <v>215</v>
      </c>
      <c r="B96" s="9" t="s">
        <v>502</v>
      </c>
      <c r="C96" s="9" t="s">
        <v>706</v>
      </c>
      <c r="D96" s="42">
        <v>44021</v>
      </c>
      <c r="E96" s="17">
        <v>69709.509999999995</v>
      </c>
      <c r="F96" s="13">
        <v>3.7381374453882201E-3</v>
      </c>
      <c r="G96" s="9" t="s">
        <v>455</v>
      </c>
      <c r="H96" s="9" t="s">
        <v>389</v>
      </c>
      <c r="I96" s="18">
        <v>840833</v>
      </c>
      <c r="J96" s="18">
        <v>416484</v>
      </c>
      <c r="K96" s="13">
        <v>0.49532309031638899</v>
      </c>
      <c r="L96" s="9" t="s">
        <v>495</v>
      </c>
      <c r="M96" s="9" t="s">
        <v>358</v>
      </c>
      <c r="N96" s="18">
        <v>43923</v>
      </c>
      <c r="O96" s="18">
        <v>50306</v>
      </c>
      <c r="P96" s="18">
        <v>2202</v>
      </c>
      <c r="Z96" s="48"/>
      <c r="AA96" s="48"/>
      <c r="AB96" s="48"/>
      <c r="AC96" s="48"/>
    </row>
    <row r="97" spans="1:18" x14ac:dyDescent="0.25">
      <c r="A97" s="9" t="s">
        <v>219</v>
      </c>
      <c r="B97" s="9" t="s">
        <v>502</v>
      </c>
      <c r="C97" s="9" t="s">
        <v>710</v>
      </c>
      <c r="D97" s="42">
        <v>43220</v>
      </c>
      <c r="E97" s="17">
        <v>48525.71</v>
      </c>
      <c r="F97" s="13">
        <v>2.6021668150450301E-3</v>
      </c>
      <c r="G97" s="9" t="s">
        <v>436</v>
      </c>
      <c r="H97" s="9" t="s">
        <v>389</v>
      </c>
      <c r="I97" s="18">
        <v>608310</v>
      </c>
      <c r="J97" s="18">
        <v>299103</v>
      </c>
      <c r="K97" s="13">
        <v>0.49169502391872599</v>
      </c>
      <c r="L97" s="9" t="s">
        <v>496</v>
      </c>
      <c r="M97" s="9" t="s">
        <v>358</v>
      </c>
      <c r="N97" s="18">
        <v>11392</v>
      </c>
      <c r="O97" s="18">
        <v>32395</v>
      </c>
      <c r="P97" s="18">
        <v>6782</v>
      </c>
    </row>
    <row r="98" spans="1:18" x14ac:dyDescent="0.25">
      <c r="A98" s="9" t="s">
        <v>92</v>
      </c>
      <c r="B98" s="9" t="s">
        <v>506</v>
      </c>
      <c r="C98" s="9" t="s">
        <v>594</v>
      </c>
      <c r="D98" s="42">
        <v>43943</v>
      </c>
      <c r="E98" s="17">
        <v>47362.62</v>
      </c>
      <c r="F98" s="13">
        <v>2.53979669823662E-3</v>
      </c>
      <c r="G98" s="9" t="s">
        <v>436</v>
      </c>
      <c r="H98" s="9" t="s">
        <v>389</v>
      </c>
      <c r="I98" s="18">
        <v>2387</v>
      </c>
      <c r="J98" s="18">
        <v>1227</v>
      </c>
      <c r="K98" s="13">
        <v>0.51403435274402998</v>
      </c>
      <c r="L98" s="9" t="s">
        <v>480</v>
      </c>
      <c r="M98" s="9" t="s">
        <v>358</v>
      </c>
      <c r="N98" s="18">
        <v>7127</v>
      </c>
      <c r="O98" s="18">
        <v>78810</v>
      </c>
      <c r="P98" s="18">
        <v>5996</v>
      </c>
    </row>
    <row r="99" spans="1:18" x14ac:dyDescent="0.25">
      <c r="A99" s="9" t="s">
        <v>203</v>
      </c>
      <c r="B99" s="9" t="s">
        <v>506</v>
      </c>
      <c r="C99" s="9" t="s">
        <v>693</v>
      </c>
      <c r="D99" s="42">
        <v>43649</v>
      </c>
      <c r="E99" s="17">
        <v>77045.440000000002</v>
      </c>
      <c r="F99" s="13">
        <v>4.1315230054035802E-3</v>
      </c>
      <c r="G99" s="9" t="s">
        <v>436</v>
      </c>
      <c r="H99" s="9" t="s">
        <v>389</v>
      </c>
      <c r="I99" s="18">
        <v>748731</v>
      </c>
      <c r="J99" s="18">
        <v>368416</v>
      </c>
      <c r="K99" s="13">
        <v>0.49205388851269699</v>
      </c>
      <c r="L99" s="9" t="s">
        <v>494</v>
      </c>
      <c r="M99" s="9" t="s">
        <v>358</v>
      </c>
      <c r="N99" s="18">
        <v>210483</v>
      </c>
      <c r="O99" s="18">
        <v>60691</v>
      </c>
      <c r="P99" s="18">
        <v>1137</v>
      </c>
    </row>
    <row r="100" spans="1:18" x14ac:dyDescent="0.25">
      <c r="A100" s="9" t="s">
        <v>173</v>
      </c>
      <c r="B100" s="9" t="s">
        <v>506</v>
      </c>
      <c r="C100" s="9" t="s">
        <v>676</v>
      </c>
      <c r="D100" s="42">
        <v>43945</v>
      </c>
      <c r="E100" s="17">
        <v>92704.48</v>
      </c>
      <c r="F100" s="13">
        <v>4.9712311568858103E-3</v>
      </c>
      <c r="G100" s="9" t="s">
        <v>436</v>
      </c>
      <c r="H100" s="9" t="s">
        <v>391</v>
      </c>
      <c r="I100" s="18">
        <v>222564</v>
      </c>
      <c r="J100" s="18">
        <v>110115</v>
      </c>
      <c r="K100" s="13">
        <v>0.494756564403947</v>
      </c>
      <c r="L100" s="9" t="s">
        <v>491</v>
      </c>
      <c r="M100" s="9" t="s">
        <v>358</v>
      </c>
      <c r="N100" s="18">
        <v>30376</v>
      </c>
      <c r="O100" s="18">
        <v>54171</v>
      </c>
      <c r="P100" s="18">
        <v>4208</v>
      </c>
    </row>
    <row r="101" spans="1:18" x14ac:dyDescent="0.25">
      <c r="A101" s="9" t="s">
        <v>114</v>
      </c>
      <c r="B101" s="9" t="s">
        <v>502</v>
      </c>
      <c r="C101" s="9" t="s">
        <v>615</v>
      </c>
      <c r="D101" s="42">
        <v>44207</v>
      </c>
      <c r="E101" s="17">
        <v>106775.14</v>
      </c>
      <c r="F101" s="13">
        <v>5.7257632290137897E-3</v>
      </c>
      <c r="G101" s="9" t="s">
        <v>436</v>
      </c>
      <c r="H101" s="9" t="s">
        <v>391</v>
      </c>
      <c r="I101" s="18">
        <v>5245</v>
      </c>
      <c r="J101" s="18">
        <v>2692</v>
      </c>
      <c r="K101" s="13">
        <v>0.51325071496663499</v>
      </c>
      <c r="L101" s="9" t="s">
        <v>481</v>
      </c>
      <c r="M101" s="9" t="s">
        <v>358</v>
      </c>
      <c r="N101" s="18">
        <v>8034</v>
      </c>
      <c r="O101" s="18">
        <v>33701</v>
      </c>
      <c r="P101" s="18">
        <v>2360</v>
      </c>
    </row>
    <row r="102" spans="1:18" x14ac:dyDescent="0.25">
      <c r="A102" s="9" t="s">
        <v>25</v>
      </c>
      <c r="B102" s="9" t="s">
        <v>506</v>
      </c>
      <c r="C102" s="9" t="s">
        <v>527</v>
      </c>
      <c r="D102" s="42">
        <v>43390</v>
      </c>
      <c r="E102" s="17">
        <v>78840.23</v>
      </c>
      <c r="F102" s="13">
        <v>4.2277677172887799E-3</v>
      </c>
      <c r="G102" s="9" t="s">
        <v>407</v>
      </c>
      <c r="H102" s="9" t="s">
        <v>389</v>
      </c>
      <c r="I102" s="18">
        <v>71068</v>
      </c>
      <c r="J102" s="18">
        <v>35474</v>
      </c>
      <c r="K102" s="13">
        <v>0.49915573816626302</v>
      </c>
      <c r="L102" s="9" t="s">
        <v>474</v>
      </c>
      <c r="M102" s="9" t="s">
        <v>358</v>
      </c>
      <c r="N102" s="18">
        <v>31231</v>
      </c>
      <c r="O102" s="18">
        <v>27306</v>
      </c>
      <c r="P102" s="18">
        <v>2075</v>
      </c>
    </row>
    <row r="103" spans="1:18" x14ac:dyDescent="0.25">
      <c r="A103" s="9" t="s">
        <v>158</v>
      </c>
      <c r="B103" s="9" t="s">
        <v>506</v>
      </c>
      <c r="C103" s="9" t="s">
        <v>659</v>
      </c>
      <c r="D103" s="42">
        <v>43473</v>
      </c>
      <c r="E103" s="17">
        <v>80695.740000000005</v>
      </c>
      <c r="F103" s="13">
        <v>4.3272685086627599E-3</v>
      </c>
      <c r="G103" s="9" t="s">
        <v>407</v>
      </c>
      <c r="H103" s="9" t="s">
        <v>391</v>
      </c>
      <c r="I103" s="18">
        <v>454033</v>
      </c>
      <c r="J103" s="18">
        <v>227426</v>
      </c>
      <c r="K103" s="13">
        <v>0.50090191682102403</v>
      </c>
      <c r="L103" s="9" t="s">
        <v>495</v>
      </c>
      <c r="M103" s="9" t="s">
        <v>358</v>
      </c>
      <c r="N103" s="18">
        <v>10562</v>
      </c>
      <c r="O103" s="18">
        <v>34974</v>
      </c>
      <c r="P103" s="18">
        <v>4081</v>
      </c>
    </row>
    <row r="104" spans="1:18" x14ac:dyDescent="0.25">
      <c r="A104" s="9" t="s">
        <v>88</v>
      </c>
      <c r="B104" s="9" t="s">
        <v>499</v>
      </c>
      <c r="C104" s="9" t="s">
        <v>590</v>
      </c>
      <c r="D104" s="42">
        <v>43902</v>
      </c>
      <c r="E104" s="17">
        <v>91645.04</v>
      </c>
      <c r="F104" s="13">
        <v>4.91441921924427E-3</v>
      </c>
      <c r="G104" s="9" t="s">
        <v>407</v>
      </c>
      <c r="H104" s="9" t="s">
        <v>391</v>
      </c>
      <c r="I104" s="18">
        <v>6376</v>
      </c>
      <c r="J104" s="18">
        <v>3468</v>
      </c>
      <c r="K104" s="13">
        <v>0.54391468005018795</v>
      </c>
      <c r="L104" s="9" t="s">
        <v>480</v>
      </c>
      <c r="M104" s="9" t="s">
        <v>358</v>
      </c>
      <c r="N104" s="18">
        <v>2344</v>
      </c>
      <c r="O104" s="18">
        <v>67935</v>
      </c>
      <c r="P104" s="18">
        <v>7678</v>
      </c>
    </row>
    <row r="105" spans="1:18" x14ac:dyDescent="0.25">
      <c r="A105" s="9" t="s">
        <v>158</v>
      </c>
      <c r="B105" s="9" t="s">
        <v>506</v>
      </c>
      <c r="C105" s="9" t="s">
        <v>659</v>
      </c>
      <c r="D105" s="42">
        <v>43514</v>
      </c>
      <c r="E105" s="17">
        <v>112778.28</v>
      </c>
      <c r="F105" s="13">
        <v>6.04767859499338E-3</v>
      </c>
      <c r="G105" s="9" t="s">
        <v>407</v>
      </c>
      <c r="H105" s="9" t="s">
        <v>391</v>
      </c>
      <c r="I105" s="18">
        <v>62830</v>
      </c>
      <c r="J105" s="18">
        <v>31083</v>
      </c>
      <c r="K105" s="13">
        <v>0.49471590004774801</v>
      </c>
      <c r="L105" s="9" t="s">
        <v>488</v>
      </c>
      <c r="M105" s="9" t="s">
        <v>358</v>
      </c>
      <c r="N105" s="18">
        <v>15143</v>
      </c>
      <c r="O105" s="18">
        <v>33702</v>
      </c>
      <c r="P105" s="18">
        <v>1934</v>
      </c>
    </row>
    <row r="106" spans="1:18" x14ac:dyDescent="0.25">
      <c r="A106" s="9" t="s">
        <v>216</v>
      </c>
      <c r="B106" s="9" t="s">
        <v>506</v>
      </c>
      <c r="C106" s="9" t="s">
        <v>707</v>
      </c>
      <c r="D106" s="42">
        <v>44021</v>
      </c>
      <c r="E106" s="17">
        <v>46751.7</v>
      </c>
      <c r="F106" s="13">
        <v>2.5070364202180802E-3</v>
      </c>
      <c r="G106" s="9" t="s">
        <v>440</v>
      </c>
      <c r="H106" s="9" t="s">
        <v>391</v>
      </c>
      <c r="I106" s="18">
        <v>207320</v>
      </c>
      <c r="J106" s="18">
        <v>100937</v>
      </c>
      <c r="K106" s="13">
        <v>0.486865714836967</v>
      </c>
      <c r="L106" s="9" t="s">
        <v>495</v>
      </c>
      <c r="M106" s="9" t="s">
        <v>358</v>
      </c>
      <c r="N106" s="18">
        <v>537621</v>
      </c>
      <c r="O106" s="18">
        <v>77348</v>
      </c>
      <c r="P106" s="18">
        <v>954</v>
      </c>
    </row>
    <row r="107" spans="1:18" x14ac:dyDescent="0.25">
      <c r="A107" s="9" t="s">
        <v>175</v>
      </c>
      <c r="B107" s="9" t="s">
        <v>504</v>
      </c>
      <c r="C107" s="9" t="s">
        <v>664</v>
      </c>
      <c r="D107" s="42">
        <v>44159</v>
      </c>
      <c r="E107" s="17">
        <v>97105.19</v>
      </c>
      <c r="F107" s="13">
        <v>5.2072170193211403E-3</v>
      </c>
      <c r="G107" s="9" t="s">
        <v>440</v>
      </c>
      <c r="H107" s="9" t="s">
        <v>389</v>
      </c>
      <c r="I107" s="18">
        <v>21396</v>
      </c>
      <c r="J107" s="18">
        <v>11129</v>
      </c>
      <c r="K107" s="13">
        <v>0.52014395214058695</v>
      </c>
      <c r="L107" s="9" t="s">
        <v>492</v>
      </c>
      <c r="M107" s="9" t="s">
        <v>358</v>
      </c>
      <c r="N107" s="18">
        <v>35415</v>
      </c>
      <c r="O107" s="18">
        <v>53233</v>
      </c>
      <c r="P107" s="18">
        <v>3774</v>
      </c>
    </row>
    <row r="108" spans="1:18" x14ac:dyDescent="0.25">
      <c r="A108" s="9" t="s">
        <v>116</v>
      </c>
      <c r="B108" s="9" t="s">
        <v>502</v>
      </c>
      <c r="C108" s="9" t="s">
        <v>617</v>
      </c>
      <c r="D108" s="42">
        <v>44235</v>
      </c>
      <c r="E108" s="17">
        <v>67633.850000000006</v>
      </c>
      <c r="F108" s="13">
        <v>3.6268312208875102E-3</v>
      </c>
      <c r="G108" s="9" t="s">
        <v>440</v>
      </c>
      <c r="H108" s="9" t="s">
        <v>391</v>
      </c>
      <c r="I108" s="18">
        <v>22751</v>
      </c>
      <c r="J108" s="18">
        <v>10786</v>
      </c>
      <c r="K108" s="13">
        <v>0.47408905103072402</v>
      </c>
      <c r="L108" s="9" t="s">
        <v>482</v>
      </c>
      <c r="M108" s="9" t="s">
        <v>358</v>
      </c>
      <c r="N108" s="18">
        <v>8537</v>
      </c>
      <c r="O108" s="18">
        <v>28913</v>
      </c>
      <c r="P108" s="18">
        <v>2578</v>
      </c>
      <c r="R108" s="12"/>
    </row>
    <row r="109" spans="1:18" x14ac:dyDescent="0.25">
      <c r="A109" s="9" t="s">
        <v>213</v>
      </c>
      <c r="B109" s="9" t="s">
        <v>504</v>
      </c>
      <c r="C109" s="9" t="s">
        <v>716</v>
      </c>
      <c r="D109" s="42">
        <v>43258</v>
      </c>
      <c r="E109" s="17">
        <v>103494.94</v>
      </c>
      <c r="F109" s="13">
        <v>5.5498641522829101E-3</v>
      </c>
      <c r="G109" s="9" t="s">
        <v>440</v>
      </c>
      <c r="H109" s="9" t="s">
        <v>391</v>
      </c>
      <c r="I109" s="18">
        <v>63152</v>
      </c>
      <c r="J109" s="18">
        <v>31489</v>
      </c>
      <c r="K109" s="13">
        <v>0.49862237142133298</v>
      </c>
      <c r="L109" s="9" t="s">
        <v>495</v>
      </c>
      <c r="M109" s="9" t="s">
        <v>358</v>
      </c>
      <c r="N109" s="18">
        <v>59874</v>
      </c>
      <c r="O109" s="18">
        <v>52017</v>
      </c>
      <c r="P109" s="18">
        <v>1350</v>
      </c>
    </row>
    <row r="110" spans="1:18" x14ac:dyDescent="0.25">
      <c r="A110" s="9" t="s">
        <v>102</v>
      </c>
      <c r="B110" s="9" t="s">
        <v>502</v>
      </c>
      <c r="C110" s="9" t="s">
        <v>603</v>
      </c>
      <c r="D110" s="42">
        <v>44062</v>
      </c>
      <c r="E110" s="17">
        <v>115191.38</v>
      </c>
      <c r="F110" s="13">
        <v>6.1770798699337199E-3</v>
      </c>
      <c r="G110" s="9" t="s">
        <v>440</v>
      </c>
      <c r="H110" s="9" t="s">
        <v>391</v>
      </c>
      <c r="I110" s="18">
        <v>4018143</v>
      </c>
      <c r="J110" s="18">
        <v>1986158</v>
      </c>
      <c r="K110" s="13">
        <v>0.49429749015901098</v>
      </c>
      <c r="L110" s="9" t="s">
        <v>480</v>
      </c>
      <c r="M110" s="9" t="s">
        <v>358</v>
      </c>
      <c r="N110" s="18">
        <v>15181</v>
      </c>
      <c r="O110" s="18">
        <v>34466</v>
      </c>
      <c r="P110" s="18">
        <v>4358</v>
      </c>
    </row>
    <row r="111" spans="1:18" x14ac:dyDescent="0.25">
      <c r="A111" s="9" t="s">
        <v>140</v>
      </c>
      <c r="B111" s="9" t="s">
        <v>506</v>
      </c>
      <c r="C111" s="9" t="s">
        <v>625</v>
      </c>
      <c r="D111" s="42">
        <v>43171</v>
      </c>
      <c r="E111" s="17">
        <v>32496.880000000001</v>
      </c>
      <c r="F111" s="13">
        <v>1.7426288606287399E-3</v>
      </c>
      <c r="G111" s="9" t="s">
        <v>447</v>
      </c>
      <c r="H111" s="9" t="s">
        <v>391</v>
      </c>
      <c r="I111" s="18">
        <v>17029</v>
      </c>
      <c r="J111" s="18">
        <v>8303</v>
      </c>
      <c r="K111" s="13">
        <v>0.487580010570204</v>
      </c>
      <c r="L111" s="9" t="s">
        <v>486</v>
      </c>
      <c r="M111" s="9" t="s">
        <v>358</v>
      </c>
      <c r="N111" s="18">
        <v>5739</v>
      </c>
      <c r="O111" s="18">
        <v>31194</v>
      </c>
      <c r="P111" s="18">
        <v>2050</v>
      </c>
    </row>
    <row r="112" spans="1:18" x14ac:dyDescent="0.25">
      <c r="A112" s="9" t="s">
        <v>89</v>
      </c>
      <c r="B112" s="9" t="s">
        <v>499</v>
      </c>
      <c r="C112" s="9" t="s">
        <v>591</v>
      </c>
      <c r="D112" s="42">
        <v>43914</v>
      </c>
      <c r="E112" s="17">
        <v>101187.36</v>
      </c>
      <c r="F112" s="13">
        <v>5.4261213343197801E-3</v>
      </c>
      <c r="G112" s="9" t="s">
        <v>422</v>
      </c>
      <c r="H112" s="9" t="s">
        <v>391</v>
      </c>
      <c r="I112" s="18">
        <v>8943</v>
      </c>
      <c r="J112" s="18">
        <v>4584</v>
      </c>
      <c r="K112" s="13">
        <v>0.51257967125125803</v>
      </c>
      <c r="L112" s="9" t="s">
        <v>480</v>
      </c>
      <c r="M112" s="9" t="s">
        <v>358</v>
      </c>
      <c r="N112" s="18">
        <v>4764</v>
      </c>
      <c r="O112" s="18">
        <v>48523</v>
      </c>
      <c r="P112" s="18">
        <v>2745</v>
      </c>
    </row>
    <row r="113" spans="1:16" x14ac:dyDescent="0.25">
      <c r="A113" s="9" t="s">
        <v>138</v>
      </c>
      <c r="B113" s="9" t="s">
        <v>502</v>
      </c>
      <c r="C113" s="9" t="s">
        <v>627</v>
      </c>
      <c r="D113" s="42">
        <v>44237</v>
      </c>
      <c r="E113" s="17">
        <v>110042.37</v>
      </c>
      <c r="F113" s="13">
        <v>5.90096679601198E-3</v>
      </c>
      <c r="G113" s="9" t="s">
        <v>422</v>
      </c>
      <c r="H113" s="9" t="s">
        <v>389</v>
      </c>
      <c r="I113" s="18">
        <v>73548</v>
      </c>
      <c r="J113" s="18">
        <v>36165</v>
      </c>
      <c r="K113" s="13">
        <v>0.49171969326154302</v>
      </c>
      <c r="L113" s="9" t="s">
        <v>485</v>
      </c>
      <c r="M113" s="9" t="s">
        <v>358</v>
      </c>
      <c r="N113" s="18">
        <v>13934</v>
      </c>
      <c r="O113" s="18">
        <v>31261</v>
      </c>
      <c r="P113" s="18">
        <v>2306</v>
      </c>
    </row>
    <row r="114" spans="1:16" x14ac:dyDescent="0.25">
      <c r="A114" s="9" t="s">
        <v>58</v>
      </c>
      <c r="B114" s="9" t="s">
        <v>506</v>
      </c>
      <c r="C114" s="9" t="s">
        <v>560</v>
      </c>
      <c r="D114" s="42">
        <v>43643</v>
      </c>
      <c r="E114" s="17">
        <v>38438.239999999998</v>
      </c>
      <c r="F114" s="13">
        <v>2.0612313051521802E-3</v>
      </c>
      <c r="G114" s="9" t="s">
        <v>422</v>
      </c>
      <c r="H114" s="9" t="s">
        <v>389</v>
      </c>
      <c r="I114" s="18">
        <v>203530</v>
      </c>
      <c r="J114" s="18">
        <v>99134</v>
      </c>
      <c r="K114" s="13">
        <v>0.48707315874809598</v>
      </c>
      <c r="L114" s="9" t="s">
        <v>477</v>
      </c>
      <c r="M114" s="9" t="s">
        <v>358</v>
      </c>
      <c r="N114" s="18">
        <v>65291</v>
      </c>
      <c r="O114" s="18">
        <v>51859</v>
      </c>
      <c r="P114" s="18">
        <v>1549</v>
      </c>
    </row>
    <row r="115" spans="1:16" x14ac:dyDescent="0.25">
      <c r="A115" s="9" t="s">
        <v>141</v>
      </c>
      <c r="B115" s="9" t="s">
        <v>504</v>
      </c>
      <c r="C115" s="9" t="s">
        <v>643</v>
      </c>
      <c r="D115" s="42">
        <v>43171</v>
      </c>
      <c r="E115" s="17">
        <v>81897.789999999994</v>
      </c>
      <c r="F115" s="13">
        <v>4.3917278358941401E-3</v>
      </c>
      <c r="G115" s="9" t="s">
        <v>422</v>
      </c>
      <c r="H115" s="9" t="s">
        <v>389</v>
      </c>
      <c r="I115" s="18">
        <v>9966</v>
      </c>
      <c r="J115" s="18">
        <v>5561</v>
      </c>
      <c r="K115" s="13">
        <v>0.55799719044752205</v>
      </c>
      <c r="L115" s="9" t="s">
        <v>486</v>
      </c>
      <c r="M115" s="9" t="s">
        <v>358</v>
      </c>
      <c r="N115" s="18">
        <v>13110</v>
      </c>
      <c r="O115" s="18">
        <v>32379</v>
      </c>
      <c r="P115" s="18">
        <v>2333</v>
      </c>
    </row>
    <row r="116" spans="1:16" x14ac:dyDescent="0.25">
      <c r="A116" s="9" t="s">
        <v>96</v>
      </c>
      <c r="B116" s="9" t="s">
        <v>504</v>
      </c>
      <c r="C116" s="9" t="s">
        <v>583</v>
      </c>
      <c r="D116" s="42">
        <v>43972</v>
      </c>
      <c r="E116" s="17">
        <v>41934.71</v>
      </c>
      <c r="F116" s="13">
        <v>2.2487277519594598E-3</v>
      </c>
      <c r="G116" s="9" t="s">
        <v>422</v>
      </c>
      <c r="H116" s="9" t="s">
        <v>391</v>
      </c>
      <c r="I116" s="18">
        <v>129647</v>
      </c>
      <c r="J116" s="18">
        <v>66100</v>
      </c>
      <c r="K116" s="13">
        <v>0.50984596635479396</v>
      </c>
      <c r="L116" s="9" t="s">
        <v>480</v>
      </c>
      <c r="M116" s="9" t="s">
        <v>358</v>
      </c>
      <c r="N116" s="18">
        <v>49827</v>
      </c>
      <c r="O116" s="18">
        <v>31757</v>
      </c>
      <c r="P116" s="18">
        <v>1377</v>
      </c>
    </row>
    <row r="117" spans="1:16" x14ac:dyDescent="0.25">
      <c r="A117" s="9" t="s">
        <v>50</v>
      </c>
      <c r="B117" s="9" t="s">
        <v>502</v>
      </c>
      <c r="C117" s="9" t="s">
        <v>552</v>
      </c>
      <c r="D117" s="42">
        <v>43521</v>
      </c>
      <c r="E117" s="17">
        <v>40753.54</v>
      </c>
      <c r="F117" s="13">
        <v>2.1853881042360902E-3</v>
      </c>
      <c r="G117" s="9" t="s">
        <v>422</v>
      </c>
      <c r="H117" s="9" t="s">
        <v>389</v>
      </c>
      <c r="I117" s="18">
        <v>228138</v>
      </c>
      <c r="J117" s="18">
        <v>108296</v>
      </c>
      <c r="K117" s="13">
        <v>0.47469514066047702</v>
      </c>
      <c r="L117" s="9" t="s">
        <v>475</v>
      </c>
      <c r="M117" s="9" t="s">
        <v>358</v>
      </c>
      <c r="N117" s="18">
        <v>16842</v>
      </c>
      <c r="O117" s="18">
        <v>27257</v>
      </c>
      <c r="P117" s="18">
        <v>3360</v>
      </c>
    </row>
    <row r="118" spans="1:16" x14ac:dyDescent="0.25">
      <c r="A118" s="9" t="s">
        <v>212</v>
      </c>
      <c r="B118" s="9" t="s">
        <v>502</v>
      </c>
      <c r="C118" s="9" t="s">
        <v>715</v>
      </c>
      <c r="D118" s="42">
        <v>43440</v>
      </c>
      <c r="E118" s="17">
        <v>36547.58</v>
      </c>
      <c r="F118" s="13">
        <v>1.9598456126907401E-3</v>
      </c>
      <c r="G118" s="9" t="s">
        <v>454</v>
      </c>
      <c r="H118" s="9" t="s">
        <v>391</v>
      </c>
      <c r="I118" s="18">
        <v>527367</v>
      </c>
      <c r="J118" s="18">
        <v>261045</v>
      </c>
      <c r="K118" s="13">
        <v>0.49499684280586398</v>
      </c>
      <c r="L118" s="9" t="s">
        <v>495</v>
      </c>
      <c r="M118" s="9" t="s">
        <v>358</v>
      </c>
      <c r="N118" s="18">
        <v>347287</v>
      </c>
      <c r="O118" s="18">
        <v>64240</v>
      </c>
      <c r="P118" s="18">
        <v>1224</v>
      </c>
    </row>
    <row r="119" spans="1:16" x14ac:dyDescent="0.25">
      <c r="A119" s="9" t="s">
        <v>118</v>
      </c>
      <c r="B119" s="9" t="s">
        <v>504</v>
      </c>
      <c r="C119" s="9" t="s">
        <v>619</v>
      </c>
      <c r="D119" s="42">
        <v>44357</v>
      </c>
      <c r="E119" s="17">
        <v>72843.23</v>
      </c>
      <c r="F119" s="13">
        <v>3.9061816057239002E-3</v>
      </c>
      <c r="G119" s="9" t="s">
        <v>445</v>
      </c>
      <c r="H119" s="9" t="s">
        <v>389</v>
      </c>
      <c r="I119" s="18">
        <v>21110</v>
      </c>
      <c r="J119" s="18">
        <v>10346</v>
      </c>
      <c r="K119" s="13">
        <v>0.49009947891994299</v>
      </c>
      <c r="L119" s="9" t="s">
        <v>483</v>
      </c>
      <c r="M119" s="9" t="s">
        <v>358</v>
      </c>
      <c r="N119" s="18">
        <v>18348</v>
      </c>
      <c r="O119" s="18">
        <v>36619</v>
      </c>
      <c r="P119" s="18">
        <v>3136</v>
      </c>
    </row>
    <row r="120" spans="1:16" x14ac:dyDescent="0.25">
      <c r="A120" s="9" t="s">
        <v>42</v>
      </c>
      <c r="B120" s="9" t="s">
        <v>504</v>
      </c>
      <c r="C120" s="9" t="s">
        <v>544</v>
      </c>
      <c r="D120" s="42">
        <v>43468</v>
      </c>
      <c r="E120" s="17">
        <v>86556.96</v>
      </c>
      <c r="F120" s="13">
        <v>4.6415734859557899E-3</v>
      </c>
      <c r="G120" s="9" t="s">
        <v>409</v>
      </c>
      <c r="H120" s="9" t="s">
        <v>389</v>
      </c>
      <c r="I120" s="18">
        <v>88805</v>
      </c>
      <c r="J120" s="18">
        <v>44626</v>
      </c>
      <c r="K120" s="13">
        <v>0.50251675018298503</v>
      </c>
      <c r="L120" s="9" t="s">
        <v>474</v>
      </c>
      <c r="M120" s="9" t="s">
        <v>358</v>
      </c>
      <c r="N120" s="18">
        <v>112580</v>
      </c>
      <c r="O120" s="18">
        <v>44570</v>
      </c>
      <c r="P120" s="18">
        <v>2152</v>
      </c>
    </row>
    <row r="121" spans="1:16" x14ac:dyDescent="0.25">
      <c r="A121" s="9" t="s">
        <v>32</v>
      </c>
      <c r="B121" s="9" t="s">
        <v>502</v>
      </c>
      <c r="C121" s="9" t="s">
        <v>518</v>
      </c>
      <c r="D121" s="42">
        <v>43416</v>
      </c>
      <c r="E121" s="17">
        <v>76320.44</v>
      </c>
      <c r="F121" s="13">
        <v>4.0926452447091503E-3</v>
      </c>
      <c r="G121" s="9" t="s">
        <v>409</v>
      </c>
      <c r="H121" s="9" t="s">
        <v>391</v>
      </c>
      <c r="I121" s="18">
        <v>8697</v>
      </c>
      <c r="J121" s="18">
        <v>4095</v>
      </c>
      <c r="K121" s="13">
        <v>0.47085201793721998</v>
      </c>
      <c r="L121" s="9" t="s">
        <v>474</v>
      </c>
      <c r="M121" s="9" t="s">
        <v>358</v>
      </c>
      <c r="N121" s="18">
        <v>20334</v>
      </c>
      <c r="O121" s="18">
        <v>36024</v>
      </c>
      <c r="P121" s="18">
        <v>2022</v>
      </c>
    </row>
    <row r="122" spans="1:16" x14ac:dyDescent="0.25">
      <c r="A122" s="9" t="s">
        <v>183</v>
      </c>
      <c r="B122" s="9" t="s">
        <v>506</v>
      </c>
      <c r="C122" s="9" t="s">
        <v>686</v>
      </c>
      <c r="D122" s="42">
        <v>43826</v>
      </c>
      <c r="E122" s="17">
        <v>53535.62</v>
      </c>
      <c r="F122" s="13">
        <v>2.8708207213631902E-3</v>
      </c>
      <c r="G122" s="9" t="s">
        <v>409</v>
      </c>
      <c r="H122" s="9" t="s">
        <v>389</v>
      </c>
      <c r="I122" s="18">
        <v>150998</v>
      </c>
      <c r="J122" s="18">
        <v>83958</v>
      </c>
      <c r="K122" s="13">
        <v>0.55602060954449695</v>
      </c>
      <c r="L122" s="9" t="s">
        <v>492</v>
      </c>
      <c r="M122" s="9" t="s">
        <v>358</v>
      </c>
      <c r="N122" s="18">
        <v>499713</v>
      </c>
      <c r="O122" s="18">
        <v>49026</v>
      </c>
      <c r="P122" s="18">
        <v>865</v>
      </c>
    </row>
    <row r="123" spans="1:16" x14ac:dyDescent="0.25">
      <c r="A123" s="9" t="s">
        <v>226</v>
      </c>
      <c r="B123" s="9" t="s">
        <v>506</v>
      </c>
      <c r="C123" s="9" t="s">
        <v>718</v>
      </c>
      <c r="D123" s="42">
        <v>43256</v>
      </c>
      <c r="E123" s="17">
        <v>93964.3</v>
      </c>
      <c r="F123" s="13">
        <v>5.0387883713383201E-3</v>
      </c>
      <c r="G123" s="9" t="s">
        <v>441</v>
      </c>
      <c r="H123" s="9" t="s">
        <v>389</v>
      </c>
      <c r="I123" s="18">
        <v>5551</v>
      </c>
      <c r="J123" s="18">
        <v>3145</v>
      </c>
      <c r="K123" s="13">
        <v>0.56656458295802603</v>
      </c>
      <c r="L123" s="9" t="s">
        <v>731</v>
      </c>
      <c r="M123" s="9" t="s">
        <v>731</v>
      </c>
      <c r="N123" s="18">
        <v>2728</v>
      </c>
      <c r="O123" s="18">
        <v>31321</v>
      </c>
      <c r="P123" s="18">
        <v>5677</v>
      </c>
    </row>
    <row r="124" spans="1:16" x14ac:dyDescent="0.25">
      <c r="A124" s="9" t="s">
        <v>105</v>
      </c>
      <c r="B124" s="9" t="s">
        <v>499</v>
      </c>
      <c r="C124" s="9" t="s">
        <v>606</v>
      </c>
      <c r="D124" s="42">
        <v>44078</v>
      </c>
      <c r="E124" s="17">
        <v>42161.77</v>
      </c>
      <c r="F124" s="13">
        <v>2.2609037303639901E-3</v>
      </c>
      <c r="G124" s="9" t="s">
        <v>441</v>
      </c>
      <c r="H124" s="9" t="s">
        <v>391</v>
      </c>
      <c r="I124" s="18">
        <v>998537</v>
      </c>
      <c r="J124" s="18">
        <v>491108</v>
      </c>
      <c r="K124" s="13">
        <v>0.491827543696428</v>
      </c>
      <c r="L124" s="9" t="s">
        <v>480</v>
      </c>
      <c r="M124" s="9" t="s">
        <v>358</v>
      </c>
      <c r="N124" s="18">
        <v>75710</v>
      </c>
      <c r="O124" s="18">
        <v>35921</v>
      </c>
      <c r="P124" s="18">
        <v>1585</v>
      </c>
    </row>
    <row r="125" spans="1:16" x14ac:dyDescent="0.25">
      <c r="A125" s="9" t="s">
        <v>168</v>
      </c>
      <c r="B125" s="9" t="s">
        <v>504</v>
      </c>
      <c r="C125" s="9" t="s">
        <v>658</v>
      </c>
      <c r="D125" s="42">
        <v>44186</v>
      </c>
      <c r="E125" s="17">
        <v>109143.17</v>
      </c>
      <c r="F125" s="13">
        <v>5.8527476478513803E-3</v>
      </c>
      <c r="G125" s="9" t="s">
        <v>434</v>
      </c>
      <c r="H125" s="9" t="s">
        <v>389</v>
      </c>
      <c r="I125" s="18">
        <v>216432</v>
      </c>
      <c r="J125" s="18">
        <v>108144</v>
      </c>
      <c r="K125" s="13">
        <v>0.499667332002661</v>
      </c>
      <c r="L125" s="9" t="s">
        <v>489</v>
      </c>
      <c r="M125" s="9" t="s">
        <v>358</v>
      </c>
      <c r="N125" s="18">
        <v>13395</v>
      </c>
      <c r="O125" s="18">
        <v>32312</v>
      </c>
      <c r="P125" s="18">
        <v>2393</v>
      </c>
    </row>
    <row r="126" spans="1:16" x14ac:dyDescent="0.25">
      <c r="A126" s="9" t="s">
        <v>84</v>
      </c>
      <c r="B126" s="9" t="s">
        <v>502</v>
      </c>
      <c r="C126" s="9" t="s">
        <v>586</v>
      </c>
      <c r="D126" s="42">
        <v>43895</v>
      </c>
      <c r="E126" s="17">
        <v>80695.740000000005</v>
      </c>
      <c r="F126" s="13">
        <v>4.3272685086627599E-3</v>
      </c>
      <c r="G126" s="9" t="s">
        <v>434</v>
      </c>
      <c r="H126" s="9" t="s">
        <v>389</v>
      </c>
      <c r="I126" s="18">
        <v>9854</v>
      </c>
      <c r="J126" s="18">
        <v>5272</v>
      </c>
      <c r="K126" s="13">
        <v>0.53501116297950102</v>
      </c>
      <c r="L126" s="9" t="s">
        <v>480</v>
      </c>
      <c r="M126" s="9" t="s">
        <v>358</v>
      </c>
      <c r="N126" s="18">
        <v>68242</v>
      </c>
      <c r="O126" s="18">
        <v>72983</v>
      </c>
      <c r="P126" s="18">
        <v>1577</v>
      </c>
    </row>
    <row r="127" spans="1:16" x14ac:dyDescent="0.25">
      <c r="A127" s="9" t="s">
        <v>176</v>
      </c>
      <c r="B127" s="9" t="s">
        <v>499</v>
      </c>
      <c r="C127" s="9" t="s">
        <v>665</v>
      </c>
      <c r="D127" s="42">
        <v>44098</v>
      </c>
      <c r="E127" s="17">
        <v>109163.39</v>
      </c>
      <c r="F127" s="13">
        <v>5.8538319351910204E-3</v>
      </c>
      <c r="G127" s="9" t="s">
        <v>395</v>
      </c>
      <c r="H127" s="9" t="s">
        <v>389</v>
      </c>
      <c r="I127" s="18">
        <v>1096068</v>
      </c>
      <c r="J127" s="18">
        <v>534618</v>
      </c>
      <c r="K127" s="13">
        <v>0.48775988351087701</v>
      </c>
      <c r="L127" s="9" t="s">
        <v>492</v>
      </c>
      <c r="M127" s="9" t="s">
        <v>358</v>
      </c>
      <c r="N127" s="18">
        <v>12114</v>
      </c>
      <c r="O127" s="18">
        <v>52168</v>
      </c>
      <c r="P127" s="18">
        <v>2583</v>
      </c>
    </row>
    <row r="128" spans="1:16" x14ac:dyDescent="0.25">
      <c r="A128" s="9" t="s">
        <v>90</v>
      </c>
      <c r="B128" s="9" t="s">
        <v>504</v>
      </c>
      <c r="C128" s="9" t="s">
        <v>592</v>
      </c>
      <c r="D128" s="42">
        <v>43916</v>
      </c>
      <c r="E128" s="17">
        <v>80169.42</v>
      </c>
      <c r="F128" s="13">
        <v>4.2990448631335196E-3</v>
      </c>
      <c r="G128" s="9" t="s">
        <v>395</v>
      </c>
      <c r="H128" s="9" t="s">
        <v>391</v>
      </c>
      <c r="I128" s="18">
        <v>999</v>
      </c>
      <c r="J128" s="18">
        <v>527</v>
      </c>
      <c r="K128" s="13">
        <v>0.52752752752752796</v>
      </c>
      <c r="L128" s="9" t="s">
        <v>480</v>
      </c>
      <c r="M128" s="9" t="s">
        <v>358</v>
      </c>
      <c r="N128" s="18">
        <v>6594</v>
      </c>
      <c r="O128" s="18">
        <v>70376</v>
      </c>
      <c r="P128" s="18">
        <v>4235</v>
      </c>
    </row>
    <row r="129" spans="1:16" x14ac:dyDescent="0.25">
      <c r="A129" s="9" t="s">
        <v>79</v>
      </c>
      <c r="B129" s="9" t="s">
        <v>506</v>
      </c>
      <c r="C129" s="9" t="s">
        <v>565</v>
      </c>
      <c r="D129" s="42">
        <v>43839</v>
      </c>
      <c r="E129" s="17">
        <v>83396.5</v>
      </c>
      <c r="F129" s="13">
        <v>4.4720954065567003E-3</v>
      </c>
      <c r="G129" s="9" t="s">
        <v>395</v>
      </c>
      <c r="H129" s="9" t="s">
        <v>391</v>
      </c>
      <c r="I129" s="18">
        <v>13699</v>
      </c>
      <c r="J129" s="18">
        <v>7038</v>
      </c>
      <c r="K129" s="13">
        <v>0.51376012847653096</v>
      </c>
      <c r="L129" s="9" t="s">
        <v>480</v>
      </c>
      <c r="M129" s="9" t="s">
        <v>358</v>
      </c>
      <c r="N129" s="18">
        <v>43435</v>
      </c>
      <c r="O129" s="18">
        <v>63684</v>
      </c>
      <c r="P129" s="18">
        <v>2337</v>
      </c>
    </row>
    <row r="130" spans="1:16" x14ac:dyDescent="0.25">
      <c r="A130" s="9" t="s">
        <v>181</v>
      </c>
      <c r="B130" s="9" t="s">
        <v>506</v>
      </c>
      <c r="C130" s="9" t="s">
        <v>684</v>
      </c>
      <c r="D130" s="42">
        <v>43402</v>
      </c>
      <c r="E130" s="17">
        <v>99683.67</v>
      </c>
      <c r="F130" s="13">
        <v>5.3454867136596201E-3</v>
      </c>
      <c r="G130" s="9" t="s">
        <v>395</v>
      </c>
      <c r="H130" s="9" t="s">
        <v>391</v>
      </c>
      <c r="I130" s="18">
        <v>98570</v>
      </c>
      <c r="J130" s="18">
        <v>48668</v>
      </c>
      <c r="K130" s="13">
        <v>0.49374048899259398</v>
      </c>
      <c r="L130" s="9" t="s">
        <v>494</v>
      </c>
      <c r="M130" s="9" t="s">
        <v>358</v>
      </c>
      <c r="N130" s="18">
        <v>91161</v>
      </c>
      <c r="O130" s="18">
        <v>71379</v>
      </c>
      <c r="P130" s="18">
        <v>2063</v>
      </c>
    </row>
    <row r="131" spans="1:16" x14ac:dyDescent="0.25">
      <c r="A131" s="9" t="s">
        <v>101</v>
      </c>
      <c r="B131" s="9" t="s">
        <v>504</v>
      </c>
      <c r="C131" s="9" t="s">
        <v>602</v>
      </c>
      <c r="D131" s="42">
        <v>43514</v>
      </c>
      <c r="E131" s="17">
        <v>28974.03</v>
      </c>
      <c r="F131" s="13">
        <v>1.55371779957715E-3</v>
      </c>
      <c r="G131" s="9" t="s">
        <v>395</v>
      </c>
      <c r="H131" s="9" t="s">
        <v>389</v>
      </c>
      <c r="I131" s="18">
        <v>8402</v>
      </c>
      <c r="J131" s="18">
        <v>4137</v>
      </c>
      <c r="K131" s="13">
        <v>0.492382766008093</v>
      </c>
      <c r="L131" s="9" t="s">
        <v>489</v>
      </c>
      <c r="M131" s="9" t="s">
        <v>358</v>
      </c>
      <c r="N131" s="18">
        <v>46549</v>
      </c>
      <c r="O131" s="18">
        <v>39810</v>
      </c>
      <c r="P131" s="18">
        <v>2382</v>
      </c>
    </row>
    <row r="132" spans="1:16" x14ac:dyDescent="0.25">
      <c r="A132" s="9" t="s">
        <v>195</v>
      </c>
      <c r="B132" s="9" t="s">
        <v>504</v>
      </c>
      <c r="C132" s="9" t="s">
        <v>700</v>
      </c>
      <c r="D132" s="42">
        <v>44167</v>
      </c>
      <c r="E132" s="17">
        <v>71229.42</v>
      </c>
      <c r="F132" s="13">
        <v>3.8196418553979798E-3</v>
      </c>
      <c r="G132" s="9" t="s">
        <v>395</v>
      </c>
      <c r="H132" s="9" t="s">
        <v>389</v>
      </c>
      <c r="I132" s="18">
        <v>366280</v>
      </c>
      <c r="J132" s="18">
        <v>178729</v>
      </c>
      <c r="K132" s="13">
        <v>0.48795730042590402</v>
      </c>
      <c r="L132" s="9" t="s">
        <v>494</v>
      </c>
      <c r="M132" s="9" t="s">
        <v>358</v>
      </c>
      <c r="N132" s="18">
        <v>1961585</v>
      </c>
      <c r="O132" s="18">
        <v>76509</v>
      </c>
      <c r="P132" s="18">
        <v>426</v>
      </c>
    </row>
    <row r="133" spans="1:16" x14ac:dyDescent="0.25">
      <c r="A133" s="9" t="s">
        <v>188</v>
      </c>
      <c r="B133" s="9" t="s">
        <v>506</v>
      </c>
      <c r="C133" s="9" t="s">
        <v>691</v>
      </c>
      <c r="D133" s="42">
        <v>43612</v>
      </c>
      <c r="E133" s="17">
        <v>82239.53</v>
      </c>
      <c r="F133" s="13">
        <v>4.4100534716730597E-3</v>
      </c>
      <c r="G133" s="9" t="s">
        <v>395</v>
      </c>
      <c r="H133" s="9" t="s">
        <v>391</v>
      </c>
      <c r="I133" s="18">
        <v>258349</v>
      </c>
      <c r="J133" s="18">
        <v>126460</v>
      </c>
      <c r="K133" s="13">
        <v>0.48949289526957701</v>
      </c>
      <c r="L133" s="9" t="s">
        <v>493</v>
      </c>
      <c r="M133" s="9" t="s">
        <v>358</v>
      </c>
      <c r="N133" s="18">
        <v>87708</v>
      </c>
      <c r="O133" s="18">
        <v>45073</v>
      </c>
      <c r="P133" s="18">
        <v>1837</v>
      </c>
    </row>
    <row r="134" spans="1:16" x14ac:dyDescent="0.25">
      <c r="A134" s="9" t="s">
        <v>223</v>
      </c>
      <c r="B134" s="9" t="s">
        <v>502</v>
      </c>
      <c r="C134" s="9" t="s">
        <v>729</v>
      </c>
      <c r="D134" s="42">
        <v>43662</v>
      </c>
      <c r="E134" s="17">
        <v>56253.81</v>
      </c>
      <c r="F134" s="13">
        <v>3.0165822942487199E-3</v>
      </c>
      <c r="G134" s="9" t="s">
        <v>395</v>
      </c>
      <c r="H134" s="9" t="s">
        <v>389</v>
      </c>
      <c r="I134" s="18">
        <v>9136</v>
      </c>
      <c r="J134" s="18">
        <v>4724</v>
      </c>
      <c r="K134" s="13">
        <v>0.51707530647986</v>
      </c>
      <c r="L134" s="9" t="s">
        <v>731</v>
      </c>
      <c r="M134" s="9" t="s">
        <v>731</v>
      </c>
      <c r="N134" s="18">
        <v>1383</v>
      </c>
      <c r="O134" s="18">
        <v>52554</v>
      </c>
      <c r="P134" s="18">
        <v>3744</v>
      </c>
    </row>
    <row r="135" spans="1:16" x14ac:dyDescent="0.25">
      <c r="A135" s="9" t="s">
        <v>7</v>
      </c>
      <c r="B135" s="9" t="s">
        <v>502</v>
      </c>
      <c r="C135" s="9" t="s">
        <v>508</v>
      </c>
      <c r="D135" s="42">
        <v>43241</v>
      </c>
      <c r="E135" s="17">
        <v>104802.63</v>
      </c>
      <c r="F135" s="13">
        <v>5.6199883714311899E-3</v>
      </c>
      <c r="G135" s="9" t="s">
        <v>395</v>
      </c>
      <c r="H135" s="9" t="s">
        <v>391</v>
      </c>
      <c r="I135" s="18">
        <v>20354</v>
      </c>
      <c r="J135" s="18">
        <v>9502</v>
      </c>
      <c r="K135" s="13">
        <v>0.46683698535914298</v>
      </c>
      <c r="L135" s="9" t="s">
        <v>473</v>
      </c>
      <c r="M135" s="9" t="s">
        <v>358</v>
      </c>
      <c r="N135" s="18">
        <v>8057</v>
      </c>
      <c r="O135" s="18">
        <v>31938</v>
      </c>
      <c r="P135" s="18">
        <v>5884</v>
      </c>
    </row>
    <row r="136" spans="1:16" x14ac:dyDescent="0.25">
      <c r="A136" s="9" t="s">
        <v>45</v>
      </c>
      <c r="B136" s="9" t="s">
        <v>506</v>
      </c>
      <c r="C136" s="9" t="s">
        <v>547</v>
      </c>
      <c r="D136" s="42">
        <v>43494</v>
      </c>
      <c r="E136" s="17">
        <v>53949.26</v>
      </c>
      <c r="F136" s="13">
        <v>2.8930019585130498E-3</v>
      </c>
      <c r="G136" s="9" t="s">
        <v>395</v>
      </c>
      <c r="H136" s="9" t="s">
        <v>391</v>
      </c>
      <c r="I136" s="18">
        <v>346438</v>
      </c>
      <c r="J136" s="18">
        <v>169422</v>
      </c>
      <c r="K136" s="13">
        <v>0.489039885924754</v>
      </c>
      <c r="L136" s="9" t="s">
        <v>474</v>
      </c>
      <c r="M136" s="9" t="s">
        <v>358</v>
      </c>
      <c r="N136" s="18">
        <v>16193</v>
      </c>
      <c r="O136" s="18">
        <v>30738</v>
      </c>
      <c r="P136" s="18">
        <v>2093</v>
      </c>
    </row>
    <row r="137" spans="1:16" x14ac:dyDescent="0.25">
      <c r="A137" s="9" t="s">
        <v>52</v>
      </c>
      <c r="B137" s="9" t="s">
        <v>499</v>
      </c>
      <c r="C137" s="9" t="s">
        <v>554</v>
      </c>
      <c r="D137" s="42">
        <v>43563</v>
      </c>
      <c r="E137" s="17">
        <v>68860.399999999994</v>
      </c>
      <c r="F137" s="13">
        <v>3.6926043483078699E-3</v>
      </c>
      <c r="G137" s="9" t="s">
        <v>424</v>
      </c>
      <c r="H137" s="9" t="s">
        <v>391</v>
      </c>
      <c r="I137" s="18">
        <v>10038</v>
      </c>
      <c r="J137" s="18">
        <v>4651</v>
      </c>
      <c r="K137" s="13">
        <v>0.46333931061964501</v>
      </c>
      <c r="L137" s="9" t="s">
        <v>475</v>
      </c>
      <c r="M137" s="9" t="s">
        <v>358</v>
      </c>
      <c r="N137" s="18">
        <v>87583</v>
      </c>
      <c r="O137" s="18">
        <v>45751</v>
      </c>
      <c r="P137" s="18">
        <v>1183</v>
      </c>
    </row>
    <row r="138" spans="1:16" x14ac:dyDescent="0.25">
      <c r="A138" s="9" t="s">
        <v>111</v>
      </c>
      <c r="B138" s="9" t="s">
        <v>504</v>
      </c>
      <c r="C138" s="9" t="s">
        <v>597</v>
      </c>
      <c r="D138" s="42">
        <v>44195</v>
      </c>
      <c r="E138" s="17">
        <v>90884.32</v>
      </c>
      <c r="F138" s="13">
        <v>4.8736259914988001E-3</v>
      </c>
      <c r="G138" s="9" t="s">
        <v>424</v>
      </c>
      <c r="H138" s="9" t="s">
        <v>389</v>
      </c>
      <c r="I138" s="18">
        <v>41040</v>
      </c>
      <c r="J138" s="18">
        <v>19811</v>
      </c>
      <c r="K138" s="13">
        <v>0.482724171539961</v>
      </c>
      <c r="L138" s="9" t="s">
        <v>481</v>
      </c>
      <c r="M138" s="9" t="s">
        <v>358</v>
      </c>
      <c r="N138" s="18">
        <v>15892</v>
      </c>
      <c r="O138" s="18">
        <v>34263</v>
      </c>
      <c r="P138" s="18">
        <v>2352</v>
      </c>
    </row>
    <row r="139" spans="1:16" x14ac:dyDescent="0.25">
      <c r="A139" s="9" t="s">
        <v>66</v>
      </c>
      <c r="B139" s="9" t="s">
        <v>504</v>
      </c>
      <c r="C139" s="9" t="s">
        <v>568</v>
      </c>
      <c r="D139" s="42">
        <v>43776</v>
      </c>
      <c r="E139" s="17">
        <v>84762.76</v>
      </c>
      <c r="F139" s="13">
        <v>4.5453604125241199E-3</v>
      </c>
      <c r="G139" s="9" t="s">
        <v>424</v>
      </c>
      <c r="H139" s="9" t="s">
        <v>389</v>
      </c>
      <c r="I139" s="18">
        <v>24130</v>
      </c>
      <c r="J139" s="18">
        <v>11876</v>
      </c>
      <c r="K139" s="13">
        <v>0.49216742644011602</v>
      </c>
      <c r="L139" s="9" t="s">
        <v>477</v>
      </c>
      <c r="M139" s="9" t="s">
        <v>358</v>
      </c>
      <c r="N139" s="18">
        <v>8391</v>
      </c>
      <c r="O139" s="18">
        <v>23750</v>
      </c>
      <c r="P139" s="18">
        <v>3287</v>
      </c>
    </row>
    <row r="140" spans="1:16" x14ac:dyDescent="0.25">
      <c r="A140" s="9" t="s">
        <v>142</v>
      </c>
      <c r="B140" s="9" t="s">
        <v>499</v>
      </c>
      <c r="C140" s="9" t="s">
        <v>644</v>
      </c>
      <c r="D140" s="42">
        <v>43416</v>
      </c>
      <c r="E140" s="17">
        <v>108872.77</v>
      </c>
      <c r="F140" s="13">
        <v>5.8382475837247903E-3</v>
      </c>
      <c r="G140" s="9" t="s">
        <v>446</v>
      </c>
      <c r="H140" s="9" t="s">
        <v>391</v>
      </c>
      <c r="I140" s="18">
        <v>14062</v>
      </c>
      <c r="J140" s="18">
        <v>8596</v>
      </c>
      <c r="K140" s="13">
        <v>0.61129284596785705</v>
      </c>
      <c r="L140" s="9" t="s">
        <v>486</v>
      </c>
      <c r="M140" s="9" t="s">
        <v>358</v>
      </c>
      <c r="N140" s="18">
        <v>7986</v>
      </c>
      <c r="O140" s="18">
        <v>28393</v>
      </c>
      <c r="P140" s="18">
        <v>3099</v>
      </c>
    </row>
    <row r="141" spans="1:16" x14ac:dyDescent="0.25">
      <c r="A141" s="9" t="s">
        <v>121</v>
      </c>
      <c r="B141" s="9" t="s">
        <v>506</v>
      </c>
      <c r="C141" s="9" t="s">
        <v>622</v>
      </c>
      <c r="D141" s="42">
        <v>44383</v>
      </c>
      <c r="E141" s="17">
        <v>71823.56</v>
      </c>
      <c r="F141" s="13">
        <v>3.8515023143483201E-3</v>
      </c>
      <c r="G141" s="9" t="s">
        <v>446</v>
      </c>
      <c r="H141" s="9" t="s">
        <v>389</v>
      </c>
      <c r="I141" s="18">
        <v>101409</v>
      </c>
      <c r="J141" s="18">
        <v>49362</v>
      </c>
      <c r="K141" s="13">
        <v>0.48676153004171202</v>
      </c>
      <c r="L141" s="9" t="s">
        <v>483</v>
      </c>
      <c r="M141" s="9" t="s">
        <v>358</v>
      </c>
      <c r="N141" s="18">
        <v>15895</v>
      </c>
      <c r="O141" s="18">
        <v>37732</v>
      </c>
      <c r="P141" s="18">
        <v>3753</v>
      </c>
    </row>
    <row r="142" spans="1:16" x14ac:dyDescent="0.25">
      <c r="A142" s="9" t="s">
        <v>110</v>
      </c>
      <c r="B142" s="9" t="s">
        <v>502</v>
      </c>
      <c r="C142" s="9" t="s">
        <v>652</v>
      </c>
      <c r="D142" s="42">
        <v>43418</v>
      </c>
      <c r="E142" s="17">
        <v>39535.49</v>
      </c>
      <c r="F142" s="13">
        <v>2.1200707850445601E-3</v>
      </c>
      <c r="G142" s="9" t="s">
        <v>402</v>
      </c>
      <c r="H142" s="9" t="s">
        <v>389</v>
      </c>
      <c r="I142" s="18">
        <v>7713</v>
      </c>
      <c r="J142" s="18">
        <v>3642</v>
      </c>
      <c r="K142" s="13">
        <v>0.47218980941268002</v>
      </c>
      <c r="L142" s="9" t="s">
        <v>488</v>
      </c>
      <c r="M142" s="9" t="s">
        <v>358</v>
      </c>
      <c r="N142" s="18">
        <v>32214</v>
      </c>
      <c r="O142" s="18">
        <v>34612</v>
      </c>
      <c r="P142" s="18">
        <v>1846</v>
      </c>
    </row>
    <row r="143" spans="1:16" x14ac:dyDescent="0.25">
      <c r="A143" s="9" t="s">
        <v>18</v>
      </c>
      <c r="B143" s="9" t="s">
        <v>504</v>
      </c>
      <c r="C143" s="9" t="s">
        <v>520</v>
      </c>
      <c r="D143" s="42">
        <v>43297</v>
      </c>
      <c r="E143" s="17">
        <v>69913.39</v>
      </c>
      <c r="F143" s="13">
        <v>3.7490704079404702E-3</v>
      </c>
      <c r="G143" s="9" t="s">
        <v>402</v>
      </c>
      <c r="H143" s="9" t="s">
        <v>391</v>
      </c>
      <c r="I143" s="18">
        <v>12865</v>
      </c>
      <c r="J143" s="18">
        <v>6176</v>
      </c>
      <c r="K143" s="13">
        <v>0.48006218422075397</v>
      </c>
      <c r="L143" s="9" t="s">
        <v>474</v>
      </c>
      <c r="M143" s="9" t="s">
        <v>358</v>
      </c>
      <c r="N143" s="18">
        <v>42075</v>
      </c>
      <c r="O143" s="18">
        <v>40576</v>
      </c>
      <c r="P143" s="18">
        <v>2536</v>
      </c>
    </row>
    <row r="144" spans="1:16" x14ac:dyDescent="0.25">
      <c r="A144" s="9" t="s">
        <v>100</v>
      </c>
      <c r="B144" s="9" t="s">
        <v>506</v>
      </c>
      <c r="C144" s="9" t="s">
        <v>601</v>
      </c>
      <c r="D144" s="42">
        <v>43636</v>
      </c>
      <c r="E144" s="17">
        <v>28160.79</v>
      </c>
      <c r="F144" s="13">
        <v>1.5101082132224701E-3</v>
      </c>
      <c r="G144" s="9" t="s">
        <v>402</v>
      </c>
      <c r="H144" s="9" t="s">
        <v>391</v>
      </c>
      <c r="I144" s="18">
        <v>17002</v>
      </c>
      <c r="J144" s="18">
        <v>8402</v>
      </c>
      <c r="K144" s="13">
        <v>0.49417715562874998</v>
      </c>
      <c r="L144" s="9" t="s">
        <v>489</v>
      </c>
      <c r="M144" s="9" t="s">
        <v>358</v>
      </c>
      <c r="N144" s="18">
        <v>30352</v>
      </c>
      <c r="O144" s="18">
        <v>38678</v>
      </c>
      <c r="P144" s="18">
        <v>2741</v>
      </c>
    </row>
    <row r="145" spans="1:16" x14ac:dyDescent="0.25">
      <c r="A145" s="9" t="s">
        <v>129</v>
      </c>
      <c r="B145" s="9" t="s">
        <v>506</v>
      </c>
      <c r="C145" s="9" t="s">
        <v>630</v>
      </c>
      <c r="D145" s="42">
        <v>44473</v>
      </c>
      <c r="E145" s="17">
        <v>44447.26</v>
      </c>
      <c r="F145" s="13">
        <v>2.3834619831771299E-3</v>
      </c>
      <c r="G145" s="9" t="s">
        <v>402</v>
      </c>
      <c r="H145" s="9" t="s">
        <v>389</v>
      </c>
      <c r="I145" s="18">
        <v>12224</v>
      </c>
      <c r="J145" s="18">
        <v>6055</v>
      </c>
      <c r="K145" s="13">
        <v>0.49533704188481698</v>
      </c>
      <c r="L145" s="9" t="s">
        <v>484</v>
      </c>
      <c r="M145" s="9" t="s">
        <v>358</v>
      </c>
      <c r="N145" s="18">
        <v>13606</v>
      </c>
      <c r="O145" s="18">
        <v>39285</v>
      </c>
      <c r="P145" s="18">
        <v>1922</v>
      </c>
    </row>
    <row r="146" spans="1:16" x14ac:dyDescent="0.25">
      <c r="A146" s="9" t="s">
        <v>22</v>
      </c>
      <c r="B146" s="9" t="s">
        <v>499</v>
      </c>
      <c r="C146" s="9" t="s">
        <v>524</v>
      </c>
      <c r="D146" s="42">
        <v>43340</v>
      </c>
      <c r="E146" s="17">
        <v>62195.47</v>
      </c>
      <c r="F146" s="13">
        <v>3.3352008261214199E-3</v>
      </c>
      <c r="G146" s="9" t="s">
        <v>402</v>
      </c>
      <c r="H146" s="9" t="s">
        <v>389</v>
      </c>
      <c r="I146" s="18">
        <v>80965</v>
      </c>
      <c r="J146" s="18">
        <v>40081</v>
      </c>
      <c r="K146" s="13">
        <v>0.49504106712777102</v>
      </c>
      <c r="L146" s="9" t="s">
        <v>474</v>
      </c>
      <c r="M146" s="9" t="s">
        <v>358</v>
      </c>
      <c r="N146" s="18">
        <v>10591</v>
      </c>
      <c r="O146" s="18">
        <v>36022</v>
      </c>
      <c r="P146" s="18">
        <v>3041</v>
      </c>
    </row>
    <row r="147" spans="1:16" x14ac:dyDescent="0.25">
      <c r="A147" s="9" t="s">
        <v>167</v>
      </c>
      <c r="B147" s="9" t="s">
        <v>502</v>
      </c>
      <c r="C147" s="9" t="s">
        <v>656</v>
      </c>
      <c r="D147" s="42">
        <v>44228</v>
      </c>
      <c r="E147" s="17">
        <v>69057.320000000007</v>
      </c>
      <c r="F147" s="13">
        <v>3.70316408435745E-3</v>
      </c>
      <c r="G147" s="9" t="s">
        <v>402</v>
      </c>
      <c r="H147" s="9" t="s">
        <v>389</v>
      </c>
      <c r="I147" s="18">
        <v>12512</v>
      </c>
      <c r="J147" s="18">
        <v>6340</v>
      </c>
      <c r="K147" s="13">
        <v>0.50671355498721204</v>
      </c>
      <c r="L147" s="9" t="s">
        <v>489</v>
      </c>
      <c r="M147" s="9" t="s">
        <v>358</v>
      </c>
      <c r="N147" s="18">
        <v>13393</v>
      </c>
      <c r="O147" s="18">
        <v>30691</v>
      </c>
      <c r="P147" s="18">
        <v>1775</v>
      </c>
    </row>
    <row r="148" spans="1:16" x14ac:dyDescent="0.25">
      <c r="A148" s="9" t="s">
        <v>54</v>
      </c>
      <c r="B148" s="9" t="s">
        <v>506</v>
      </c>
      <c r="C148" s="9" t="s">
        <v>556</v>
      </c>
      <c r="D148" s="42">
        <v>43567</v>
      </c>
      <c r="E148" s="17">
        <v>35943.620000000003</v>
      </c>
      <c r="F148" s="13">
        <v>1.92745856117486E-3</v>
      </c>
      <c r="G148" s="9" t="s">
        <v>402</v>
      </c>
      <c r="H148" s="9" t="s">
        <v>391</v>
      </c>
      <c r="I148" s="18">
        <v>33155</v>
      </c>
      <c r="J148" s="18">
        <v>15818</v>
      </c>
      <c r="K148" s="13">
        <v>0.47709244457849498</v>
      </c>
      <c r="L148" s="9" t="s">
        <v>476</v>
      </c>
      <c r="M148" s="9" t="s">
        <v>358</v>
      </c>
      <c r="N148" s="18">
        <v>15405</v>
      </c>
      <c r="O148" s="18">
        <v>30330</v>
      </c>
      <c r="P148" s="18">
        <v>2351</v>
      </c>
    </row>
    <row r="149" spans="1:16" x14ac:dyDescent="0.25">
      <c r="A149" s="9" t="s">
        <v>17</v>
      </c>
      <c r="B149" s="9" t="s">
        <v>506</v>
      </c>
      <c r="C149" s="9" t="s">
        <v>519</v>
      </c>
      <c r="D149" s="42">
        <v>44239</v>
      </c>
      <c r="E149" s="17">
        <v>33031.26</v>
      </c>
      <c r="F149" s="13">
        <v>1.7712847196079001E-3</v>
      </c>
      <c r="G149" s="9" t="s">
        <v>402</v>
      </c>
      <c r="H149" s="9" t="s">
        <v>389</v>
      </c>
      <c r="I149" s="18">
        <v>7270</v>
      </c>
      <c r="J149" s="18">
        <v>3534</v>
      </c>
      <c r="K149" s="13">
        <v>0.48610729023383797</v>
      </c>
      <c r="L149" s="9" t="s">
        <v>486</v>
      </c>
      <c r="M149" s="9" t="s">
        <v>358</v>
      </c>
      <c r="N149" s="18">
        <v>18202</v>
      </c>
      <c r="O149" s="18">
        <v>34139</v>
      </c>
      <c r="P149" s="18">
        <v>3029</v>
      </c>
    </row>
    <row r="150" spans="1:16" x14ac:dyDescent="0.25">
      <c r="A150" s="9" t="s">
        <v>211</v>
      </c>
      <c r="B150" s="9" t="s">
        <v>499</v>
      </c>
      <c r="C150" s="9" t="s">
        <v>714</v>
      </c>
      <c r="D150" s="42">
        <v>43409</v>
      </c>
      <c r="E150" s="17">
        <v>69862.38</v>
      </c>
      <c r="F150" s="13">
        <v>3.7463350223225101E-3</v>
      </c>
      <c r="G150" s="9" t="s">
        <v>402</v>
      </c>
      <c r="H150" s="9" t="s">
        <v>389</v>
      </c>
      <c r="I150" s="18">
        <v>495078</v>
      </c>
      <c r="J150" s="18">
        <v>242817</v>
      </c>
      <c r="K150" s="13">
        <v>0.49046210900100601</v>
      </c>
      <c r="L150" s="9" t="s">
        <v>495</v>
      </c>
      <c r="M150" s="9" t="s">
        <v>358</v>
      </c>
      <c r="N150" s="18">
        <v>290741</v>
      </c>
      <c r="O150" s="18">
        <v>66828</v>
      </c>
      <c r="P150" s="18">
        <v>1238</v>
      </c>
    </row>
    <row r="151" spans="1:16" x14ac:dyDescent="0.25">
      <c r="A151" s="9" t="s">
        <v>86</v>
      </c>
      <c r="B151" s="9" t="s">
        <v>506</v>
      </c>
      <c r="C151" s="9" t="s">
        <v>588</v>
      </c>
      <c r="D151" s="42">
        <v>43899</v>
      </c>
      <c r="E151" s="17">
        <v>86558.58</v>
      </c>
      <c r="F151" s="13">
        <v>4.6416603576417597E-3</v>
      </c>
      <c r="G151" s="9" t="s">
        <v>402</v>
      </c>
      <c r="H151" s="9" t="s">
        <v>389</v>
      </c>
      <c r="I151" s="18">
        <v>7732</v>
      </c>
      <c r="J151" s="18">
        <v>4165</v>
      </c>
      <c r="K151" s="13">
        <v>0.53867046042421096</v>
      </c>
      <c r="L151" s="9" t="s">
        <v>480</v>
      </c>
      <c r="M151" s="9" t="s">
        <v>358</v>
      </c>
      <c r="N151" s="18">
        <v>6892</v>
      </c>
      <c r="O151" s="18">
        <v>72576</v>
      </c>
      <c r="P151" s="18">
        <v>8046</v>
      </c>
    </row>
    <row r="152" spans="1:16" x14ac:dyDescent="0.25">
      <c r="A152" s="9" t="s">
        <v>220</v>
      </c>
      <c r="B152" s="9" t="s">
        <v>499</v>
      </c>
      <c r="C152" s="9" t="s">
        <v>711</v>
      </c>
      <c r="D152" s="42">
        <v>44055</v>
      </c>
      <c r="E152" s="17">
        <v>103494.94</v>
      </c>
      <c r="F152" s="13">
        <v>5.5498641522829101E-3</v>
      </c>
      <c r="G152" s="9" t="s">
        <v>456</v>
      </c>
      <c r="H152" s="9" t="s">
        <v>391</v>
      </c>
      <c r="I152" s="18">
        <v>12174</v>
      </c>
      <c r="J152" s="18">
        <v>6202</v>
      </c>
      <c r="K152" s="13">
        <v>0.50944636109742103</v>
      </c>
      <c r="L152" s="9" t="s">
        <v>496</v>
      </c>
      <c r="M152" s="9" t="s">
        <v>358</v>
      </c>
      <c r="N152" s="18">
        <v>411357</v>
      </c>
      <c r="O152" s="18">
        <v>63265</v>
      </c>
      <c r="P152" s="18">
        <v>942</v>
      </c>
    </row>
    <row r="153" spans="1:16" x14ac:dyDescent="0.25">
      <c r="A153" s="9" t="s">
        <v>118</v>
      </c>
      <c r="B153" s="9" t="s">
        <v>504</v>
      </c>
      <c r="C153" s="9" t="s">
        <v>619</v>
      </c>
      <c r="D153" s="42">
        <v>44277</v>
      </c>
      <c r="E153" s="17">
        <v>39784.239999999998</v>
      </c>
      <c r="F153" s="13">
        <v>2.1334098788000598E-3</v>
      </c>
      <c r="G153" s="9" t="s">
        <v>393</v>
      </c>
      <c r="H153" s="9" t="s">
        <v>389</v>
      </c>
      <c r="I153" s="18">
        <v>25711</v>
      </c>
      <c r="J153" s="18">
        <v>12842</v>
      </c>
      <c r="K153" s="13">
        <v>0.49947493290809403</v>
      </c>
      <c r="L153" s="9" t="s">
        <v>482</v>
      </c>
      <c r="M153" s="9" t="s">
        <v>358</v>
      </c>
      <c r="N153" s="18">
        <v>12069</v>
      </c>
      <c r="O153" s="18">
        <v>32552</v>
      </c>
      <c r="P153" s="18">
        <v>2465</v>
      </c>
    </row>
    <row r="154" spans="1:16" x14ac:dyDescent="0.25">
      <c r="A154" s="9" t="s">
        <v>5</v>
      </c>
      <c r="B154" s="9" t="s">
        <v>504</v>
      </c>
      <c r="C154" s="9" t="s">
        <v>505</v>
      </c>
      <c r="D154" s="42">
        <v>43217</v>
      </c>
      <c r="E154" s="17">
        <v>57002.02</v>
      </c>
      <c r="F154" s="13">
        <v>3.0567046795303499E-3</v>
      </c>
      <c r="G154" s="9" t="s">
        <v>393</v>
      </c>
      <c r="H154" s="9" t="s">
        <v>389</v>
      </c>
      <c r="I154" s="18">
        <v>57710</v>
      </c>
      <c r="J154" s="18">
        <v>28512</v>
      </c>
      <c r="K154" s="13">
        <v>0.49405648934326801</v>
      </c>
      <c r="L154" s="9" t="s">
        <v>473</v>
      </c>
      <c r="M154" s="9" t="s">
        <v>358</v>
      </c>
      <c r="N154" s="18">
        <v>17495</v>
      </c>
      <c r="O154" s="18">
        <v>38678</v>
      </c>
      <c r="P154" s="18">
        <v>3995</v>
      </c>
    </row>
    <row r="155" spans="1:16" x14ac:dyDescent="0.25">
      <c r="A155" s="9" t="s">
        <v>126</v>
      </c>
      <c r="B155" s="9" t="s">
        <v>504</v>
      </c>
      <c r="C155" s="9" t="s">
        <v>673</v>
      </c>
      <c r="D155" s="42">
        <v>43973</v>
      </c>
      <c r="E155" s="17">
        <v>58861.19</v>
      </c>
      <c r="F155" s="13">
        <v>3.1564017365652199E-3</v>
      </c>
      <c r="G155" s="9" t="s">
        <v>393</v>
      </c>
      <c r="H155" s="9" t="s">
        <v>391</v>
      </c>
      <c r="I155" s="18">
        <v>1584983</v>
      </c>
      <c r="J155" s="18">
        <v>776699</v>
      </c>
      <c r="K155" s="13">
        <v>0.49003617073495398</v>
      </c>
      <c r="L155" s="9" t="s">
        <v>490</v>
      </c>
      <c r="M155" s="9" t="s">
        <v>358</v>
      </c>
      <c r="N155" s="18">
        <v>14694</v>
      </c>
      <c r="O155" s="18">
        <v>37804</v>
      </c>
      <c r="P155" s="18">
        <v>2149</v>
      </c>
    </row>
    <row r="156" spans="1:16" x14ac:dyDescent="0.25">
      <c r="A156" s="9" t="s">
        <v>170</v>
      </c>
      <c r="B156" s="9" t="s">
        <v>504</v>
      </c>
      <c r="C156" s="9" t="s">
        <v>671</v>
      </c>
      <c r="D156" s="42">
        <v>43759</v>
      </c>
      <c r="E156" s="17">
        <v>73360.38</v>
      </c>
      <c r="F156" s="13">
        <v>3.93391351461097E-3</v>
      </c>
      <c r="G156" s="9" t="s">
        <v>393</v>
      </c>
      <c r="H156" s="9" t="s">
        <v>389</v>
      </c>
      <c r="I156" s="18">
        <v>6983</v>
      </c>
      <c r="J156" s="18">
        <v>3380</v>
      </c>
      <c r="K156" s="13">
        <v>0.48403265072318502</v>
      </c>
      <c r="L156" s="9" t="s">
        <v>490</v>
      </c>
      <c r="M156" s="9" t="s">
        <v>358</v>
      </c>
      <c r="N156" s="18">
        <v>58819</v>
      </c>
      <c r="O156" s="18">
        <v>42554</v>
      </c>
      <c r="P156" s="18">
        <v>2009</v>
      </c>
    </row>
    <row r="157" spans="1:16" x14ac:dyDescent="0.25">
      <c r="A157" s="9" t="s">
        <v>35</v>
      </c>
      <c r="B157" s="9" t="s">
        <v>499</v>
      </c>
      <c r="C157" s="9" t="s">
        <v>537</v>
      </c>
      <c r="D157" s="42">
        <v>43430</v>
      </c>
      <c r="E157" s="17">
        <v>50449.46</v>
      </c>
      <c r="F157" s="13">
        <v>2.7053269421290602E-3</v>
      </c>
      <c r="G157" s="9" t="s">
        <v>411</v>
      </c>
      <c r="H157" s="9" t="s">
        <v>389</v>
      </c>
      <c r="I157" s="18">
        <v>103534</v>
      </c>
      <c r="J157" s="18">
        <v>49563</v>
      </c>
      <c r="K157" s="13">
        <v>0.47871230706821</v>
      </c>
      <c r="L157" s="9" t="s">
        <v>474</v>
      </c>
      <c r="M157" s="9" t="s">
        <v>358</v>
      </c>
      <c r="N157" s="18">
        <v>13357</v>
      </c>
      <c r="O157" s="18">
        <v>41997</v>
      </c>
      <c r="P157" s="18">
        <v>3220</v>
      </c>
    </row>
    <row r="158" spans="1:16" x14ac:dyDescent="0.25">
      <c r="A158" s="9" t="s">
        <v>154</v>
      </c>
      <c r="B158" s="9" t="s">
        <v>504</v>
      </c>
      <c r="C158" s="9" t="s">
        <v>640</v>
      </c>
      <c r="D158" s="42">
        <v>43724</v>
      </c>
      <c r="E158" s="17">
        <v>61688.77</v>
      </c>
      <c r="F158" s="13">
        <v>3.3080292932333201E-3</v>
      </c>
      <c r="G158" s="9" t="s">
        <v>411</v>
      </c>
      <c r="H158" s="9" t="s">
        <v>391</v>
      </c>
      <c r="I158" s="18">
        <v>10300</v>
      </c>
      <c r="J158" s="18">
        <v>5133</v>
      </c>
      <c r="K158" s="13">
        <v>0.498349514563107</v>
      </c>
      <c r="L158" s="9" t="s">
        <v>488</v>
      </c>
      <c r="M158" s="9" t="s">
        <v>358</v>
      </c>
      <c r="N158" s="18">
        <v>19159</v>
      </c>
      <c r="O158" s="18">
        <v>31293</v>
      </c>
      <c r="P158" s="18">
        <v>2373</v>
      </c>
    </row>
    <row r="159" spans="1:16" x14ac:dyDescent="0.25">
      <c r="A159" s="9" t="s">
        <v>227</v>
      </c>
      <c r="B159" s="9" t="s">
        <v>506</v>
      </c>
      <c r="C159" s="9" t="s">
        <v>719</v>
      </c>
      <c r="D159" s="42">
        <v>43256</v>
      </c>
      <c r="E159" s="17">
        <v>90884.32</v>
      </c>
      <c r="F159" s="13">
        <v>4.8736259914988001E-3</v>
      </c>
      <c r="G159" s="9" t="s">
        <v>411</v>
      </c>
      <c r="H159" s="9" t="s">
        <v>389</v>
      </c>
      <c r="I159" s="18">
        <v>4303</v>
      </c>
      <c r="J159" s="18">
        <v>2148</v>
      </c>
      <c r="K159" s="13">
        <v>0.499186613990239</v>
      </c>
      <c r="L159" s="9" t="s">
        <v>731</v>
      </c>
      <c r="M159" s="9" t="s">
        <v>731</v>
      </c>
      <c r="N159" s="18">
        <v>4169</v>
      </c>
      <c r="O159" s="18">
        <v>31151</v>
      </c>
      <c r="P159" s="18">
        <v>4231</v>
      </c>
    </row>
    <row r="160" spans="1:16" x14ac:dyDescent="0.25">
      <c r="A160" s="9" t="s">
        <v>202</v>
      </c>
      <c r="B160" s="9" t="s">
        <v>502</v>
      </c>
      <c r="C160" s="9" t="s">
        <v>692</v>
      </c>
      <c r="D160" s="42">
        <v>44104</v>
      </c>
      <c r="E160" s="17">
        <v>28481.16</v>
      </c>
      <c r="F160" s="13">
        <v>1.52728789348961E-3</v>
      </c>
      <c r="G160" s="9" t="s">
        <v>411</v>
      </c>
      <c r="H160" s="9" t="s">
        <v>389</v>
      </c>
      <c r="I160" s="18">
        <v>840763</v>
      </c>
      <c r="J160" s="18">
        <v>427909</v>
      </c>
      <c r="K160" s="13">
        <v>0.50895317705465204</v>
      </c>
      <c r="L160" s="9" t="s">
        <v>494</v>
      </c>
      <c r="M160" s="9" t="s">
        <v>358</v>
      </c>
      <c r="N160" s="18">
        <v>2141755</v>
      </c>
      <c r="O160" s="18">
        <v>64309</v>
      </c>
      <c r="P160" s="18">
        <v>514</v>
      </c>
    </row>
    <row r="161" spans="1:16" x14ac:dyDescent="0.25">
      <c r="A161" s="9" t="s">
        <v>135</v>
      </c>
      <c r="B161" s="9" t="s">
        <v>506</v>
      </c>
      <c r="C161" s="9" t="s">
        <v>636</v>
      </c>
      <c r="D161" s="42">
        <v>44053</v>
      </c>
      <c r="E161" s="17">
        <v>96555.53</v>
      </c>
      <c r="F161" s="13">
        <v>5.1777417780200299E-3</v>
      </c>
      <c r="G161" s="9" t="s">
        <v>419</v>
      </c>
      <c r="H161" s="9" t="s">
        <v>389</v>
      </c>
      <c r="I161" s="18">
        <v>36952</v>
      </c>
      <c r="J161" s="18">
        <v>18064</v>
      </c>
      <c r="K161" s="13">
        <v>0.488850400519593</v>
      </c>
      <c r="L161" s="9" t="s">
        <v>485</v>
      </c>
      <c r="M161" s="9" t="s">
        <v>358</v>
      </c>
      <c r="N161" s="18">
        <v>9398</v>
      </c>
      <c r="O161" s="18">
        <v>34229</v>
      </c>
      <c r="P161" s="18">
        <v>3163</v>
      </c>
    </row>
    <row r="162" spans="1:16" x14ac:dyDescent="0.25">
      <c r="A162" s="9" t="s">
        <v>47</v>
      </c>
      <c r="B162" s="9" t="s">
        <v>506</v>
      </c>
      <c r="C162" s="9" t="s">
        <v>534</v>
      </c>
      <c r="D162" s="42">
        <v>43508</v>
      </c>
      <c r="E162" s="17">
        <v>57419.35</v>
      </c>
      <c r="F162" s="13">
        <v>3.07908379107602E-3</v>
      </c>
      <c r="G162" s="9" t="s">
        <v>419</v>
      </c>
      <c r="H162" s="9" t="s">
        <v>391</v>
      </c>
      <c r="I162" s="18">
        <v>94318</v>
      </c>
      <c r="J162" s="18">
        <v>46409</v>
      </c>
      <c r="K162" s="13">
        <v>0.49204817744226997</v>
      </c>
      <c r="L162" s="9" t="s">
        <v>475</v>
      </c>
      <c r="M162" s="9" t="s">
        <v>358</v>
      </c>
      <c r="N162" s="18">
        <v>23914</v>
      </c>
      <c r="O162" s="18">
        <v>32299</v>
      </c>
      <c r="P162" s="18">
        <v>2084</v>
      </c>
    </row>
    <row r="163" spans="1:16" x14ac:dyDescent="0.25">
      <c r="A163" s="9" t="s">
        <v>87</v>
      </c>
      <c r="B163" s="9" t="s">
        <v>504</v>
      </c>
      <c r="C163" s="9" t="s">
        <v>589</v>
      </c>
      <c r="D163" s="42">
        <v>43902</v>
      </c>
      <c r="E163" s="17">
        <v>84309.95</v>
      </c>
      <c r="F163" s="13">
        <v>4.5210787038068197E-3</v>
      </c>
      <c r="G163" s="9" t="s">
        <v>433</v>
      </c>
      <c r="H163" s="9" t="s">
        <v>389</v>
      </c>
      <c r="I163" s="18">
        <v>3221</v>
      </c>
      <c r="J163" s="18">
        <v>1708</v>
      </c>
      <c r="K163" s="13">
        <v>0.53027010245265405</v>
      </c>
      <c r="L163" s="9" t="s">
        <v>480</v>
      </c>
      <c r="M163" s="9" t="s">
        <v>358</v>
      </c>
      <c r="N163" s="18">
        <v>4953</v>
      </c>
      <c r="O163" s="18">
        <v>63648</v>
      </c>
      <c r="P163" s="18">
        <v>2525</v>
      </c>
    </row>
    <row r="164" spans="1:16" x14ac:dyDescent="0.25">
      <c r="A164" s="9" t="s">
        <v>81</v>
      </c>
      <c r="B164" s="9" t="s">
        <v>504</v>
      </c>
      <c r="C164" s="9" t="s">
        <v>566</v>
      </c>
      <c r="D164" s="42">
        <v>43846</v>
      </c>
      <c r="E164" s="17">
        <v>32192.15</v>
      </c>
      <c r="F164" s="13">
        <v>1.72628786750264E-3</v>
      </c>
      <c r="G164" s="9" t="s">
        <v>433</v>
      </c>
      <c r="H164" s="9" t="s">
        <v>391</v>
      </c>
      <c r="I164" s="18">
        <v>7914</v>
      </c>
      <c r="J164" s="18">
        <v>4200</v>
      </c>
      <c r="K164" s="13">
        <v>0.53070507960576196</v>
      </c>
      <c r="L164" s="9" t="s">
        <v>480</v>
      </c>
      <c r="M164" s="9" t="s">
        <v>358</v>
      </c>
      <c r="N164" s="18">
        <v>9238</v>
      </c>
      <c r="O164" s="18">
        <v>70887</v>
      </c>
      <c r="P164" s="18">
        <v>5665</v>
      </c>
    </row>
    <row r="165" spans="1:16" x14ac:dyDescent="0.25">
      <c r="A165" s="9" t="s">
        <v>230</v>
      </c>
      <c r="B165" s="9" t="s">
        <v>504</v>
      </c>
      <c r="C165" s="9" t="s">
        <v>722</v>
      </c>
      <c r="D165" s="42">
        <v>43962</v>
      </c>
      <c r="E165" s="17">
        <v>85264.38</v>
      </c>
      <c r="F165" s="13">
        <v>4.5722595329648697E-3</v>
      </c>
      <c r="G165" s="9" t="s">
        <v>433</v>
      </c>
      <c r="H165" s="9" t="s">
        <v>389</v>
      </c>
      <c r="I165" s="18">
        <v>1862</v>
      </c>
      <c r="J165" s="18">
        <v>1017</v>
      </c>
      <c r="K165" s="13">
        <v>0.54618689581095603</v>
      </c>
      <c r="L165" s="9" t="s">
        <v>731</v>
      </c>
      <c r="M165" s="9" t="s">
        <v>731</v>
      </c>
      <c r="N165" s="18">
        <v>449814</v>
      </c>
      <c r="O165" s="18">
        <v>53637</v>
      </c>
      <c r="P165" s="18">
        <v>803</v>
      </c>
    </row>
    <row r="166" spans="1:16" x14ac:dyDescent="0.25">
      <c r="A166" s="9" t="s">
        <v>109</v>
      </c>
      <c r="B166" s="9" t="s">
        <v>504</v>
      </c>
      <c r="C166" s="9" t="s">
        <v>596</v>
      </c>
      <c r="D166" s="42">
        <v>44193</v>
      </c>
      <c r="E166" s="17">
        <v>0</v>
      </c>
      <c r="F166" s="13">
        <v>0</v>
      </c>
      <c r="G166" s="9" t="s">
        <v>433</v>
      </c>
      <c r="H166" s="9" t="s">
        <v>391</v>
      </c>
      <c r="I166" s="18">
        <v>18731</v>
      </c>
      <c r="J166" s="18">
        <v>8936</v>
      </c>
      <c r="K166" s="13">
        <v>0.47707009769900199</v>
      </c>
      <c r="L166" s="9" t="s">
        <v>481</v>
      </c>
      <c r="M166" s="9" t="s">
        <v>358</v>
      </c>
      <c r="N166" s="18">
        <v>119116</v>
      </c>
      <c r="O166" s="18">
        <v>40743</v>
      </c>
      <c r="P166" s="18">
        <v>1111</v>
      </c>
    </row>
    <row r="167" spans="1:16" x14ac:dyDescent="0.25">
      <c r="A167" s="9" t="s">
        <v>37</v>
      </c>
      <c r="B167" s="9" t="s">
        <v>504</v>
      </c>
      <c r="C167" s="9" t="s">
        <v>539</v>
      </c>
      <c r="D167" s="42">
        <v>43452</v>
      </c>
      <c r="E167" s="17">
        <v>113616.23</v>
      </c>
      <c r="F167" s="13">
        <v>6.09261324268152E-3</v>
      </c>
      <c r="G167" s="9" t="s">
        <v>412</v>
      </c>
      <c r="H167" s="9" t="s">
        <v>391</v>
      </c>
      <c r="I167" s="18">
        <v>659026</v>
      </c>
      <c r="J167" s="18">
        <v>311581</v>
      </c>
      <c r="K167" s="13">
        <v>0.47279014788490897</v>
      </c>
      <c r="L167" s="9" t="s">
        <v>474</v>
      </c>
      <c r="M167" s="9" t="s">
        <v>358</v>
      </c>
      <c r="N167" s="18">
        <v>40758</v>
      </c>
      <c r="O167" s="18">
        <v>37745</v>
      </c>
      <c r="P167" s="18">
        <v>1399</v>
      </c>
    </row>
    <row r="168" spans="1:16" x14ac:dyDescent="0.25">
      <c r="A168" s="9" t="s">
        <v>33</v>
      </c>
      <c r="B168" s="9" t="s">
        <v>504</v>
      </c>
      <c r="C168" s="9" t="s">
        <v>535</v>
      </c>
      <c r="D168" s="42">
        <v>43416</v>
      </c>
      <c r="E168" s="17">
        <v>73360.38</v>
      </c>
      <c r="F168" s="13">
        <v>3.93391351461097E-3</v>
      </c>
      <c r="G168" s="9" t="s">
        <v>410</v>
      </c>
      <c r="H168" s="9" t="s">
        <v>389</v>
      </c>
      <c r="I168" s="18">
        <v>15256</v>
      </c>
      <c r="J168" s="18">
        <v>7183</v>
      </c>
      <c r="K168" s="13">
        <v>0.47083114840062901</v>
      </c>
      <c r="L168" s="9" t="s">
        <v>474</v>
      </c>
      <c r="M168" s="9" t="s">
        <v>358</v>
      </c>
      <c r="N168" s="18">
        <v>6669</v>
      </c>
      <c r="O168" s="18">
        <v>20541</v>
      </c>
      <c r="P168" s="18">
        <v>2413</v>
      </c>
    </row>
    <row r="169" spans="1:16" x14ac:dyDescent="0.25">
      <c r="A169" s="9" t="s">
        <v>117</v>
      </c>
      <c r="B169" s="9" t="s">
        <v>506</v>
      </c>
      <c r="C169" s="9" t="s">
        <v>618</v>
      </c>
      <c r="D169" s="42">
        <v>44277</v>
      </c>
      <c r="E169" s="17">
        <v>111815.49</v>
      </c>
      <c r="F169" s="13">
        <v>5.9960494650361396E-3</v>
      </c>
      <c r="G169" s="9" t="s">
        <v>410</v>
      </c>
      <c r="H169" s="9" t="s">
        <v>389</v>
      </c>
      <c r="I169" s="18">
        <v>15400</v>
      </c>
      <c r="J169" s="18">
        <v>7588</v>
      </c>
      <c r="K169" s="13">
        <v>0.49272727272727301</v>
      </c>
      <c r="L169" s="9" t="s">
        <v>482</v>
      </c>
      <c r="M169" s="9" t="s">
        <v>358</v>
      </c>
      <c r="N169" s="18">
        <v>17967</v>
      </c>
      <c r="O169" s="18">
        <v>35031</v>
      </c>
      <c r="P169" s="18">
        <v>2501</v>
      </c>
    </row>
    <row r="170" spans="1:16" x14ac:dyDescent="0.25">
      <c r="A170" s="9" t="s">
        <v>15</v>
      </c>
      <c r="B170" s="9" t="s">
        <v>504</v>
      </c>
      <c r="C170" s="9" t="s">
        <v>516</v>
      </c>
      <c r="D170" s="42">
        <v>43283</v>
      </c>
      <c r="E170" s="17">
        <v>54137.05</v>
      </c>
      <c r="F170" s="13">
        <v>2.9030721029003701E-3</v>
      </c>
      <c r="G170" s="9" t="s">
        <v>392</v>
      </c>
      <c r="H170" s="9" t="s">
        <v>389</v>
      </c>
      <c r="I170" s="18">
        <v>15002</v>
      </c>
      <c r="J170" s="18">
        <v>7334</v>
      </c>
      <c r="K170" s="13">
        <v>0.48886815091321201</v>
      </c>
      <c r="L170" s="9" t="s">
        <v>474</v>
      </c>
      <c r="M170" s="9" t="s">
        <v>358</v>
      </c>
      <c r="N170" s="18">
        <v>10312</v>
      </c>
      <c r="O170" s="18">
        <v>35327</v>
      </c>
      <c r="P170" s="18">
        <v>4517</v>
      </c>
    </row>
    <row r="171" spans="1:16" x14ac:dyDescent="0.25">
      <c r="A171" s="9" t="s">
        <v>49</v>
      </c>
      <c r="B171" s="9" t="s">
        <v>506</v>
      </c>
      <c r="C171" s="9" t="s">
        <v>551</v>
      </c>
      <c r="D171" s="42">
        <v>43950</v>
      </c>
      <c r="E171" s="17">
        <v>77743.149999999994</v>
      </c>
      <c r="F171" s="13">
        <v>4.1689373535609801E-3</v>
      </c>
      <c r="G171" s="9" t="s">
        <v>392</v>
      </c>
      <c r="H171" s="9" t="s">
        <v>389</v>
      </c>
      <c r="I171" s="18">
        <v>16269</v>
      </c>
      <c r="J171" s="18">
        <v>7972</v>
      </c>
      <c r="K171" s="13">
        <v>0.49001167865265199</v>
      </c>
      <c r="L171" s="9" t="s">
        <v>496</v>
      </c>
      <c r="M171" s="9" t="s">
        <v>358</v>
      </c>
      <c r="N171" s="18">
        <v>295079</v>
      </c>
      <c r="O171" s="18">
        <v>58946</v>
      </c>
      <c r="P171" s="18">
        <v>1016</v>
      </c>
    </row>
    <row r="172" spans="1:16" x14ac:dyDescent="0.25">
      <c r="A172" s="9" t="s">
        <v>4</v>
      </c>
      <c r="B172" s="9" t="s">
        <v>502</v>
      </c>
      <c r="C172" s="9" t="s">
        <v>503</v>
      </c>
      <c r="D172" s="42">
        <v>43206</v>
      </c>
      <c r="E172" s="17">
        <v>93128.34</v>
      </c>
      <c r="F172" s="13">
        <v>4.9939604364002202E-3</v>
      </c>
      <c r="G172" s="9" t="s">
        <v>392</v>
      </c>
      <c r="H172" s="9" t="s">
        <v>389</v>
      </c>
      <c r="I172" s="18">
        <v>22604</v>
      </c>
      <c r="J172" s="18">
        <v>12073</v>
      </c>
      <c r="K172" s="13">
        <v>0.53410900725535304</v>
      </c>
      <c r="L172" s="9" t="s">
        <v>473</v>
      </c>
      <c r="M172" s="9" t="s">
        <v>358</v>
      </c>
      <c r="N172" s="18">
        <v>20714</v>
      </c>
      <c r="O172" s="18">
        <v>32964</v>
      </c>
      <c r="P172" s="18">
        <v>2973</v>
      </c>
    </row>
    <row r="173" spans="1:16" x14ac:dyDescent="0.25">
      <c r="A173" s="9" t="s">
        <v>164</v>
      </c>
      <c r="B173" s="9" t="s">
        <v>502</v>
      </c>
      <c r="C173" s="9" t="s">
        <v>657</v>
      </c>
      <c r="D173" s="42">
        <v>44396</v>
      </c>
      <c r="E173" s="17">
        <v>52270.22</v>
      </c>
      <c r="F173" s="13">
        <v>2.8029642822145801E-3</v>
      </c>
      <c r="G173" s="9" t="s">
        <v>392</v>
      </c>
      <c r="H173" s="9" t="s">
        <v>391</v>
      </c>
      <c r="I173" s="18">
        <v>127273</v>
      </c>
      <c r="J173" s="18">
        <v>62355</v>
      </c>
      <c r="K173" s="13">
        <v>0.48993109300480098</v>
      </c>
      <c r="L173" s="9" t="s">
        <v>489</v>
      </c>
      <c r="M173" s="9" t="s">
        <v>358</v>
      </c>
      <c r="N173" s="18">
        <v>6284</v>
      </c>
      <c r="O173" s="18">
        <v>33083</v>
      </c>
      <c r="P173" s="18">
        <v>2407</v>
      </c>
    </row>
    <row r="174" spans="1:16" x14ac:dyDescent="0.25">
      <c r="A174" s="9" t="s">
        <v>143</v>
      </c>
      <c r="B174" s="9" t="s">
        <v>502</v>
      </c>
      <c r="C174" s="9" t="s">
        <v>645</v>
      </c>
      <c r="D174" s="42">
        <v>44116</v>
      </c>
      <c r="E174" s="17">
        <v>89605.13</v>
      </c>
      <c r="F174" s="13">
        <v>4.8050300705295302E-3</v>
      </c>
      <c r="G174" s="9" t="s">
        <v>448</v>
      </c>
      <c r="H174" s="9" t="s">
        <v>389</v>
      </c>
      <c r="I174" s="18">
        <v>12720</v>
      </c>
      <c r="J174" s="18">
        <v>6384</v>
      </c>
      <c r="K174" s="13">
        <v>0.50188679245282997</v>
      </c>
      <c r="L174" s="9" t="s">
        <v>487</v>
      </c>
      <c r="M174" s="9" t="s">
        <v>358</v>
      </c>
      <c r="N174" s="18">
        <v>11347</v>
      </c>
      <c r="O174" s="18">
        <v>32580</v>
      </c>
      <c r="P174" s="18">
        <v>3772</v>
      </c>
    </row>
    <row r="175" spans="1:16" x14ac:dyDescent="0.25">
      <c r="A175" s="9" t="s">
        <v>96</v>
      </c>
      <c r="B175" s="9" t="s">
        <v>504</v>
      </c>
      <c r="C175" s="9" t="s">
        <v>583</v>
      </c>
      <c r="D175" s="42">
        <v>44384</v>
      </c>
      <c r="E175" s="17">
        <v>88511.17</v>
      </c>
      <c r="F175" s="13">
        <v>4.7463670152339604E-3</v>
      </c>
      <c r="G175" s="9" t="s">
        <v>426</v>
      </c>
      <c r="H175" s="9" t="s">
        <v>391</v>
      </c>
      <c r="I175" s="18">
        <v>61748</v>
      </c>
      <c r="J175" s="18">
        <v>30269</v>
      </c>
      <c r="K175" s="13">
        <v>0.49020211180928902</v>
      </c>
      <c r="L175" s="9" t="s">
        <v>483</v>
      </c>
      <c r="M175" s="9" t="s">
        <v>358</v>
      </c>
      <c r="N175" s="18">
        <v>73775</v>
      </c>
      <c r="O175" s="18">
        <v>42475</v>
      </c>
      <c r="P175" s="18">
        <v>1586</v>
      </c>
    </row>
    <row r="176" spans="1:16" x14ac:dyDescent="0.25">
      <c r="A176" s="9" t="s">
        <v>131</v>
      </c>
      <c r="B176" s="9" t="s">
        <v>502</v>
      </c>
      <c r="C176" s="9" t="s">
        <v>632</v>
      </c>
      <c r="D176" s="42">
        <v>44494</v>
      </c>
      <c r="E176" s="17">
        <v>92336.08</v>
      </c>
      <c r="F176" s="13">
        <v>4.9514758920032901E-3</v>
      </c>
      <c r="G176" s="9" t="s">
        <v>426</v>
      </c>
      <c r="H176" s="9" t="s">
        <v>391</v>
      </c>
      <c r="I176" s="18">
        <v>18054</v>
      </c>
      <c r="J176" s="18">
        <v>8875</v>
      </c>
      <c r="K176" s="13">
        <v>0.49158081311620699</v>
      </c>
      <c r="L176" s="9" t="s">
        <v>484</v>
      </c>
      <c r="M176" s="9" t="s">
        <v>358</v>
      </c>
      <c r="N176" s="18">
        <v>75395</v>
      </c>
      <c r="O176" s="18">
        <v>38733</v>
      </c>
      <c r="P176" s="18">
        <v>1804</v>
      </c>
    </row>
    <row r="177" spans="1:16" x14ac:dyDescent="0.25">
      <c r="A177" s="9" t="s">
        <v>57</v>
      </c>
      <c r="B177" s="9" t="s">
        <v>502</v>
      </c>
      <c r="C177" s="9" t="s">
        <v>559</v>
      </c>
      <c r="D177" s="42">
        <v>43633</v>
      </c>
      <c r="E177" s="17">
        <v>39700.82</v>
      </c>
      <c r="F177" s="13">
        <v>2.1289365232178099E-3</v>
      </c>
      <c r="G177" s="9" t="s">
        <v>426</v>
      </c>
      <c r="H177" s="9" t="s">
        <v>391</v>
      </c>
      <c r="I177" s="18">
        <v>85864</v>
      </c>
      <c r="J177" s="18">
        <v>43141</v>
      </c>
      <c r="K177" s="13">
        <v>0.50243408180378302</v>
      </c>
      <c r="L177" s="9" t="s">
        <v>476</v>
      </c>
      <c r="M177" s="9" t="s">
        <v>358</v>
      </c>
      <c r="N177" s="18">
        <v>42921</v>
      </c>
      <c r="O177" s="18">
        <v>37049</v>
      </c>
      <c r="P177" s="18">
        <v>2363</v>
      </c>
    </row>
    <row r="178" spans="1:16" x14ac:dyDescent="0.25">
      <c r="A178" s="9" t="s">
        <v>172</v>
      </c>
      <c r="B178" s="9" t="s">
        <v>504</v>
      </c>
      <c r="C178" s="9" t="s">
        <v>675</v>
      </c>
      <c r="D178" s="42">
        <v>44035</v>
      </c>
      <c r="E178" s="17">
        <v>73488.679999999993</v>
      </c>
      <c r="F178" s="13">
        <v>3.9407935376414502E-3</v>
      </c>
      <c r="G178" s="9" t="s">
        <v>426</v>
      </c>
      <c r="H178" s="9" t="s">
        <v>391</v>
      </c>
      <c r="I178" s="18">
        <v>36995</v>
      </c>
      <c r="J178" s="18">
        <v>20012</v>
      </c>
      <c r="K178" s="13">
        <v>0.54093796458980903</v>
      </c>
      <c r="L178" s="9" t="s">
        <v>491</v>
      </c>
      <c r="M178" s="9" t="s">
        <v>358</v>
      </c>
      <c r="N178" s="18">
        <v>865</v>
      </c>
      <c r="O178" s="18">
        <v>52917</v>
      </c>
      <c r="P178" s="18">
        <v>13603</v>
      </c>
    </row>
    <row r="179" spans="1:16" x14ac:dyDescent="0.25">
      <c r="A179" s="9" t="s">
        <v>119</v>
      </c>
      <c r="B179" s="9" t="s">
        <v>506</v>
      </c>
      <c r="C179" s="9" t="s">
        <v>620</v>
      </c>
      <c r="D179" s="42">
        <v>44285</v>
      </c>
      <c r="E179" s="17">
        <v>89829.33</v>
      </c>
      <c r="F179" s="13">
        <v>4.8170526828711802E-3</v>
      </c>
      <c r="G179" s="9" t="s">
        <v>426</v>
      </c>
      <c r="H179" s="9" t="s">
        <v>389</v>
      </c>
      <c r="I179" s="18">
        <v>8510</v>
      </c>
      <c r="J179" s="18">
        <v>4234</v>
      </c>
      <c r="K179" s="13">
        <v>0.49753231492361899</v>
      </c>
      <c r="L179" s="9" t="s">
        <v>482</v>
      </c>
      <c r="M179" s="9" t="s">
        <v>358</v>
      </c>
      <c r="N179" s="18">
        <v>20431</v>
      </c>
      <c r="O179" s="18">
        <v>42905</v>
      </c>
      <c r="P179" s="18">
        <v>2785</v>
      </c>
    </row>
    <row r="180" spans="1:16" x14ac:dyDescent="0.25">
      <c r="A180" s="9" t="s">
        <v>60</v>
      </c>
      <c r="B180" s="9" t="s">
        <v>502</v>
      </c>
      <c r="C180" s="9" t="s">
        <v>562</v>
      </c>
      <c r="D180" s="42">
        <v>43682</v>
      </c>
      <c r="E180" s="17">
        <v>0</v>
      </c>
      <c r="F180" s="13">
        <v>0</v>
      </c>
      <c r="G180" s="9" t="s">
        <v>426</v>
      </c>
      <c r="H180" s="9" t="s">
        <v>389</v>
      </c>
      <c r="I180" s="18">
        <v>81437</v>
      </c>
      <c r="J180" s="18">
        <v>39494</v>
      </c>
      <c r="K180" s="13">
        <v>0.48496383707651303</v>
      </c>
      <c r="L180" s="9" t="s">
        <v>477</v>
      </c>
      <c r="M180" s="9" t="s">
        <v>358</v>
      </c>
      <c r="N180" s="18">
        <v>10471</v>
      </c>
      <c r="O180" s="18">
        <v>19501</v>
      </c>
      <c r="P180" s="18">
        <v>2420</v>
      </c>
    </row>
    <row r="181" spans="1:16" x14ac:dyDescent="0.25">
      <c r="A181" s="9" t="s">
        <v>69</v>
      </c>
      <c r="B181" s="9" t="s">
        <v>506</v>
      </c>
      <c r="C181" s="9" t="s">
        <v>571</v>
      </c>
      <c r="D181" s="42">
        <v>43402</v>
      </c>
      <c r="E181" s="17">
        <v>68795.48</v>
      </c>
      <c r="F181" s="13">
        <v>3.68912304592955E-3</v>
      </c>
      <c r="G181" s="9" t="s">
        <v>426</v>
      </c>
      <c r="H181" s="9" t="s">
        <v>391</v>
      </c>
      <c r="I181" s="18">
        <v>140295</v>
      </c>
      <c r="J181" s="18">
        <v>69798</v>
      </c>
      <c r="K181" s="13">
        <v>0.49750882069924102</v>
      </c>
      <c r="L181" s="9" t="s">
        <v>494</v>
      </c>
      <c r="M181" s="9" t="s">
        <v>358</v>
      </c>
      <c r="N181" s="18">
        <v>229007</v>
      </c>
      <c r="O181" s="18">
        <v>58783</v>
      </c>
      <c r="P181" s="18">
        <v>1121</v>
      </c>
    </row>
    <row r="182" spans="1:16" x14ac:dyDescent="0.25">
      <c r="A182" s="9" t="s">
        <v>31</v>
      </c>
      <c r="B182" s="9" t="s">
        <v>502</v>
      </c>
      <c r="C182" s="9" t="s">
        <v>533</v>
      </c>
      <c r="D182" s="42">
        <v>43416</v>
      </c>
      <c r="E182" s="17">
        <v>90884.32</v>
      </c>
      <c r="F182" s="13">
        <v>4.8736259914988001E-3</v>
      </c>
      <c r="G182" s="9" t="s">
        <v>408</v>
      </c>
      <c r="H182" s="9" t="s">
        <v>389</v>
      </c>
      <c r="I182" s="18">
        <v>26815</v>
      </c>
      <c r="J182" s="18">
        <v>13174</v>
      </c>
      <c r="K182" s="13">
        <v>0.49129218720865198</v>
      </c>
      <c r="L182" s="9" t="s">
        <v>474</v>
      </c>
      <c r="M182" s="9" t="s">
        <v>358</v>
      </c>
      <c r="N182" s="18">
        <v>22124</v>
      </c>
      <c r="O182" s="18">
        <v>35372</v>
      </c>
      <c r="P182" s="18">
        <v>2437</v>
      </c>
    </row>
    <row r="183" spans="1:16" x14ac:dyDescent="0.25">
      <c r="A183" s="9" t="s">
        <v>103</v>
      </c>
      <c r="B183" s="9" t="s">
        <v>499</v>
      </c>
      <c r="C183" s="9" t="s">
        <v>604</v>
      </c>
      <c r="D183" s="42">
        <v>44067</v>
      </c>
      <c r="E183" s="17">
        <v>111049.84</v>
      </c>
      <c r="F183" s="13">
        <v>5.9549918685179396E-3</v>
      </c>
      <c r="G183" s="9" t="s">
        <v>408</v>
      </c>
      <c r="H183" s="9" t="s">
        <v>391</v>
      </c>
      <c r="I183" s="18">
        <v>203362</v>
      </c>
      <c r="J183" s="18">
        <v>102371</v>
      </c>
      <c r="K183" s="13">
        <v>0.50339296427061098</v>
      </c>
      <c r="L183" s="9" t="s">
        <v>480</v>
      </c>
      <c r="M183" s="9" t="s">
        <v>358</v>
      </c>
      <c r="N183" s="18">
        <v>2659853</v>
      </c>
      <c r="O183" s="18">
        <v>54229</v>
      </c>
      <c r="P183" s="18">
        <v>365</v>
      </c>
    </row>
    <row r="184" spans="1:16" x14ac:dyDescent="0.25">
      <c r="A184" s="9" t="s">
        <v>157</v>
      </c>
      <c r="B184" s="9" t="s">
        <v>502</v>
      </c>
      <c r="C184" s="9" t="s">
        <v>642</v>
      </c>
      <c r="D184" s="42">
        <v>43573</v>
      </c>
      <c r="E184" s="17">
        <v>38438.239999999998</v>
      </c>
      <c r="F184" s="13">
        <v>2.0612313051521802E-3</v>
      </c>
      <c r="G184" s="9" t="s">
        <v>451</v>
      </c>
      <c r="H184" s="9" t="s">
        <v>389</v>
      </c>
      <c r="I184" s="18">
        <v>24210</v>
      </c>
      <c r="J184" s="18">
        <v>11819</v>
      </c>
      <c r="K184" s="13">
        <v>0.48818669971086298</v>
      </c>
      <c r="L184" s="9" t="s">
        <v>488</v>
      </c>
      <c r="M184" s="9" t="s">
        <v>358</v>
      </c>
      <c r="N184" s="18">
        <v>8137</v>
      </c>
      <c r="O184" s="18">
        <v>33097</v>
      </c>
      <c r="P184" s="18">
        <v>2443</v>
      </c>
    </row>
    <row r="185" spans="1:16" x14ac:dyDescent="0.25">
      <c r="A185" s="9" t="s">
        <v>217</v>
      </c>
      <c r="B185" s="9" t="s">
        <v>504</v>
      </c>
      <c r="C185" s="9" t="s">
        <v>708</v>
      </c>
      <c r="D185" s="42">
        <v>43717</v>
      </c>
      <c r="E185" s="17">
        <v>77096.05</v>
      </c>
      <c r="F185" s="13">
        <v>4.1342369412225403E-3</v>
      </c>
      <c r="G185" s="9" t="s">
        <v>451</v>
      </c>
      <c r="H185" s="9" t="s">
        <v>389</v>
      </c>
      <c r="I185" s="18">
        <v>73437</v>
      </c>
      <c r="J185" s="18">
        <v>37300</v>
      </c>
      <c r="K185" s="13">
        <v>0.50791835178452305</v>
      </c>
      <c r="L185" s="9" t="s">
        <v>496</v>
      </c>
      <c r="M185" s="9" t="s">
        <v>358</v>
      </c>
      <c r="N185" s="18">
        <v>139127</v>
      </c>
      <c r="O185" s="18">
        <v>54989</v>
      </c>
      <c r="P185" s="18">
        <v>1553</v>
      </c>
    </row>
    <row r="186" spans="1:16" x14ac:dyDescent="0.25">
      <c r="A186" s="9" t="s">
        <v>93</v>
      </c>
      <c r="B186" s="9" t="s">
        <v>504</v>
      </c>
      <c r="C186" s="9" t="s">
        <v>595</v>
      </c>
      <c r="D186" s="42">
        <v>43949</v>
      </c>
      <c r="E186" s="17">
        <v>70649.460000000006</v>
      </c>
      <c r="F186" s="13">
        <v>3.7885417918223402E-3</v>
      </c>
      <c r="G186" s="9" t="s">
        <v>437</v>
      </c>
      <c r="H186" s="9" t="s">
        <v>391</v>
      </c>
      <c r="I186" s="18">
        <v>643</v>
      </c>
      <c r="J186" s="18">
        <v>367</v>
      </c>
      <c r="K186" s="13">
        <v>0.57076205287713799</v>
      </c>
      <c r="L186" s="9" t="s">
        <v>480</v>
      </c>
      <c r="M186" s="9" t="s">
        <v>358</v>
      </c>
      <c r="N186" s="18">
        <v>1922</v>
      </c>
      <c r="O186" s="18">
        <v>48603</v>
      </c>
      <c r="P186" s="18">
        <v>6199</v>
      </c>
    </row>
    <row r="187" spans="1:16" x14ac:dyDescent="0.25">
      <c r="A187" s="9" t="s">
        <v>71</v>
      </c>
      <c r="B187" s="9" t="s">
        <v>504</v>
      </c>
      <c r="C187" s="9" t="s">
        <v>573</v>
      </c>
      <c r="D187" s="42">
        <v>44148</v>
      </c>
      <c r="E187" s="17">
        <v>78378.2</v>
      </c>
      <c r="F187" s="13">
        <v>4.2029915907044399E-3</v>
      </c>
      <c r="G187" s="9" t="s">
        <v>437</v>
      </c>
      <c r="H187" s="9" t="s">
        <v>391</v>
      </c>
      <c r="I187" s="18">
        <v>23855</v>
      </c>
      <c r="J187" s="18">
        <v>11969</v>
      </c>
      <c r="K187" s="13">
        <v>0.50173967721651602</v>
      </c>
      <c r="L187" s="9" t="s">
        <v>731</v>
      </c>
      <c r="M187" s="9" t="s">
        <v>731</v>
      </c>
      <c r="N187" s="18">
        <v>33036</v>
      </c>
      <c r="O187" s="18">
        <v>72214</v>
      </c>
      <c r="P187" s="18">
        <v>3789</v>
      </c>
    </row>
    <row r="188" spans="1:16" x14ac:dyDescent="0.25">
      <c r="A188" s="9" t="s">
        <v>20</v>
      </c>
      <c r="B188" s="9" t="s">
        <v>506</v>
      </c>
      <c r="C188" s="9" t="s">
        <v>522</v>
      </c>
      <c r="D188" s="42">
        <v>43311</v>
      </c>
      <c r="E188" s="17">
        <v>50310.09</v>
      </c>
      <c r="F188" s="13">
        <v>2.6978532959111498E-3</v>
      </c>
      <c r="G188" s="9" t="s">
        <v>404</v>
      </c>
      <c r="H188" s="9" t="s">
        <v>389</v>
      </c>
      <c r="I188" s="18">
        <v>37886</v>
      </c>
      <c r="J188" s="18">
        <v>18339</v>
      </c>
      <c r="K188" s="13">
        <v>0.48405743546428798</v>
      </c>
      <c r="L188" s="9" t="s">
        <v>474</v>
      </c>
      <c r="M188" s="9" t="s">
        <v>358</v>
      </c>
      <c r="N188" s="18">
        <v>8803</v>
      </c>
      <c r="O188" s="18">
        <v>31212</v>
      </c>
      <c r="P188" s="18">
        <v>2971</v>
      </c>
    </row>
    <row r="189" spans="1:16" x14ac:dyDescent="0.25">
      <c r="A189" s="9" t="s">
        <v>130</v>
      </c>
      <c r="B189" s="9" t="s">
        <v>502</v>
      </c>
      <c r="C189" s="9" t="s">
        <v>631</v>
      </c>
      <c r="D189" s="42">
        <v>44494</v>
      </c>
      <c r="E189" s="17">
        <v>40445.29</v>
      </c>
      <c r="F189" s="13">
        <v>2.1688583528787601E-3</v>
      </c>
      <c r="G189" s="9" t="s">
        <v>404</v>
      </c>
      <c r="H189" s="9" t="s">
        <v>389</v>
      </c>
      <c r="I189" s="18">
        <v>96954</v>
      </c>
      <c r="J189" s="18">
        <v>46921</v>
      </c>
      <c r="K189" s="13">
        <v>0.48395115209274497</v>
      </c>
      <c r="L189" s="9" t="s">
        <v>484</v>
      </c>
      <c r="M189" s="9" t="s">
        <v>358</v>
      </c>
      <c r="N189" s="18">
        <v>9674</v>
      </c>
      <c r="O189" s="18">
        <v>37066</v>
      </c>
      <c r="P189" s="18">
        <v>4108</v>
      </c>
    </row>
    <row r="190" spans="1:16" x14ac:dyDescent="0.25">
      <c r="A190" s="9" t="s">
        <v>71</v>
      </c>
      <c r="B190" s="9" t="s">
        <v>504</v>
      </c>
      <c r="C190" s="9" t="s">
        <v>573</v>
      </c>
      <c r="D190" s="42">
        <v>43794</v>
      </c>
      <c r="E190" s="17">
        <v>85918.61</v>
      </c>
      <c r="F190" s="13">
        <v>4.6073422879705601E-3</v>
      </c>
      <c r="G190" s="9" t="s">
        <v>430</v>
      </c>
      <c r="H190" s="9" t="s">
        <v>389</v>
      </c>
      <c r="I190" s="18">
        <v>970</v>
      </c>
      <c r="J190" s="18">
        <v>553</v>
      </c>
      <c r="K190" s="13">
        <v>0.57010309278350502</v>
      </c>
      <c r="L190" s="9" t="s">
        <v>479</v>
      </c>
      <c r="M190" s="9" t="s">
        <v>358</v>
      </c>
      <c r="N190" s="18">
        <v>11295</v>
      </c>
      <c r="O190" s="18">
        <v>51012</v>
      </c>
      <c r="P190" s="18">
        <v>2526</v>
      </c>
    </row>
    <row r="191" spans="1:16" x14ac:dyDescent="0.25">
      <c r="A191" s="9" t="s">
        <v>68</v>
      </c>
      <c r="B191" s="9" t="s">
        <v>502</v>
      </c>
      <c r="C191" s="9" t="s">
        <v>570</v>
      </c>
      <c r="D191" s="42">
        <v>43780</v>
      </c>
      <c r="E191" s="17">
        <v>99448.78</v>
      </c>
      <c r="F191" s="13">
        <v>5.3328908554395897E-3</v>
      </c>
      <c r="G191" s="9" t="s">
        <v>430</v>
      </c>
      <c r="H191" s="9" t="s">
        <v>389</v>
      </c>
      <c r="I191" s="18">
        <v>5684</v>
      </c>
      <c r="J191" s="18">
        <v>3393</v>
      </c>
      <c r="K191" s="13">
        <v>0.59693877551020402</v>
      </c>
      <c r="L191" s="9" t="s">
        <v>478</v>
      </c>
      <c r="M191" s="9" t="s">
        <v>358</v>
      </c>
      <c r="N191" s="18">
        <v>1874</v>
      </c>
      <c r="O191" s="18">
        <v>61518</v>
      </c>
      <c r="P191" s="18">
        <v>2684</v>
      </c>
    </row>
    <row r="192" spans="1:16" x14ac:dyDescent="0.25">
      <c r="A192" s="9" t="s">
        <v>202</v>
      </c>
      <c r="B192" s="9" t="s">
        <v>502</v>
      </c>
      <c r="C192" s="9" t="s">
        <v>692</v>
      </c>
      <c r="D192" s="42">
        <v>43472</v>
      </c>
      <c r="E192" s="17">
        <v>114772.32</v>
      </c>
      <c r="F192" s="13">
        <v>6.1546079880073603E-3</v>
      </c>
      <c r="G192" s="9" t="s">
        <v>394</v>
      </c>
      <c r="H192" s="9" t="s">
        <v>391</v>
      </c>
      <c r="I192" s="18">
        <v>2002</v>
      </c>
      <c r="J192" s="18">
        <v>1051</v>
      </c>
      <c r="K192" s="13">
        <v>0.52497502497502502</v>
      </c>
      <c r="L192" s="9" t="s">
        <v>731</v>
      </c>
      <c r="M192" s="9" t="s">
        <v>731</v>
      </c>
      <c r="N192" s="18">
        <v>15187</v>
      </c>
      <c r="O192" s="18">
        <v>51092</v>
      </c>
      <c r="P192" s="18">
        <v>2278</v>
      </c>
    </row>
    <row r="193" spans="1:16" x14ac:dyDescent="0.25">
      <c r="A193" s="9" t="s">
        <v>123</v>
      </c>
      <c r="B193" s="9" t="s">
        <v>499</v>
      </c>
      <c r="C193" s="9" t="s">
        <v>611</v>
      </c>
      <c r="D193" s="42">
        <v>44172</v>
      </c>
      <c r="E193" s="17">
        <v>106400.02</v>
      </c>
      <c r="F193" s="13">
        <v>5.705647607508E-3</v>
      </c>
      <c r="G193" s="9" t="s">
        <v>394</v>
      </c>
      <c r="H193" s="9" t="s">
        <v>391</v>
      </c>
      <c r="I193" s="18">
        <v>95247</v>
      </c>
      <c r="J193" s="18">
        <v>47349</v>
      </c>
      <c r="K193" s="13">
        <v>0.49711801946518003</v>
      </c>
      <c r="L193" s="9" t="s">
        <v>495</v>
      </c>
      <c r="M193" s="9" t="s">
        <v>358</v>
      </c>
      <c r="N193" s="18">
        <v>323587</v>
      </c>
      <c r="O193" s="18">
        <v>50125</v>
      </c>
      <c r="P193" s="18">
        <v>718</v>
      </c>
    </row>
    <row r="194" spans="1:16" x14ac:dyDescent="0.25">
      <c r="A194" s="9" t="s">
        <v>233</v>
      </c>
      <c r="B194" s="9" t="s">
        <v>499</v>
      </c>
      <c r="C194" s="9" t="s">
        <v>724</v>
      </c>
      <c r="D194" s="42">
        <v>43406</v>
      </c>
      <c r="E194" s="17">
        <v>91314.75</v>
      </c>
      <c r="F194" s="13">
        <v>4.89670758396184E-3</v>
      </c>
      <c r="G194" s="9" t="s">
        <v>394</v>
      </c>
      <c r="H194" s="9" t="s">
        <v>389</v>
      </c>
      <c r="I194" s="18">
        <v>655024</v>
      </c>
      <c r="J194" s="18">
        <v>329550</v>
      </c>
      <c r="K194" s="13">
        <v>0.50311133637851402</v>
      </c>
      <c r="L194" s="9" t="s">
        <v>731</v>
      </c>
      <c r="M194" s="9" t="s">
        <v>731</v>
      </c>
      <c r="N194" s="18">
        <v>17858</v>
      </c>
      <c r="O194" s="18">
        <v>84963</v>
      </c>
      <c r="P194" s="18">
        <v>4050</v>
      </c>
    </row>
    <row r="195" spans="1:16" x14ac:dyDescent="0.25">
      <c r="A195" s="9" t="s">
        <v>208</v>
      </c>
      <c r="B195" s="9" t="s">
        <v>504</v>
      </c>
      <c r="C195" s="9" t="s">
        <v>698</v>
      </c>
      <c r="D195" s="42">
        <v>44473</v>
      </c>
      <c r="E195" s="17">
        <v>94815.28</v>
      </c>
      <c r="F195" s="13">
        <v>5.0844217462290096E-3</v>
      </c>
      <c r="G195" s="9" t="s">
        <v>394</v>
      </c>
      <c r="H195" s="9" t="s">
        <v>391</v>
      </c>
      <c r="I195" s="18">
        <v>3021</v>
      </c>
      <c r="J195" s="18">
        <v>1505</v>
      </c>
      <c r="K195" s="13">
        <v>0.49817941079112898</v>
      </c>
      <c r="L195" s="9" t="s">
        <v>495</v>
      </c>
      <c r="M195" s="9" t="s">
        <v>358</v>
      </c>
      <c r="N195" s="18">
        <v>135991</v>
      </c>
      <c r="O195" s="18">
        <v>44620</v>
      </c>
      <c r="P195" s="18">
        <v>1209</v>
      </c>
    </row>
    <row r="196" spans="1:16" x14ac:dyDescent="0.25">
      <c r="A196" s="9" t="s">
        <v>59</v>
      </c>
      <c r="B196" s="9" t="s">
        <v>502</v>
      </c>
      <c r="C196" s="9" t="s">
        <v>561</v>
      </c>
      <c r="D196" s="42">
        <v>43669</v>
      </c>
      <c r="E196" s="17">
        <v>50855.53</v>
      </c>
      <c r="F196" s="13">
        <v>2.7271022418327699E-3</v>
      </c>
      <c r="G196" s="9" t="s">
        <v>394</v>
      </c>
      <c r="H196" s="9" t="s">
        <v>389</v>
      </c>
      <c r="I196" s="18">
        <v>13341</v>
      </c>
      <c r="J196" s="18">
        <v>5905</v>
      </c>
      <c r="K196" s="13">
        <v>0.44262049321640101</v>
      </c>
      <c r="L196" s="9" t="s">
        <v>477</v>
      </c>
      <c r="M196" s="9" t="s">
        <v>358</v>
      </c>
      <c r="N196" s="18">
        <v>146850</v>
      </c>
      <c r="O196" s="18">
        <v>70187</v>
      </c>
      <c r="P196" s="18">
        <v>1477</v>
      </c>
    </row>
    <row r="197" spans="1:16" x14ac:dyDescent="0.25">
      <c r="A197" s="9" t="s">
        <v>232</v>
      </c>
      <c r="B197" s="9" t="s">
        <v>502</v>
      </c>
      <c r="C197" s="9" t="s">
        <v>723</v>
      </c>
      <c r="D197" s="42">
        <v>43956</v>
      </c>
      <c r="E197" s="17">
        <v>113747.56</v>
      </c>
      <c r="F197" s="13">
        <v>6.0996557479394602E-3</v>
      </c>
      <c r="G197" s="9" t="s">
        <v>394</v>
      </c>
      <c r="H197" s="9" t="s">
        <v>391</v>
      </c>
      <c r="I197" s="18">
        <v>52576</v>
      </c>
      <c r="J197" s="18">
        <v>27887</v>
      </c>
      <c r="K197" s="13">
        <v>0.53041311625076104</v>
      </c>
      <c r="L197" s="9" t="s">
        <v>731</v>
      </c>
      <c r="M197" s="9" t="s">
        <v>731</v>
      </c>
      <c r="N197" s="18">
        <v>209369</v>
      </c>
      <c r="O197" s="18">
        <v>102964</v>
      </c>
      <c r="P197" s="18">
        <v>1796</v>
      </c>
    </row>
    <row r="198" spans="1:16" x14ac:dyDescent="0.25">
      <c r="A198" s="9" t="s">
        <v>17</v>
      </c>
      <c r="B198" s="9" t="s">
        <v>506</v>
      </c>
      <c r="C198" s="9" t="s">
        <v>519</v>
      </c>
      <c r="D198" s="42">
        <v>43293</v>
      </c>
      <c r="E198" s="17">
        <v>39969.72</v>
      </c>
      <c r="F198" s="13">
        <v>2.1433561505981402E-3</v>
      </c>
      <c r="G198" s="9" t="s">
        <v>394</v>
      </c>
      <c r="H198" s="9" t="s">
        <v>389</v>
      </c>
      <c r="I198" s="18">
        <v>54444</v>
      </c>
      <c r="J198" s="18">
        <v>26303</v>
      </c>
      <c r="K198" s="13">
        <v>0.48312027036955402</v>
      </c>
      <c r="L198" s="9" t="s">
        <v>474</v>
      </c>
      <c r="M198" s="9" t="s">
        <v>358</v>
      </c>
      <c r="N198" s="18">
        <v>37575</v>
      </c>
      <c r="O198" s="18">
        <v>46729</v>
      </c>
      <c r="P198" s="18">
        <v>2066</v>
      </c>
    </row>
    <row r="199" spans="1:16" x14ac:dyDescent="0.25">
      <c r="A199" s="9" t="s">
        <v>133</v>
      </c>
      <c r="B199" s="9" t="s">
        <v>502</v>
      </c>
      <c r="C199" s="9" t="s">
        <v>634</v>
      </c>
      <c r="D199" s="42">
        <v>44502</v>
      </c>
      <c r="E199" s="17">
        <v>74924.649999999994</v>
      </c>
      <c r="F199" s="13">
        <v>4.0177967073302696E-3</v>
      </c>
      <c r="G199" s="9" t="s">
        <v>394</v>
      </c>
      <c r="H199" s="9" t="s">
        <v>391</v>
      </c>
      <c r="I199" s="18">
        <v>22336</v>
      </c>
      <c r="J199" s="18">
        <v>10787</v>
      </c>
      <c r="K199" s="13">
        <v>0.48294233524355301</v>
      </c>
      <c r="L199" s="9" t="s">
        <v>485</v>
      </c>
      <c r="M199" s="9" t="s">
        <v>358</v>
      </c>
      <c r="N199" s="18">
        <v>32368</v>
      </c>
      <c r="O199" s="18">
        <v>41286</v>
      </c>
      <c r="P199" s="18">
        <v>1835</v>
      </c>
    </row>
    <row r="200" spans="1:16" x14ac:dyDescent="0.25">
      <c r="A200" s="9" t="s">
        <v>235</v>
      </c>
      <c r="B200" s="9" t="s">
        <v>506</v>
      </c>
      <c r="C200" s="9" t="s">
        <v>730</v>
      </c>
      <c r="D200" s="42">
        <v>43794</v>
      </c>
      <c r="E200" s="17">
        <v>98012.63</v>
      </c>
      <c r="F200" s="13">
        <v>5.2558780333412302E-3</v>
      </c>
      <c r="G200" s="9" t="s">
        <v>394</v>
      </c>
      <c r="H200" s="9" t="s">
        <v>389</v>
      </c>
      <c r="I200" s="18">
        <v>5605</v>
      </c>
      <c r="J200" s="18">
        <v>2878</v>
      </c>
      <c r="K200" s="13">
        <v>0.51347011596788605</v>
      </c>
      <c r="L200" s="9" t="s">
        <v>731</v>
      </c>
      <c r="M200" s="9" t="s">
        <v>731</v>
      </c>
      <c r="N200" s="18">
        <v>36129</v>
      </c>
      <c r="O200" s="18">
        <v>56590</v>
      </c>
      <c r="P200" s="18">
        <v>3065</v>
      </c>
    </row>
    <row r="201" spans="1:16" x14ac:dyDescent="0.25">
      <c r="A201" s="9" t="s">
        <v>115</v>
      </c>
      <c r="B201" s="9" t="s">
        <v>502</v>
      </c>
      <c r="C201" s="9" t="s">
        <v>616</v>
      </c>
      <c r="D201" s="42">
        <v>44223</v>
      </c>
      <c r="E201" s="17">
        <v>111229.47</v>
      </c>
      <c r="F201" s="13">
        <v>5.9646244370055897E-3</v>
      </c>
      <c r="G201" s="9" t="s">
        <v>394</v>
      </c>
      <c r="H201" s="9" t="s">
        <v>391</v>
      </c>
      <c r="I201" s="18">
        <v>11353</v>
      </c>
      <c r="J201" s="18">
        <v>5577</v>
      </c>
      <c r="K201" s="13">
        <v>0.49123579670571699</v>
      </c>
      <c r="L201" s="9" t="s">
        <v>482</v>
      </c>
      <c r="M201" s="9" t="s">
        <v>358</v>
      </c>
      <c r="N201" s="18">
        <v>20067</v>
      </c>
      <c r="O201" s="18">
        <v>36897</v>
      </c>
      <c r="P201" s="18">
        <v>2308</v>
      </c>
    </row>
    <row r="202" spans="1:16" x14ac:dyDescent="0.25">
      <c r="A202" s="9" t="s">
        <v>153</v>
      </c>
      <c r="B202" s="9" t="s">
        <v>504</v>
      </c>
      <c r="C202" s="9" t="s">
        <v>639</v>
      </c>
      <c r="D202" s="42">
        <v>43642</v>
      </c>
      <c r="E202" s="17">
        <v>68795.48</v>
      </c>
      <c r="F202" s="13">
        <v>3.68912304592955E-3</v>
      </c>
      <c r="G202" s="9" t="s">
        <v>394</v>
      </c>
      <c r="H202" s="9" t="s">
        <v>389</v>
      </c>
      <c r="I202" s="18">
        <v>178206</v>
      </c>
      <c r="J202" s="18">
        <v>91167</v>
      </c>
      <c r="K202" s="13">
        <v>0.51158210161273998</v>
      </c>
      <c r="L202" s="9" t="s">
        <v>492</v>
      </c>
      <c r="M202" s="9" t="s">
        <v>358</v>
      </c>
      <c r="N202" s="18">
        <v>104456</v>
      </c>
      <c r="O202" s="18">
        <v>42197</v>
      </c>
      <c r="P202" s="18">
        <v>1183</v>
      </c>
    </row>
    <row r="203" spans="1:16" x14ac:dyDescent="0.25">
      <c r="A203" s="9" t="s">
        <v>6</v>
      </c>
      <c r="B203" s="9" t="s">
        <v>506</v>
      </c>
      <c r="C203" s="9" t="s">
        <v>507</v>
      </c>
      <c r="D203" s="42">
        <v>43234</v>
      </c>
      <c r="E203" s="17">
        <v>118976.16</v>
      </c>
      <c r="F203" s="13">
        <v>6.3800367956179799E-3</v>
      </c>
      <c r="G203" s="9" t="s">
        <v>394</v>
      </c>
      <c r="H203" s="9" t="s">
        <v>391</v>
      </c>
      <c r="I203" s="18">
        <v>10678</v>
      </c>
      <c r="J203" s="18">
        <v>5660</v>
      </c>
      <c r="K203" s="13">
        <v>0.53006180932758895</v>
      </c>
      <c r="L203" s="9" t="s">
        <v>473</v>
      </c>
      <c r="M203" s="9" t="s">
        <v>358</v>
      </c>
      <c r="N203" s="18">
        <v>42345</v>
      </c>
      <c r="O203" s="18">
        <v>45813</v>
      </c>
      <c r="P203" s="18">
        <v>3141</v>
      </c>
    </row>
    <row r="204" spans="1:16" x14ac:dyDescent="0.25">
      <c r="A204" s="9" t="s">
        <v>10</v>
      </c>
      <c r="B204" s="9" t="s">
        <v>502</v>
      </c>
      <c r="C204" s="9" t="s">
        <v>511</v>
      </c>
      <c r="D204" s="42">
        <v>43255</v>
      </c>
      <c r="E204" s="17">
        <v>68980.52</v>
      </c>
      <c r="F204" s="13">
        <v>3.6990457229487202E-3</v>
      </c>
      <c r="G204" s="9" t="s">
        <v>394</v>
      </c>
      <c r="H204" s="9" t="s">
        <v>391</v>
      </c>
      <c r="I204" s="18">
        <v>26008</v>
      </c>
      <c r="J204" s="18">
        <v>12975</v>
      </c>
      <c r="K204" s="13">
        <v>0.49888495847431602</v>
      </c>
      <c r="L204" s="9" t="s">
        <v>473</v>
      </c>
      <c r="M204" s="9" t="s">
        <v>358</v>
      </c>
      <c r="N204" s="18">
        <v>26462</v>
      </c>
      <c r="O204" s="18">
        <v>34177</v>
      </c>
      <c r="P204" s="18">
        <v>2949</v>
      </c>
    </row>
    <row r="205" spans="1:16" x14ac:dyDescent="0.25">
      <c r="A205" s="9" t="s">
        <v>112</v>
      </c>
      <c r="B205" s="9" t="s">
        <v>506</v>
      </c>
      <c r="C205" s="9" t="s">
        <v>613</v>
      </c>
      <c r="D205" s="42">
        <v>44203</v>
      </c>
      <c r="E205" s="17">
        <v>0</v>
      </c>
      <c r="F205" s="13">
        <v>0</v>
      </c>
      <c r="G205" s="9" t="s">
        <v>414</v>
      </c>
      <c r="H205" s="9" t="s">
        <v>391</v>
      </c>
      <c r="I205" s="18">
        <v>37227</v>
      </c>
      <c r="J205" s="18">
        <v>18138</v>
      </c>
      <c r="K205" s="13">
        <v>0.48722701265210699</v>
      </c>
      <c r="L205" s="9" t="s">
        <v>481</v>
      </c>
      <c r="M205" s="9" t="s">
        <v>358</v>
      </c>
      <c r="N205" s="18">
        <v>156678</v>
      </c>
      <c r="O205" s="18">
        <v>56239</v>
      </c>
      <c r="P205" s="18">
        <v>1291</v>
      </c>
    </row>
    <row r="206" spans="1:16" x14ac:dyDescent="0.25">
      <c r="A206" s="9" t="s">
        <v>39</v>
      </c>
      <c r="B206" s="9" t="s">
        <v>504</v>
      </c>
      <c r="C206" s="9" t="s">
        <v>541</v>
      </c>
      <c r="D206" s="42">
        <v>43458</v>
      </c>
      <c r="E206" s="17">
        <v>100371.31</v>
      </c>
      <c r="F206" s="13">
        <v>5.3823610631270899E-3</v>
      </c>
      <c r="G206" s="9" t="s">
        <v>414</v>
      </c>
      <c r="H206" s="9" t="s">
        <v>389</v>
      </c>
      <c r="I206" s="18">
        <v>92737</v>
      </c>
      <c r="J206" s="18">
        <v>44419</v>
      </c>
      <c r="K206" s="13">
        <v>0.47897818562170402</v>
      </c>
      <c r="L206" s="9" t="s">
        <v>474</v>
      </c>
      <c r="M206" s="9" t="s">
        <v>358</v>
      </c>
      <c r="N206" s="18">
        <v>11003</v>
      </c>
      <c r="O206" s="18">
        <v>35450</v>
      </c>
      <c r="P206" s="18">
        <v>2018</v>
      </c>
    </row>
    <row r="207" spans="1:16" x14ac:dyDescent="0.25">
      <c r="A207" s="9" t="s">
        <v>145</v>
      </c>
      <c r="B207" s="9" t="s">
        <v>504</v>
      </c>
      <c r="C207" s="9" t="s">
        <v>647</v>
      </c>
      <c r="D207" s="42">
        <v>43325</v>
      </c>
      <c r="E207" s="17">
        <v>106665.67</v>
      </c>
      <c r="F207" s="13">
        <v>5.71989295527142E-3</v>
      </c>
      <c r="G207" s="9" t="s">
        <v>414</v>
      </c>
      <c r="H207" s="9" t="s">
        <v>391</v>
      </c>
      <c r="I207" s="18">
        <v>70691</v>
      </c>
      <c r="J207" s="18">
        <v>34831</v>
      </c>
      <c r="K207" s="13">
        <v>0.492721845779519</v>
      </c>
      <c r="L207" s="9" t="s">
        <v>487</v>
      </c>
      <c r="M207" s="9" t="s">
        <v>358</v>
      </c>
      <c r="N207" s="18">
        <v>16781</v>
      </c>
      <c r="O207" s="18">
        <v>35325</v>
      </c>
      <c r="P207" s="18">
        <v>2421</v>
      </c>
    </row>
    <row r="208" spans="1:16" x14ac:dyDescent="0.25">
      <c r="A208" s="9" t="s">
        <v>204</v>
      </c>
      <c r="B208" s="9" t="s">
        <v>499</v>
      </c>
      <c r="C208" s="9" t="s">
        <v>694</v>
      </c>
      <c r="D208" s="42">
        <v>43346</v>
      </c>
      <c r="E208" s="17">
        <v>96135.75</v>
      </c>
      <c r="F208" s="13">
        <v>5.1552312864554702E-3</v>
      </c>
      <c r="G208" s="9" t="s">
        <v>414</v>
      </c>
      <c r="H208" s="9" t="s">
        <v>389</v>
      </c>
      <c r="I208" s="18">
        <v>435850</v>
      </c>
      <c r="J208" s="18">
        <v>218483</v>
      </c>
      <c r="K208" s="13">
        <v>0.50128025696914102</v>
      </c>
      <c r="L208" s="9" t="s">
        <v>494</v>
      </c>
      <c r="M208" s="9" t="s">
        <v>358</v>
      </c>
      <c r="N208" s="18">
        <v>480863</v>
      </c>
      <c r="O208" s="18">
        <v>93623</v>
      </c>
      <c r="P208" s="18">
        <v>1412</v>
      </c>
    </row>
    <row r="209" spans="1:16" x14ac:dyDescent="0.25">
      <c r="A209" s="9" t="s">
        <v>137</v>
      </c>
      <c r="B209" s="9" t="s">
        <v>502</v>
      </c>
      <c r="C209" s="9" t="s">
        <v>635</v>
      </c>
      <c r="D209" s="42">
        <v>43444</v>
      </c>
      <c r="E209" s="17">
        <v>31241.24</v>
      </c>
      <c r="F209" s="13">
        <v>1.6752957965758201E-3</v>
      </c>
      <c r="G209" s="9" t="s">
        <v>414</v>
      </c>
      <c r="H209" s="9" t="s">
        <v>389</v>
      </c>
      <c r="I209" s="18">
        <v>17597</v>
      </c>
      <c r="J209" s="18">
        <v>8737</v>
      </c>
      <c r="K209" s="13">
        <v>0.496505086094221</v>
      </c>
      <c r="L209" s="9" t="s">
        <v>485</v>
      </c>
      <c r="M209" s="9" t="s">
        <v>358</v>
      </c>
      <c r="N209" s="18">
        <v>10846</v>
      </c>
      <c r="O209" s="18">
        <v>32630</v>
      </c>
      <c r="P209" s="18">
        <v>2526</v>
      </c>
    </row>
    <row r="210" spans="1:16" x14ac:dyDescent="0.25">
      <c r="A210" s="9" t="s">
        <v>128</v>
      </c>
      <c r="B210" s="9" t="s">
        <v>506</v>
      </c>
      <c r="C210" s="9" t="s">
        <v>629</v>
      </c>
      <c r="D210" s="42">
        <v>44454</v>
      </c>
      <c r="E210" s="17">
        <v>88034.67</v>
      </c>
      <c r="F210" s="13">
        <v>4.7208149421706603E-3</v>
      </c>
      <c r="G210" s="9" t="s">
        <v>414</v>
      </c>
      <c r="H210" s="9" t="s">
        <v>389</v>
      </c>
      <c r="I210" s="18">
        <v>17866</v>
      </c>
      <c r="J210" s="18">
        <v>8797</v>
      </c>
      <c r="K210" s="13">
        <v>0.49238777566327102</v>
      </c>
      <c r="L210" s="9" t="s">
        <v>484</v>
      </c>
      <c r="M210" s="9" t="s">
        <v>358</v>
      </c>
      <c r="N210" s="18">
        <v>88588</v>
      </c>
      <c r="O210" s="18">
        <v>51223</v>
      </c>
      <c r="P210" s="18">
        <v>1885</v>
      </c>
    </row>
    <row r="211" spans="1:16" x14ac:dyDescent="0.25">
      <c r="A211" s="9" t="s">
        <v>124</v>
      </c>
      <c r="B211" s="9" t="s">
        <v>499</v>
      </c>
      <c r="C211" s="9" t="s">
        <v>612</v>
      </c>
      <c r="D211" s="42">
        <v>44393</v>
      </c>
      <c r="E211" s="17">
        <v>95677.9</v>
      </c>
      <c r="F211" s="13">
        <v>5.1306793102707101E-3</v>
      </c>
      <c r="G211" s="9" t="s">
        <v>414</v>
      </c>
      <c r="H211" s="9" t="s">
        <v>391</v>
      </c>
      <c r="I211" s="18">
        <v>7868</v>
      </c>
      <c r="J211" s="18">
        <v>3877</v>
      </c>
      <c r="K211" s="13">
        <v>0.49275546517539398</v>
      </c>
      <c r="L211" s="9" t="s">
        <v>483</v>
      </c>
      <c r="M211" s="9" t="s">
        <v>358</v>
      </c>
      <c r="N211" s="18">
        <v>13150</v>
      </c>
      <c r="O211" s="18">
        <v>38103</v>
      </c>
      <c r="P211" s="18">
        <v>3272</v>
      </c>
    </row>
    <row r="212" spans="1:16" x14ac:dyDescent="0.25">
      <c r="A212" s="9" t="s">
        <v>104</v>
      </c>
      <c r="B212" s="9" t="s">
        <v>502</v>
      </c>
      <c r="C212" s="9" t="s">
        <v>605</v>
      </c>
      <c r="D212" s="42">
        <v>44077</v>
      </c>
      <c r="E212" s="17">
        <v>75974.990000000005</v>
      </c>
      <c r="F212" s="13">
        <v>4.0741206620444701E-3</v>
      </c>
      <c r="G212" s="9" t="s">
        <v>414</v>
      </c>
      <c r="H212" s="9" t="s">
        <v>389</v>
      </c>
      <c r="I212" s="18">
        <v>107656</v>
      </c>
      <c r="J212" s="18">
        <v>53984</v>
      </c>
      <c r="K212" s="13">
        <v>0.50144905996878997</v>
      </c>
      <c r="L212" s="9" t="s">
        <v>480</v>
      </c>
      <c r="M212" s="9" t="s">
        <v>358</v>
      </c>
      <c r="N212" s="18">
        <v>156544</v>
      </c>
      <c r="O212" s="18">
        <v>38488</v>
      </c>
      <c r="P212" s="18">
        <v>1064</v>
      </c>
    </row>
    <row r="213" spans="1:16" x14ac:dyDescent="0.25">
      <c r="A213" s="9" t="s">
        <v>210</v>
      </c>
      <c r="B213" s="9" t="s">
        <v>499</v>
      </c>
      <c r="C213" s="9" t="s">
        <v>713</v>
      </c>
      <c r="D213" s="42">
        <v>43501</v>
      </c>
      <c r="E213" s="17">
        <v>67905.8</v>
      </c>
      <c r="F213" s="13">
        <v>3.6414144029852302E-3</v>
      </c>
      <c r="G213" s="9" t="s">
        <v>414</v>
      </c>
      <c r="H213" s="9" t="s">
        <v>389</v>
      </c>
      <c r="I213" s="18">
        <v>425753</v>
      </c>
      <c r="J213" s="18">
        <v>211881</v>
      </c>
      <c r="K213" s="13">
        <v>0.49766178981710002</v>
      </c>
      <c r="L213" s="9" t="s">
        <v>495</v>
      </c>
      <c r="M213" s="9" t="s">
        <v>358</v>
      </c>
      <c r="N213" s="18">
        <v>33830</v>
      </c>
      <c r="O213" s="18">
        <v>37170</v>
      </c>
      <c r="P213" s="18">
        <v>1702</v>
      </c>
    </row>
    <row r="214" spans="1:16" x14ac:dyDescent="0.25">
      <c r="A214" s="9" t="s">
        <v>162</v>
      </c>
      <c r="B214" s="9" t="s">
        <v>499</v>
      </c>
      <c r="C214" s="9" t="s">
        <v>663</v>
      </c>
      <c r="D214" s="42">
        <v>43665</v>
      </c>
      <c r="E214" s="17">
        <v>100731.95</v>
      </c>
      <c r="F214" s="13">
        <v>5.4017002019089398E-3</v>
      </c>
      <c r="G214" s="9" t="s">
        <v>414</v>
      </c>
      <c r="H214" s="9" t="s">
        <v>391</v>
      </c>
      <c r="I214" s="18">
        <v>10870</v>
      </c>
      <c r="J214" s="18">
        <v>5557</v>
      </c>
      <c r="K214" s="13">
        <v>0.51122355105795803</v>
      </c>
      <c r="L214" s="9" t="s">
        <v>489</v>
      </c>
      <c r="M214" s="9" t="s">
        <v>358</v>
      </c>
      <c r="N214" s="18">
        <v>85359</v>
      </c>
      <c r="O214" s="18">
        <v>55817</v>
      </c>
      <c r="P214" s="18">
        <v>1634</v>
      </c>
    </row>
    <row r="215" spans="1:16" x14ac:dyDescent="0.25">
      <c r="A215" s="9" t="s">
        <v>59</v>
      </c>
      <c r="B215" s="9" t="s">
        <v>502</v>
      </c>
      <c r="C215" s="9" t="s">
        <v>561</v>
      </c>
      <c r="D215" s="42">
        <v>43514</v>
      </c>
      <c r="E215" s="17">
        <v>96753.78</v>
      </c>
      <c r="F215" s="13">
        <v>5.18837283465131E-3</v>
      </c>
      <c r="G215" s="9" t="s">
        <v>414</v>
      </c>
      <c r="H215" s="9" t="s">
        <v>389</v>
      </c>
      <c r="I215" s="18">
        <v>20364</v>
      </c>
      <c r="J215" s="18">
        <v>9929</v>
      </c>
      <c r="K215" s="13">
        <v>0.487576114712237</v>
      </c>
      <c r="L215" s="9" t="s">
        <v>488</v>
      </c>
      <c r="M215" s="9" t="s">
        <v>358</v>
      </c>
      <c r="N215" s="18">
        <v>18264</v>
      </c>
      <c r="O215" s="18">
        <v>33070</v>
      </c>
      <c r="P215" s="18">
        <v>2520</v>
      </c>
    </row>
    <row r="216" spans="1:16" x14ac:dyDescent="0.25">
      <c r="A216" s="9" t="s">
        <v>190</v>
      </c>
      <c r="B216" s="9" t="s">
        <v>506</v>
      </c>
      <c r="C216" s="9" t="s">
        <v>679</v>
      </c>
      <c r="D216" s="42">
        <v>44193</v>
      </c>
      <c r="E216" s="17">
        <v>35936.31</v>
      </c>
      <c r="F216" s="13">
        <v>1.92706656609807E-3</v>
      </c>
      <c r="G216" s="9" t="s">
        <v>414</v>
      </c>
      <c r="H216" s="9" t="s">
        <v>389</v>
      </c>
      <c r="I216" s="18">
        <v>87544</v>
      </c>
      <c r="J216" s="18">
        <v>43827</v>
      </c>
      <c r="K216" s="13">
        <v>0.50062825550580303</v>
      </c>
      <c r="L216" s="9" t="s">
        <v>493</v>
      </c>
      <c r="M216" s="9" t="s">
        <v>358</v>
      </c>
      <c r="N216" s="18">
        <v>14196</v>
      </c>
      <c r="O216" s="18">
        <v>47681</v>
      </c>
      <c r="P216" s="18">
        <v>4294</v>
      </c>
    </row>
    <row r="217" spans="1:16" x14ac:dyDescent="0.25">
      <c r="A217" s="9" t="s">
        <v>61</v>
      </c>
      <c r="B217" s="9" t="s">
        <v>506</v>
      </c>
      <c r="C217" s="9" t="s">
        <v>563</v>
      </c>
      <c r="D217" s="42">
        <v>43696</v>
      </c>
      <c r="E217" s="17">
        <v>37362.300000000003</v>
      </c>
      <c r="F217" s="13">
        <v>2.0035345633017398E-3</v>
      </c>
      <c r="G217" s="9" t="s">
        <v>414</v>
      </c>
      <c r="H217" s="9" t="s">
        <v>391</v>
      </c>
      <c r="I217" s="18">
        <v>41153</v>
      </c>
      <c r="J217" s="18">
        <v>19593</v>
      </c>
      <c r="K217" s="13">
        <v>0.47610137778533801</v>
      </c>
      <c r="L217" s="9" t="s">
        <v>477</v>
      </c>
      <c r="M217" s="9" t="s">
        <v>358</v>
      </c>
      <c r="N217" s="18">
        <v>62264</v>
      </c>
      <c r="O217" s="18">
        <v>35155</v>
      </c>
      <c r="P217" s="18">
        <v>1837</v>
      </c>
    </row>
    <row r="218" spans="1:16" x14ac:dyDescent="0.25">
      <c r="A218" s="9" t="s">
        <v>153</v>
      </c>
      <c r="B218" s="9" t="s">
        <v>504</v>
      </c>
      <c r="C218" s="9" t="s">
        <v>639</v>
      </c>
      <c r="D218" s="42">
        <v>43724</v>
      </c>
      <c r="E218" s="17">
        <v>36536.26</v>
      </c>
      <c r="F218" s="13">
        <v>1.9592385833789401E-3</v>
      </c>
      <c r="G218" s="9" t="s">
        <v>414</v>
      </c>
      <c r="H218" s="9" t="s">
        <v>391</v>
      </c>
      <c r="I218" s="18">
        <v>25044</v>
      </c>
      <c r="J218" s="18">
        <v>11790</v>
      </c>
      <c r="K218" s="13">
        <v>0.47077144226161999</v>
      </c>
      <c r="L218" s="9" t="s">
        <v>488</v>
      </c>
      <c r="M218" s="9" t="s">
        <v>358</v>
      </c>
      <c r="N218" s="18">
        <v>6410</v>
      </c>
      <c r="O218" s="18">
        <v>34536</v>
      </c>
      <c r="P218" s="18">
        <v>4215</v>
      </c>
    </row>
    <row r="219" spans="1:16" x14ac:dyDescent="0.25">
      <c r="A219" s="9" t="s">
        <v>174</v>
      </c>
      <c r="B219" s="9" t="s">
        <v>506</v>
      </c>
      <c r="C219" s="9" t="s">
        <v>677</v>
      </c>
      <c r="D219" s="42">
        <v>44251</v>
      </c>
      <c r="E219" s="17">
        <v>78443.78</v>
      </c>
      <c r="F219" s="13">
        <v>4.2065082852511104E-3</v>
      </c>
      <c r="G219" s="9" t="s">
        <v>414</v>
      </c>
      <c r="H219" s="9" t="s">
        <v>391</v>
      </c>
      <c r="I219" s="18">
        <v>44767</v>
      </c>
      <c r="J219" s="18">
        <v>22143</v>
      </c>
      <c r="K219" s="13">
        <v>0.49462773918288</v>
      </c>
      <c r="L219" s="9" t="s">
        <v>491</v>
      </c>
      <c r="M219" s="9" t="s">
        <v>358</v>
      </c>
      <c r="N219" s="18">
        <v>169724</v>
      </c>
      <c r="O219" s="18">
        <v>43444</v>
      </c>
      <c r="P219" s="18">
        <v>1068</v>
      </c>
    </row>
    <row r="220" spans="1:16" x14ac:dyDescent="0.25">
      <c r="A220" s="9" t="s">
        <v>113</v>
      </c>
      <c r="B220" s="9" t="s">
        <v>502</v>
      </c>
      <c r="C220" s="9" t="s">
        <v>614</v>
      </c>
      <c r="D220" s="42">
        <v>44207</v>
      </c>
      <c r="E220" s="17">
        <v>68887.839999999997</v>
      </c>
      <c r="F220" s="13">
        <v>3.6940758045195302E-3</v>
      </c>
      <c r="G220" s="9" t="s">
        <v>414</v>
      </c>
      <c r="H220" s="9" t="s">
        <v>391</v>
      </c>
      <c r="I220" s="18">
        <v>11206</v>
      </c>
      <c r="J220" s="18">
        <v>5534</v>
      </c>
      <c r="K220" s="13">
        <v>0.49384258432982298</v>
      </c>
      <c r="L220" s="9" t="s">
        <v>481</v>
      </c>
      <c r="M220" s="9" t="s">
        <v>358</v>
      </c>
      <c r="N220" s="18">
        <v>28663</v>
      </c>
      <c r="O220" s="18">
        <v>39251</v>
      </c>
      <c r="P220" s="18">
        <v>1797</v>
      </c>
    </row>
    <row r="221" spans="1:16" x14ac:dyDescent="0.25">
      <c r="A221" s="9" t="s">
        <v>225</v>
      </c>
      <c r="B221" s="9" t="s">
        <v>502</v>
      </c>
      <c r="C221" s="9" t="s">
        <v>726</v>
      </c>
      <c r="D221" s="42">
        <v>44358</v>
      </c>
      <c r="E221" s="17">
        <v>28329.77</v>
      </c>
      <c r="F221" s="13">
        <v>1.51916968081164E-3</v>
      </c>
      <c r="G221" s="9" t="s">
        <v>457</v>
      </c>
      <c r="H221" s="9" t="s">
        <v>389</v>
      </c>
      <c r="I221" s="18">
        <v>3581</v>
      </c>
      <c r="J221" s="18">
        <v>1866</v>
      </c>
      <c r="K221" s="13">
        <v>0.52108349623010297</v>
      </c>
      <c r="L221" s="9" t="s">
        <v>731</v>
      </c>
      <c r="M221" s="9" t="s">
        <v>731</v>
      </c>
      <c r="N221" s="18">
        <v>5809</v>
      </c>
      <c r="O221" s="18">
        <v>36652</v>
      </c>
      <c r="P221" s="18">
        <v>4979</v>
      </c>
    </row>
    <row r="222" spans="1:16" x14ac:dyDescent="0.25">
      <c r="A222" s="9" t="s">
        <v>34</v>
      </c>
      <c r="B222" s="9" t="s">
        <v>504</v>
      </c>
      <c r="C222" s="9" t="s">
        <v>672</v>
      </c>
      <c r="D222" s="42">
        <v>44249</v>
      </c>
      <c r="E222" s="17">
        <v>76303.820000000007</v>
      </c>
      <c r="F222" s="13">
        <v>4.0917540055605403E-3</v>
      </c>
      <c r="G222" s="9" t="s">
        <v>431</v>
      </c>
      <c r="H222" s="9" t="s">
        <v>389</v>
      </c>
      <c r="I222" s="18">
        <v>21835</v>
      </c>
      <c r="J222" s="18">
        <v>10804</v>
      </c>
      <c r="K222" s="13">
        <v>0.49480192351728902</v>
      </c>
      <c r="L222" s="9" t="s">
        <v>490</v>
      </c>
      <c r="M222" s="9" t="s">
        <v>358</v>
      </c>
      <c r="N222" s="18">
        <v>5418</v>
      </c>
      <c r="O222" s="18">
        <v>28993</v>
      </c>
      <c r="P222" s="18">
        <v>2970</v>
      </c>
    </row>
    <row r="223" spans="1:16" x14ac:dyDescent="0.25">
      <c r="A223" s="9" t="s">
        <v>185</v>
      </c>
      <c r="B223" s="9" t="s">
        <v>499</v>
      </c>
      <c r="C223" s="9" t="s">
        <v>688</v>
      </c>
      <c r="D223" s="42">
        <v>43857</v>
      </c>
      <c r="E223" s="17">
        <v>91929.69</v>
      </c>
      <c r="F223" s="13">
        <v>4.9296834324603703E-3</v>
      </c>
      <c r="G223" s="9" t="s">
        <v>431</v>
      </c>
      <c r="H223" s="9" t="s">
        <v>391</v>
      </c>
      <c r="I223" s="18">
        <v>32645</v>
      </c>
      <c r="J223" s="18">
        <v>21818</v>
      </c>
      <c r="K223" s="13">
        <v>0.66834124674529005</v>
      </c>
      <c r="L223" s="9" t="s">
        <v>492</v>
      </c>
      <c r="M223" s="9" t="s">
        <v>358</v>
      </c>
      <c r="N223" s="18">
        <v>48212</v>
      </c>
      <c r="O223" s="18">
        <v>35578</v>
      </c>
      <c r="P223" s="18">
        <v>2034</v>
      </c>
    </row>
    <row r="224" spans="1:16" x14ac:dyDescent="0.25">
      <c r="A224" s="9" t="s">
        <v>74</v>
      </c>
      <c r="B224" s="9" t="s">
        <v>499</v>
      </c>
      <c r="C224" s="9" t="s">
        <v>576</v>
      </c>
      <c r="D224" s="42">
        <v>43808</v>
      </c>
      <c r="E224" s="17">
        <v>67957.899999999994</v>
      </c>
      <c r="F224" s="13">
        <v>3.6442082393054799E-3</v>
      </c>
      <c r="G224" s="9" t="s">
        <v>431</v>
      </c>
      <c r="H224" s="9" t="s">
        <v>389</v>
      </c>
      <c r="I224" s="18">
        <v>99705</v>
      </c>
      <c r="J224" s="18">
        <v>53477</v>
      </c>
      <c r="K224" s="13">
        <v>0.53635223910536101</v>
      </c>
      <c r="L224" s="9" t="s">
        <v>479</v>
      </c>
      <c r="M224" s="9" t="s">
        <v>358</v>
      </c>
      <c r="N224" s="18">
        <v>3365</v>
      </c>
      <c r="O224" s="18">
        <v>54173</v>
      </c>
      <c r="P224" s="18">
        <v>1651</v>
      </c>
    </row>
    <row r="225" spans="1:16" x14ac:dyDescent="0.25">
      <c r="A225" s="9" t="s">
        <v>75</v>
      </c>
      <c r="B225" s="9" t="s">
        <v>506</v>
      </c>
      <c r="C225" s="9" t="s">
        <v>577</v>
      </c>
      <c r="D225" s="42">
        <v>43809</v>
      </c>
      <c r="E225" s="17">
        <v>114465.93</v>
      </c>
      <c r="F225" s="13">
        <v>6.1381779782154E-3</v>
      </c>
      <c r="G225" s="9" t="s">
        <v>431</v>
      </c>
      <c r="H225" s="9" t="s">
        <v>391</v>
      </c>
      <c r="I225" s="18">
        <v>2560</v>
      </c>
      <c r="J225" s="18">
        <v>1387</v>
      </c>
      <c r="K225" s="13">
        <v>0.54179687499999996</v>
      </c>
      <c r="L225" s="9" t="s">
        <v>479</v>
      </c>
      <c r="M225" s="9" t="s">
        <v>358</v>
      </c>
      <c r="N225" s="18">
        <v>72964</v>
      </c>
      <c r="O225" s="18">
        <v>71068</v>
      </c>
      <c r="P225" s="18">
        <v>1964</v>
      </c>
    </row>
    <row r="226" spans="1:16" x14ac:dyDescent="0.25">
      <c r="A226" s="9" t="s">
        <v>206</v>
      </c>
      <c r="B226" s="9" t="s">
        <v>502</v>
      </c>
      <c r="C226" s="9" t="s">
        <v>696</v>
      </c>
      <c r="D226" s="42">
        <v>43500</v>
      </c>
      <c r="E226" s="17">
        <v>99965.97</v>
      </c>
      <c r="F226" s="13">
        <v>5.3606249093065697E-3</v>
      </c>
      <c r="G226" s="9" t="s">
        <v>431</v>
      </c>
      <c r="H226" s="9" t="s">
        <v>391</v>
      </c>
      <c r="I226" s="18">
        <v>269278</v>
      </c>
      <c r="J226" s="18">
        <v>133714</v>
      </c>
      <c r="K226" s="13">
        <v>0.49656488833101797</v>
      </c>
      <c r="L226" s="9" t="s">
        <v>495</v>
      </c>
      <c r="M226" s="9" t="s">
        <v>358</v>
      </c>
      <c r="N226" s="18">
        <v>1131378</v>
      </c>
      <c r="O226" s="18">
        <v>96310</v>
      </c>
      <c r="P226" s="18">
        <v>783</v>
      </c>
    </row>
    <row r="227" spans="1:16" x14ac:dyDescent="0.25">
      <c r="A227" s="9" t="s">
        <v>200</v>
      </c>
      <c r="B227" s="9" t="s">
        <v>504</v>
      </c>
      <c r="C227" s="9" t="s">
        <v>704</v>
      </c>
      <c r="D227" s="42">
        <v>43920</v>
      </c>
      <c r="E227" s="17">
        <v>89960.6</v>
      </c>
      <c r="F227" s="13">
        <v>4.8240919706592604E-3</v>
      </c>
      <c r="G227" s="9" t="s">
        <v>431</v>
      </c>
      <c r="H227" s="9" t="s">
        <v>391</v>
      </c>
      <c r="I227" s="18">
        <v>2094769</v>
      </c>
      <c r="J227" s="18">
        <v>1042053</v>
      </c>
      <c r="K227" s="13">
        <v>0.49745485063030798</v>
      </c>
      <c r="L227" s="9" t="s">
        <v>494</v>
      </c>
      <c r="M227" s="9" t="s">
        <v>358</v>
      </c>
      <c r="N227" s="18">
        <v>35185</v>
      </c>
      <c r="O227" s="18">
        <v>71077</v>
      </c>
      <c r="P227" s="18">
        <v>2019</v>
      </c>
    </row>
    <row r="228" spans="1:16" x14ac:dyDescent="0.25">
      <c r="A228" s="9" t="s">
        <v>205</v>
      </c>
      <c r="B228" s="9" t="s">
        <v>499</v>
      </c>
      <c r="C228" s="9" t="s">
        <v>695</v>
      </c>
      <c r="D228" s="42">
        <v>43346</v>
      </c>
      <c r="E228" s="17">
        <v>102129.37</v>
      </c>
      <c r="F228" s="13">
        <v>5.4766361472187702E-3</v>
      </c>
      <c r="G228" s="9" t="s">
        <v>431</v>
      </c>
      <c r="H228" s="9" t="s">
        <v>391</v>
      </c>
      <c r="I228" s="18">
        <v>1868149</v>
      </c>
      <c r="J228" s="18">
        <v>939004</v>
      </c>
      <c r="K228" s="13">
        <v>0.50263870815443501</v>
      </c>
      <c r="L228" s="9" t="s">
        <v>494</v>
      </c>
      <c r="M228" s="9" t="s">
        <v>358</v>
      </c>
      <c r="N228" s="18">
        <v>276381</v>
      </c>
      <c r="O228" s="18">
        <v>63985</v>
      </c>
      <c r="P228" s="18">
        <v>1293</v>
      </c>
    </row>
    <row r="229" spans="1:16" x14ac:dyDescent="0.25">
      <c r="A229" s="9" t="s">
        <v>150</v>
      </c>
      <c r="B229" s="9" t="s">
        <v>499</v>
      </c>
      <c r="C229" s="9" t="s">
        <v>637</v>
      </c>
      <c r="D229" s="42">
        <v>43570</v>
      </c>
      <c r="E229" s="17">
        <v>95017.1</v>
      </c>
      <c r="F229" s="13">
        <v>5.0952442423163897E-3</v>
      </c>
      <c r="G229" s="9" t="s">
        <v>431</v>
      </c>
      <c r="H229" s="9" t="s">
        <v>389</v>
      </c>
      <c r="I229" s="18">
        <v>9197</v>
      </c>
      <c r="J229" s="18">
        <v>4547</v>
      </c>
      <c r="K229" s="13">
        <v>0.49440034793954601</v>
      </c>
      <c r="L229" s="9" t="s">
        <v>488</v>
      </c>
      <c r="M229" s="9" t="s">
        <v>358</v>
      </c>
      <c r="N229" s="18">
        <v>5992</v>
      </c>
      <c r="O229" s="18">
        <v>27647</v>
      </c>
      <c r="P229" s="18">
        <v>2257</v>
      </c>
    </row>
    <row r="230" spans="1:16" x14ac:dyDescent="0.25">
      <c r="A230" s="9" t="s">
        <v>43</v>
      </c>
      <c r="B230" s="9" t="s">
        <v>502</v>
      </c>
      <c r="C230" s="9" t="s">
        <v>545</v>
      </c>
      <c r="D230" s="42">
        <v>43474</v>
      </c>
      <c r="E230" s="17">
        <v>31172.77</v>
      </c>
      <c r="F230" s="13">
        <v>1.6716241272313401E-3</v>
      </c>
      <c r="G230" s="9" t="s">
        <v>416</v>
      </c>
      <c r="H230" s="9" t="s">
        <v>391</v>
      </c>
      <c r="I230" s="18">
        <v>10742</v>
      </c>
      <c r="J230" s="18">
        <v>5125</v>
      </c>
      <c r="K230" s="13">
        <v>0.477099236641221</v>
      </c>
      <c r="L230" s="9" t="s">
        <v>474</v>
      </c>
      <c r="M230" s="9" t="s">
        <v>358</v>
      </c>
      <c r="N230" s="18">
        <v>66086</v>
      </c>
      <c r="O230" s="18">
        <v>49570</v>
      </c>
      <c r="P230" s="18">
        <v>1409</v>
      </c>
    </row>
    <row r="231" spans="1:16" x14ac:dyDescent="0.25">
      <c r="A231" s="9" t="s">
        <v>160</v>
      </c>
      <c r="B231" s="9" t="s">
        <v>504</v>
      </c>
      <c r="C231" s="9" t="s">
        <v>661</v>
      </c>
      <c r="D231" s="42">
        <v>43908</v>
      </c>
      <c r="E231" s="17">
        <v>66865.490000000005</v>
      </c>
      <c r="F231" s="13">
        <v>3.5856283019810599E-3</v>
      </c>
      <c r="G231" s="9" t="s">
        <v>416</v>
      </c>
      <c r="H231" s="9" t="s">
        <v>389</v>
      </c>
      <c r="I231" s="18">
        <v>17695</v>
      </c>
      <c r="J231" s="18">
        <v>8678</v>
      </c>
      <c r="K231" s="13">
        <v>0.49042102288782102</v>
      </c>
      <c r="L231" s="9" t="s">
        <v>489</v>
      </c>
      <c r="M231" s="9" t="s">
        <v>358</v>
      </c>
      <c r="N231" s="18">
        <v>285473</v>
      </c>
      <c r="O231" s="18">
        <v>46140</v>
      </c>
      <c r="P231" s="18">
        <v>890</v>
      </c>
    </row>
    <row r="232" spans="1:16" x14ac:dyDescent="0.25">
      <c r="A232" s="9" t="s">
        <v>177</v>
      </c>
      <c r="B232" s="9" t="s">
        <v>506</v>
      </c>
      <c r="C232" s="9" t="s">
        <v>666</v>
      </c>
      <c r="D232" s="42">
        <v>43763</v>
      </c>
      <c r="E232" s="17">
        <v>31816.57</v>
      </c>
      <c r="F232" s="13">
        <v>1.7061475787280001E-3</v>
      </c>
      <c r="G232" s="9" t="s">
        <v>416</v>
      </c>
      <c r="H232" s="9" t="s">
        <v>391</v>
      </c>
      <c r="I232" s="18">
        <v>27788</v>
      </c>
      <c r="J232" s="18">
        <v>15418</v>
      </c>
      <c r="K232" s="13">
        <v>0.55484381747516898</v>
      </c>
      <c r="L232" s="9" t="s">
        <v>492</v>
      </c>
      <c r="M232" s="9" t="s">
        <v>358</v>
      </c>
      <c r="N232" s="18">
        <v>720881</v>
      </c>
      <c r="O232" s="18">
        <v>80185</v>
      </c>
      <c r="P232" s="18">
        <v>827</v>
      </c>
    </row>
    <row r="233" spans="1:16" x14ac:dyDescent="0.25">
      <c r="A233" s="9" t="s">
        <v>191</v>
      </c>
      <c r="B233" s="9" t="s">
        <v>499</v>
      </c>
      <c r="C233" s="9" t="s">
        <v>680</v>
      </c>
      <c r="D233" s="42">
        <v>43493</v>
      </c>
      <c r="E233" s="17">
        <v>28305.08</v>
      </c>
      <c r="F233" s="13">
        <v>1.51784569196813E-3</v>
      </c>
      <c r="G233" s="9" t="s">
        <v>416</v>
      </c>
      <c r="H233" s="9" t="s">
        <v>389</v>
      </c>
      <c r="I233" s="18">
        <v>263885</v>
      </c>
      <c r="J233" s="18">
        <v>133152</v>
      </c>
      <c r="K233" s="13">
        <v>0.50458343596642496</v>
      </c>
      <c r="L233" s="9" t="s">
        <v>493</v>
      </c>
      <c r="M233" s="9" t="s">
        <v>358</v>
      </c>
      <c r="N233" s="18">
        <v>61868</v>
      </c>
      <c r="O233" s="18">
        <v>42980</v>
      </c>
      <c r="P233" s="18">
        <v>1757</v>
      </c>
    </row>
    <row r="234" spans="1:16" x14ac:dyDescent="0.25">
      <c r="A234" s="9" t="s">
        <v>146</v>
      </c>
      <c r="B234" s="9" t="s">
        <v>504</v>
      </c>
      <c r="C234" s="9" t="s">
        <v>648</v>
      </c>
      <c r="D234" s="42">
        <v>44421</v>
      </c>
      <c r="E234" s="17">
        <v>100424.23</v>
      </c>
      <c r="F234" s="13">
        <v>5.3851988715353004E-3</v>
      </c>
      <c r="G234" s="9" t="s">
        <v>416</v>
      </c>
      <c r="H234" s="9" t="s">
        <v>389</v>
      </c>
      <c r="I234" s="18">
        <v>15702</v>
      </c>
      <c r="J234" s="18">
        <v>7865</v>
      </c>
      <c r="K234" s="13">
        <v>0.50089160616481998</v>
      </c>
      <c r="L234" s="9" t="s">
        <v>487</v>
      </c>
      <c r="M234" s="9" t="s">
        <v>358</v>
      </c>
      <c r="N234" s="18">
        <v>51160</v>
      </c>
      <c r="O234" s="18">
        <v>53631</v>
      </c>
      <c r="P234" s="18">
        <v>1815</v>
      </c>
    </row>
    <row r="235" spans="1:16" x14ac:dyDescent="0.25">
      <c r="A235" s="9" t="s">
        <v>82</v>
      </c>
      <c r="B235" s="9" t="s">
        <v>499</v>
      </c>
      <c r="C235" s="9" t="s">
        <v>584</v>
      </c>
      <c r="D235" s="42">
        <v>43846</v>
      </c>
      <c r="E235" s="17">
        <v>112645.99</v>
      </c>
      <c r="F235" s="13">
        <v>6.0405846102178397E-3</v>
      </c>
      <c r="G235" s="9" t="s">
        <v>399</v>
      </c>
      <c r="H235" s="9" t="s">
        <v>389</v>
      </c>
      <c r="I235" s="18">
        <v>1474</v>
      </c>
      <c r="J235" s="18">
        <v>731</v>
      </c>
      <c r="K235" s="13">
        <v>0.49592944369063802</v>
      </c>
      <c r="L235" s="9" t="s">
        <v>480</v>
      </c>
      <c r="M235" s="9" t="s">
        <v>358</v>
      </c>
      <c r="N235" s="18">
        <v>4680</v>
      </c>
      <c r="O235" s="18">
        <v>38229</v>
      </c>
      <c r="P235" s="18">
        <v>1809</v>
      </c>
    </row>
    <row r="236" spans="1:16" x14ac:dyDescent="0.25">
      <c r="A236" s="9" t="s">
        <v>21</v>
      </c>
      <c r="B236" s="9" t="s">
        <v>499</v>
      </c>
      <c r="C236" s="9" t="s">
        <v>523</v>
      </c>
      <c r="D236" s="42">
        <v>43332</v>
      </c>
      <c r="E236" s="17">
        <v>52963.65</v>
      </c>
      <c r="F236" s="13">
        <v>2.8401491175226402E-3</v>
      </c>
      <c r="G236" s="9" t="s">
        <v>399</v>
      </c>
      <c r="H236" s="9" t="s">
        <v>391</v>
      </c>
      <c r="I236" s="18">
        <v>13938</v>
      </c>
      <c r="J236" s="18">
        <v>6863</v>
      </c>
      <c r="K236" s="13">
        <v>0.49239489166307898</v>
      </c>
      <c r="L236" s="9" t="s">
        <v>474</v>
      </c>
      <c r="M236" s="9" t="s">
        <v>358</v>
      </c>
      <c r="N236" s="18">
        <v>29358</v>
      </c>
      <c r="O236" s="18">
        <v>36444</v>
      </c>
      <c r="P236" s="18">
        <v>1673</v>
      </c>
    </row>
    <row r="237" spans="1:16" x14ac:dyDescent="0.25">
      <c r="A237" s="9" t="s">
        <v>99</v>
      </c>
      <c r="B237" s="9" t="s">
        <v>502</v>
      </c>
      <c r="C237" s="9" t="s">
        <v>600</v>
      </c>
      <c r="D237" s="42">
        <v>44011</v>
      </c>
      <c r="E237" s="17">
        <v>59258.19</v>
      </c>
      <c r="F237" s="13">
        <v>3.1776906620765199E-3</v>
      </c>
      <c r="G237" s="9" t="s">
        <v>399</v>
      </c>
      <c r="H237" s="9" t="s">
        <v>391</v>
      </c>
      <c r="I237" s="18">
        <v>37407</v>
      </c>
      <c r="J237" s="18">
        <v>20049</v>
      </c>
      <c r="K237" s="13">
        <v>0.53596920362499001</v>
      </c>
      <c r="L237" s="9" t="s">
        <v>480</v>
      </c>
      <c r="M237" s="9" t="s">
        <v>358</v>
      </c>
      <c r="N237" s="18">
        <v>41195</v>
      </c>
      <c r="O237" s="18">
        <v>39751</v>
      </c>
      <c r="P237" s="18">
        <v>1776</v>
      </c>
    </row>
    <row r="238" spans="1:16" x14ac:dyDescent="0.25">
      <c r="A238" s="9" t="s">
        <v>70</v>
      </c>
      <c r="B238" s="9" t="s">
        <v>502</v>
      </c>
      <c r="C238" s="9" t="s">
        <v>572</v>
      </c>
      <c r="D238" s="42">
        <v>43787</v>
      </c>
      <c r="E238" s="17">
        <v>119022.49</v>
      </c>
      <c r="F238" s="13">
        <v>6.3825212185875998E-3</v>
      </c>
      <c r="G238" s="9" t="s">
        <v>399</v>
      </c>
      <c r="H238" s="9" t="s">
        <v>389</v>
      </c>
      <c r="I238" s="18">
        <v>27345</v>
      </c>
      <c r="J238" s="18">
        <v>14996</v>
      </c>
      <c r="K238" s="13">
        <v>0.548400073139514</v>
      </c>
      <c r="L238" s="9" t="s">
        <v>489</v>
      </c>
      <c r="M238" s="9" t="s">
        <v>358</v>
      </c>
      <c r="N238" s="18">
        <v>13591</v>
      </c>
      <c r="O238" s="18">
        <v>34044</v>
      </c>
      <c r="P238" s="18">
        <v>3141</v>
      </c>
    </row>
    <row r="239" spans="1:16" x14ac:dyDescent="0.25">
      <c r="A239" s="9" t="s">
        <v>12</v>
      </c>
      <c r="B239" s="9" t="s">
        <v>504</v>
      </c>
      <c r="C239" s="9" t="s">
        <v>513</v>
      </c>
      <c r="D239" s="42">
        <v>43272</v>
      </c>
      <c r="E239" s="17">
        <v>114425.19</v>
      </c>
      <c r="F239" s="13">
        <v>6.1359933161868599E-3</v>
      </c>
      <c r="G239" s="9" t="s">
        <v>399</v>
      </c>
      <c r="H239" s="9" t="s">
        <v>389</v>
      </c>
      <c r="I239" s="18">
        <v>13395</v>
      </c>
      <c r="J239" s="18">
        <v>6382</v>
      </c>
      <c r="K239" s="13">
        <v>0.47644643523702901</v>
      </c>
      <c r="L239" s="9" t="s">
        <v>473</v>
      </c>
      <c r="M239" s="9" t="s">
        <v>358</v>
      </c>
      <c r="N239" s="18">
        <v>31728</v>
      </c>
      <c r="O239" s="18">
        <v>41627</v>
      </c>
      <c r="P239" s="18">
        <v>2025</v>
      </c>
    </row>
    <row r="240" spans="1:16" x14ac:dyDescent="0.25">
      <c r="A240" s="9" t="s">
        <v>159</v>
      </c>
      <c r="B240" s="9" t="s">
        <v>506</v>
      </c>
      <c r="C240" s="9" t="s">
        <v>660</v>
      </c>
      <c r="D240" s="42">
        <v>44365</v>
      </c>
      <c r="E240" s="17">
        <v>86233.83</v>
      </c>
      <c r="F240" s="13">
        <v>4.6242458020755196E-3</v>
      </c>
      <c r="G240" s="9" t="s">
        <v>399</v>
      </c>
      <c r="H240" s="9" t="s">
        <v>391</v>
      </c>
      <c r="I240" s="18">
        <v>390463</v>
      </c>
      <c r="J240" s="18">
        <v>187292</v>
      </c>
      <c r="K240" s="13">
        <v>0.47966644726901098</v>
      </c>
      <c r="L240" s="9" t="s">
        <v>489</v>
      </c>
      <c r="M240" s="9" t="s">
        <v>358</v>
      </c>
      <c r="N240" s="18">
        <v>6653</v>
      </c>
      <c r="O240" s="18">
        <v>35833</v>
      </c>
      <c r="P240" s="18">
        <v>3076</v>
      </c>
    </row>
    <row r="241" spans="1:16" x14ac:dyDescent="0.25">
      <c r="A241" s="9" t="s">
        <v>40</v>
      </c>
      <c r="B241" s="9" t="s">
        <v>506</v>
      </c>
      <c r="C241" s="9" t="s">
        <v>542</v>
      </c>
      <c r="D241" s="42">
        <v>43465</v>
      </c>
      <c r="E241" s="17">
        <v>69163.39</v>
      </c>
      <c r="F241" s="13">
        <v>3.7088520348082898E-3</v>
      </c>
      <c r="G241" s="9" t="s">
        <v>399</v>
      </c>
      <c r="H241" s="9" t="s">
        <v>389</v>
      </c>
      <c r="I241" s="18">
        <v>33586</v>
      </c>
      <c r="J241" s="18">
        <v>16421</v>
      </c>
      <c r="K241" s="13">
        <v>0.48892395641040898</v>
      </c>
      <c r="L241" s="9" t="s">
        <v>474</v>
      </c>
      <c r="M241" s="9" t="s">
        <v>358</v>
      </c>
      <c r="N241" s="18">
        <v>72671</v>
      </c>
      <c r="O241" s="18">
        <v>43125</v>
      </c>
      <c r="P241" s="18">
        <v>1602</v>
      </c>
    </row>
    <row r="242" spans="1:16" x14ac:dyDescent="0.25">
      <c r="A242" s="9" t="s">
        <v>16</v>
      </c>
      <c r="B242" s="9" t="s">
        <v>502</v>
      </c>
      <c r="C242" s="9" t="s">
        <v>517</v>
      </c>
      <c r="D242" s="42">
        <v>43291</v>
      </c>
      <c r="E242" s="17">
        <v>37902.35</v>
      </c>
      <c r="F242" s="13">
        <v>2.0324944731817799E-3</v>
      </c>
      <c r="G242" s="9" t="s">
        <v>399</v>
      </c>
      <c r="H242" s="9" t="s">
        <v>391</v>
      </c>
      <c r="I242" s="18">
        <v>50884</v>
      </c>
      <c r="J242" s="18">
        <v>25174</v>
      </c>
      <c r="K242" s="13">
        <v>0.49473311846552898</v>
      </c>
      <c r="L242" s="9" t="s">
        <v>474</v>
      </c>
      <c r="M242" s="9" t="s">
        <v>358</v>
      </c>
      <c r="N242" s="18">
        <v>11367</v>
      </c>
      <c r="O242" s="18">
        <v>38056</v>
      </c>
      <c r="P242" s="18">
        <v>3883</v>
      </c>
    </row>
    <row r="243" spans="1:16" x14ac:dyDescent="0.25">
      <c r="A243" s="9" t="s">
        <v>228</v>
      </c>
      <c r="B243" s="9" t="s">
        <v>506</v>
      </c>
      <c r="C243" s="9" t="s">
        <v>720</v>
      </c>
      <c r="D243" s="42">
        <v>43164</v>
      </c>
      <c r="E243" s="17">
        <v>84742.86</v>
      </c>
      <c r="F243" s="13">
        <v>4.5442932850236796E-3</v>
      </c>
      <c r="G243" s="9" t="s">
        <v>452</v>
      </c>
      <c r="H243" s="9" t="s">
        <v>391</v>
      </c>
      <c r="I243" s="18">
        <v>30214</v>
      </c>
      <c r="J243" s="18">
        <v>15148</v>
      </c>
      <c r="K243" s="13">
        <v>0.50135698682729901</v>
      </c>
      <c r="L243" s="9" t="s">
        <v>731</v>
      </c>
      <c r="M243" s="9" t="s">
        <v>731</v>
      </c>
      <c r="N243" s="18">
        <v>3495</v>
      </c>
      <c r="O243" s="18">
        <v>35000</v>
      </c>
      <c r="P243" s="18">
        <v>5776</v>
      </c>
    </row>
    <row r="244" spans="1:16" x14ac:dyDescent="0.25">
      <c r="A244" s="9" t="s">
        <v>166</v>
      </c>
      <c r="B244" s="9" t="s">
        <v>504</v>
      </c>
      <c r="C244" s="9" t="s">
        <v>655</v>
      </c>
      <c r="D244" s="42">
        <v>43497</v>
      </c>
      <c r="E244" s="17">
        <v>104903.79</v>
      </c>
      <c r="F244" s="13">
        <v>5.6254130255992598E-3</v>
      </c>
      <c r="G244" s="9" t="s">
        <v>452</v>
      </c>
      <c r="H244" s="9" t="s">
        <v>389</v>
      </c>
      <c r="I244" s="18">
        <v>17055</v>
      </c>
      <c r="J244" s="18">
        <v>8302</v>
      </c>
      <c r="K244" s="13">
        <v>0.48677807094693598</v>
      </c>
      <c r="L244" s="9" t="s">
        <v>489</v>
      </c>
      <c r="M244" s="9" t="s">
        <v>358</v>
      </c>
      <c r="N244" s="18">
        <v>10037</v>
      </c>
      <c r="O244" s="18">
        <v>36579</v>
      </c>
      <c r="P244" s="18">
        <v>3298</v>
      </c>
    </row>
    <row r="245" spans="1:16" x14ac:dyDescent="0.25">
      <c r="A245" s="9" t="s">
        <v>221</v>
      </c>
      <c r="B245" s="9" t="s">
        <v>506</v>
      </c>
      <c r="C245" s="9" t="s">
        <v>727</v>
      </c>
      <c r="D245" s="42">
        <v>43823</v>
      </c>
      <c r="E245" s="17">
        <v>65569.36</v>
      </c>
      <c r="F245" s="13">
        <v>3.5161239820239798E-3</v>
      </c>
      <c r="G245" s="9" t="s">
        <v>452</v>
      </c>
      <c r="H245" s="9" t="s">
        <v>391</v>
      </c>
      <c r="I245" s="18">
        <v>310032</v>
      </c>
      <c r="J245" s="18">
        <v>155795</v>
      </c>
      <c r="K245" s="13">
        <v>0.50251264385611805</v>
      </c>
      <c r="L245" s="9" t="s">
        <v>731</v>
      </c>
      <c r="M245" s="9" t="s">
        <v>731</v>
      </c>
      <c r="N245" s="18">
        <v>4627</v>
      </c>
      <c r="O245" s="18">
        <v>36791</v>
      </c>
      <c r="P245" s="18">
        <v>5397</v>
      </c>
    </row>
    <row r="246" spans="1:16" x14ac:dyDescent="0.25">
      <c r="A246" s="9" t="s">
        <v>56</v>
      </c>
      <c r="B246" s="9" t="s">
        <v>504</v>
      </c>
      <c r="C246" s="9" t="s">
        <v>558</v>
      </c>
      <c r="D246" s="42">
        <v>43468</v>
      </c>
      <c r="E246" s="17">
        <v>80360.41</v>
      </c>
      <c r="F246" s="13">
        <v>4.3092866059128796E-3</v>
      </c>
      <c r="G246" s="9" t="s">
        <v>397</v>
      </c>
      <c r="H246" s="9" t="s">
        <v>389</v>
      </c>
      <c r="I246" s="18">
        <v>276517</v>
      </c>
      <c r="J246" s="18">
        <v>140953</v>
      </c>
      <c r="K246" s="13">
        <v>0.50974442800985098</v>
      </c>
      <c r="L246" s="9" t="s">
        <v>494</v>
      </c>
      <c r="M246" s="9" t="s">
        <v>358</v>
      </c>
      <c r="N246" s="18">
        <v>428049</v>
      </c>
      <c r="O246" s="18">
        <v>53274</v>
      </c>
      <c r="P246" s="18">
        <v>946</v>
      </c>
    </row>
    <row r="247" spans="1:16" x14ac:dyDescent="0.25">
      <c r="A247" s="9" t="s">
        <v>9</v>
      </c>
      <c r="B247" s="9" t="s">
        <v>502</v>
      </c>
      <c r="C247" s="9" t="s">
        <v>510</v>
      </c>
      <c r="D247" s="42">
        <v>43250</v>
      </c>
      <c r="E247" s="17">
        <v>74279.009999999995</v>
      </c>
      <c r="F247" s="13">
        <v>3.9831745867581897E-3</v>
      </c>
      <c r="G247" s="9" t="s">
        <v>397</v>
      </c>
      <c r="H247" s="9" t="s">
        <v>391</v>
      </c>
      <c r="I247" s="18">
        <v>34079</v>
      </c>
      <c r="J247" s="18">
        <v>16258</v>
      </c>
      <c r="K247" s="13">
        <v>0.47706798908418702</v>
      </c>
      <c r="L247" s="9" t="s">
        <v>473</v>
      </c>
      <c r="M247" s="9" t="s">
        <v>358</v>
      </c>
      <c r="N247" s="18">
        <v>88612</v>
      </c>
      <c r="O247" s="18">
        <v>41703</v>
      </c>
      <c r="P247" s="18">
        <v>925</v>
      </c>
    </row>
    <row r="248" spans="1:16" x14ac:dyDescent="0.25">
      <c r="A248" s="9" t="s">
        <v>169</v>
      </c>
      <c r="B248" s="9" t="s">
        <v>502</v>
      </c>
      <c r="C248" s="9" t="s">
        <v>670</v>
      </c>
      <c r="D248" s="42">
        <v>43180</v>
      </c>
      <c r="E248" s="17">
        <v>70755.5</v>
      </c>
      <c r="F248" s="13">
        <v>3.7942281335382501E-3</v>
      </c>
      <c r="G248" s="9" t="s">
        <v>453</v>
      </c>
      <c r="H248" s="9" t="s">
        <v>389</v>
      </c>
      <c r="I248" s="18">
        <v>78660</v>
      </c>
      <c r="J248" s="18">
        <v>38736</v>
      </c>
      <c r="K248" s="13">
        <v>0.49244851258581201</v>
      </c>
      <c r="L248" s="9" t="s">
        <v>490</v>
      </c>
      <c r="M248" s="9" t="s">
        <v>358</v>
      </c>
      <c r="N248" s="18">
        <v>144421</v>
      </c>
      <c r="O248" s="18">
        <v>43524</v>
      </c>
      <c r="P248" s="18">
        <v>1412</v>
      </c>
    </row>
    <row r="249" spans="1:16" x14ac:dyDescent="0.25">
      <c r="A249" s="9" t="s">
        <v>79</v>
      </c>
      <c r="B249" s="9" t="s">
        <v>506</v>
      </c>
      <c r="C249" s="9" t="s">
        <v>565</v>
      </c>
      <c r="D249" s="42">
        <v>44221</v>
      </c>
      <c r="E249" s="17">
        <v>89690.38</v>
      </c>
      <c r="F249" s="13">
        <v>4.8096015589422199E-3</v>
      </c>
      <c r="G249" s="9" t="s">
        <v>443</v>
      </c>
      <c r="H249" s="9" t="s">
        <v>389</v>
      </c>
      <c r="I249" s="18">
        <v>27635</v>
      </c>
      <c r="J249" s="18">
        <v>13535</v>
      </c>
      <c r="K249" s="13">
        <v>0.48977745612447998</v>
      </c>
      <c r="L249" s="9" t="s">
        <v>481</v>
      </c>
      <c r="M249" s="9" t="s">
        <v>358</v>
      </c>
      <c r="N249" s="18">
        <v>4216</v>
      </c>
      <c r="O249" s="18">
        <v>36899</v>
      </c>
      <c r="P249" s="18">
        <v>6334</v>
      </c>
    </row>
    <row r="250" spans="1:16" x14ac:dyDescent="0.25">
      <c r="A250" s="9" t="s">
        <v>161</v>
      </c>
      <c r="B250" s="9" t="s">
        <v>499</v>
      </c>
      <c r="C250" s="9" t="s">
        <v>662</v>
      </c>
      <c r="D250" s="42">
        <v>44305</v>
      </c>
      <c r="E250" s="17">
        <v>114177.23</v>
      </c>
      <c r="F250" s="13">
        <v>6.1226965857843901E-3</v>
      </c>
      <c r="G250" s="9" t="s">
        <v>421</v>
      </c>
      <c r="H250" s="9" t="s">
        <v>391</v>
      </c>
      <c r="I250" s="18">
        <v>113833</v>
      </c>
      <c r="J250" s="18">
        <v>55920</v>
      </c>
      <c r="K250" s="13">
        <v>0.49124594801156102</v>
      </c>
      <c r="L250" s="9" t="s">
        <v>489</v>
      </c>
      <c r="M250" s="9" t="s">
        <v>358</v>
      </c>
      <c r="N250" s="18">
        <v>20601</v>
      </c>
      <c r="O250" s="18">
        <v>32105</v>
      </c>
      <c r="P250" s="18">
        <v>2438</v>
      </c>
    </row>
    <row r="251" spans="1:16" x14ac:dyDescent="0.25">
      <c r="A251" s="9" t="s">
        <v>49</v>
      </c>
      <c r="B251" s="9" t="s">
        <v>506</v>
      </c>
      <c r="C251" s="9" t="s">
        <v>551</v>
      </c>
      <c r="D251" s="42">
        <v>43521</v>
      </c>
      <c r="E251" s="17">
        <v>44403.77</v>
      </c>
      <c r="F251" s="13">
        <v>2.3811298537804401E-3</v>
      </c>
      <c r="G251" s="9" t="s">
        <v>421</v>
      </c>
      <c r="H251" s="9" t="s">
        <v>389</v>
      </c>
      <c r="I251" s="18">
        <v>22217</v>
      </c>
      <c r="J251" s="18">
        <v>10639</v>
      </c>
      <c r="K251" s="13">
        <v>0.47886753387045999</v>
      </c>
      <c r="L251" s="9" t="s">
        <v>475</v>
      </c>
      <c r="M251" s="9" t="s">
        <v>358</v>
      </c>
      <c r="N251" s="18">
        <v>307788</v>
      </c>
      <c r="O251" s="18">
        <v>43809</v>
      </c>
      <c r="P251" s="18">
        <v>999</v>
      </c>
    </row>
    <row r="252" spans="1:16" x14ac:dyDescent="0.25">
      <c r="A252" s="9" t="s">
        <v>41</v>
      </c>
      <c r="B252" s="9" t="s">
        <v>506</v>
      </c>
      <c r="C252" s="9" t="s">
        <v>543</v>
      </c>
      <c r="D252" s="42">
        <v>43277</v>
      </c>
      <c r="E252" s="17">
        <v>84598.88</v>
      </c>
      <c r="F252" s="13">
        <v>4.5365724298722602E-3</v>
      </c>
      <c r="G252" s="9" t="s">
        <v>421</v>
      </c>
      <c r="H252" s="9" t="s">
        <v>389</v>
      </c>
      <c r="I252" s="18">
        <v>135034</v>
      </c>
      <c r="J252" s="18">
        <v>67533</v>
      </c>
      <c r="K252" s="13">
        <v>0.50011848867692599</v>
      </c>
      <c r="L252" s="9" t="s">
        <v>492</v>
      </c>
      <c r="M252" s="9" t="s">
        <v>358</v>
      </c>
      <c r="N252" s="18">
        <v>17146</v>
      </c>
      <c r="O252" s="18">
        <v>39349</v>
      </c>
      <c r="P252" s="18">
        <v>4204</v>
      </c>
    </row>
    <row r="253" spans="1:16" x14ac:dyDescent="0.25">
      <c r="A253" s="9" t="s">
        <v>207</v>
      </c>
      <c r="B253" s="9" t="s">
        <v>502</v>
      </c>
      <c r="C253" s="9" t="s">
        <v>697</v>
      </c>
      <c r="D253" s="42">
        <v>43500</v>
      </c>
      <c r="E253" s="17">
        <v>49625.64</v>
      </c>
      <c r="F253" s="13">
        <v>2.6611500085907298E-3</v>
      </c>
      <c r="G253" s="9" t="s">
        <v>421</v>
      </c>
      <c r="H253" s="9" t="s">
        <v>389</v>
      </c>
      <c r="I253" s="18">
        <v>178942</v>
      </c>
      <c r="J253" s="18">
        <v>87851</v>
      </c>
      <c r="K253" s="13">
        <v>0.49094678722714602</v>
      </c>
      <c r="L253" s="9" t="s">
        <v>495</v>
      </c>
      <c r="M253" s="9" t="s">
        <v>358</v>
      </c>
      <c r="N253" s="18">
        <v>185139</v>
      </c>
      <c r="O253" s="18">
        <v>67256</v>
      </c>
      <c r="P253" s="18">
        <v>1534</v>
      </c>
    </row>
    <row r="254" spans="1:16" x14ac:dyDescent="0.25">
      <c r="A254" s="9" t="s">
        <v>108</v>
      </c>
      <c r="B254" s="9" t="s">
        <v>502</v>
      </c>
      <c r="C254" s="9" t="s">
        <v>609</v>
      </c>
      <c r="D254" s="42">
        <v>44166</v>
      </c>
      <c r="E254" s="17">
        <v>0</v>
      </c>
      <c r="F254" s="13">
        <v>0</v>
      </c>
      <c r="G254" s="9" t="s">
        <v>442</v>
      </c>
      <c r="H254" s="9" t="s">
        <v>389</v>
      </c>
      <c r="I254" s="18">
        <v>215996</v>
      </c>
      <c r="J254" s="18">
        <v>105693</v>
      </c>
      <c r="K254" s="13">
        <v>0.48932850608344602</v>
      </c>
      <c r="L254" s="9" t="s">
        <v>480</v>
      </c>
      <c r="M254" s="9" t="s">
        <v>358</v>
      </c>
      <c r="N254" s="18">
        <v>26735</v>
      </c>
      <c r="O254" s="18">
        <v>40140</v>
      </c>
      <c r="P254" s="18">
        <v>2637</v>
      </c>
    </row>
    <row r="255" spans="1:16" x14ac:dyDescent="0.25">
      <c r="A255" s="9" t="s">
        <v>91</v>
      </c>
      <c r="B255" s="9" t="s">
        <v>506</v>
      </c>
      <c r="C255" s="9" t="s">
        <v>593</v>
      </c>
      <c r="D255" s="42">
        <v>43931</v>
      </c>
      <c r="E255" s="17">
        <v>99683.67</v>
      </c>
      <c r="F255" s="13">
        <v>5.3454867136596201E-3</v>
      </c>
      <c r="G255" s="9" t="s">
        <v>435</v>
      </c>
      <c r="H255" s="9" t="s">
        <v>391</v>
      </c>
      <c r="I255" s="18">
        <v>9617</v>
      </c>
      <c r="J255" s="18">
        <v>5137</v>
      </c>
      <c r="K255" s="13">
        <v>0.534158261412083</v>
      </c>
      <c r="L255" s="9" t="s">
        <v>480</v>
      </c>
      <c r="M255" s="9" t="s">
        <v>358</v>
      </c>
      <c r="N255" s="18">
        <v>4807</v>
      </c>
      <c r="O255" s="18">
        <v>62670</v>
      </c>
      <c r="P255" s="18">
        <v>8682</v>
      </c>
    </row>
    <row r="256" spans="1:16" x14ac:dyDescent="0.25">
      <c r="A256" s="9" t="s">
        <v>196</v>
      </c>
      <c r="B256" s="9" t="s">
        <v>502</v>
      </c>
      <c r="C256" s="9" t="s">
        <v>701</v>
      </c>
      <c r="D256" s="42">
        <v>43133</v>
      </c>
      <c r="E256" s="17">
        <v>80695.740000000005</v>
      </c>
      <c r="F256" s="13">
        <v>4.3272685086627599E-3</v>
      </c>
      <c r="G256" s="9" t="s">
        <v>435</v>
      </c>
      <c r="H256" s="9" t="s">
        <v>391</v>
      </c>
      <c r="I256" s="18">
        <v>18966</v>
      </c>
      <c r="J256" s="18">
        <v>9608</v>
      </c>
      <c r="K256" s="13">
        <v>0.50659074132658399</v>
      </c>
      <c r="L256" s="9" t="s">
        <v>494</v>
      </c>
      <c r="M256" s="9" t="s">
        <v>358</v>
      </c>
      <c r="N256" s="18">
        <v>266102</v>
      </c>
      <c r="O256" s="18">
        <v>73948</v>
      </c>
      <c r="P256" s="18">
        <v>1220</v>
      </c>
    </row>
    <row r="257" spans="1:16" x14ac:dyDescent="0.25">
      <c r="A257" s="9" t="s">
        <v>189</v>
      </c>
      <c r="B257" s="9" t="s">
        <v>504</v>
      </c>
      <c r="C257" s="9" t="s">
        <v>678</v>
      </c>
      <c r="D257" s="42">
        <v>44193</v>
      </c>
      <c r="E257" s="17">
        <v>53184.02</v>
      </c>
      <c r="F257" s="13">
        <v>2.85196634803882E-3</v>
      </c>
      <c r="G257" s="9" t="s">
        <v>435</v>
      </c>
      <c r="H257" s="9" t="s">
        <v>389</v>
      </c>
      <c r="I257" s="18">
        <v>17789</v>
      </c>
      <c r="J257" s="18">
        <v>8931</v>
      </c>
      <c r="K257" s="13">
        <v>0.50205182978245</v>
      </c>
      <c r="L257" s="9" t="s">
        <v>493</v>
      </c>
      <c r="M257" s="9" t="s">
        <v>358</v>
      </c>
      <c r="N257" s="18">
        <v>181699</v>
      </c>
      <c r="O257" s="18">
        <v>93257</v>
      </c>
      <c r="P257" s="18">
        <v>2610</v>
      </c>
    </row>
    <row r="258" spans="1:16" x14ac:dyDescent="0.25">
      <c r="A258" s="9" t="s">
        <v>107</v>
      </c>
      <c r="B258" s="9" t="s">
        <v>502</v>
      </c>
      <c r="C258" s="9" t="s">
        <v>608</v>
      </c>
      <c r="D258" s="42">
        <v>44119</v>
      </c>
      <c r="E258" s="17">
        <v>49915.14</v>
      </c>
      <c r="F258" s="13">
        <v>2.67667430061975E-3</v>
      </c>
      <c r="G258" s="9" t="s">
        <v>435</v>
      </c>
      <c r="H258" s="9" t="s">
        <v>389</v>
      </c>
      <c r="I258" s="18">
        <v>47073</v>
      </c>
      <c r="J258" s="18">
        <v>22566</v>
      </c>
      <c r="K258" s="13">
        <v>0.47938308584538902</v>
      </c>
      <c r="L258" s="9" t="s">
        <v>480</v>
      </c>
      <c r="M258" s="9" t="s">
        <v>358</v>
      </c>
      <c r="N258" s="18">
        <v>269267</v>
      </c>
      <c r="O258" s="18">
        <v>49477</v>
      </c>
      <c r="P258" s="18">
        <v>1077</v>
      </c>
    </row>
    <row r="259" spans="1:16" ht="15.75" thickBot="1" x14ac:dyDescent="0.3"/>
    <row r="260" spans="1:16" x14ac:dyDescent="0.25">
      <c r="A260" s="39" t="s">
        <v>732</v>
      </c>
      <c r="B260" s="35"/>
      <c r="C260" s="35"/>
      <c r="D260" s="43"/>
      <c r="E260" s="27">
        <f>SUM(E2:E258)</f>
        <v>18648193.390000004</v>
      </c>
      <c r="F260" s="28">
        <f t="shared" ref="F260:P260" si="0">SUM(F2:F258)</f>
        <v>1.0000000000000002</v>
      </c>
      <c r="G260" s="35"/>
      <c r="H260" s="35"/>
      <c r="I260" s="29">
        <f t="shared" si="0"/>
        <v>53145147</v>
      </c>
      <c r="J260" s="29">
        <f t="shared" si="0"/>
        <v>26344486</v>
      </c>
      <c r="K260" s="28">
        <f t="shared" si="0"/>
        <v>129.2360879058086</v>
      </c>
      <c r="L260" s="35"/>
      <c r="M260" s="35"/>
      <c r="N260" s="29">
        <f t="shared" si="0"/>
        <v>35065084</v>
      </c>
      <c r="O260" s="29">
        <f t="shared" si="0"/>
        <v>11856208</v>
      </c>
      <c r="P260" s="30">
        <f t="shared" si="0"/>
        <v>707444</v>
      </c>
    </row>
    <row r="261" spans="1:16" x14ac:dyDescent="0.25">
      <c r="A261" s="40" t="s">
        <v>733</v>
      </c>
      <c r="B261" s="36"/>
      <c r="C261" s="36"/>
      <c r="D261" s="44"/>
      <c r="E261" s="19">
        <f>AVERAGE(E2:E258)</f>
        <v>72561.063774319089</v>
      </c>
      <c r="F261" s="20">
        <f t="shared" ref="F261:P261" si="1">AVERAGE(F2:F258)</f>
        <v>3.8910505836575885E-3</v>
      </c>
      <c r="G261" s="36"/>
      <c r="H261" s="36"/>
      <c r="I261" s="21">
        <f t="shared" si="1"/>
        <v>206790.4552529183</v>
      </c>
      <c r="J261" s="21">
        <f t="shared" si="1"/>
        <v>102507.72762645915</v>
      </c>
      <c r="K261" s="20">
        <f t="shared" si="1"/>
        <v>0.50286415527551986</v>
      </c>
      <c r="L261" s="36"/>
      <c r="M261" s="36"/>
      <c r="N261" s="21">
        <f t="shared" si="1"/>
        <v>136440.01556420233</v>
      </c>
      <c r="O261" s="21">
        <f t="shared" si="1"/>
        <v>46133.105058365756</v>
      </c>
      <c r="P261" s="22">
        <f t="shared" si="1"/>
        <v>2752.7003891050585</v>
      </c>
    </row>
    <row r="262" spans="1:16" x14ac:dyDescent="0.25">
      <c r="A262" s="40" t="s">
        <v>734</v>
      </c>
      <c r="B262" s="37"/>
      <c r="C262" s="37"/>
      <c r="D262" s="45"/>
      <c r="E262" s="31">
        <f>MIN(E2:E258)</f>
        <v>0</v>
      </c>
      <c r="F262" s="32">
        <f t="shared" ref="F262:P262" si="2">MIN(F2:F258)</f>
        <v>0</v>
      </c>
      <c r="G262" s="37"/>
      <c r="H262" s="37"/>
      <c r="I262" s="33">
        <f t="shared" si="2"/>
        <v>643</v>
      </c>
      <c r="J262" s="33">
        <f t="shared" si="2"/>
        <v>367</v>
      </c>
      <c r="K262" s="32">
        <f t="shared" si="2"/>
        <v>0.44262049321640101</v>
      </c>
      <c r="L262" s="37"/>
      <c r="M262" s="37"/>
      <c r="N262" s="33">
        <f t="shared" si="2"/>
        <v>483</v>
      </c>
      <c r="O262" s="33">
        <f t="shared" si="2"/>
        <v>19501</v>
      </c>
      <c r="P262" s="34">
        <f t="shared" si="2"/>
        <v>270</v>
      </c>
    </row>
    <row r="263" spans="1:16" ht="15.75" thickBot="1" x14ac:dyDescent="0.3">
      <c r="A263" s="41" t="s">
        <v>735</v>
      </c>
      <c r="B263" s="38"/>
      <c r="C263" s="38"/>
      <c r="D263" s="46"/>
      <c r="E263" s="23">
        <f>MAX(E2:E258)</f>
        <v>119022.49</v>
      </c>
      <c r="F263" s="24">
        <f t="shared" ref="F263:P263" si="3">MAX(F2:F258)</f>
        <v>6.3825212185875998E-3</v>
      </c>
      <c r="G263" s="38"/>
      <c r="H263" s="38"/>
      <c r="I263" s="25">
        <f t="shared" si="3"/>
        <v>10038388</v>
      </c>
      <c r="J263" s="25">
        <f t="shared" si="3"/>
        <v>4945351</v>
      </c>
      <c r="K263" s="24">
        <f t="shared" si="3"/>
        <v>0.66834124674529005</v>
      </c>
      <c r="L263" s="38"/>
      <c r="M263" s="38"/>
      <c r="N263" s="25">
        <f t="shared" si="3"/>
        <v>6046749</v>
      </c>
      <c r="O263" s="25">
        <f t="shared" si="3"/>
        <v>102964</v>
      </c>
      <c r="P263" s="26">
        <f t="shared" si="3"/>
        <v>18270</v>
      </c>
    </row>
  </sheetData>
  <mergeCells count="6">
    <mergeCell ref="Z77:AC84"/>
    <mergeCell ref="Z92:AC96"/>
    <mergeCell ref="AA40:AD45"/>
    <mergeCell ref="AA6:AD10"/>
    <mergeCell ref="AA22:AD29"/>
    <mergeCell ref="Z62:AC69"/>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222B9-7EBB-4965-9404-082122DE1CCE}">
  <dimension ref="A1:P1002"/>
  <sheetViews>
    <sheetView zoomScaleNormal="100" workbookViewId="0">
      <selection activeCell="F2" sqref="F2"/>
    </sheetView>
  </sheetViews>
  <sheetFormatPr defaultRowHeight="15" x14ac:dyDescent="0.25"/>
  <cols>
    <col min="1" max="2" width="9.5703125" style="2" customWidth="1"/>
    <col min="3" max="3" width="9.5703125" style="16" customWidth="1"/>
    <col min="4" max="4" width="12.140625" style="6" bestFit="1" customWidth="1"/>
    <col min="5" max="5" width="11.85546875" style="2" bestFit="1" customWidth="1"/>
    <col min="6" max="6" width="11.85546875" style="2" customWidth="1"/>
    <col min="7" max="7" width="18.140625" style="2" bestFit="1" customWidth="1"/>
    <col min="8" max="8" width="9.7109375" customWidth="1"/>
    <col min="9" max="9" width="11" customWidth="1"/>
    <col min="10" max="10" width="10.5703125" customWidth="1"/>
    <col min="11" max="11" width="10.5703125" style="13" customWidth="1"/>
    <col min="12" max="12" width="16.85546875" bestFit="1" customWidth="1"/>
    <col min="13" max="13" width="16.85546875" customWidth="1"/>
    <col min="14" max="14" width="9.28515625" customWidth="1"/>
    <col min="15" max="15" width="9.7109375" customWidth="1"/>
    <col min="16" max="16" width="6.140625" customWidth="1"/>
  </cols>
  <sheetData>
    <row r="1" spans="1:16" x14ac:dyDescent="0.25">
      <c r="A1" s="10" t="s">
        <v>1</v>
      </c>
      <c r="B1" s="10" t="s">
        <v>498</v>
      </c>
      <c r="C1" s="15" t="s">
        <v>471</v>
      </c>
      <c r="D1" s="11" t="s">
        <v>243</v>
      </c>
      <c r="E1" s="12" t="s">
        <v>357</v>
      </c>
      <c r="F1" s="12" t="s">
        <v>470</v>
      </c>
      <c r="G1" t="s">
        <v>386</v>
      </c>
      <c r="H1" t="s">
        <v>387</v>
      </c>
      <c r="I1" t="s">
        <v>359</v>
      </c>
      <c r="J1" t="s">
        <v>461</v>
      </c>
      <c r="K1" s="13" t="s">
        <v>497</v>
      </c>
      <c r="L1" t="s">
        <v>358</v>
      </c>
      <c r="M1" t="s">
        <v>469</v>
      </c>
      <c r="N1" t="s">
        <v>384</v>
      </c>
      <c r="O1" t="s">
        <v>385</v>
      </c>
      <c r="P1" t="s">
        <v>465</v>
      </c>
    </row>
    <row r="2" spans="1:16" x14ac:dyDescent="0.25">
      <c r="A2" s="2" t="s">
        <v>2</v>
      </c>
      <c r="B2" s="2" t="str">
        <f t="shared" ref="B2:B65" si="0">LEFT(A2,2)</f>
        <v>PR</v>
      </c>
      <c r="C2" s="16" t="str">
        <f>RIGHT(Table1[[#This Row],[Staff ID]],4)</f>
        <v>0147</v>
      </c>
      <c r="D2" s="6">
        <v>43152</v>
      </c>
      <c r="E2" s="7">
        <v>88360.79</v>
      </c>
      <c r="F2" s="14">
        <f>SUM(Table1[[#This Row],[Salary]])/SUBTOTAL(109,$E$2:$E$258)</f>
        <v>4.7383029632984755E-3</v>
      </c>
      <c r="G2" t="s">
        <v>388</v>
      </c>
      <c r="H2" t="s">
        <v>389</v>
      </c>
      <c r="I2">
        <v>195121</v>
      </c>
      <c r="J2">
        <v>95314</v>
      </c>
      <c r="K2" s="13">
        <f t="shared" ref="K2:K65" si="1">J2/I2</f>
        <v>0.48848663137232795</v>
      </c>
      <c r="L2" t="s">
        <v>473</v>
      </c>
      <c r="M2" t="s">
        <v>358</v>
      </c>
      <c r="N2">
        <v>40725</v>
      </c>
      <c r="O2">
        <v>51281</v>
      </c>
      <c r="P2">
        <v>2391</v>
      </c>
    </row>
    <row r="3" spans="1:16" x14ac:dyDescent="0.25">
      <c r="A3" s="2" t="s">
        <v>3</v>
      </c>
      <c r="B3" s="2" t="str">
        <f t="shared" si="0"/>
        <v>PR</v>
      </c>
      <c r="C3" s="16" t="str">
        <f>RIGHT(Table1[[#This Row],[Staff ID]],4)</f>
        <v>4686</v>
      </c>
      <c r="D3" s="6">
        <v>43164</v>
      </c>
      <c r="E3" s="7">
        <v>85879.23</v>
      </c>
      <c r="F3" s="14">
        <f>SUM(Table1[[#This Row],[Salary]])/SUBTOTAL(109,$E$2:$E$258)</f>
        <v>4.6052305552586317E-3</v>
      </c>
      <c r="G3" t="s">
        <v>390</v>
      </c>
      <c r="H3" t="s">
        <v>391</v>
      </c>
      <c r="I3">
        <v>26932</v>
      </c>
      <c r="J3">
        <v>14497</v>
      </c>
      <c r="K3" s="13">
        <f t="shared" si="1"/>
        <v>0.53828159809891574</v>
      </c>
      <c r="L3" t="s">
        <v>473</v>
      </c>
      <c r="M3" t="s">
        <v>358</v>
      </c>
      <c r="N3">
        <v>147695</v>
      </c>
      <c r="O3">
        <v>50254</v>
      </c>
      <c r="P3">
        <v>1263</v>
      </c>
    </row>
    <row r="4" spans="1:16" x14ac:dyDescent="0.25">
      <c r="A4" s="2" t="s">
        <v>4</v>
      </c>
      <c r="B4" s="2" t="str">
        <f t="shared" si="0"/>
        <v>SQ</v>
      </c>
      <c r="C4" s="16" t="str">
        <f>RIGHT(Table1[[#This Row],[Staff ID]],4)</f>
        <v>4612</v>
      </c>
      <c r="D4" s="6">
        <v>43206</v>
      </c>
      <c r="E4" s="7">
        <v>93128.34</v>
      </c>
      <c r="F4" s="14">
        <f>SUM(Table1[[#This Row],[Salary]])/SUBTOTAL(109,$E$2:$E$258)</f>
        <v>4.9939604364002176E-3</v>
      </c>
      <c r="G4" t="s">
        <v>392</v>
      </c>
      <c r="H4" t="s">
        <v>389</v>
      </c>
      <c r="I4">
        <v>22604</v>
      </c>
      <c r="J4">
        <v>12073</v>
      </c>
      <c r="K4" s="13">
        <f t="shared" si="1"/>
        <v>0.53410900725535304</v>
      </c>
      <c r="L4" t="s">
        <v>473</v>
      </c>
      <c r="M4" t="s">
        <v>358</v>
      </c>
      <c r="N4">
        <v>20714</v>
      </c>
      <c r="O4">
        <v>32964</v>
      </c>
      <c r="P4">
        <v>2973</v>
      </c>
    </row>
    <row r="5" spans="1:16" x14ac:dyDescent="0.25">
      <c r="A5" s="2" t="s">
        <v>5</v>
      </c>
      <c r="B5" s="2" t="str">
        <f t="shared" si="0"/>
        <v>VT</v>
      </c>
      <c r="C5" s="16" t="str">
        <f>RIGHT(Table1[[#This Row],[Staff ID]],4)</f>
        <v>1803</v>
      </c>
      <c r="D5" s="6">
        <v>43217</v>
      </c>
      <c r="E5" s="7">
        <v>57002.02</v>
      </c>
      <c r="F5" s="14">
        <f>SUM(Table1[[#This Row],[Salary]])/SUBTOTAL(109,$E$2:$E$258)</f>
        <v>3.0567046795303547E-3</v>
      </c>
      <c r="G5" t="s">
        <v>393</v>
      </c>
      <c r="H5" t="s">
        <v>389</v>
      </c>
      <c r="I5">
        <v>57710</v>
      </c>
      <c r="J5">
        <v>28512</v>
      </c>
      <c r="K5" s="13">
        <f t="shared" si="1"/>
        <v>0.49405648934326807</v>
      </c>
      <c r="L5" t="s">
        <v>473</v>
      </c>
      <c r="M5" t="s">
        <v>358</v>
      </c>
      <c r="N5">
        <v>17495</v>
      </c>
      <c r="O5">
        <v>38678</v>
      </c>
      <c r="P5">
        <v>3995</v>
      </c>
    </row>
    <row r="6" spans="1:16" x14ac:dyDescent="0.25">
      <c r="A6" s="2" t="s">
        <v>6</v>
      </c>
      <c r="B6" s="2" t="str">
        <f t="shared" si="0"/>
        <v>TN</v>
      </c>
      <c r="C6" s="16" t="str">
        <f>RIGHT(Table1[[#This Row],[Staff ID]],4)</f>
        <v>2749</v>
      </c>
      <c r="D6" s="6">
        <v>43234</v>
      </c>
      <c r="E6" s="7">
        <v>118976.16</v>
      </c>
      <c r="F6" s="14">
        <f>SUM(Table1[[#This Row],[Salary]])/SUBTOTAL(109,$E$2:$E$258)</f>
        <v>6.3800367956179842E-3</v>
      </c>
      <c r="G6" t="s">
        <v>394</v>
      </c>
      <c r="H6" t="s">
        <v>391</v>
      </c>
      <c r="I6">
        <v>10678</v>
      </c>
      <c r="J6">
        <v>5660</v>
      </c>
      <c r="K6" s="13">
        <f t="shared" si="1"/>
        <v>0.53006180932758939</v>
      </c>
      <c r="L6" t="s">
        <v>473</v>
      </c>
      <c r="M6" t="s">
        <v>358</v>
      </c>
      <c r="N6">
        <v>42345</v>
      </c>
      <c r="O6">
        <v>45813</v>
      </c>
      <c r="P6">
        <v>3141</v>
      </c>
    </row>
    <row r="7" spans="1:16" x14ac:dyDescent="0.25">
      <c r="A7" s="2" t="s">
        <v>7</v>
      </c>
      <c r="B7" s="2" t="str">
        <f t="shared" si="0"/>
        <v>SQ</v>
      </c>
      <c r="C7" s="16" t="str">
        <f>RIGHT(Table1[[#This Row],[Staff ID]],4)</f>
        <v>0144</v>
      </c>
      <c r="D7" s="6">
        <v>43241</v>
      </c>
      <c r="E7" s="7">
        <v>104802.63</v>
      </c>
      <c r="F7" s="14">
        <f>SUM(Table1[[#This Row],[Salary]])/SUBTOTAL(109,$E$2:$E$258)</f>
        <v>5.6199883714311942E-3</v>
      </c>
      <c r="G7" t="s">
        <v>395</v>
      </c>
      <c r="H7" t="s">
        <v>391</v>
      </c>
      <c r="I7">
        <v>20354</v>
      </c>
      <c r="J7">
        <v>9502</v>
      </c>
      <c r="K7" s="13">
        <f t="shared" si="1"/>
        <v>0.46683698535914314</v>
      </c>
      <c r="L7" t="s">
        <v>473</v>
      </c>
      <c r="M7" t="s">
        <v>358</v>
      </c>
      <c r="N7">
        <v>8057</v>
      </c>
      <c r="O7">
        <v>31938</v>
      </c>
      <c r="P7">
        <v>5884</v>
      </c>
    </row>
    <row r="8" spans="1:16" x14ac:dyDescent="0.25">
      <c r="A8" s="2" t="s">
        <v>8</v>
      </c>
      <c r="B8" s="2" t="str">
        <f t="shared" si="0"/>
        <v>PR</v>
      </c>
      <c r="C8" s="16" t="str">
        <f>RIGHT(Table1[[#This Row],[Staff ID]],4)</f>
        <v>4601</v>
      </c>
      <c r="D8" s="6">
        <v>43250</v>
      </c>
      <c r="E8" s="7">
        <v>66017.179999999993</v>
      </c>
      <c r="F8" s="14">
        <f>SUM(Table1[[#This Row],[Salary]])/SUBTOTAL(109,$E$2:$E$258)</f>
        <v>3.540138104498713E-3</v>
      </c>
      <c r="G8" t="s">
        <v>396</v>
      </c>
      <c r="H8" t="s">
        <v>391</v>
      </c>
      <c r="I8">
        <v>116648</v>
      </c>
      <c r="J8">
        <v>56274</v>
      </c>
      <c r="K8" s="13">
        <f t="shared" si="1"/>
        <v>0.48242575955009942</v>
      </c>
      <c r="L8" t="s">
        <v>473</v>
      </c>
      <c r="M8" t="s">
        <v>358</v>
      </c>
      <c r="N8">
        <v>15581</v>
      </c>
      <c r="O8">
        <v>32229</v>
      </c>
      <c r="P8">
        <v>1793</v>
      </c>
    </row>
    <row r="9" spans="1:16" x14ac:dyDescent="0.25">
      <c r="A9" s="2" t="s">
        <v>9</v>
      </c>
      <c r="B9" s="2" t="str">
        <f t="shared" si="0"/>
        <v>SQ</v>
      </c>
      <c r="C9" s="16" t="str">
        <f>RIGHT(Table1[[#This Row],[Staff ID]],4)</f>
        <v>1854</v>
      </c>
      <c r="D9" s="6">
        <v>43250</v>
      </c>
      <c r="E9" s="7">
        <v>74279.009999999995</v>
      </c>
      <c r="F9" s="14">
        <f>SUM(Table1[[#This Row],[Salary]])/SUBTOTAL(109,$E$2:$E$258)</f>
        <v>3.9831745867581888E-3</v>
      </c>
      <c r="G9" t="s">
        <v>397</v>
      </c>
      <c r="H9" t="s">
        <v>391</v>
      </c>
      <c r="I9">
        <v>34079</v>
      </c>
      <c r="J9">
        <v>16258</v>
      </c>
      <c r="K9" s="13">
        <f t="shared" si="1"/>
        <v>0.47706798908418674</v>
      </c>
      <c r="L9" t="s">
        <v>473</v>
      </c>
      <c r="M9" t="s">
        <v>358</v>
      </c>
      <c r="N9">
        <v>88612</v>
      </c>
      <c r="O9">
        <v>41703</v>
      </c>
      <c r="P9">
        <v>925</v>
      </c>
    </row>
    <row r="10" spans="1:16" x14ac:dyDescent="0.25">
      <c r="A10" s="2" t="s">
        <v>10</v>
      </c>
      <c r="B10" s="2" t="str">
        <f t="shared" si="0"/>
        <v>SQ</v>
      </c>
      <c r="C10" s="16" t="str">
        <f>RIGHT(Table1[[#This Row],[Staff ID]],4)</f>
        <v>0612</v>
      </c>
      <c r="D10" s="6">
        <v>43255</v>
      </c>
      <c r="E10" s="7">
        <v>68980.52</v>
      </c>
      <c r="F10" s="14">
        <f>SUM(Table1[[#This Row],[Salary]])/SUBTOTAL(109,$E$2:$E$258)</f>
        <v>3.6990457229487176E-3</v>
      </c>
      <c r="G10" t="s">
        <v>394</v>
      </c>
      <c r="H10" t="s">
        <v>391</v>
      </c>
      <c r="I10">
        <v>26008</v>
      </c>
      <c r="J10">
        <v>12975</v>
      </c>
      <c r="K10" s="13">
        <f t="shared" si="1"/>
        <v>0.49888495847431558</v>
      </c>
      <c r="L10" t="s">
        <v>473</v>
      </c>
      <c r="M10" t="s">
        <v>358</v>
      </c>
      <c r="N10">
        <v>26462</v>
      </c>
      <c r="O10">
        <v>34177</v>
      </c>
      <c r="P10">
        <v>2949</v>
      </c>
    </row>
    <row r="11" spans="1:16" x14ac:dyDescent="0.25">
      <c r="A11" s="2" t="s">
        <v>11</v>
      </c>
      <c r="B11" s="2" t="str">
        <f t="shared" si="0"/>
        <v>PR</v>
      </c>
      <c r="C11" s="16" t="str">
        <f>RIGHT(Table1[[#This Row],[Staff ID]],4)</f>
        <v>0419</v>
      </c>
      <c r="D11" s="6">
        <v>43258</v>
      </c>
      <c r="E11" s="7">
        <v>42314.39</v>
      </c>
      <c r="F11" s="14">
        <f>SUM(Table1[[#This Row],[Salary]])/SUBTOTAL(109,$E$2:$E$258)</f>
        <v>2.2690879011738963E-3</v>
      </c>
      <c r="G11" t="s">
        <v>398</v>
      </c>
      <c r="H11" t="s">
        <v>389</v>
      </c>
      <c r="I11">
        <v>43819</v>
      </c>
      <c r="J11">
        <v>21619</v>
      </c>
      <c r="K11" s="13">
        <f t="shared" si="1"/>
        <v>0.49337045573837834</v>
      </c>
      <c r="L11" t="s">
        <v>473</v>
      </c>
      <c r="M11" t="s">
        <v>358</v>
      </c>
      <c r="N11">
        <v>20600</v>
      </c>
      <c r="O11">
        <v>36296</v>
      </c>
      <c r="P11">
        <v>1710</v>
      </c>
    </row>
    <row r="12" spans="1:16" x14ac:dyDescent="0.25">
      <c r="A12" s="2" t="s">
        <v>12</v>
      </c>
      <c r="B12" s="2" t="str">
        <f t="shared" si="0"/>
        <v>VT</v>
      </c>
      <c r="C12" s="16" t="str">
        <f>RIGHT(Table1[[#This Row],[Staff ID]],4)</f>
        <v>0578</v>
      </c>
      <c r="D12" s="6">
        <v>43272</v>
      </c>
      <c r="E12" s="7">
        <v>114425.19</v>
      </c>
      <c r="F12" s="14">
        <f>SUM(Table1[[#This Row],[Salary]])/SUBTOTAL(109,$E$2:$E$258)</f>
        <v>6.1359933161868642E-3</v>
      </c>
      <c r="G12" t="s">
        <v>399</v>
      </c>
      <c r="H12" t="s">
        <v>389</v>
      </c>
      <c r="I12">
        <v>13395</v>
      </c>
      <c r="J12">
        <v>6382</v>
      </c>
      <c r="K12" s="13">
        <f t="shared" si="1"/>
        <v>0.47644643523702873</v>
      </c>
      <c r="L12" t="s">
        <v>473</v>
      </c>
      <c r="M12" t="s">
        <v>358</v>
      </c>
      <c r="N12">
        <v>31728</v>
      </c>
      <c r="O12">
        <v>41627</v>
      </c>
      <c r="P12">
        <v>2025</v>
      </c>
    </row>
    <row r="13" spans="1:16" x14ac:dyDescent="0.25">
      <c r="A13" s="2" t="s">
        <v>13</v>
      </c>
      <c r="B13" s="2" t="str">
        <f t="shared" si="0"/>
        <v>TN</v>
      </c>
      <c r="C13" s="16" t="str">
        <f>RIGHT(Table1[[#This Row],[Staff ID]],4)</f>
        <v>1281</v>
      </c>
      <c r="D13" s="6">
        <v>43272</v>
      </c>
      <c r="E13" s="7">
        <v>69192.850000000006</v>
      </c>
      <c r="F13" s="14">
        <f>SUM(Table1[[#This Row],[Salary]])/SUBTOTAL(109,$E$2:$E$258)</f>
        <v>3.7104318125049242E-3</v>
      </c>
      <c r="G13" t="s">
        <v>400</v>
      </c>
      <c r="H13" t="s">
        <v>389</v>
      </c>
      <c r="I13">
        <v>25070</v>
      </c>
      <c r="J13">
        <v>11834</v>
      </c>
      <c r="K13" s="13">
        <f t="shared" si="1"/>
        <v>0.47203829278021542</v>
      </c>
      <c r="L13" t="s">
        <v>473</v>
      </c>
      <c r="M13" t="s">
        <v>358</v>
      </c>
      <c r="N13">
        <v>10568</v>
      </c>
      <c r="O13">
        <v>33536</v>
      </c>
      <c r="P13">
        <v>2231</v>
      </c>
    </row>
    <row r="14" spans="1:16" x14ac:dyDescent="0.25">
      <c r="A14" s="2" t="s">
        <v>14</v>
      </c>
      <c r="B14" s="2" t="str">
        <f t="shared" si="0"/>
        <v>PR</v>
      </c>
      <c r="C14" s="16" t="str">
        <f>RIGHT(Table1[[#This Row],[Staff ID]],4)</f>
        <v>4473</v>
      </c>
      <c r="D14" s="6">
        <v>43280</v>
      </c>
      <c r="E14" s="7">
        <v>61214.26</v>
      </c>
      <c r="F14" s="14">
        <f>SUM(Table1[[#This Row],[Salary]])/SUBTOTAL(109,$E$2:$E$258)</f>
        <v>3.2825839329200584E-3</v>
      </c>
      <c r="G14" t="s">
        <v>401</v>
      </c>
      <c r="H14" t="s">
        <v>389</v>
      </c>
      <c r="I14">
        <v>13537</v>
      </c>
      <c r="J14">
        <v>6671</v>
      </c>
      <c r="K14" s="13">
        <f t="shared" si="1"/>
        <v>0.49279751791386572</v>
      </c>
      <c r="L14" t="s">
        <v>474</v>
      </c>
      <c r="M14" t="s">
        <v>358</v>
      </c>
      <c r="N14">
        <v>19258</v>
      </c>
      <c r="O14">
        <v>32011</v>
      </c>
      <c r="P14">
        <v>3088</v>
      </c>
    </row>
    <row r="15" spans="1:16" x14ac:dyDescent="0.25">
      <c r="A15" s="2" t="s">
        <v>15</v>
      </c>
      <c r="B15" s="2" t="str">
        <f t="shared" si="0"/>
        <v>VT</v>
      </c>
      <c r="C15" s="16" t="str">
        <f>RIGHT(Table1[[#This Row],[Staff ID]],4)</f>
        <v>2417</v>
      </c>
      <c r="D15" s="6">
        <v>43283</v>
      </c>
      <c r="E15" s="7">
        <v>54137.05</v>
      </c>
      <c r="F15" s="14">
        <f>SUM(Table1[[#This Row],[Salary]])/SUBTOTAL(109,$E$2:$E$258)</f>
        <v>2.9030721029003675E-3</v>
      </c>
      <c r="G15" t="s">
        <v>392</v>
      </c>
      <c r="H15" t="s">
        <v>389</v>
      </c>
      <c r="I15">
        <v>15002</v>
      </c>
      <c r="J15">
        <v>7334</v>
      </c>
      <c r="K15" s="13">
        <f t="shared" si="1"/>
        <v>0.48886815091321156</v>
      </c>
      <c r="L15" t="s">
        <v>474</v>
      </c>
      <c r="M15" t="s">
        <v>358</v>
      </c>
      <c r="N15">
        <v>10312</v>
      </c>
      <c r="O15">
        <v>35327</v>
      </c>
      <c r="P15">
        <v>4517</v>
      </c>
    </row>
    <row r="16" spans="1:16" x14ac:dyDescent="0.25">
      <c r="A16" s="2" t="s">
        <v>16</v>
      </c>
      <c r="B16" s="2" t="str">
        <f t="shared" si="0"/>
        <v>SQ</v>
      </c>
      <c r="C16" s="16" t="str">
        <f>RIGHT(Table1[[#This Row],[Staff ID]],4)</f>
        <v>0691</v>
      </c>
      <c r="D16" s="6">
        <v>43291</v>
      </c>
      <c r="E16" s="7">
        <v>37902.35</v>
      </c>
      <c r="F16" s="14">
        <f>SUM(Table1[[#This Row],[Salary]])/SUBTOTAL(109,$E$2:$E$258)</f>
        <v>2.0324944731817808E-3</v>
      </c>
      <c r="G16" t="s">
        <v>399</v>
      </c>
      <c r="H16" t="s">
        <v>391</v>
      </c>
      <c r="I16">
        <v>50884</v>
      </c>
      <c r="J16">
        <v>25174</v>
      </c>
      <c r="K16" s="13">
        <f t="shared" si="1"/>
        <v>0.49473311846552942</v>
      </c>
      <c r="L16" t="s">
        <v>474</v>
      </c>
      <c r="M16" t="s">
        <v>358</v>
      </c>
      <c r="N16">
        <v>11367</v>
      </c>
      <c r="O16">
        <v>38056</v>
      </c>
      <c r="P16">
        <v>3883</v>
      </c>
    </row>
    <row r="17" spans="1:16" x14ac:dyDescent="0.25">
      <c r="A17" s="2" t="s">
        <v>17</v>
      </c>
      <c r="B17" s="2" t="str">
        <f t="shared" si="0"/>
        <v>TN</v>
      </c>
      <c r="C17" s="16" t="str">
        <f>RIGHT(Table1[[#This Row],[Staff ID]],4)</f>
        <v>0214</v>
      </c>
      <c r="D17" s="6">
        <v>43293</v>
      </c>
      <c r="E17" s="7">
        <v>39969.72</v>
      </c>
      <c r="F17" s="14">
        <f>SUM(Table1[[#This Row],[Salary]])/SUBTOTAL(109,$E$2:$E$258)</f>
        <v>2.1433561505981372E-3</v>
      </c>
      <c r="G17" t="s">
        <v>394</v>
      </c>
      <c r="H17" t="s">
        <v>389</v>
      </c>
      <c r="I17">
        <v>54444</v>
      </c>
      <c r="J17">
        <v>26303</v>
      </c>
      <c r="K17" s="13">
        <f t="shared" si="1"/>
        <v>0.48312027036955402</v>
      </c>
      <c r="L17" t="s">
        <v>474</v>
      </c>
      <c r="M17" t="s">
        <v>358</v>
      </c>
      <c r="N17">
        <v>37575</v>
      </c>
      <c r="O17">
        <v>46729</v>
      </c>
      <c r="P17">
        <v>2066</v>
      </c>
    </row>
    <row r="18" spans="1:16" x14ac:dyDescent="0.25">
      <c r="A18" s="2" t="s">
        <v>18</v>
      </c>
      <c r="B18" s="2" t="str">
        <f t="shared" si="0"/>
        <v>VT</v>
      </c>
      <c r="C18" s="16" t="str">
        <f>RIGHT(Table1[[#This Row],[Staff ID]],4)</f>
        <v>2539</v>
      </c>
      <c r="D18" s="6">
        <v>43297</v>
      </c>
      <c r="E18" s="7">
        <v>69913.39</v>
      </c>
      <c r="F18" s="14">
        <f>SUM(Table1[[#This Row],[Salary]])/SUBTOTAL(109,$E$2:$E$258)</f>
        <v>3.749070407940468E-3</v>
      </c>
      <c r="G18" t="s">
        <v>402</v>
      </c>
      <c r="H18" t="s">
        <v>391</v>
      </c>
      <c r="I18">
        <v>12865</v>
      </c>
      <c r="J18">
        <v>6176</v>
      </c>
      <c r="K18" s="13">
        <f t="shared" si="1"/>
        <v>0.48006218422075397</v>
      </c>
      <c r="L18" t="s">
        <v>474</v>
      </c>
      <c r="M18" t="s">
        <v>358</v>
      </c>
      <c r="N18">
        <v>42075</v>
      </c>
      <c r="O18">
        <v>40576</v>
      </c>
      <c r="P18">
        <v>2536</v>
      </c>
    </row>
    <row r="19" spans="1:16" x14ac:dyDescent="0.25">
      <c r="A19" s="2" t="s">
        <v>19</v>
      </c>
      <c r="B19" s="2" t="str">
        <f t="shared" si="0"/>
        <v>SQ</v>
      </c>
      <c r="C19" s="16" t="str">
        <f>RIGHT(Table1[[#This Row],[Staff ID]],4)</f>
        <v>4598</v>
      </c>
      <c r="D19" s="6">
        <v>43305</v>
      </c>
      <c r="E19" s="7">
        <v>52748.63</v>
      </c>
      <c r="F19" s="14">
        <f>SUM(Table1[[#This Row],[Salary]])/SUBTOTAL(109,$E$2:$E$258)</f>
        <v>2.8286187780681327E-3</v>
      </c>
      <c r="G19" t="s">
        <v>403</v>
      </c>
      <c r="H19" t="s">
        <v>391</v>
      </c>
      <c r="I19">
        <v>11027</v>
      </c>
      <c r="J19">
        <v>5579</v>
      </c>
      <c r="K19" s="13">
        <f t="shared" si="1"/>
        <v>0.50593996553913123</v>
      </c>
      <c r="L19" t="s">
        <v>474</v>
      </c>
      <c r="M19" t="s">
        <v>358</v>
      </c>
      <c r="N19">
        <v>9930</v>
      </c>
      <c r="O19">
        <v>24900</v>
      </c>
      <c r="P19">
        <v>3001</v>
      </c>
    </row>
    <row r="20" spans="1:16" x14ac:dyDescent="0.25">
      <c r="A20" s="2" t="s">
        <v>20</v>
      </c>
      <c r="B20" s="2" t="str">
        <f t="shared" si="0"/>
        <v>TN</v>
      </c>
      <c r="C20" s="16" t="str">
        <f>RIGHT(Table1[[#This Row],[Staff ID]],4)</f>
        <v>0464</v>
      </c>
      <c r="D20" s="6">
        <v>43311</v>
      </c>
      <c r="E20" s="7">
        <v>50310.09</v>
      </c>
      <c r="F20" s="14">
        <f>SUM(Table1[[#This Row],[Salary]])/SUBTOTAL(109,$E$2:$E$258)</f>
        <v>2.6978532959111502E-3</v>
      </c>
      <c r="G20" t="s">
        <v>404</v>
      </c>
      <c r="H20" t="s">
        <v>389</v>
      </c>
      <c r="I20">
        <v>37886</v>
      </c>
      <c r="J20">
        <v>18339</v>
      </c>
      <c r="K20" s="13">
        <f t="shared" si="1"/>
        <v>0.48405743546428759</v>
      </c>
      <c r="L20" t="s">
        <v>474</v>
      </c>
      <c r="M20" t="s">
        <v>358</v>
      </c>
      <c r="N20">
        <v>8803</v>
      </c>
      <c r="O20">
        <v>31212</v>
      </c>
      <c r="P20">
        <v>2971</v>
      </c>
    </row>
    <row r="21" spans="1:16" x14ac:dyDescent="0.25">
      <c r="A21" s="2" t="s">
        <v>21</v>
      </c>
      <c r="B21" s="2" t="str">
        <f t="shared" si="0"/>
        <v>PR</v>
      </c>
      <c r="C21" s="16" t="str">
        <f>RIGHT(Table1[[#This Row],[Staff ID]],4)</f>
        <v>0893</v>
      </c>
      <c r="D21" s="6">
        <v>43332</v>
      </c>
      <c r="E21" s="7">
        <v>52963.65</v>
      </c>
      <c r="F21" s="14">
        <f>SUM(Table1[[#This Row],[Salary]])/SUBTOTAL(109,$E$2:$E$258)</f>
        <v>2.8401491175226402E-3</v>
      </c>
      <c r="G21" t="s">
        <v>399</v>
      </c>
      <c r="H21" t="s">
        <v>391</v>
      </c>
      <c r="I21">
        <v>13938</v>
      </c>
      <c r="J21">
        <v>6863</v>
      </c>
      <c r="K21" s="13">
        <f t="shared" si="1"/>
        <v>0.49239489166307937</v>
      </c>
      <c r="L21" t="s">
        <v>474</v>
      </c>
      <c r="M21" t="s">
        <v>358</v>
      </c>
      <c r="N21">
        <v>29358</v>
      </c>
      <c r="O21">
        <v>36444</v>
      </c>
      <c r="P21">
        <v>1673</v>
      </c>
    </row>
    <row r="22" spans="1:16" x14ac:dyDescent="0.25">
      <c r="A22" s="2" t="s">
        <v>22</v>
      </c>
      <c r="B22" s="2" t="str">
        <f t="shared" si="0"/>
        <v>PR</v>
      </c>
      <c r="C22" s="16" t="str">
        <f>RIGHT(Table1[[#This Row],[Staff ID]],4)</f>
        <v>0882</v>
      </c>
      <c r="D22" s="6">
        <v>43340</v>
      </c>
      <c r="E22" s="7">
        <v>62195.47</v>
      </c>
      <c r="F22" s="14">
        <f>SUM(Table1[[#This Row],[Salary]])/SUBTOTAL(109,$E$2:$E$258)</f>
        <v>3.3352008261214217E-3</v>
      </c>
      <c r="G22" t="s">
        <v>402</v>
      </c>
      <c r="H22" t="s">
        <v>389</v>
      </c>
      <c r="I22">
        <v>80965</v>
      </c>
      <c r="J22">
        <v>40081</v>
      </c>
      <c r="K22" s="13">
        <f t="shared" si="1"/>
        <v>0.49504106712777124</v>
      </c>
      <c r="L22" t="s">
        <v>474</v>
      </c>
      <c r="M22" t="s">
        <v>358</v>
      </c>
      <c r="N22">
        <v>10591</v>
      </c>
      <c r="O22">
        <v>36022</v>
      </c>
      <c r="P22">
        <v>3041</v>
      </c>
    </row>
    <row r="23" spans="1:16" x14ac:dyDescent="0.25">
      <c r="A23" s="2" t="s">
        <v>23</v>
      </c>
      <c r="B23" s="2" t="str">
        <f t="shared" si="0"/>
        <v>PR</v>
      </c>
      <c r="C23" s="16" t="str">
        <f>RIGHT(Table1[[#This Row],[Staff ID]],4)</f>
        <v>3445</v>
      </c>
      <c r="D23" s="6">
        <v>43360</v>
      </c>
      <c r="E23" s="7">
        <v>43329.22</v>
      </c>
      <c r="F23" s="14">
        <f>SUM(Table1[[#This Row],[Salary]])/SUBTOTAL(109,$E$2:$E$258)</f>
        <v>2.3235076499815311E-3</v>
      </c>
      <c r="G23" t="s">
        <v>405</v>
      </c>
      <c r="H23" t="s">
        <v>389</v>
      </c>
      <c r="I23">
        <v>49866</v>
      </c>
      <c r="J23">
        <v>24708</v>
      </c>
      <c r="K23" s="13">
        <f t="shared" si="1"/>
        <v>0.49548790759234751</v>
      </c>
      <c r="L23" t="s">
        <v>474</v>
      </c>
      <c r="M23" t="s">
        <v>358</v>
      </c>
      <c r="N23">
        <v>61222</v>
      </c>
      <c r="O23">
        <v>38971</v>
      </c>
      <c r="P23">
        <v>1526</v>
      </c>
    </row>
    <row r="24" spans="1:16" x14ac:dyDescent="0.25">
      <c r="A24" s="2" t="s">
        <v>24</v>
      </c>
      <c r="B24" s="2" t="str">
        <f t="shared" si="0"/>
        <v>TN</v>
      </c>
      <c r="C24" s="16" t="str">
        <f>RIGHT(Table1[[#This Row],[Staff ID]],4)</f>
        <v>3416</v>
      </c>
      <c r="D24" s="6">
        <v>43360</v>
      </c>
      <c r="E24" s="7">
        <v>71570.990000000005</v>
      </c>
      <c r="F24" s="14">
        <f>SUM(Table1[[#This Row],[Salary]])/SUBTOTAL(109,$E$2:$E$258)</f>
        <v>3.8379583750123283E-3</v>
      </c>
      <c r="G24" t="s">
        <v>406</v>
      </c>
      <c r="H24" t="s">
        <v>391</v>
      </c>
      <c r="I24">
        <v>42154</v>
      </c>
      <c r="J24">
        <v>19450</v>
      </c>
      <c r="K24" s="13">
        <f t="shared" si="1"/>
        <v>0.46140342553494329</v>
      </c>
      <c r="L24" t="s">
        <v>474</v>
      </c>
      <c r="M24" t="s">
        <v>358</v>
      </c>
      <c r="N24">
        <v>37331</v>
      </c>
      <c r="O24">
        <v>45028</v>
      </c>
      <c r="P24">
        <v>2413</v>
      </c>
    </row>
    <row r="25" spans="1:16" x14ac:dyDescent="0.25">
      <c r="A25" s="2" t="s">
        <v>25</v>
      </c>
      <c r="B25" s="2" t="str">
        <f t="shared" si="0"/>
        <v>TN</v>
      </c>
      <c r="C25" s="16" t="str">
        <f>RIGHT(Table1[[#This Row],[Staff ID]],4)</f>
        <v>0890</v>
      </c>
      <c r="D25" s="6">
        <v>43390</v>
      </c>
      <c r="E25" s="7">
        <v>78840.23</v>
      </c>
      <c r="F25" s="14">
        <f>SUM(Table1[[#This Row],[Salary]])/SUBTOTAL(109,$E$2:$E$258)</f>
        <v>4.2277677172887817E-3</v>
      </c>
      <c r="G25" t="s">
        <v>407</v>
      </c>
      <c r="H25" t="s">
        <v>389</v>
      </c>
      <c r="I25">
        <v>71068</v>
      </c>
      <c r="J25">
        <v>35474</v>
      </c>
      <c r="K25" s="13">
        <f t="shared" si="1"/>
        <v>0.4991557381662633</v>
      </c>
      <c r="L25" t="s">
        <v>474</v>
      </c>
      <c r="M25" t="s">
        <v>358</v>
      </c>
      <c r="N25">
        <v>31231</v>
      </c>
      <c r="O25">
        <v>27306</v>
      </c>
      <c r="P25">
        <v>2075</v>
      </c>
    </row>
    <row r="26" spans="1:16" x14ac:dyDescent="0.25">
      <c r="A26" s="2" t="s">
        <v>26</v>
      </c>
      <c r="B26" s="2" t="str">
        <f t="shared" si="0"/>
        <v>VT</v>
      </c>
      <c r="C26" s="16" t="str">
        <f>RIGHT(Table1[[#This Row],[Staff ID]],4)</f>
        <v>4137</v>
      </c>
      <c r="D26" s="6">
        <v>43390</v>
      </c>
      <c r="E26" s="7">
        <v>61994.76</v>
      </c>
      <c r="F26" s="14">
        <f>SUM(Table1[[#This Row],[Salary]])/SUBTOTAL(109,$E$2:$E$258)</f>
        <v>3.3244378532262765E-3</v>
      </c>
      <c r="G26" t="s">
        <v>398</v>
      </c>
      <c r="H26" t="s">
        <v>391</v>
      </c>
      <c r="I26">
        <v>80763</v>
      </c>
      <c r="J26">
        <v>39362</v>
      </c>
      <c r="K26" s="13">
        <f t="shared" si="1"/>
        <v>0.48737664524596658</v>
      </c>
      <c r="L26" t="s">
        <v>474</v>
      </c>
      <c r="M26" t="s">
        <v>358</v>
      </c>
      <c r="N26">
        <v>49341</v>
      </c>
      <c r="O26">
        <v>38192</v>
      </c>
      <c r="P26">
        <v>1360</v>
      </c>
    </row>
    <row r="27" spans="1:16" x14ac:dyDescent="0.25">
      <c r="A27" s="2" t="s">
        <v>27</v>
      </c>
      <c r="B27" s="2" t="str">
        <f t="shared" si="0"/>
        <v>PR</v>
      </c>
      <c r="C27" s="16" t="str">
        <f>RIGHT(Table1[[#This Row],[Staff ID]],4)</f>
        <v>2603</v>
      </c>
      <c r="D27" s="6">
        <v>43392</v>
      </c>
      <c r="E27" s="7">
        <v>89690.38</v>
      </c>
      <c r="F27" s="14">
        <f>SUM(Table1[[#This Row],[Salary]])/SUBTOTAL(109,$E$2:$E$258)</f>
        <v>4.8096015589422225E-3</v>
      </c>
      <c r="G27" t="s">
        <v>406</v>
      </c>
      <c r="H27" t="s">
        <v>389</v>
      </c>
      <c r="I27">
        <v>37935</v>
      </c>
      <c r="J27">
        <v>19524</v>
      </c>
      <c r="K27" s="13">
        <f t="shared" si="1"/>
        <v>0.51466982997232102</v>
      </c>
      <c r="L27" t="s">
        <v>474</v>
      </c>
      <c r="M27" t="s">
        <v>358</v>
      </c>
      <c r="N27">
        <v>61172</v>
      </c>
      <c r="O27">
        <v>53555</v>
      </c>
      <c r="P27">
        <v>1980</v>
      </c>
    </row>
    <row r="28" spans="1:16" x14ac:dyDescent="0.25">
      <c r="A28" s="2" t="s">
        <v>28</v>
      </c>
      <c r="B28" s="2" t="str">
        <f t="shared" si="0"/>
        <v>PR</v>
      </c>
      <c r="C28" s="16" t="str">
        <f>RIGHT(Table1[[#This Row],[Staff ID]],4)</f>
        <v>3158</v>
      </c>
      <c r="D28" s="6">
        <v>43397</v>
      </c>
      <c r="E28" s="7">
        <v>104335.03999999999</v>
      </c>
      <c r="F28" s="14">
        <f>SUM(Table1[[#This Row],[Salary]])/SUBTOTAL(109,$E$2:$E$258)</f>
        <v>5.5949140926406949E-3</v>
      </c>
      <c r="G28" t="s">
        <v>403</v>
      </c>
      <c r="H28" t="s">
        <v>391</v>
      </c>
      <c r="I28">
        <v>103766</v>
      </c>
      <c r="J28">
        <v>50207</v>
      </c>
      <c r="K28" s="13">
        <f t="shared" si="1"/>
        <v>0.48384827400111791</v>
      </c>
      <c r="L28" t="s">
        <v>474</v>
      </c>
      <c r="M28" t="s">
        <v>358</v>
      </c>
      <c r="N28">
        <v>29399</v>
      </c>
      <c r="O28">
        <v>32330</v>
      </c>
      <c r="P28">
        <v>2209</v>
      </c>
    </row>
    <row r="29" spans="1:16" x14ac:dyDescent="0.25">
      <c r="A29" s="2" t="s">
        <v>29</v>
      </c>
      <c r="B29" s="2" t="str">
        <f t="shared" si="0"/>
        <v>PR</v>
      </c>
      <c r="C29" s="16" t="str">
        <f>RIGHT(Table1[[#This Row],[Staff ID]],4)</f>
        <v>2288</v>
      </c>
      <c r="D29" s="6">
        <v>43397</v>
      </c>
      <c r="E29" s="7">
        <v>52246.29</v>
      </c>
      <c r="F29" s="14">
        <f>SUM(Table1[[#This Row],[Salary]])/SUBTOTAL(109,$E$2:$E$258)</f>
        <v>2.8016810479891763E-3</v>
      </c>
      <c r="G29" t="s">
        <v>406</v>
      </c>
      <c r="H29" t="s">
        <v>391</v>
      </c>
      <c r="I29">
        <v>16896</v>
      </c>
      <c r="J29">
        <v>8477</v>
      </c>
      <c r="K29" s="13">
        <f t="shared" si="1"/>
        <v>0.50171638257575757</v>
      </c>
      <c r="L29" t="s">
        <v>474</v>
      </c>
      <c r="M29" t="s">
        <v>358</v>
      </c>
      <c r="N29">
        <v>78881</v>
      </c>
      <c r="O29">
        <v>39220</v>
      </c>
      <c r="P29">
        <v>1976</v>
      </c>
    </row>
    <row r="30" spans="1:16" x14ac:dyDescent="0.25">
      <c r="A30" s="2" t="s">
        <v>30</v>
      </c>
      <c r="B30" s="2" t="str">
        <f t="shared" si="0"/>
        <v>VT</v>
      </c>
      <c r="C30" s="16" t="str">
        <f>RIGHT(Table1[[#This Row],[Staff ID]],4)</f>
        <v>3849</v>
      </c>
      <c r="D30" s="6">
        <v>43397</v>
      </c>
      <c r="E30" s="7">
        <v>90697.67</v>
      </c>
      <c r="F30" s="14">
        <f>SUM(Table1[[#This Row],[Salary]])/SUBTOTAL(109,$E$2:$E$258)</f>
        <v>4.8636169790386352E-3</v>
      </c>
      <c r="G30" t="s">
        <v>406</v>
      </c>
      <c r="H30" t="s">
        <v>389</v>
      </c>
      <c r="I30">
        <v>31634</v>
      </c>
      <c r="J30">
        <v>15311</v>
      </c>
      <c r="K30" s="13">
        <f t="shared" si="1"/>
        <v>0.48400455206423471</v>
      </c>
      <c r="L30" t="s">
        <v>474</v>
      </c>
      <c r="M30" t="s">
        <v>358</v>
      </c>
      <c r="N30">
        <v>13188</v>
      </c>
      <c r="O30">
        <v>34680</v>
      </c>
      <c r="P30">
        <v>2112</v>
      </c>
    </row>
    <row r="31" spans="1:16" x14ac:dyDescent="0.25">
      <c r="A31" s="2" t="s">
        <v>31</v>
      </c>
      <c r="B31" s="2" t="str">
        <f t="shared" si="0"/>
        <v>SQ</v>
      </c>
      <c r="C31" s="16" t="str">
        <f>RIGHT(Table1[[#This Row],[Staff ID]],4)</f>
        <v>1395</v>
      </c>
      <c r="D31" s="6">
        <v>43416</v>
      </c>
      <c r="E31" s="7">
        <v>90884.32</v>
      </c>
      <c r="F31" s="14">
        <f>SUM(Table1[[#This Row],[Salary]])/SUBTOTAL(109,$E$2:$E$258)</f>
        <v>4.8736259914987966E-3</v>
      </c>
      <c r="G31" t="s">
        <v>408</v>
      </c>
      <c r="H31" t="s">
        <v>389</v>
      </c>
      <c r="I31">
        <v>26815</v>
      </c>
      <c r="J31">
        <v>13174</v>
      </c>
      <c r="K31" s="13">
        <f t="shared" si="1"/>
        <v>0.49129218720865186</v>
      </c>
      <c r="L31" t="s">
        <v>474</v>
      </c>
      <c r="M31" t="s">
        <v>358</v>
      </c>
      <c r="N31">
        <v>22124</v>
      </c>
      <c r="O31">
        <v>35372</v>
      </c>
      <c r="P31">
        <v>2437</v>
      </c>
    </row>
    <row r="32" spans="1:16" x14ac:dyDescent="0.25">
      <c r="A32" s="2" t="s">
        <v>32</v>
      </c>
      <c r="B32" s="2" t="str">
        <f t="shared" si="0"/>
        <v>SQ</v>
      </c>
      <c r="C32" s="16" t="str">
        <f>RIGHT(Table1[[#This Row],[Staff ID]],4)</f>
        <v>2559</v>
      </c>
      <c r="D32" s="6">
        <v>43416</v>
      </c>
      <c r="E32" s="7">
        <v>76320.44</v>
      </c>
      <c r="F32" s="14">
        <f>SUM(Table1[[#This Row],[Salary]])/SUBTOTAL(109,$E$2:$E$258)</f>
        <v>4.0926452447091468E-3</v>
      </c>
      <c r="G32" t="s">
        <v>409</v>
      </c>
      <c r="H32" t="s">
        <v>391</v>
      </c>
      <c r="I32">
        <v>8697</v>
      </c>
      <c r="J32">
        <v>4095</v>
      </c>
      <c r="K32" s="13">
        <f t="shared" si="1"/>
        <v>0.47085201793721976</v>
      </c>
      <c r="L32" t="s">
        <v>474</v>
      </c>
      <c r="M32" t="s">
        <v>358</v>
      </c>
      <c r="N32">
        <v>20334</v>
      </c>
      <c r="O32">
        <v>36024</v>
      </c>
      <c r="P32">
        <v>2022</v>
      </c>
    </row>
    <row r="33" spans="1:16" x14ac:dyDescent="0.25">
      <c r="A33" s="2" t="s">
        <v>33</v>
      </c>
      <c r="B33" s="2" t="str">
        <f t="shared" si="0"/>
        <v>VT</v>
      </c>
      <c r="C33" s="16" t="str">
        <f>RIGHT(Table1[[#This Row],[Staff ID]],4)</f>
        <v>4627</v>
      </c>
      <c r="D33" s="6">
        <v>43416</v>
      </c>
      <c r="E33" s="7">
        <v>73360.38</v>
      </c>
      <c r="F33" s="14">
        <f>SUM(Table1[[#This Row],[Salary]])/SUBTOTAL(109,$E$2:$E$258)</f>
        <v>3.9339135146109743E-3</v>
      </c>
      <c r="G33" t="s">
        <v>410</v>
      </c>
      <c r="H33" t="s">
        <v>389</v>
      </c>
      <c r="I33">
        <v>15256</v>
      </c>
      <c r="J33">
        <v>7183</v>
      </c>
      <c r="K33" s="13">
        <f t="shared" si="1"/>
        <v>0.47083114840062928</v>
      </c>
      <c r="L33" t="s">
        <v>474</v>
      </c>
      <c r="M33" t="s">
        <v>358</v>
      </c>
      <c r="N33">
        <v>6669</v>
      </c>
      <c r="O33">
        <v>20541</v>
      </c>
      <c r="P33">
        <v>2413</v>
      </c>
    </row>
    <row r="34" spans="1:16" x14ac:dyDescent="0.25">
      <c r="A34" s="2" t="s">
        <v>35</v>
      </c>
      <c r="B34" s="2" t="str">
        <f t="shared" si="0"/>
        <v>PR</v>
      </c>
      <c r="C34" s="16" t="str">
        <f>RIGHT(Table1[[#This Row],[Staff ID]],4)</f>
        <v>1951</v>
      </c>
      <c r="D34" s="6">
        <v>43430</v>
      </c>
      <c r="E34" s="7">
        <v>50449.46</v>
      </c>
      <c r="F34" s="14">
        <f>SUM(Table1[[#This Row],[Salary]])/SUBTOTAL(109,$E$2:$E$258)</f>
        <v>2.7053269421290589E-3</v>
      </c>
      <c r="G34" t="s">
        <v>411</v>
      </c>
      <c r="H34" t="s">
        <v>389</v>
      </c>
      <c r="I34">
        <v>103534</v>
      </c>
      <c r="J34">
        <v>49563</v>
      </c>
      <c r="K34" s="13">
        <f t="shared" si="1"/>
        <v>0.4787123070682095</v>
      </c>
      <c r="L34" t="s">
        <v>474</v>
      </c>
      <c r="M34" t="s">
        <v>358</v>
      </c>
      <c r="N34">
        <v>13357</v>
      </c>
      <c r="O34">
        <v>41997</v>
      </c>
      <c r="P34">
        <v>3220</v>
      </c>
    </row>
    <row r="35" spans="1:16" x14ac:dyDescent="0.25">
      <c r="A35" s="2" t="s">
        <v>36</v>
      </c>
      <c r="B35" s="2" t="str">
        <f t="shared" si="0"/>
        <v>PR</v>
      </c>
      <c r="C35" s="16" t="str">
        <f>RIGHT(Table1[[#This Row],[Staff ID]],4)</f>
        <v>1662</v>
      </c>
      <c r="D35" s="6">
        <v>43452</v>
      </c>
      <c r="E35" s="7">
        <v>53949.26</v>
      </c>
      <c r="F35" s="14">
        <f>SUM(Table1[[#This Row],[Salary]])/SUBTOTAL(109,$E$2:$E$258)</f>
        <v>2.8930019585130455E-3</v>
      </c>
      <c r="G35" t="s">
        <v>401</v>
      </c>
      <c r="H35" t="s">
        <v>391</v>
      </c>
      <c r="I35">
        <v>52860</v>
      </c>
      <c r="J35">
        <v>26076</v>
      </c>
      <c r="K35" s="13">
        <f t="shared" si="1"/>
        <v>0.49330306469920543</v>
      </c>
      <c r="L35" t="s">
        <v>474</v>
      </c>
      <c r="M35" t="s">
        <v>358</v>
      </c>
      <c r="N35">
        <v>77666</v>
      </c>
      <c r="O35">
        <v>41571</v>
      </c>
      <c r="P35">
        <v>863</v>
      </c>
    </row>
    <row r="36" spans="1:16" x14ac:dyDescent="0.25">
      <c r="A36" s="2" t="s">
        <v>37</v>
      </c>
      <c r="B36" s="2" t="str">
        <f t="shared" si="0"/>
        <v>VT</v>
      </c>
      <c r="C36" s="16" t="str">
        <f>RIGHT(Table1[[#This Row],[Staff ID]],4)</f>
        <v>2313</v>
      </c>
      <c r="D36" s="6">
        <v>43452</v>
      </c>
      <c r="E36" s="7">
        <v>113616.23</v>
      </c>
      <c r="F36" s="14">
        <f>SUM(Table1[[#This Row],[Salary]])/SUBTOTAL(109,$E$2:$E$258)</f>
        <v>6.0926132426815235E-3</v>
      </c>
      <c r="G36" t="s">
        <v>412</v>
      </c>
      <c r="H36" t="s">
        <v>391</v>
      </c>
      <c r="I36">
        <v>659026</v>
      </c>
      <c r="J36">
        <v>311581</v>
      </c>
      <c r="K36" s="13">
        <f t="shared" si="1"/>
        <v>0.47279014788490892</v>
      </c>
      <c r="L36" t="s">
        <v>474</v>
      </c>
      <c r="M36" t="s">
        <v>358</v>
      </c>
      <c r="N36">
        <v>40758</v>
      </c>
      <c r="O36">
        <v>37745</v>
      </c>
      <c r="P36">
        <v>1399</v>
      </c>
    </row>
    <row r="37" spans="1:16" x14ac:dyDescent="0.25">
      <c r="A37" s="2" t="s">
        <v>38</v>
      </c>
      <c r="B37" s="2" t="str">
        <f t="shared" si="0"/>
        <v>SQ</v>
      </c>
      <c r="C37" s="16" t="str">
        <f>RIGHT(Table1[[#This Row],[Staff ID]],4)</f>
        <v>1620</v>
      </c>
      <c r="D37" s="6">
        <v>43458</v>
      </c>
      <c r="E37" s="7">
        <v>110906.35</v>
      </c>
      <c r="F37" s="14">
        <f>SUM(Table1[[#This Row],[Salary]])/SUBTOTAL(109,$E$2:$E$258)</f>
        <v>5.9472972893702958E-3</v>
      </c>
      <c r="G37" t="s">
        <v>413</v>
      </c>
      <c r="H37" t="s">
        <v>391</v>
      </c>
      <c r="I37">
        <v>14133</v>
      </c>
      <c r="J37">
        <v>6832</v>
      </c>
      <c r="K37" s="13">
        <f t="shared" si="1"/>
        <v>0.48340762753838534</v>
      </c>
      <c r="L37" t="s">
        <v>474</v>
      </c>
      <c r="M37" t="s">
        <v>358</v>
      </c>
      <c r="N37">
        <v>490208</v>
      </c>
      <c r="O37">
        <v>45610</v>
      </c>
      <c r="P37">
        <v>910</v>
      </c>
    </row>
    <row r="38" spans="1:16" x14ac:dyDescent="0.25">
      <c r="A38" s="2" t="s">
        <v>39</v>
      </c>
      <c r="B38" s="2" t="str">
        <f t="shared" si="0"/>
        <v>VT</v>
      </c>
      <c r="C38" s="16" t="str">
        <f>RIGHT(Table1[[#This Row],[Staff ID]],4)</f>
        <v>4681</v>
      </c>
      <c r="D38" s="6">
        <v>43458</v>
      </c>
      <c r="E38" s="7">
        <v>100371.31</v>
      </c>
      <c r="F38" s="14">
        <f>SUM(Table1[[#This Row],[Salary]])/SUBTOTAL(109,$E$2:$E$258)</f>
        <v>5.3823610631270943E-3</v>
      </c>
      <c r="G38" t="s">
        <v>414</v>
      </c>
      <c r="H38" t="s">
        <v>389</v>
      </c>
      <c r="I38">
        <v>92737</v>
      </c>
      <c r="J38">
        <v>44419</v>
      </c>
      <c r="K38" s="13">
        <f t="shared" si="1"/>
        <v>0.47897818562170441</v>
      </c>
      <c r="L38" t="s">
        <v>474</v>
      </c>
      <c r="M38" t="s">
        <v>358</v>
      </c>
      <c r="N38">
        <v>11003</v>
      </c>
      <c r="O38">
        <v>35450</v>
      </c>
      <c r="P38">
        <v>2018</v>
      </c>
    </row>
    <row r="39" spans="1:16" x14ac:dyDescent="0.25">
      <c r="A39" s="2" t="s">
        <v>40</v>
      </c>
      <c r="B39" s="2" t="str">
        <f t="shared" si="0"/>
        <v>TN</v>
      </c>
      <c r="C39" s="16" t="str">
        <f>RIGHT(Table1[[#This Row],[Staff ID]],4)</f>
        <v>4246</v>
      </c>
      <c r="D39" s="6">
        <v>43465</v>
      </c>
      <c r="E39" s="7">
        <v>69163.39</v>
      </c>
      <c r="F39" s="14">
        <f>SUM(Table1[[#This Row],[Salary]])/SUBTOTAL(109,$E$2:$E$258)</f>
        <v>3.708852034808292E-3</v>
      </c>
      <c r="G39" t="s">
        <v>399</v>
      </c>
      <c r="H39" t="s">
        <v>389</v>
      </c>
      <c r="I39">
        <v>33586</v>
      </c>
      <c r="J39">
        <v>16421</v>
      </c>
      <c r="K39" s="13">
        <f t="shared" si="1"/>
        <v>0.48892395641040909</v>
      </c>
      <c r="L39" t="s">
        <v>474</v>
      </c>
      <c r="M39" t="s">
        <v>358</v>
      </c>
      <c r="N39">
        <v>72671</v>
      </c>
      <c r="O39">
        <v>43125</v>
      </c>
      <c r="P39">
        <v>1602</v>
      </c>
    </row>
    <row r="40" spans="1:16" x14ac:dyDescent="0.25">
      <c r="A40" s="2" t="s">
        <v>41</v>
      </c>
      <c r="B40" s="2" t="str">
        <f t="shared" si="0"/>
        <v>TN</v>
      </c>
      <c r="C40" s="16" t="str">
        <f>RIGHT(Table1[[#This Row],[Staff ID]],4)</f>
        <v>2570</v>
      </c>
      <c r="D40" s="6">
        <v>43466</v>
      </c>
      <c r="E40" s="7">
        <v>114691.03</v>
      </c>
      <c r="F40" s="14">
        <f>SUM(Table1[[#This Row],[Salary]])/SUBTOTAL(109,$E$2:$E$258)</f>
        <v>6.1502488526048076E-3</v>
      </c>
      <c r="G40" t="s">
        <v>415</v>
      </c>
      <c r="H40" t="s">
        <v>389</v>
      </c>
      <c r="I40">
        <v>150982</v>
      </c>
      <c r="J40">
        <v>74277</v>
      </c>
      <c r="K40" s="13">
        <f t="shared" si="1"/>
        <v>0.49195930640738633</v>
      </c>
      <c r="L40" t="s">
        <v>474</v>
      </c>
      <c r="M40" t="s">
        <v>358</v>
      </c>
      <c r="N40">
        <v>26020</v>
      </c>
      <c r="O40">
        <v>40003</v>
      </c>
      <c r="P40">
        <v>2651</v>
      </c>
    </row>
    <row r="41" spans="1:16" x14ac:dyDescent="0.25">
      <c r="A41" s="2" t="s">
        <v>42</v>
      </c>
      <c r="B41" s="2" t="str">
        <f t="shared" si="0"/>
        <v>VT</v>
      </c>
      <c r="C41" s="16" t="str">
        <f>RIGHT(Table1[[#This Row],[Staff ID]],4)</f>
        <v>2801</v>
      </c>
      <c r="D41" s="6">
        <v>43468</v>
      </c>
      <c r="E41" s="7">
        <v>86556.96</v>
      </c>
      <c r="F41" s="14">
        <f>SUM(Table1[[#This Row],[Salary]])/SUBTOTAL(109,$E$2:$E$258)</f>
        <v>4.6415734859557916E-3</v>
      </c>
      <c r="G41" t="s">
        <v>409</v>
      </c>
      <c r="H41" t="s">
        <v>389</v>
      </c>
      <c r="I41">
        <v>88805</v>
      </c>
      <c r="J41">
        <v>44626</v>
      </c>
      <c r="K41" s="13">
        <f t="shared" si="1"/>
        <v>0.50251675018298514</v>
      </c>
      <c r="L41" t="s">
        <v>474</v>
      </c>
      <c r="M41" t="s">
        <v>358</v>
      </c>
      <c r="N41">
        <v>112580</v>
      </c>
      <c r="O41">
        <v>44570</v>
      </c>
      <c r="P41">
        <v>2152</v>
      </c>
    </row>
    <row r="42" spans="1:16" x14ac:dyDescent="0.25">
      <c r="A42" s="2" t="s">
        <v>43</v>
      </c>
      <c r="B42" s="2" t="str">
        <f t="shared" si="0"/>
        <v>SQ</v>
      </c>
      <c r="C42" s="16" t="str">
        <f>RIGHT(Table1[[#This Row],[Staff ID]],4)</f>
        <v>1177</v>
      </c>
      <c r="D42" s="6">
        <v>43474</v>
      </c>
      <c r="E42" s="7">
        <v>31172.77</v>
      </c>
      <c r="F42" s="14">
        <f>SUM(Table1[[#This Row],[Salary]])/SUBTOTAL(109,$E$2:$E$258)</f>
        <v>1.6716241272313414E-3</v>
      </c>
      <c r="G42" t="s">
        <v>416</v>
      </c>
      <c r="H42" t="s">
        <v>391</v>
      </c>
      <c r="I42">
        <v>10742</v>
      </c>
      <c r="J42">
        <v>5125</v>
      </c>
      <c r="K42" s="13">
        <f t="shared" si="1"/>
        <v>0.47709923664122139</v>
      </c>
      <c r="L42" t="s">
        <v>474</v>
      </c>
      <c r="M42" t="s">
        <v>358</v>
      </c>
      <c r="N42">
        <v>66086</v>
      </c>
      <c r="O42">
        <v>49570</v>
      </c>
      <c r="P42">
        <v>1409</v>
      </c>
    </row>
    <row r="43" spans="1:16" x14ac:dyDescent="0.25">
      <c r="A43" s="2" t="s">
        <v>44</v>
      </c>
      <c r="B43" s="2" t="str">
        <f t="shared" si="0"/>
        <v>VT</v>
      </c>
      <c r="C43" s="16" t="str">
        <f>RIGHT(Table1[[#This Row],[Staff ID]],4)</f>
        <v>1740</v>
      </c>
      <c r="D43" s="6">
        <v>43489</v>
      </c>
      <c r="E43" s="7">
        <v>80169.42</v>
      </c>
      <c r="F43" s="14">
        <f>SUM(Table1[[#This Row],[Salary]])/SUBTOTAL(109,$E$2:$E$258)</f>
        <v>4.299044863133524E-3</v>
      </c>
      <c r="G43" t="s">
        <v>396</v>
      </c>
      <c r="H43" t="s">
        <v>389</v>
      </c>
      <c r="I43">
        <v>20018</v>
      </c>
      <c r="J43">
        <v>9166</v>
      </c>
      <c r="K43" s="13">
        <f t="shared" si="1"/>
        <v>0.45788790088919973</v>
      </c>
      <c r="L43" t="s">
        <v>474</v>
      </c>
      <c r="M43" t="s">
        <v>358</v>
      </c>
      <c r="N43">
        <v>8222</v>
      </c>
      <c r="O43">
        <v>25876</v>
      </c>
      <c r="P43">
        <v>2478</v>
      </c>
    </row>
    <row r="44" spans="1:16" x14ac:dyDescent="0.25">
      <c r="A44" s="2" t="s">
        <v>45</v>
      </c>
      <c r="B44" s="2" t="str">
        <f t="shared" si="0"/>
        <v>TN</v>
      </c>
      <c r="C44" s="16" t="str">
        <f>RIGHT(Table1[[#This Row],[Staff ID]],4)</f>
        <v>1876</v>
      </c>
      <c r="D44" s="6">
        <v>43494</v>
      </c>
      <c r="E44" s="7">
        <v>53949.26</v>
      </c>
      <c r="F44" s="14">
        <f>SUM(Table1[[#This Row],[Salary]])/SUBTOTAL(109,$E$2:$E$258)</f>
        <v>2.8930019585130455E-3</v>
      </c>
      <c r="G44" t="s">
        <v>395</v>
      </c>
      <c r="H44" t="s">
        <v>391</v>
      </c>
      <c r="I44">
        <v>346438</v>
      </c>
      <c r="J44">
        <v>169422</v>
      </c>
      <c r="K44" s="13">
        <f t="shared" si="1"/>
        <v>0.48903988592475423</v>
      </c>
      <c r="L44" t="s">
        <v>474</v>
      </c>
      <c r="M44" t="s">
        <v>358</v>
      </c>
      <c r="N44">
        <v>16193</v>
      </c>
      <c r="O44">
        <v>30738</v>
      </c>
      <c r="P44">
        <v>2093</v>
      </c>
    </row>
    <row r="45" spans="1:16" x14ac:dyDescent="0.25">
      <c r="A45" s="2" t="s">
        <v>37</v>
      </c>
      <c r="B45" s="2" t="str">
        <f t="shared" si="0"/>
        <v>VT</v>
      </c>
      <c r="C45" s="16" t="str">
        <f>RIGHT(Table1[[#This Row],[Staff ID]],4)</f>
        <v>2313</v>
      </c>
      <c r="D45" s="6">
        <v>43504</v>
      </c>
      <c r="E45" s="7">
        <v>58935.92</v>
      </c>
      <c r="F45" s="14">
        <f>SUM(Table1[[#This Row],[Salary]])/SUBTOTAL(109,$E$2:$E$258)</f>
        <v>3.1604090952641085E-3</v>
      </c>
      <c r="G45" t="s">
        <v>417</v>
      </c>
      <c r="H45" t="s">
        <v>391</v>
      </c>
      <c r="I45">
        <v>20306</v>
      </c>
      <c r="J45">
        <v>9452</v>
      </c>
      <c r="K45" s="13">
        <f t="shared" si="1"/>
        <v>0.46547818378804295</v>
      </c>
      <c r="L45" t="s">
        <v>475</v>
      </c>
      <c r="M45" t="s">
        <v>358</v>
      </c>
      <c r="N45">
        <v>258791</v>
      </c>
      <c r="O45">
        <v>57993</v>
      </c>
      <c r="P45">
        <v>1443</v>
      </c>
    </row>
    <row r="46" spans="1:16" x14ac:dyDescent="0.25">
      <c r="A46" s="2" t="s">
        <v>46</v>
      </c>
      <c r="B46" s="2" t="str">
        <f t="shared" si="0"/>
        <v>VT</v>
      </c>
      <c r="C46" s="16" t="str">
        <f>RIGHT(Table1[[#This Row],[Staff ID]],4)</f>
        <v>3988</v>
      </c>
      <c r="D46" s="6">
        <v>43504</v>
      </c>
      <c r="E46" s="7">
        <v>63555.73</v>
      </c>
      <c r="F46" s="14">
        <f>SUM(Table1[[#This Row],[Salary]])/SUBTOTAL(109,$E$2:$E$258)</f>
        <v>3.408144085103787E-3</v>
      </c>
      <c r="G46" t="s">
        <v>418</v>
      </c>
      <c r="H46" t="s">
        <v>391</v>
      </c>
      <c r="I46">
        <v>30387</v>
      </c>
      <c r="J46">
        <v>15004</v>
      </c>
      <c r="K46" s="13">
        <f t="shared" si="1"/>
        <v>0.49376378056405701</v>
      </c>
      <c r="L46" t="s">
        <v>475</v>
      </c>
      <c r="M46" t="s">
        <v>358</v>
      </c>
      <c r="N46">
        <v>15431</v>
      </c>
      <c r="O46">
        <v>32042</v>
      </c>
      <c r="P46">
        <v>2576</v>
      </c>
    </row>
    <row r="47" spans="1:16" x14ac:dyDescent="0.25">
      <c r="A47" s="2" t="s">
        <v>47</v>
      </c>
      <c r="B47" s="2" t="str">
        <f t="shared" si="0"/>
        <v>TN</v>
      </c>
      <c r="C47" s="16" t="str">
        <f>RIGHT(Table1[[#This Row],[Staff ID]],4)</f>
        <v>0227</v>
      </c>
      <c r="D47" s="6">
        <v>43508</v>
      </c>
      <c r="E47" s="7">
        <v>57419.35</v>
      </c>
      <c r="F47" s="14">
        <f>SUM(Table1[[#This Row],[Salary]])/SUBTOTAL(109,$E$2:$E$258)</f>
        <v>3.0790837910760231E-3</v>
      </c>
      <c r="G47" t="s">
        <v>419</v>
      </c>
      <c r="H47" t="s">
        <v>391</v>
      </c>
      <c r="I47">
        <v>94318</v>
      </c>
      <c r="J47">
        <v>46409</v>
      </c>
      <c r="K47" s="13">
        <f t="shared" si="1"/>
        <v>0.49204817744226975</v>
      </c>
      <c r="L47" t="s">
        <v>475</v>
      </c>
      <c r="M47" t="s">
        <v>358</v>
      </c>
      <c r="N47">
        <v>23914</v>
      </c>
      <c r="O47">
        <v>32299</v>
      </c>
      <c r="P47">
        <v>2084</v>
      </c>
    </row>
    <row r="48" spans="1:16" x14ac:dyDescent="0.25">
      <c r="A48" s="2" t="s">
        <v>48</v>
      </c>
      <c r="B48" s="2" t="str">
        <f t="shared" si="0"/>
        <v>VT</v>
      </c>
      <c r="C48" s="16" t="str">
        <f>RIGHT(Table1[[#This Row],[Staff ID]],4)</f>
        <v>1092</v>
      </c>
      <c r="D48" s="6">
        <v>43515</v>
      </c>
      <c r="E48" s="7">
        <v>67818.14</v>
      </c>
      <c r="F48" s="14">
        <f>SUM(Table1[[#This Row],[Salary]])/SUBTOTAL(109,$E$2:$E$258)</f>
        <v>3.6367136795335455E-3</v>
      </c>
      <c r="G48" t="s">
        <v>420</v>
      </c>
      <c r="H48" t="s">
        <v>391</v>
      </c>
      <c r="I48">
        <v>414251</v>
      </c>
      <c r="J48">
        <v>198216</v>
      </c>
      <c r="K48" s="13">
        <f t="shared" si="1"/>
        <v>0.47849250816533939</v>
      </c>
      <c r="L48" t="s">
        <v>475</v>
      </c>
      <c r="M48" t="s">
        <v>358</v>
      </c>
      <c r="N48">
        <v>65369</v>
      </c>
      <c r="O48">
        <v>38983</v>
      </c>
      <c r="P48">
        <v>1262</v>
      </c>
    </row>
    <row r="49" spans="1:16" x14ac:dyDescent="0.25">
      <c r="A49" s="2" t="s">
        <v>49</v>
      </c>
      <c r="B49" s="2" t="str">
        <f t="shared" si="0"/>
        <v>TN</v>
      </c>
      <c r="C49" s="16" t="str">
        <f>RIGHT(Table1[[#This Row],[Staff ID]],4)</f>
        <v>3169</v>
      </c>
      <c r="D49" s="6">
        <v>43521</v>
      </c>
      <c r="E49" s="7">
        <v>44403.77</v>
      </c>
      <c r="F49" s="14">
        <f>SUM(Table1[[#This Row],[Salary]])/SUBTOTAL(109,$E$2:$E$258)</f>
        <v>2.3811298537804375E-3</v>
      </c>
      <c r="G49" t="s">
        <v>421</v>
      </c>
      <c r="H49" t="s">
        <v>389</v>
      </c>
      <c r="I49">
        <v>22217</v>
      </c>
      <c r="J49">
        <v>10639</v>
      </c>
      <c r="K49" s="13">
        <f t="shared" si="1"/>
        <v>0.47886753387045955</v>
      </c>
      <c r="L49" t="s">
        <v>475</v>
      </c>
      <c r="M49" t="s">
        <v>358</v>
      </c>
      <c r="N49">
        <v>307788</v>
      </c>
      <c r="O49">
        <v>43809</v>
      </c>
      <c r="P49">
        <v>999</v>
      </c>
    </row>
    <row r="50" spans="1:16" x14ac:dyDescent="0.25">
      <c r="A50" s="2" t="s">
        <v>50</v>
      </c>
      <c r="B50" s="2" t="str">
        <f t="shared" si="0"/>
        <v>SQ</v>
      </c>
      <c r="C50" s="16" t="str">
        <f>RIGHT(Table1[[#This Row],[Staff ID]],4)</f>
        <v>1402</v>
      </c>
      <c r="D50" s="6">
        <v>43521</v>
      </c>
      <c r="E50" s="7">
        <v>40753.54</v>
      </c>
      <c r="F50" s="14">
        <f>SUM(Table1[[#This Row],[Salary]])/SUBTOTAL(109,$E$2:$E$258)</f>
        <v>2.1853881042360867E-3</v>
      </c>
      <c r="G50" t="s">
        <v>422</v>
      </c>
      <c r="H50" t="s">
        <v>389</v>
      </c>
      <c r="I50">
        <v>228138</v>
      </c>
      <c r="J50">
        <v>108296</v>
      </c>
      <c r="K50" s="13">
        <f t="shared" si="1"/>
        <v>0.47469514066047741</v>
      </c>
      <c r="L50" t="s">
        <v>475</v>
      </c>
      <c r="M50" t="s">
        <v>358</v>
      </c>
      <c r="N50">
        <v>16842</v>
      </c>
      <c r="O50">
        <v>27257</v>
      </c>
      <c r="P50">
        <v>3360</v>
      </c>
    </row>
    <row r="51" spans="1:16" x14ac:dyDescent="0.25">
      <c r="A51" s="2" t="s">
        <v>51</v>
      </c>
      <c r="B51" s="2" t="str">
        <f t="shared" si="0"/>
        <v>SQ</v>
      </c>
      <c r="C51" s="16" t="str">
        <f>RIGHT(Table1[[#This Row],[Staff ID]],4)</f>
        <v>0360</v>
      </c>
      <c r="D51" s="6">
        <v>43538</v>
      </c>
      <c r="E51" s="7">
        <v>102934.09</v>
      </c>
      <c r="F51" s="14">
        <f>SUM(Table1[[#This Row],[Salary]])/SUBTOTAL(109,$E$2:$E$258)</f>
        <v>5.5197888528546657E-3</v>
      </c>
      <c r="G51" t="s">
        <v>423</v>
      </c>
      <c r="H51" t="s">
        <v>391</v>
      </c>
      <c r="I51">
        <v>119786</v>
      </c>
      <c r="J51">
        <v>58814</v>
      </c>
      <c r="K51" s="13">
        <f t="shared" si="1"/>
        <v>0.49099226954735947</v>
      </c>
      <c r="L51" t="s">
        <v>475</v>
      </c>
      <c r="M51" t="s">
        <v>358</v>
      </c>
      <c r="N51">
        <v>166983</v>
      </c>
      <c r="O51">
        <v>44369</v>
      </c>
      <c r="P51">
        <v>1030</v>
      </c>
    </row>
    <row r="52" spans="1:16" x14ac:dyDescent="0.25">
      <c r="A52" s="2" t="s">
        <v>52</v>
      </c>
      <c r="B52" s="2" t="str">
        <f t="shared" si="0"/>
        <v>PR</v>
      </c>
      <c r="C52" s="16" t="str">
        <f>RIGHT(Table1[[#This Row],[Staff ID]],4)</f>
        <v>2208</v>
      </c>
      <c r="D52" s="6">
        <v>43563</v>
      </c>
      <c r="E52" s="7">
        <v>68860.399999999994</v>
      </c>
      <c r="F52" s="14">
        <f>SUM(Table1[[#This Row],[Salary]])/SUBTOTAL(109,$E$2:$E$258)</f>
        <v>3.6926043483078677E-3</v>
      </c>
      <c r="G52" t="s">
        <v>424</v>
      </c>
      <c r="H52" t="s">
        <v>391</v>
      </c>
      <c r="I52">
        <v>10038</v>
      </c>
      <c r="J52">
        <v>4651</v>
      </c>
      <c r="K52" s="13">
        <f t="shared" si="1"/>
        <v>0.46333931061964534</v>
      </c>
      <c r="L52" t="s">
        <v>475</v>
      </c>
      <c r="M52" t="s">
        <v>358</v>
      </c>
      <c r="N52">
        <v>87583</v>
      </c>
      <c r="O52">
        <v>45751</v>
      </c>
      <c r="P52">
        <v>1183</v>
      </c>
    </row>
    <row r="53" spans="1:16" x14ac:dyDescent="0.25">
      <c r="A53" s="2" t="s">
        <v>53</v>
      </c>
      <c r="B53" s="2" t="str">
        <f t="shared" si="0"/>
        <v>SQ</v>
      </c>
      <c r="C53" s="16" t="str">
        <f>RIGHT(Table1[[#This Row],[Staff ID]],4)</f>
        <v>1637</v>
      </c>
      <c r="D53" s="6">
        <v>43563</v>
      </c>
      <c r="E53" s="7">
        <v>79567.69</v>
      </c>
      <c r="F53" s="14">
        <f>SUM(Table1[[#This Row],[Salary]])/SUBTOTAL(109,$E$2:$E$258)</f>
        <v>4.2667773942470918E-3</v>
      </c>
      <c r="G53" t="s">
        <v>396</v>
      </c>
      <c r="H53" t="s">
        <v>391</v>
      </c>
      <c r="I53">
        <v>19856</v>
      </c>
      <c r="J53">
        <v>9657</v>
      </c>
      <c r="K53" s="13">
        <f t="shared" si="1"/>
        <v>0.48635173247381142</v>
      </c>
      <c r="L53" t="s">
        <v>475</v>
      </c>
      <c r="M53" t="s">
        <v>358</v>
      </c>
      <c r="N53">
        <v>7724</v>
      </c>
      <c r="O53">
        <v>24537</v>
      </c>
      <c r="P53">
        <v>2928</v>
      </c>
    </row>
    <row r="54" spans="1:16" x14ac:dyDescent="0.25">
      <c r="A54" s="2" t="s">
        <v>54</v>
      </c>
      <c r="B54" s="2" t="str">
        <f t="shared" si="0"/>
        <v>TN</v>
      </c>
      <c r="C54" s="16" t="str">
        <f>RIGHT(Table1[[#This Row],[Staff ID]],4)</f>
        <v>3210</v>
      </c>
      <c r="D54" s="6">
        <v>43567</v>
      </c>
      <c r="E54" s="7">
        <v>35943.620000000003</v>
      </c>
      <c r="F54" s="14">
        <f>SUM(Table1[[#This Row],[Salary]])/SUBTOTAL(109,$E$2:$E$258)</f>
        <v>1.9274585611748648E-3</v>
      </c>
      <c r="G54" t="s">
        <v>402</v>
      </c>
      <c r="H54" t="s">
        <v>391</v>
      </c>
      <c r="I54">
        <v>33155</v>
      </c>
      <c r="J54">
        <v>15818</v>
      </c>
      <c r="K54" s="13">
        <f t="shared" si="1"/>
        <v>0.47709244457849492</v>
      </c>
      <c r="L54" t="s">
        <v>476</v>
      </c>
      <c r="M54" t="s">
        <v>358</v>
      </c>
      <c r="N54">
        <v>15405</v>
      </c>
      <c r="O54">
        <v>30330</v>
      </c>
      <c r="P54">
        <v>2351</v>
      </c>
    </row>
    <row r="55" spans="1:16" x14ac:dyDescent="0.25">
      <c r="A55" s="2" t="s">
        <v>55</v>
      </c>
      <c r="B55" s="2" t="str">
        <f t="shared" si="0"/>
        <v>PR</v>
      </c>
      <c r="C55" s="16" t="str">
        <f>RIGHT(Table1[[#This Row],[Staff ID]],4)</f>
        <v>3844</v>
      </c>
      <c r="D55" s="6">
        <v>43584</v>
      </c>
      <c r="E55" s="7">
        <v>116767.63</v>
      </c>
      <c r="F55" s="14">
        <f>SUM(Table1[[#This Row],[Salary]])/SUBTOTAL(109,$E$2:$E$258)</f>
        <v>6.2616054841331779E-3</v>
      </c>
      <c r="G55" t="s">
        <v>418</v>
      </c>
      <c r="H55" t="s">
        <v>389</v>
      </c>
      <c r="I55">
        <v>22648</v>
      </c>
      <c r="J55">
        <v>11090</v>
      </c>
      <c r="K55" s="13">
        <f t="shared" si="1"/>
        <v>0.48966796185093608</v>
      </c>
      <c r="L55" t="s">
        <v>476</v>
      </c>
      <c r="M55" t="s">
        <v>358</v>
      </c>
      <c r="N55">
        <v>25798</v>
      </c>
      <c r="O55">
        <v>32825</v>
      </c>
      <c r="P55">
        <v>2455</v>
      </c>
    </row>
    <row r="56" spans="1:16" x14ac:dyDescent="0.25">
      <c r="A56" s="2" t="s">
        <v>56</v>
      </c>
      <c r="B56" s="2" t="str">
        <f t="shared" si="0"/>
        <v>VT</v>
      </c>
      <c r="C56" s="16" t="str">
        <f>RIGHT(Table1[[#This Row],[Staff ID]],4)</f>
        <v>4093</v>
      </c>
      <c r="D56" s="6">
        <v>43602</v>
      </c>
      <c r="E56" s="7">
        <v>85455.53</v>
      </c>
      <c r="F56" s="14">
        <f>SUM(Table1[[#This Row],[Salary]])/SUBTOTAL(109,$E$2:$E$258)</f>
        <v>4.5825098556638274E-3</v>
      </c>
      <c r="G56" t="s">
        <v>425</v>
      </c>
      <c r="H56" t="s">
        <v>389</v>
      </c>
      <c r="I56">
        <v>58302</v>
      </c>
      <c r="J56">
        <v>28347</v>
      </c>
      <c r="K56" s="13">
        <f t="shared" si="1"/>
        <v>0.48620973551507668</v>
      </c>
      <c r="L56" t="s">
        <v>476</v>
      </c>
      <c r="M56" t="s">
        <v>358</v>
      </c>
      <c r="N56">
        <v>17343</v>
      </c>
      <c r="O56">
        <v>36924</v>
      </c>
      <c r="P56">
        <v>2722</v>
      </c>
    </row>
    <row r="57" spans="1:16" x14ac:dyDescent="0.25">
      <c r="A57" s="2" t="s">
        <v>57</v>
      </c>
      <c r="B57" s="2" t="str">
        <f t="shared" si="0"/>
        <v>SQ</v>
      </c>
      <c r="C57" s="16" t="str">
        <f>RIGHT(Table1[[#This Row],[Staff ID]],4)</f>
        <v>2246</v>
      </c>
      <c r="D57" s="6">
        <v>43633</v>
      </c>
      <c r="E57" s="7">
        <v>39700.82</v>
      </c>
      <c r="F57" s="14">
        <f>SUM(Table1[[#This Row],[Salary]])/SUBTOTAL(109,$E$2:$E$258)</f>
        <v>2.1289365232178142E-3</v>
      </c>
      <c r="G57" t="s">
        <v>426</v>
      </c>
      <c r="H57" t="s">
        <v>391</v>
      </c>
      <c r="I57">
        <v>85864</v>
      </c>
      <c r="J57">
        <v>43141</v>
      </c>
      <c r="K57" s="13">
        <f t="shared" si="1"/>
        <v>0.50243408180378268</v>
      </c>
      <c r="L57" t="s">
        <v>476</v>
      </c>
      <c r="M57" t="s">
        <v>358</v>
      </c>
      <c r="N57">
        <v>42921</v>
      </c>
      <c r="O57">
        <v>37049</v>
      </c>
      <c r="P57">
        <v>2363</v>
      </c>
    </row>
    <row r="58" spans="1:16" x14ac:dyDescent="0.25">
      <c r="A58" s="2" t="s">
        <v>58</v>
      </c>
      <c r="B58" s="2" t="str">
        <f t="shared" si="0"/>
        <v>TN</v>
      </c>
      <c r="C58" s="16" t="str">
        <f>RIGHT(Table1[[#This Row],[Staff ID]],4)</f>
        <v>3032</v>
      </c>
      <c r="D58" s="6">
        <v>43643</v>
      </c>
      <c r="E58" s="7">
        <v>38438.239999999998</v>
      </c>
      <c r="F58" s="14">
        <f>SUM(Table1[[#This Row],[Salary]])/SUBTOTAL(109,$E$2:$E$258)</f>
        <v>2.0612313051521832E-3</v>
      </c>
      <c r="G58" t="s">
        <v>422</v>
      </c>
      <c r="H58" t="s">
        <v>389</v>
      </c>
      <c r="I58">
        <v>203530</v>
      </c>
      <c r="J58">
        <v>99134</v>
      </c>
      <c r="K58" s="13">
        <f t="shared" si="1"/>
        <v>0.48707315874809609</v>
      </c>
      <c r="L58" t="s">
        <v>477</v>
      </c>
      <c r="M58" t="s">
        <v>358</v>
      </c>
      <c r="N58">
        <v>65291</v>
      </c>
      <c r="O58">
        <v>51859</v>
      </c>
      <c r="P58">
        <v>1549</v>
      </c>
    </row>
    <row r="59" spans="1:16" x14ac:dyDescent="0.25">
      <c r="A59" s="2" t="s">
        <v>59</v>
      </c>
      <c r="B59" s="2" t="str">
        <f t="shared" si="0"/>
        <v>SQ</v>
      </c>
      <c r="C59" s="16" t="str">
        <f>RIGHT(Table1[[#This Row],[Staff ID]],4)</f>
        <v>0914</v>
      </c>
      <c r="D59" s="6">
        <v>43669</v>
      </c>
      <c r="E59" s="7">
        <v>50855.53</v>
      </c>
      <c r="F59" s="14">
        <f>SUM(Table1[[#This Row],[Salary]])/SUBTOTAL(109,$E$2:$E$258)</f>
        <v>2.727102241832769E-3</v>
      </c>
      <c r="G59" t="s">
        <v>394</v>
      </c>
      <c r="H59" t="s">
        <v>389</v>
      </c>
      <c r="I59">
        <v>13341</v>
      </c>
      <c r="J59">
        <v>5905</v>
      </c>
      <c r="K59" s="13">
        <f t="shared" si="1"/>
        <v>0.44262049321640057</v>
      </c>
      <c r="L59" t="s">
        <v>477</v>
      </c>
      <c r="M59" t="s">
        <v>358</v>
      </c>
      <c r="N59">
        <v>146850</v>
      </c>
      <c r="O59">
        <v>70187</v>
      </c>
      <c r="P59">
        <v>1477</v>
      </c>
    </row>
    <row r="60" spans="1:16" x14ac:dyDescent="0.25">
      <c r="A60" s="2" t="s">
        <v>60</v>
      </c>
      <c r="B60" s="2" t="str">
        <f t="shared" si="0"/>
        <v>SQ</v>
      </c>
      <c r="C60" s="16" t="str">
        <f>RIGHT(Table1[[#This Row],[Staff ID]],4)</f>
        <v>2525</v>
      </c>
      <c r="D60" s="6">
        <v>43682</v>
      </c>
      <c r="E60" s="7">
        <v>0</v>
      </c>
      <c r="F60" s="14">
        <f>SUM(Table1[[#This Row],[Salary]])/SUBTOTAL(109,$E$2:$E$258)</f>
        <v>0</v>
      </c>
      <c r="G60" t="s">
        <v>426</v>
      </c>
      <c r="H60" t="s">
        <v>389</v>
      </c>
      <c r="I60">
        <v>81437</v>
      </c>
      <c r="J60">
        <v>39494</v>
      </c>
      <c r="K60" s="13">
        <f t="shared" si="1"/>
        <v>0.48496383707651314</v>
      </c>
      <c r="L60" t="s">
        <v>477</v>
      </c>
      <c r="M60" t="s">
        <v>358</v>
      </c>
      <c r="N60">
        <v>10471</v>
      </c>
      <c r="O60">
        <v>19501</v>
      </c>
      <c r="P60">
        <v>2420</v>
      </c>
    </row>
    <row r="61" spans="1:16" x14ac:dyDescent="0.25">
      <c r="A61" s="2" t="s">
        <v>61</v>
      </c>
      <c r="B61" s="2" t="str">
        <f t="shared" si="0"/>
        <v>TN</v>
      </c>
      <c r="C61" s="16" t="str">
        <f>RIGHT(Table1[[#This Row],[Staff ID]],4)</f>
        <v>2667</v>
      </c>
      <c r="D61" s="6">
        <v>43696</v>
      </c>
      <c r="E61" s="7">
        <v>37362.300000000003</v>
      </c>
      <c r="F61" s="14">
        <f>SUM(Table1[[#This Row],[Salary]])/SUBTOTAL(109,$E$2:$E$258)</f>
        <v>2.003534563301739E-3</v>
      </c>
      <c r="G61" t="s">
        <v>414</v>
      </c>
      <c r="H61" t="s">
        <v>391</v>
      </c>
      <c r="I61">
        <v>41153</v>
      </c>
      <c r="J61">
        <v>19593</v>
      </c>
      <c r="K61" s="13">
        <f t="shared" si="1"/>
        <v>0.47610137778533762</v>
      </c>
      <c r="L61" t="s">
        <v>477</v>
      </c>
      <c r="M61" t="s">
        <v>358</v>
      </c>
      <c r="N61">
        <v>62264</v>
      </c>
      <c r="O61">
        <v>35155</v>
      </c>
      <c r="P61">
        <v>1837</v>
      </c>
    </row>
    <row r="62" spans="1:16" x14ac:dyDescent="0.25">
      <c r="A62" s="2" t="s">
        <v>62</v>
      </c>
      <c r="B62" s="2" t="str">
        <f t="shared" si="0"/>
        <v>PR</v>
      </c>
      <c r="C62" s="16" t="str">
        <f>RIGHT(Table1[[#This Row],[Staff ID]],4)</f>
        <v>2782</v>
      </c>
      <c r="D62" s="6">
        <v>43700</v>
      </c>
      <c r="E62" s="7">
        <v>72876.91</v>
      </c>
      <c r="F62" s="14">
        <f>SUM(Table1[[#This Row],[Salary]])/SUBTOTAL(109,$E$2:$E$258)</f>
        <v>3.9079876788000239E-3</v>
      </c>
      <c r="G62" t="s">
        <v>427</v>
      </c>
      <c r="H62" t="s">
        <v>391</v>
      </c>
      <c r="I62">
        <v>200458</v>
      </c>
      <c r="J62">
        <v>96781</v>
      </c>
      <c r="K62" s="13">
        <f t="shared" si="1"/>
        <v>0.48279938939827793</v>
      </c>
      <c r="L62" t="s">
        <v>477</v>
      </c>
      <c r="M62" t="s">
        <v>358</v>
      </c>
      <c r="N62">
        <v>32018</v>
      </c>
      <c r="O62">
        <v>39206</v>
      </c>
      <c r="P62">
        <v>2289</v>
      </c>
    </row>
    <row r="63" spans="1:16" x14ac:dyDescent="0.25">
      <c r="A63" s="2" t="s">
        <v>63</v>
      </c>
      <c r="B63" s="2" t="str">
        <f t="shared" si="0"/>
        <v>TN</v>
      </c>
      <c r="C63" s="16" t="str">
        <f>RIGHT(Table1[[#This Row],[Staff ID]],4)</f>
        <v>3331</v>
      </c>
      <c r="D63" s="6">
        <v>43710</v>
      </c>
      <c r="E63" s="7">
        <v>31042.51</v>
      </c>
      <c r="F63" s="14">
        <f>SUM(Table1[[#This Row],[Salary]])/SUBTOTAL(109,$E$2:$E$258)</f>
        <v>1.664639000185745E-3</v>
      </c>
      <c r="G63" t="s">
        <v>428</v>
      </c>
      <c r="H63" t="s">
        <v>389</v>
      </c>
      <c r="I63">
        <v>65923</v>
      </c>
      <c r="J63">
        <v>32013</v>
      </c>
      <c r="K63" s="13">
        <f t="shared" si="1"/>
        <v>0.48561200188098236</v>
      </c>
      <c r="L63" t="s">
        <v>477</v>
      </c>
      <c r="M63" t="s">
        <v>358</v>
      </c>
      <c r="N63">
        <v>154170</v>
      </c>
      <c r="O63">
        <v>46565</v>
      </c>
      <c r="P63">
        <v>1280</v>
      </c>
    </row>
    <row r="64" spans="1:16" x14ac:dyDescent="0.25">
      <c r="A64" s="2" t="s">
        <v>64</v>
      </c>
      <c r="B64" s="2" t="str">
        <f t="shared" si="0"/>
        <v>VT</v>
      </c>
      <c r="C64" s="16" t="str">
        <f>RIGHT(Table1[[#This Row],[Staff ID]],4)</f>
        <v>1249</v>
      </c>
      <c r="D64" s="6">
        <v>43725</v>
      </c>
      <c r="E64" s="7">
        <v>63705.4</v>
      </c>
      <c r="F64" s="14">
        <f>SUM(Table1[[#This Row],[Salary]])/SUBTOTAL(109,$E$2:$E$258)</f>
        <v>3.4161700636460442E-3</v>
      </c>
      <c r="G64" t="s">
        <v>415</v>
      </c>
      <c r="H64" t="s">
        <v>391</v>
      </c>
      <c r="I64">
        <v>16997</v>
      </c>
      <c r="J64">
        <v>8490</v>
      </c>
      <c r="K64" s="13">
        <f t="shared" si="1"/>
        <v>0.49949991174913222</v>
      </c>
      <c r="L64" t="s">
        <v>477</v>
      </c>
      <c r="M64" t="s">
        <v>358</v>
      </c>
      <c r="N64">
        <v>50720</v>
      </c>
      <c r="O64">
        <v>35843</v>
      </c>
      <c r="P64">
        <v>1700</v>
      </c>
    </row>
    <row r="65" spans="1:16" x14ac:dyDescent="0.25">
      <c r="A65" s="2" t="s">
        <v>65</v>
      </c>
      <c r="B65" s="2" t="str">
        <f t="shared" si="0"/>
        <v>PR</v>
      </c>
      <c r="C65" s="16" t="str">
        <f>RIGHT(Table1[[#This Row],[Staff ID]],4)</f>
        <v>0576</v>
      </c>
      <c r="D65" s="6">
        <v>43754</v>
      </c>
      <c r="E65" s="7">
        <v>59434.18</v>
      </c>
      <c r="F65" s="14">
        <f>SUM(Table1[[#This Row],[Salary]])/SUBTOTAL(109,$E$2:$E$258)</f>
        <v>3.1871280373932261E-3</v>
      </c>
      <c r="G65" t="s">
        <v>425</v>
      </c>
      <c r="H65" t="s">
        <v>391</v>
      </c>
      <c r="I65">
        <v>11235</v>
      </c>
      <c r="J65">
        <v>5376</v>
      </c>
      <c r="K65" s="13">
        <f t="shared" si="1"/>
        <v>0.47850467289719628</v>
      </c>
      <c r="L65" t="s">
        <v>477</v>
      </c>
      <c r="M65" t="s">
        <v>358</v>
      </c>
      <c r="N65">
        <v>12968</v>
      </c>
      <c r="O65">
        <v>42811</v>
      </c>
      <c r="P65">
        <v>2262</v>
      </c>
    </row>
    <row r="66" spans="1:16" x14ac:dyDescent="0.25">
      <c r="A66" s="2" t="s">
        <v>66</v>
      </c>
      <c r="B66" s="2" t="str">
        <f t="shared" ref="B66:B129" si="2">LEFT(A66,2)</f>
        <v>VT</v>
      </c>
      <c r="C66" s="16" t="str">
        <f>RIGHT(Table1[[#This Row],[Staff ID]],4)</f>
        <v>2260</v>
      </c>
      <c r="D66" s="6">
        <v>43776</v>
      </c>
      <c r="E66" s="7">
        <v>84762.76</v>
      </c>
      <c r="F66" s="14">
        <f>SUM(Table1[[#This Row],[Salary]])/SUBTOTAL(109,$E$2:$E$258)</f>
        <v>4.5453604125241243E-3</v>
      </c>
      <c r="G66" t="s">
        <v>424</v>
      </c>
      <c r="H66" t="s">
        <v>389</v>
      </c>
      <c r="I66">
        <v>24130</v>
      </c>
      <c r="J66">
        <v>11876</v>
      </c>
      <c r="K66" s="13">
        <f t="shared" ref="K66:K129" si="3">J66/I66</f>
        <v>0.49216742644011602</v>
      </c>
      <c r="L66" t="s">
        <v>477</v>
      </c>
      <c r="M66" t="s">
        <v>358</v>
      </c>
      <c r="N66">
        <v>8391</v>
      </c>
      <c r="O66">
        <v>23750</v>
      </c>
      <c r="P66">
        <v>3287</v>
      </c>
    </row>
    <row r="67" spans="1:16" x14ac:dyDescent="0.25">
      <c r="A67" s="2" t="s">
        <v>67</v>
      </c>
      <c r="B67" s="2" t="str">
        <f t="shared" si="2"/>
        <v>TN</v>
      </c>
      <c r="C67" s="16" t="str">
        <f>RIGHT(Table1[[#This Row],[Staff ID]],4)</f>
        <v>2883</v>
      </c>
      <c r="D67" s="6">
        <v>43780</v>
      </c>
      <c r="E67" s="7">
        <v>69057.320000000007</v>
      </c>
      <c r="F67" s="14">
        <f>SUM(Table1[[#This Row],[Salary]])/SUBTOTAL(109,$E$2:$E$258)</f>
        <v>3.7031640843574526E-3</v>
      </c>
      <c r="G67" t="s">
        <v>429</v>
      </c>
      <c r="H67" t="s">
        <v>389</v>
      </c>
      <c r="I67">
        <v>3304</v>
      </c>
      <c r="J67">
        <v>2198</v>
      </c>
      <c r="K67" s="13">
        <f t="shared" si="3"/>
        <v>0.6652542372881356</v>
      </c>
      <c r="L67" t="s">
        <v>478</v>
      </c>
      <c r="M67" t="s">
        <v>358</v>
      </c>
      <c r="N67">
        <v>18840</v>
      </c>
      <c r="O67">
        <v>33194</v>
      </c>
      <c r="P67">
        <v>2169</v>
      </c>
    </row>
    <row r="68" spans="1:16" x14ac:dyDescent="0.25">
      <c r="A68" s="2" t="s">
        <v>68</v>
      </c>
      <c r="B68" s="2" t="str">
        <f t="shared" si="2"/>
        <v>SQ</v>
      </c>
      <c r="C68" s="16" t="str">
        <f>RIGHT(Table1[[#This Row],[Staff ID]],4)</f>
        <v>3024</v>
      </c>
      <c r="D68" s="6">
        <v>43780</v>
      </c>
      <c r="E68" s="7">
        <v>99448.78</v>
      </c>
      <c r="F68" s="14">
        <f>SUM(Table1[[#This Row],[Salary]])/SUBTOTAL(109,$E$2:$E$258)</f>
        <v>5.3328908554395923E-3</v>
      </c>
      <c r="G68" t="s">
        <v>430</v>
      </c>
      <c r="H68" t="s">
        <v>389</v>
      </c>
      <c r="I68">
        <v>5684</v>
      </c>
      <c r="J68">
        <v>3393</v>
      </c>
      <c r="K68" s="13">
        <f t="shared" si="3"/>
        <v>0.59693877551020413</v>
      </c>
      <c r="L68" t="s">
        <v>478</v>
      </c>
      <c r="M68" t="s">
        <v>358</v>
      </c>
      <c r="N68">
        <v>1874</v>
      </c>
      <c r="O68">
        <v>61518</v>
      </c>
      <c r="P68">
        <v>2684</v>
      </c>
    </row>
    <row r="69" spans="1:16" x14ac:dyDescent="0.25">
      <c r="A69" s="2" t="s">
        <v>69</v>
      </c>
      <c r="B69" s="2" t="str">
        <f t="shared" si="2"/>
        <v>TN</v>
      </c>
      <c r="C69" s="16" t="str">
        <f>RIGHT(Table1[[#This Row],[Staff ID]],4)</f>
        <v>4428</v>
      </c>
      <c r="D69" s="6">
        <v>43791</v>
      </c>
      <c r="E69" s="7">
        <v>66865.490000000005</v>
      </c>
      <c r="F69" s="14">
        <f>SUM(Table1[[#This Row],[Salary]])/SUBTOTAL(109,$E$2:$E$258)</f>
        <v>3.5856283019810556E-3</v>
      </c>
      <c r="G69" t="s">
        <v>405</v>
      </c>
      <c r="H69" t="s">
        <v>389</v>
      </c>
      <c r="I69">
        <v>299107</v>
      </c>
      <c r="J69">
        <v>153122</v>
      </c>
      <c r="K69" s="13">
        <f t="shared" si="3"/>
        <v>0.51193051316084215</v>
      </c>
      <c r="L69" t="s">
        <v>478</v>
      </c>
      <c r="M69" t="s">
        <v>358</v>
      </c>
      <c r="N69">
        <v>3423</v>
      </c>
      <c r="O69">
        <v>84306</v>
      </c>
      <c r="P69">
        <v>4743</v>
      </c>
    </row>
    <row r="70" spans="1:16" x14ac:dyDescent="0.25">
      <c r="A70" s="2" t="s">
        <v>70</v>
      </c>
      <c r="B70" s="2" t="str">
        <f t="shared" si="2"/>
        <v>SQ</v>
      </c>
      <c r="C70" s="16" t="str">
        <f>RIGHT(Table1[[#This Row],[Staff ID]],4)</f>
        <v>3350</v>
      </c>
      <c r="D70" s="6">
        <v>43794</v>
      </c>
      <c r="E70" s="7">
        <v>113747.56</v>
      </c>
      <c r="F70" s="14">
        <f>SUM(Table1[[#This Row],[Salary]])/SUBTOTAL(109,$E$2:$E$258)</f>
        <v>6.0996557479394559E-3</v>
      </c>
      <c r="G70" t="s">
        <v>418</v>
      </c>
      <c r="H70" t="s">
        <v>389</v>
      </c>
      <c r="I70">
        <v>17776</v>
      </c>
      <c r="J70">
        <v>9351</v>
      </c>
      <c r="K70" s="13">
        <f t="shared" si="3"/>
        <v>0.52604635463546356</v>
      </c>
      <c r="L70" t="s">
        <v>479</v>
      </c>
      <c r="M70" t="s">
        <v>358</v>
      </c>
      <c r="N70">
        <v>212908</v>
      </c>
      <c r="O70">
        <v>78326</v>
      </c>
      <c r="P70">
        <v>1872</v>
      </c>
    </row>
    <row r="71" spans="1:16" x14ac:dyDescent="0.25">
      <c r="A71" s="2" t="s">
        <v>71</v>
      </c>
      <c r="B71" s="2" t="str">
        <f t="shared" si="2"/>
        <v>VT</v>
      </c>
      <c r="C71" s="16" t="str">
        <f>RIGHT(Table1[[#This Row],[Staff ID]],4)</f>
        <v>3421</v>
      </c>
      <c r="D71" s="6">
        <v>43794</v>
      </c>
      <c r="E71" s="7">
        <v>85918.61</v>
      </c>
      <c r="F71" s="14">
        <f>SUM(Table1[[#This Row],[Salary]])/SUBTOTAL(109,$E$2:$E$258)</f>
        <v>4.6073422879705584E-3</v>
      </c>
      <c r="G71" t="s">
        <v>430</v>
      </c>
      <c r="H71" t="s">
        <v>389</v>
      </c>
      <c r="I71">
        <v>970</v>
      </c>
      <c r="J71">
        <v>553</v>
      </c>
      <c r="K71" s="13">
        <f t="shared" si="3"/>
        <v>0.57010309278350513</v>
      </c>
      <c r="L71" t="s">
        <v>479</v>
      </c>
      <c r="M71" t="s">
        <v>358</v>
      </c>
      <c r="N71">
        <v>11295</v>
      </c>
      <c r="O71">
        <v>51012</v>
      </c>
      <c r="P71">
        <v>2526</v>
      </c>
    </row>
    <row r="72" spans="1:16" x14ac:dyDescent="0.25">
      <c r="A72" s="2" t="s">
        <v>72</v>
      </c>
      <c r="B72" s="2" t="str">
        <f t="shared" si="2"/>
        <v>PR</v>
      </c>
      <c r="C72" s="16" t="str">
        <f>RIGHT(Table1[[#This Row],[Staff ID]],4)</f>
        <v>1346</v>
      </c>
      <c r="D72" s="6">
        <v>43801</v>
      </c>
      <c r="E72" s="7">
        <v>51165.37</v>
      </c>
      <c r="F72" s="14">
        <f>SUM(Table1[[#This Row],[Salary]])/SUBTOTAL(109,$E$2:$E$258)</f>
        <v>2.743717256141134E-3</v>
      </c>
      <c r="G72" t="s">
        <v>396</v>
      </c>
      <c r="H72" t="s">
        <v>391</v>
      </c>
      <c r="I72">
        <v>2060</v>
      </c>
      <c r="J72">
        <v>1126</v>
      </c>
      <c r="K72" s="13">
        <f t="shared" si="3"/>
        <v>0.54660194174757282</v>
      </c>
      <c r="L72" t="s">
        <v>479</v>
      </c>
      <c r="M72" t="s">
        <v>358</v>
      </c>
      <c r="N72">
        <v>725</v>
      </c>
      <c r="O72">
        <v>79750</v>
      </c>
      <c r="P72">
        <v>8886</v>
      </c>
    </row>
    <row r="73" spans="1:16" x14ac:dyDescent="0.25">
      <c r="A73" s="2" t="s">
        <v>74</v>
      </c>
      <c r="B73" s="2" t="str">
        <f t="shared" si="2"/>
        <v>PR</v>
      </c>
      <c r="C73" s="16" t="str">
        <f>RIGHT(Table1[[#This Row],[Staff ID]],4)</f>
        <v>0210</v>
      </c>
      <c r="D73" s="6">
        <v>43808</v>
      </c>
      <c r="E73" s="7">
        <v>67957.899999999994</v>
      </c>
      <c r="F73" s="14">
        <f>SUM(Table1[[#This Row],[Salary]])/SUBTOTAL(109,$E$2:$E$258)</f>
        <v>3.6442082393054825E-3</v>
      </c>
      <c r="G73" t="s">
        <v>431</v>
      </c>
      <c r="H73" t="s">
        <v>389</v>
      </c>
      <c r="I73">
        <v>99705</v>
      </c>
      <c r="J73">
        <v>53477</v>
      </c>
      <c r="K73" s="13">
        <f t="shared" si="3"/>
        <v>0.53635223910536078</v>
      </c>
      <c r="L73" t="s">
        <v>479</v>
      </c>
      <c r="M73" t="s">
        <v>358</v>
      </c>
      <c r="N73">
        <v>3365</v>
      </c>
      <c r="O73">
        <v>54173</v>
      </c>
      <c r="P73">
        <v>1651</v>
      </c>
    </row>
    <row r="74" spans="1:16" x14ac:dyDescent="0.25">
      <c r="A74" s="2" t="s">
        <v>75</v>
      </c>
      <c r="B74" s="2" t="str">
        <f t="shared" si="2"/>
        <v>TN</v>
      </c>
      <c r="C74" s="16" t="str">
        <f>RIGHT(Table1[[#This Row],[Staff ID]],4)</f>
        <v>2496</v>
      </c>
      <c r="D74" s="6">
        <v>43809</v>
      </c>
      <c r="E74" s="7">
        <v>114465.93</v>
      </c>
      <c r="F74" s="14">
        <f>SUM(Table1[[#This Row],[Salary]])/SUBTOTAL(109,$E$2:$E$258)</f>
        <v>6.1381779782154035E-3</v>
      </c>
      <c r="G74" t="s">
        <v>431</v>
      </c>
      <c r="H74" t="s">
        <v>391</v>
      </c>
      <c r="I74">
        <v>2560</v>
      </c>
      <c r="J74">
        <v>1387</v>
      </c>
      <c r="K74" s="13">
        <f t="shared" si="3"/>
        <v>0.54179687499999996</v>
      </c>
      <c r="L74" t="s">
        <v>479</v>
      </c>
      <c r="M74" t="s">
        <v>358</v>
      </c>
      <c r="N74">
        <v>72964</v>
      </c>
      <c r="O74">
        <v>71068</v>
      </c>
      <c r="P74">
        <v>1964</v>
      </c>
    </row>
    <row r="75" spans="1:16" x14ac:dyDescent="0.25">
      <c r="A75" s="2" t="s">
        <v>76</v>
      </c>
      <c r="B75" s="2" t="str">
        <f t="shared" si="2"/>
        <v>VT</v>
      </c>
      <c r="C75" s="16" t="str">
        <f>RIGHT(Table1[[#This Row],[Staff ID]],4)</f>
        <v>2491</v>
      </c>
      <c r="D75" s="6">
        <v>43815</v>
      </c>
      <c r="E75" s="7">
        <v>65699.02</v>
      </c>
      <c r="F75" s="14">
        <f>SUM(Table1[[#This Row],[Salary]])/SUBTOTAL(109,$E$2:$E$258)</f>
        <v>3.5230769343710697E-3</v>
      </c>
      <c r="G75" t="s">
        <v>420</v>
      </c>
      <c r="H75" t="s">
        <v>389</v>
      </c>
      <c r="I75">
        <v>2128</v>
      </c>
      <c r="J75">
        <v>1129</v>
      </c>
      <c r="K75" s="13">
        <f t="shared" si="3"/>
        <v>0.53054511278195493</v>
      </c>
      <c r="L75" t="s">
        <v>479</v>
      </c>
      <c r="M75" t="s">
        <v>358</v>
      </c>
      <c r="N75">
        <v>2058</v>
      </c>
      <c r="O75">
        <v>58750</v>
      </c>
      <c r="P75">
        <v>18270</v>
      </c>
    </row>
    <row r="76" spans="1:16" x14ac:dyDescent="0.25">
      <c r="A76" s="2" t="s">
        <v>77</v>
      </c>
      <c r="B76" s="2" t="str">
        <f t="shared" si="2"/>
        <v>PR</v>
      </c>
      <c r="C76" s="16" t="str">
        <f>RIGHT(Table1[[#This Row],[Staff ID]],4)</f>
        <v>3980</v>
      </c>
      <c r="D76" s="6">
        <v>43822</v>
      </c>
      <c r="E76" s="7">
        <v>83191.95</v>
      </c>
      <c r="F76" s="14">
        <f>SUM(Table1[[#This Row],[Salary]])/SUBTOTAL(109,$E$2:$E$258)</f>
        <v>4.4611265155911194E-3</v>
      </c>
      <c r="G76" t="s">
        <v>418</v>
      </c>
      <c r="H76" t="s">
        <v>389</v>
      </c>
      <c r="I76">
        <v>32531</v>
      </c>
      <c r="J76">
        <v>16645</v>
      </c>
      <c r="K76" s="13">
        <f t="shared" si="3"/>
        <v>0.51166579570256066</v>
      </c>
      <c r="L76" t="s">
        <v>479</v>
      </c>
      <c r="M76" t="s">
        <v>358</v>
      </c>
      <c r="N76">
        <v>1686</v>
      </c>
      <c r="O76">
        <v>52419</v>
      </c>
      <c r="P76">
        <v>7157</v>
      </c>
    </row>
    <row r="77" spans="1:16" x14ac:dyDescent="0.25">
      <c r="A77" s="2" t="s">
        <v>78</v>
      </c>
      <c r="B77" s="2" t="str">
        <f t="shared" si="2"/>
        <v>VT</v>
      </c>
      <c r="C77" s="16" t="str">
        <f>RIGHT(Table1[[#This Row],[Staff ID]],4)</f>
        <v>3307</v>
      </c>
      <c r="D77" s="6">
        <v>43837</v>
      </c>
      <c r="E77" s="7">
        <v>106775.14</v>
      </c>
      <c r="F77" s="14">
        <f>SUM(Table1[[#This Row],[Salary]])/SUBTOTAL(109,$E$2:$E$258)</f>
        <v>5.7257632290137923E-3</v>
      </c>
      <c r="G77" t="s">
        <v>400</v>
      </c>
      <c r="H77" t="s">
        <v>391</v>
      </c>
      <c r="I77">
        <v>57221</v>
      </c>
      <c r="J77">
        <v>29974</v>
      </c>
      <c r="K77" s="13">
        <f t="shared" si="3"/>
        <v>0.5238286643015676</v>
      </c>
      <c r="L77" t="s">
        <v>479</v>
      </c>
      <c r="M77" t="s">
        <v>358</v>
      </c>
      <c r="N77">
        <v>24246</v>
      </c>
      <c r="O77">
        <v>85746</v>
      </c>
      <c r="P77">
        <v>2129</v>
      </c>
    </row>
    <row r="78" spans="1:16" x14ac:dyDescent="0.25">
      <c r="A78" s="2" t="s">
        <v>79</v>
      </c>
      <c r="B78" s="2" t="str">
        <f t="shared" si="2"/>
        <v>TN</v>
      </c>
      <c r="C78" s="16" t="str">
        <f>RIGHT(Table1[[#This Row],[Staff ID]],4)</f>
        <v>4058</v>
      </c>
      <c r="D78" s="6">
        <v>43839</v>
      </c>
      <c r="E78" s="7">
        <v>83396.5</v>
      </c>
      <c r="F78" s="14">
        <f>SUM(Table1[[#This Row],[Salary]])/SUBTOTAL(109,$E$2:$E$258)</f>
        <v>4.4720954065567021E-3</v>
      </c>
      <c r="G78" t="s">
        <v>395</v>
      </c>
      <c r="H78" t="s">
        <v>391</v>
      </c>
      <c r="I78">
        <v>13699</v>
      </c>
      <c r="J78">
        <v>7038</v>
      </c>
      <c r="K78" s="13">
        <f t="shared" si="3"/>
        <v>0.51376012847653119</v>
      </c>
      <c r="L78" t="s">
        <v>480</v>
      </c>
      <c r="M78" t="s">
        <v>358</v>
      </c>
      <c r="N78">
        <v>43435</v>
      </c>
      <c r="O78">
        <v>63684</v>
      </c>
      <c r="P78">
        <v>2337</v>
      </c>
    </row>
    <row r="79" spans="1:16" x14ac:dyDescent="0.25">
      <c r="A79" s="2" t="s">
        <v>80</v>
      </c>
      <c r="B79" s="2" t="str">
        <f t="shared" si="2"/>
        <v>VT</v>
      </c>
      <c r="C79" s="16" t="str">
        <f>RIGHT(Table1[[#This Row],[Staff ID]],4)</f>
        <v>3993</v>
      </c>
      <c r="D79" s="6">
        <v>43843</v>
      </c>
      <c r="E79" s="7">
        <v>28481.16</v>
      </c>
      <c r="F79" s="14">
        <f>SUM(Table1[[#This Row],[Salary]])/SUBTOTAL(109,$E$2:$E$258)</f>
        <v>1.5272878934896126E-3</v>
      </c>
      <c r="G79" t="s">
        <v>432</v>
      </c>
      <c r="H79" t="s">
        <v>389</v>
      </c>
      <c r="I79">
        <v>13973</v>
      </c>
      <c r="J79">
        <v>7468</v>
      </c>
      <c r="K79" s="13">
        <f t="shared" si="3"/>
        <v>0.53445931439204175</v>
      </c>
      <c r="L79" t="s">
        <v>480</v>
      </c>
      <c r="M79" t="s">
        <v>358</v>
      </c>
      <c r="N79">
        <v>10217</v>
      </c>
      <c r="O79">
        <v>64222</v>
      </c>
      <c r="P79">
        <v>3557</v>
      </c>
    </row>
    <row r="80" spans="1:16" x14ac:dyDescent="0.25">
      <c r="A80" s="2" t="s">
        <v>81</v>
      </c>
      <c r="B80" s="2" t="str">
        <f t="shared" si="2"/>
        <v>VT</v>
      </c>
      <c r="C80" s="16" t="str">
        <f>RIGHT(Table1[[#This Row],[Staff ID]],4)</f>
        <v>2663</v>
      </c>
      <c r="D80" s="6">
        <v>43846</v>
      </c>
      <c r="E80" s="7">
        <v>32192.15</v>
      </c>
      <c r="F80" s="14">
        <f>SUM(Table1[[#This Row],[Salary]])/SUBTOTAL(109,$E$2:$E$258)</f>
        <v>1.726287867502645E-3</v>
      </c>
      <c r="G80" t="s">
        <v>433</v>
      </c>
      <c r="H80" t="s">
        <v>391</v>
      </c>
      <c r="I80">
        <v>7914</v>
      </c>
      <c r="J80">
        <v>4200</v>
      </c>
      <c r="K80" s="13">
        <f t="shared" si="3"/>
        <v>0.53070507960576196</v>
      </c>
      <c r="L80" t="s">
        <v>480</v>
      </c>
      <c r="M80" t="s">
        <v>358</v>
      </c>
      <c r="N80">
        <v>9238</v>
      </c>
      <c r="O80">
        <v>70887</v>
      </c>
      <c r="P80">
        <v>5665</v>
      </c>
    </row>
    <row r="81" spans="1:16" x14ac:dyDescent="0.25">
      <c r="A81" s="2" t="s">
        <v>82</v>
      </c>
      <c r="B81" s="2" t="str">
        <f t="shared" si="2"/>
        <v>PR</v>
      </c>
      <c r="C81" s="16" t="str">
        <f>RIGHT(Table1[[#This Row],[Staff ID]],4)</f>
        <v>3034</v>
      </c>
      <c r="D81" s="6">
        <v>43846</v>
      </c>
      <c r="E81" s="7">
        <v>112645.99</v>
      </c>
      <c r="F81" s="14">
        <f>SUM(Table1[[#This Row],[Salary]])/SUBTOTAL(109,$E$2:$E$258)</f>
        <v>6.0405846102178414E-3</v>
      </c>
      <c r="G81" t="s">
        <v>399</v>
      </c>
      <c r="H81" t="s">
        <v>389</v>
      </c>
      <c r="I81">
        <v>1474</v>
      </c>
      <c r="J81">
        <v>731</v>
      </c>
      <c r="K81" s="13">
        <f t="shared" si="3"/>
        <v>0.49592944369063774</v>
      </c>
      <c r="L81" t="s">
        <v>480</v>
      </c>
      <c r="M81" t="s">
        <v>358</v>
      </c>
      <c r="N81">
        <v>4680</v>
      </c>
      <c r="O81">
        <v>38229</v>
      </c>
      <c r="P81">
        <v>1809</v>
      </c>
    </row>
    <row r="82" spans="1:16" x14ac:dyDescent="0.25">
      <c r="A82" s="2" t="s">
        <v>83</v>
      </c>
      <c r="B82" s="2" t="str">
        <f t="shared" si="2"/>
        <v>PR</v>
      </c>
      <c r="C82" s="16" t="str">
        <f>RIGHT(Table1[[#This Row],[Staff ID]],4)</f>
        <v>1159</v>
      </c>
      <c r="D82" s="6">
        <v>43874</v>
      </c>
      <c r="E82" s="7">
        <v>107107.6</v>
      </c>
      <c r="F82" s="14">
        <f>SUM(Table1[[#This Row],[Salary]])/SUBTOTAL(109,$E$2:$E$258)</f>
        <v>5.7435912294558234E-3</v>
      </c>
      <c r="G82" t="s">
        <v>400</v>
      </c>
      <c r="H82" t="s">
        <v>389</v>
      </c>
      <c r="I82">
        <v>96178</v>
      </c>
      <c r="J82">
        <v>50205</v>
      </c>
      <c r="K82" s="13">
        <f t="shared" si="3"/>
        <v>0.52200087338060674</v>
      </c>
      <c r="L82" t="s">
        <v>480</v>
      </c>
      <c r="M82" t="s">
        <v>358</v>
      </c>
      <c r="N82">
        <v>974</v>
      </c>
      <c r="O82">
        <v>50781</v>
      </c>
      <c r="P82">
        <v>9403</v>
      </c>
    </row>
    <row r="83" spans="1:16" x14ac:dyDescent="0.25">
      <c r="A83" s="2" t="s">
        <v>84</v>
      </c>
      <c r="B83" s="2" t="str">
        <f t="shared" si="2"/>
        <v>SQ</v>
      </c>
      <c r="C83" s="16" t="str">
        <f>RIGHT(Table1[[#This Row],[Staff ID]],4)</f>
        <v>3476</v>
      </c>
      <c r="D83" s="6">
        <v>43895</v>
      </c>
      <c r="E83" s="7">
        <v>80695.740000000005</v>
      </c>
      <c r="F83" s="14">
        <f>SUM(Table1[[#This Row],[Salary]])/SUBTOTAL(109,$E$2:$E$258)</f>
        <v>4.3272685086627608E-3</v>
      </c>
      <c r="G83" t="s">
        <v>434</v>
      </c>
      <c r="H83" t="s">
        <v>389</v>
      </c>
      <c r="I83">
        <v>9854</v>
      </c>
      <c r="J83">
        <v>5272</v>
      </c>
      <c r="K83" s="13">
        <f t="shared" si="3"/>
        <v>0.53501116297950069</v>
      </c>
      <c r="L83" t="s">
        <v>480</v>
      </c>
      <c r="M83" t="s">
        <v>358</v>
      </c>
      <c r="N83">
        <v>68242</v>
      </c>
      <c r="O83">
        <v>72983</v>
      </c>
      <c r="P83">
        <v>1577</v>
      </c>
    </row>
    <row r="84" spans="1:16" x14ac:dyDescent="0.25">
      <c r="A84" s="2" t="s">
        <v>85</v>
      </c>
      <c r="B84" s="2" t="str">
        <f t="shared" si="2"/>
        <v>PR</v>
      </c>
      <c r="C84" s="16" t="str">
        <f>RIGHT(Table1[[#This Row],[Staff ID]],4)</f>
        <v>4380</v>
      </c>
      <c r="D84" s="6">
        <v>43895</v>
      </c>
      <c r="E84" s="7">
        <v>75475.929999999993</v>
      </c>
      <c r="F84" s="14">
        <f>SUM(Table1[[#This Row],[Salary]])/SUBTOTAL(109,$E$2:$E$258)</f>
        <v>4.047358820317341E-3</v>
      </c>
      <c r="G84" t="s">
        <v>400</v>
      </c>
      <c r="H84" t="s">
        <v>391</v>
      </c>
      <c r="I84">
        <v>9667</v>
      </c>
      <c r="J84">
        <v>6172</v>
      </c>
      <c r="K84" s="13">
        <f t="shared" si="3"/>
        <v>0.63846074273300923</v>
      </c>
      <c r="L84" t="s">
        <v>480</v>
      </c>
      <c r="M84" t="s">
        <v>358</v>
      </c>
      <c r="N84">
        <v>6377</v>
      </c>
      <c r="O84">
        <v>48868</v>
      </c>
      <c r="P84">
        <v>1988</v>
      </c>
    </row>
    <row r="85" spans="1:16" x14ac:dyDescent="0.25">
      <c r="A85" s="2" t="s">
        <v>86</v>
      </c>
      <c r="B85" s="2" t="str">
        <f t="shared" si="2"/>
        <v>TN</v>
      </c>
      <c r="C85" s="16" t="str">
        <f>RIGHT(Table1[[#This Row],[Staff ID]],4)</f>
        <v>0182</v>
      </c>
      <c r="D85" s="6">
        <v>43899</v>
      </c>
      <c r="E85" s="7">
        <v>86558.58</v>
      </c>
      <c r="F85" s="14">
        <f>SUM(Table1[[#This Row],[Salary]])/SUBTOTAL(109,$E$2:$E$258)</f>
        <v>4.6416603576417571E-3</v>
      </c>
      <c r="G85" t="s">
        <v>402</v>
      </c>
      <c r="H85" t="s">
        <v>389</v>
      </c>
      <c r="I85">
        <v>7732</v>
      </c>
      <c r="J85">
        <v>4165</v>
      </c>
      <c r="K85" s="13">
        <f t="shared" si="3"/>
        <v>0.53867046042421107</v>
      </c>
      <c r="L85" t="s">
        <v>480</v>
      </c>
      <c r="M85" t="s">
        <v>358</v>
      </c>
      <c r="N85">
        <v>6892</v>
      </c>
      <c r="O85">
        <v>72576</v>
      </c>
      <c r="P85">
        <v>8046</v>
      </c>
    </row>
    <row r="86" spans="1:16" x14ac:dyDescent="0.25">
      <c r="A86" s="2" t="s">
        <v>87</v>
      </c>
      <c r="B86" s="2" t="str">
        <f t="shared" si="2"/>
        <v>VT</v>
      </c>
      <c r="C86" s="16" t="str">
        <f>RIGHT(Table1[[#This Row],[Staff ID]],4)</f>
        <v>1523</v>
      </c>
      <c r="D86" s="6">
        <v>43902</v>
      </c>
      <c r="E86" s="7">
        <v>84309.95</v>
      </c>
      <c r="F86" s="14">
        <f>SUM(Table1[[#This Row],[Salary]])/SUBTOTAL(109,$E$2:$E$258)</f>
        <v>4.5210787038068162E-3</v>
      </c>
      <c r="G86" t="s">
        <v>433</v>
      </c>
      <c r="H86" t="s">
        <v>389</v>
      </c>
      <c r="I86">
        <v>3221</v>
      </c>
      <c r="J86">
        <v>1708</v>
      </c>
      <c r="K86" s="13">
        <f t="shared" si="3"/>
        <v>0.53027010245265449</v>
      </c>
      <c r="L86" t="s">
        <v>480</v>
      </c>
      <c r="M86" t="s">
        <v>358</v>
      </c>
      <c r="N86">
        <v>4953</v>
      </c>
      <c r="O86">
        <v>63648</v>
      </c>
      <c r="P86">
        <v>2525</v>
      </c>
    </row>
    <row r="87" spans="1:16" x14ac:dyDescent="0.25">
      <c r="A87" s="2" t="s">
        <v>88</v>
      </c>
      <c r="B87" s="2" t="str">
        <f t="shared" si="2"/>
        <v>PR</v>
      </c>
      <c r="C87" s="16" t="str">
        <f>RIGHT(Table1[[#This Row],[Staff ID]],4)</f>
        <v>0916</v>
      </c>
      <c r="D87" s="6">
        <v>43902</v>
      </c>
      <c r="E87" s="7">
        <v>91645.04</v>
      </c>
      <c r="F87" s="14">
        <f>SUM(Table1[[#This Row],[Salary]])/SUBTOTAL(109,$E$2:$E$258)</f>
        <v>4.9144192192442744E-3</v>
      </c>
      <c r="G87" t="s">
        <v>407</v>
      </c>
      <c r="H87" t="s">
        <v>391</v>
      </c>
      <c r="I87">
        <v>6376</v>
      </c>
      <c r="J87">
        <v>3468</v>
      </c>
      <c r="K87" s="13">
        <f t="shared" si="3"/>
        <v>0.54391468005018817</v>
      </c>
      <c r="L87" t="s">
        <v>480</v>
      </c>
      <c r="M87" t="s">
        <v>358</v>
      </c>
      <c r="N87">
        <v>2344</v>
      </c>
      <c r="O87">
        <v>67935</v>
      </c>
      <c r="P87">
        <v>7678</v>
      </c>
    </row>
    <row r="88" spans="1:16" x14ac:dyDescent="0.25">
      <c r="A88" s="2" t="s">
        <v>89</v>
      </c>
      <c r="B88" s="2" t="str">
        <f t="shared" si="2"/>
        <v>PR</v>
      </c>
      <c r="C88" s="16" t="str">
        <f>RIGHT(Table1[[#This Row],[Staff ID]],4)</f>
        <v>1211</v>
      </c>
      <c r="D88" s="6">
        <v>43914</v>
      </c>
      <c r="E88" s="7">
        <v>101187.36</v>
      </c>
      <c r="F88" s="14">
        <f>SUM(Table1[[#This Row],[Salary]])/SUBTOTAL(109,$E$2:$E$258)</f>
        <v>5.4261213343197775E-3</v>
      </c>
      <c r="G88" t="s">
        <v>422</v>
      </c>
      <c r="H88" t="s">
        <v>391</v>
      </c>
      <c r="I88">
        <v>8943</v>
      </c>
      <c r="J88">
        <v>4584</v>
      </c>
      <c r="K88" s="13">
        <f t="shared" si="3"/>
        <v>0.51257967125125792</v>
      </c>
      <c r="L88" t="s">
        <v>480</v>
      </c>
      <c r="M88" t="s">
        <v>358</v>
      </c>
      <c r="N88">
        <v>4764</v>
      </c>
      <c r="O88">
        <v>48523</v>
      </c>
      <c r="P88">
        <v>2745</v>
      </c>
    </row>
    <row r="89" spans="1:16" x14ac:dyDescent="0.25">
      <c r="A89" s="2" t="s">
        <v>90</v>
      </c>
      <c r="B89" s="2" t="str">
        <f t="shared" si="2"/>
        <v>VT</v>
      </c>
      <c r="C89" s="16" t="str">
        <f>RIGHT(Table1[[#This Row],[Staff ID]],4)</f>
        <v>1684</v>
      </c>
      <c r="D89" s="6">
        <v>43916</v>
      </c>
      <c r="E89" s="7">
        <v>80169.42</v>
      </c>
      <c r="F89" s="14">
        <f>SUM(Table1[[#This Row],[Salary]])/SUBTOTAL(109,$E$2:$E$258)</f>
        <v>4.299044863133524E-3</v>
      </c>
      <c r="G89" t="s">
        <v>395</v>
      </c>
      <c r="H89" t="s">
        <v>391</v>
      </c>
      <c r="I89">
        <v>999</v>
      </c>
      <c r="J89">
        <v>527</v>
      </c>
      <c r="K89" s="13">
        <f t="shared" si="3"/>
        <v>0.52752752752752752</v>
      </c>
      <c r="L89" t="s">
        <v>480</v>
      </c>
      <c r="M89" t="s">
        <v>358</v>
      </c>
      <c r="N89">
        <v>6594</v>
      </c>
      <c r="O89">
        <v>70376</v>
      </c>
      <c r="P89">
        <v>4235</v>
      </c>
    </row>
    <row r="90" spans="1:16" x14ac:dyDescent="0.25">
      <c r="A90" s="2" t="s">
        <v>45</v>
      </c>
      <c r="B90" s="2" t="str">
        <f t="shared" si="2"/>
        <v>TN</v>
      </c>
      <c r="C90" s="16" t="str">
        <f>RIGHT(Table1[[#This Row],[Staff ID]],4)</f>
        <v>1876</v>
      </c>
      <c r="D90" s="6">
        <v>43916</v>
      </c>
      <c r="E90" s="7">
        <v>104038.9</v>
      </c>
      <c r="F90" s="14">
        <f>SUM(Table1[[#This Row],[Salary]])/SUBTOTAL(109,$E$2:$E$258)</f>
        <v>5.579033733948211E-3</v>
      </c>
      <c r="G90" t="s">
        <v>396</v>
      </c>
      <c r="H90" t="s">
        <v>389</v>
      </c>
      <c r="I90">
        <v>7029</v>
      </c>
      <c r="J90">
        <v>3909</v>
      </c>
      <c r="K90" s="13">
        <f t="shared" si="3"/>
        <v>0.55612462654716177</v>
      </c>
      <c r="L90" t="s">
        <v>480</v>
      </c>
      <c r="M90" t="s">
        <v>358</v>
      </c>
      <c r="N90">
        <v>777</v>
      </c>
      <c r="O90">
        <v>69318</v>
      </c>
      <c r="P90">
        <v>6594</v>
      </c>
    </row>
    <row r="91" spans="1:16" x14ac:dyDescent="0.25">
      <c r="A91" s="2" t="s">
        <v>91</v>
      </c>
      <c r="B91" s="2" t="str">
        <f t="shared" si="2"/>
        <v>TN</v>
      </c>
      <c r="C91" s="16" t="str">
        <f>RIGHT(Table1[[#This Row],[Staff ID]],4)</f>
        <v>4740</v>
      </c>
      <c r="D91" s="6">
        <v>43931</v>
      </c>
      <c r="E91" s="7">
        <v>99683.67</v>
      </c>
      <c r="F91" s="14">
        <f>SUM(Table1[[#This Row],[Salary]])/SUBTOTAL(109,$E$2:$E$258)</f>
        <v>5.3454867136596149E-3</v>
      </c>
      <c r="G91" t="s">
        <v>435</v>
      </c>
      <c r="H91" t="s">
        <v>391</v>
      </c>
      <c r="I91">
        <v>9617</v>
      </c>
      <c r="J91">
        <v>5137</v>
      </c>
      <c r="K91" s="13">
        <f t="shared" si="3"/>
        <v>0.53415826141208278</v>
      </c>
      <c r="L91" t="s">
        <v>480</v>
      </c>
      <c r="M91" t="s">
        <v>358</v>
      </c>
      <c r="N91">
        <v>4807</v>
      </c>
      <c r="O91">
        <v>62670</v>
      </c>
      <c r="P91">
        <v>8682</v>
      </c>
    </row>
    <row r="92" spans="1:16" x14ac:dyDescent="0.25">
      <c r="A92" s="2" t="s">
        <v>92</v>
      </c>
      <c r="B92" s="2" t="str">
        <f t="shared" si="2"/>
        <v>TN</v>
      </c>
      <c r="C92" s="16" t="str">
        <f>RIGHT(Table1[[#This Row],[Staff ID]],4)</f>
        <v>3575</v>
      </c>
      <c r="D92" s="6">
        <v>43943</v>
      </c>
      <c r="E92" s="7">
        <v>47362.62</v>
      </c>
      <c r="F92" s="14">
        <f>SUM(Table1[[#This Row],[Salary]])/SUBTOTAL(109,$E$2:$E$258)</f>
        <v>2.5397966982366234E-3</v>
      </c>
      <c r="G92" t="s">
        <v>436</v>
      </c>
      <c r="H92" t="s">
        <v>389</v>
      </c>
      <c r="I92">
        <v>2387</v>
      </c>
      <c r="J92">
        <v>1227</v>
      </c>
      <c r="K92" s="13">
        <f t="shared" si="3"/>
        <v>0.5140343527440302</v>
      </c>
      <c r="L92" t="s">
        <v>480</v>
      </c>
      <c r="M92" t="s">
        <v>358</v>
      </c>
      <c r="N92">
        <v>7127</v>
      </c>
      <c r="O92">
        <v>78810</v>
      </c>
      <c r="P92">
        <v>5996</v>
      </c>
    </row>
    <row r="93" spans="1:16" x14ac:dyDescent="0.25">
      <c r="A93" s="2" t="s">
        <v>93</v>
      </c>
      <c r="B93" s="2" t="str">
        <f t="shared" si="2"/>
        <v>VT</v>
      </c>
      <c r="C93" s="16" t="str">
        <f>RIGHT(Table1[[#This Row],[Staff ID]],4)</f>
        <v>4984</v>
      </c>
      <c r="D93" s="6">
        <v>43949</v>
      </c>
      <c r="E93" s="7">
        <v>70649.460000000006</v>
      </c>
      <c r="F93" s="14">
        <f>SUM(Table1[[#This Row],[Salary]])/SUBTOTAL(109,$E$2:$E$258)</f>
        <v>3.7885417918223363E-3</v>
      </c>
      <c r="G93" t="s">
        <v>437</v>
      </c>
      <c r="H93" t="s">
        <v>391</v>
      </c>
      <c r="I93">
        <v>643</v>
      </c>
      <c r="J93">
        <v>367</v>
      </c>
      <c r="K93" s="13">
        <f t="shared" si="3"/>
        <v>0.57076205287713844</v>
      </c>
      <c r="L93" t="s">
        <v>480</v>
      </c>
      <c r="M93" t="s">
        <v>358</v>
      </c>
      <c r="N93">
        <v>1922</v>
      </c>
      <c r="O93">
        <v>48603</v>
      </c>
      <c r="P93">
        <v>6199</v>
      </c>
    </row>
    <row r="94" spans="1:16" x14ac:dyDescent="0.25">
      <c r="A94" s="2" t="s">
        <v>94</v>
      </c>
      <c r="B94" s="2" t="str">
        <f t="shared" si="2"/>
        <v>PR</v>
      </c>
      <c r="C94" s="16" t="str">
        <f>RIGHT(Table1[[#This Row],[Staff ID]],4)</f>
        <v>0095</v>
      </c>
      <c r="D94" s="6">
        <v>43949</v>
      </c>
      <c r="E94" s="7">
        <v>75733.740000000005</v>
      </c>
      <c r="F94" s="14">
        <f>SUM(Table1[[#This Row],[Salary]])/SUBTOTAL(109,$E$2:$E$258)</f>
        <v>4.0611837520202832E-3</v>
      </c>
      <c r="G94" t="s">
        <v>406</v>
      </c>
      <c r="H94" t="s">
        <v>391</v>
      </c>
      <c r="I94">
        <v>5644</v>
      </c>
      <c r="J94">
        <v>3038</v>
      </c>
      <c r="K94" s="13">
        <f t="shared" si="3"/>
        <v>0.53827072997873848</v>
      </c>
      <c r="L94" t="s">
        <v>480</v>
      </c>
      <c r="M94" t="s">
        <v>358</v>
      </c>
      <c r="N94">
        <v>483</v>
      </c>
      <c r="O94">
        <v>72500</v>
      </c>
      <c r="P94">
        <v>17223</v>
      </c>
    </row>
    <row r="95" spans="1:16" x14ac:dyDescent="0.25">
      <c r="A95" s="2" t="s">
        <v>95</v>
      </c>
      <c r="B95" s="2" t="str">
        <f t="shared" si="2"/>
        <v>SQ</v>
      </c>
      <c r="C95" s="16" t="str">
        <f>RIGHT(Table1[[#This Row],[Staff ID]],4)</f>
        <v>3546</v>
      </c>
      <c r="D95" s="6">
        <v>43972</v>
      </c>
      <c r="E95" s="7">
        <v>71823.56</v>
      </c>
      <c r="F95" s="14">
        <f>SUM(Table1[[#This Row],[Salary]])/SUBTOTAL(109,$E$2:$E$258)</f>
        <v>3.8515023143483196E-3</v>
      </c>
      <c r="G95" t="s">
        <v>438</v>
      </c>
      <c r="H95" t="s">
        <v>389</v>
      </c>
      <c r="I95">
        <v>72124</v>
      </c>
      <c r="J95">
        <v>35663</v>
      </c>
      <c r="K95" s="13">
        <f t="shared" si="3"/>
        <v>0.49446786090621708</v>
      </c>
      <c r="L95" t="s">
        <v>480</v>
      </c>
      <c r="M95" t="s">
        <v>358</v>
      </c>
      <c r="N95">
        <v>4028</v>
      </c>
      <c r="O95">
        <v>38491</v>
      </c>
      <c r="P95">
        <v>1654</v>
      </c>
    </row>
    <row r="96" spans="1:16" x14ac:dyDescent="0.25">
      <c r="A96" s="2" t="s">
        <v>96</v>
      </c>
      <c r="B96" s="2" t="str">
        <f t="shared" si="2"/>
        <v>VT</v>
      </c>
      <c r="C96" s="16" t="str">
        <f>RIGHT(Table1[[#This Row],[Staff ID]],4)</f>
        <v>2374</v>
      </c>
      <c r="D96" s="6">
        <v>43972</v>
      </c>
      <c r="E96" s="7">
        <v>41934.71</v>
      </c>
      <c r="F96" s="14">
        <f>SUM(Table1[[#This Row],[Salary]])/SUBTOTAL(109,$E$2:$E$258)</f>
        <v>2.2487277519594633E-3</v>
      </c>
      <c r="G96" t="s">
        <v>422</v>
      </c>
      <c r="H96" t="s">
        <v>391</v>
      </c>
      <c r="I96">
        <v>129647</v>
      </c>
      <c r="J96">
        <v>66100</v>
      </c>
      <c r="K96" s="13">
        <f t="shared" si="3"/>
        <v>0.50984596635479418</v>
      </c>
      <c r="L96" t="s">
        <v>480</v>
      </c>
      <c r="M96" t="s">
        <v>358</v>
      </c>
      <c r="N96">
        <v>49827</v>
      </c>
      <c r="O96">
        <v>31757</v>
      </c>
      <c r="P96">
        <v>1377</v>
      </c>
    </row>
    <row r="97" spans="1:16" x14ac:dyDescent="0.25">
      <c r="A97" s="2" t="s">
        <v>97</v>
      </c>
      <c r="B97" s="2" t="str">
        <f t="shared" si="2"/>
        <v>SQ</v>
      </c>
      <c r="C97" s="16" t="str">
        <f>RIGHT(Table1[[#This Row],[Staff ID]],4)</f>
        <v>0450</v>
      </c>
      <c r="D97" s="6">
        <v>44004</v>
      </c>
      <c r="E97" s="7">
        <v>66572.58</v>
      </c>
      <c r="F97" s="14">
        <f>SUM(Table1[[#This Row],[Salary]])/SUBTOTAL(109,$E$2:$E$258)</f>
        <v>3.5699211504155279E-3</v>
      </c>
      <c r="G97" t="s">
        <v>406</v>
      </c>
      <c r="H97" t="s">
        <v>391</v>
      </c>
      <c r="I97">
        <v>136701</v>
      </c>
      <c r="J97">
        <v>67553</v>
      </c>
      <c r="K97" s="13">
        <f t="shared" si="3"/>
        <v>0.49416609973592002</v>
      </c>
      <c r="L97" t="s">
        <v>480</v>
      </c>
      <c r="M97" t="s">
        <v>358</v>
      </c>
      <c r="N97">
        <v>93583</v>
      </c>
      <c r="O97">
        <v>45075</v>
      </c>
      <c r="P97">
        <v>1485</v>
      </c>
    </row>
    <row r="98" spans="1:16" x14ac:dyDescent="0.25">
      <c r="A98" s="2" t="s">
        <v>98</v>
      </c>
      <c r="B98" s="2" t="str">
        <f t="shared" si="2"/>
        <v>PR</v>
      </c>
      <c r="C98" s="16" t="str">
        <f>RIGHT(Table1[[#This Row],[Staff ID]],4)</f>
        <v>3804</v>
      </c>
      <c r="D98" s="6">
        <v>44011</v>
      </c>
      <c r="E98" s="7">
        <v>76932.600000000006</v>
      </c>
      <c r="F98" s="14">
        <f>SUM(Table1[[#This Row],[Salary]])/SUBTOTAL(109,$E$2:$E$258)</f>
        <v>4.125472017104604E-3</v>
      </c>
      <c r="G98" t="s">
        <v>432</v>
      </c>
      <c r="H98" t="s">
        <v>389</v>
      </c>
      <c r="I98">
        <v>53165</v>
      </c>
      <c r="J98">
        <v>26436</v>
      </c>
      <c r="K98" s="13">
        <f t="shared" si="3"/>
        <v>0.49724442772500704</v>
      </c>
      <c r="L98" t="s">
        <v>480</v>
      </c>
      <c r="M98" t="s">
        <v>358</v>
      </c>
      <c r="N98">
        <v>102071</v>
      </c>
      <c r="O98">
        <v>50234</v>
      </c>
      <c r="P98">
        <v>1876</v>
      </c>
    </row>
    <row r="99" spans="1:16" x14ac:dyDescent="0.25">
      <c r="A99" s="2" t="s">
        <v>99</v>
      </c>
      <c r="B99" s="2" t="str">
        <f t="shared" si="2"/>
        <v>SQ</v>
      </c>
      <c r="C99" s="16" t="str">
        <f>RIGHT(Table1[[#This Row],[Staff ID]],4)</f>
        <v>4488</v>
      </c>
      <c r="D99" s="6">
        <v>44011</v>
      </c>
      <c r="E99" s="7">
        <v>59258.19</v>
      </c>
      <c r="F99" s="14">
        <f>SUM(Table1[[#This Row],[Salary]])/SUBTOTAL(109,$E$2:$E$258)</f>
        <v>3.1776906620765173E-3</v>
      </c>
      <c r="G99" t="s">
        <v>399</v>
      </c>
      <c r="H99" t="s">
        <v>391</v>
      </c>
      <c r="I99">
        <v>37407</v>
      </c>
      <c r="J99">
        <v>20049</v>
      </c>
      <c r="K99" s="13">
        <f t="shared" si="3"/>
        <v>0.53596920362499001</v>
      </c>
      <c r="L99" t="s">
        <v>480</v>
      </c>
      <c r="M99" t="s">
        <v>358</v>
      </c>
      <c r="N99">
        <v>41195</v>
      </c>
      <c r="O99">
        <v>39751</v>
      </c>
      <c r="P99">
        <v>1776</v>
      </c>
    </row>
    <row r="100" spans="1:16" x14ac:dyDescent="0.25">
      <c r="A100" s="2" t="s">
        <v>100</v>
      </c>
      <c r="B100" s="2" t="str">
        <f t="shared" si="2"/>
        <v>TN</v>
      </c>
      <c r="C100" s="16" t="str">
        <f>RIGHT(Table1[[#This Row],[Staff ID]],4)</f>
        <v>0735</v>
      </c>
      <c r="D100" s="6">
        <v>44019</v>
      </c>
      <c r="E100" s="7">
        <v>112778.28</v>
      </c>
      <c r="F100" s="14">
        <f>SUM(Table1[[#This Row],[Salary]])/SUBTOTAL(109,$E$2:$E$258)</f>
        <v>6.0476785949933817E-3</v>
      </c>
      <c r="G100" t="s">
        <v>439</v>
      </c>
      <c r="H100" t="s">
        <v>389</v>
      </c>
      <c r="I100">
        <v>9023</v>
      </c>
      <c r="J100">
        <v>4748</v>
      </c>
      <c r="K100" s="13">
        <f t="shared" si="3"/>
        <v>0.52621079463593035</v>
      </c>
      <c r="L100" t="s">
        <v>480</v>
      </c>
      <c r="M100" t="s">
        <v>358</v>
      </c>
      <c r="N100">
        <v>25820</v>
      </c>
      <c r="O100">
        <v>45964</v>
      </c>
      <c r="P100">
        <v>2599</v>
      </c>
    </row>
    <row r="101" spans="1:16" x14ac:dyDescent="0.25">
      <c r="A101" s="2" t="s">
        <v>101</v>
      </c>
      <c r="B101" s="2" t="str">
        <f t="shared" si="2"/>
        <v>VT</v>
      </c>
      <c r="C101" s="16" t="str">
        <f>RIGHT(Table1[[#This Row],[Staff ID]],4)</f>
        <v>1893</v>
      </c>
      <c r="D101" s="6">
        <v>44039</v>
      </c>
      <c r="E101" s="7">
        <v>44845.33</v>
      </c>
      <c r="F101" s="14">
        <f>SUM(Table1[[#This Row],[Salary]])/SUBTOTAL(109,$E$2:$E$258)</f>
        <v>2.4048082869007627E-3</v>
      </c>
      <c r="G101" t="s">
        <v>390</v>
      </c>
      <c r="H101" t="s">
        <v>391</v>
      </c>
      <c r="I101">
        <v>20335</v>
      </c>
      <c r="J101">
        <v>10378</v>
      </c>
      <c r="K101" s="13">
        <f t="shared" si="3"/>
        <v>0.51035161052372757</v>
      </c>
      <c r="L101" t="s">
        <v>480</v>
      </c>
      <c r="M101" t="s">
        <v>358</v>
      </c>
      <c r="N101">
        <v>6186</v>
      </c>
      <c r="O101">
        <v>51628</v>
      </c>
      <c r="P101">
        <v>5310</v>
      </c>
    </row>
    <row r="102" spans="1:16" x14ac:dyDescent="0.25">
      <c r="A102" s="2" t="s">
        <v>102</v>
      </c>
      <c r="B102" s="2" t="str">
        <f t="shared" si="2"/>
        <v>SQ</v>
      </c>
      <c r="C102" s="16" t="str">
        <f>RIGHT(Table1[[#This Row],[Staff ID]],4)</f>
        <v>2223</v>
      </c>
      <c r="D102" s="6">
        <v>44062</v>
      </c>
      <c r="E102" s="7">
        <v>115191.38</v>
      </c>
      <c r="F102" s="14">
        <f>SUM(Table1[[#This Row],[Salary]])/SUBTOTAL(109,$E$2:$E$258)</f>
        <v>6.1770798699337208E-3</v>
      </c>
      <c r="G102" t="s">
        <v>440</v>
      </c>
      <c r="H102" t="s">
        <v>391</v>
      </c>
      <c r="I102">
        <v>4018143</v>
      </c>
      <c r="J102">
        <v>1986158</v>
      </c>
      <c r="K102" s="13">
        <f t="shared" si="3"/>
        <v>0.49429749015901125</v>
      </c>
      <c r="L102" t="s">
        <v>480</v>
      </c>
      <c r="M102" t="s">
        <v>358</v>
      </c>
      <c r="N102">
        <v>15181</v>
      </c>
      <c r="O102">
        <v>34466</v>
      </c>
      <c r="P102">
        <v>4358</v>
      </c>
    </row>
    <row r="103" spans="1:16" x14ac:dyDescent="0.25">
      <c r="A103" s="2" t="s">
        <v>103</v>
      </c>
      <c r="B103" s="2" t="str">
        <f t="shared" si="2"/>
        <v>PR</v>
      </c>
      <c r="C103" s="16" t="str">
        <f>RIGHT(Table1[[#This Row],[Staff ID]],4)</f>
        <v>2010</v>
      </c>
      <c r="D103" s="6">
        <v>44067</v>
      </c>
      <c r="E103" s="7">
        <v>111049.84</v>
      </c>
      <c r="F103" s="14">
        <f>SUM(Table1[[#This Row],[Salary]])/SUBTOTAL(109,$E$2:$E$258)</f>
        <v>5.9549918685179431E-3</v>
      </c>
      <c r="G103" t="s">
        <v>408</v>
      </c>
      <c r="H103" t="s">
        <v>391</v>
      </c>
      <c r="I103">
        <v>203362</v>
      </c>
      <c r="J103">
        <v>102371</v>
      </c>
      <c r="K103" s="13">
        <f t="shared" si="3"/>
        <v>0.50339296427061098</v>
      </c>
      <c r="L103" t="s">
        <v>480</v>
      </c>
      <c r="M103" t="s">
        <v>358</v>
      </c>
      <c r="N103">
        <v>2659853</v>
      </c>
      <c r="O103">
        <v>54229</v>
      </c>
      <c r="P103">
        <v>365</v>
      </c>
    </row>
    <row r="104" spans="1:16" x14ac:dyDescent="0.25">
      <c r="A104" s="2" t="s">
        <v>104</v>
      </c>
      <c r="B104" s="2" t="str">
        <f t="shared" si="2"/>
        <v>SQ</v>
      </c>
      <c r="C104" s="16" t="str">
        <f>RIGHT(Table1[[#This Row],[Staff ID]],4)</f>
        <v>0498</v>
      </c>
      <c r="D104" s="6">
        <v>44077</v>
      </c>
      <c r="E104" s="7">
        <v>75974.990000000005</v>
      </c>
      <c r="F104" s="14">
        <f>SUM(Table1[[#This Row],[Salary]])/SUBTOTAL(109,$E$2:$E$258)</f>
        <v>4.0741206620444666E-3</v>
      </c>
      <c r="G104" t="s">
        <v>414</v>
      </c>
      <c r="H104" t="s">
        <v>389</v>
      </c>
      <c r="I104">
        <v>107656</v>
      </c>
      <c r="J104">
        <v>53984</v>
      </c>
      <c r="K104" s="13">
        <f t="shared" si="3"/>
        <v>0.50144905996878952</v>
      </c>
      <c r="L104" t="s">
        <v>480</v>
      </c>
      <c r="M104" t="s">
        <v>358</v>
      </c>
      <c r="N104">
        <v>156544</v>
      </c>
      <c r="O104">
        <v>38488</v>
      </c>
      <c r="P104">
        <v>1064</v>
      </c>
    </row>
    <row r="105" spans="1:16" x14ac:dyDescent="0.25">
      <c r="A105" s="2" t="s">
        <v>105</v>
      </c>
      <c r="B105" s="2" t="str">
        <f t="shared" si="2"/>
        <v>PR</v>
      </c>
      <c r="C105" s="16" t="str">
        <f>RIGHT(Table1[[#This Row],[Staff ID]],4)</f>
        <v>2113</v>
      </c>
      <c r="D105" s="6">
        <v>44078</v>
      </c>
      <c r="E105" s="7">
        <v>42161.77</v>
      </c>
      <c r="F105" s="14">
        <f>SUM(Table1[[#This Row],[Salary]])/SUBTOTAL(109,$E$2:$E$258)</f>
        <v>2.2609037303639857E-3</v>
      </c>
      <c r="G105" t="s">
        <v>441</v>
      </c>
      <c r="H105" t="s">
        <v>391</v>
      </c>
      <c r="I105">
        <v>998537</v>
      </c>
      <c r="J105">
        <v>491108</v>
      </c>
      <c r="K105" s="13">
        <f t="shared" si="3"/>
        <v>0.49182754369642789</v>
      </c>
      <c r="L105" t="s">
        <v>480</v>
      </c>
      <c r="M105" t="s">
        <v>358</v>
      </c>
      <c r="N105">
        <v>75710</v>
      </c>
      <c r="O105">
        <v>35921</v>
      </c>
      <c r="P105">
        <v>1585</v>
      </c>
    </row>
    <row r="106" spans="1:16" x14ac:dyDescent="0.25">
      <c r="A106" s="2" t="s">
        <v>106</v>
      </c>
      <c r="B106" s="2" t="str">
        <f t="shared" si="2"/>
        <v>TN</v>
      </c>
      <c r="C106" s="16" t="str">
        <f>RIGHT(Table1[[#This Row],[Staff ID]],4)</f>
        <v>0727</v>
      </c>
      <c r="D106" s="6">
        <v>44085</v>
      </c>
      <c r="E106" s="7">
        <v>71371.37</v>
      </c>
      <c r="F106" s="14">
        <f>SUM(Table1[[#This Row],[Salary]])/SUBTOTAL(109,$E$2:$E$258)</f>
        <v>3.8272538528194679E-3</v>
      </c>
      <c r="G106" t="s">
        <v>406</v>
      </c>
      <c r="H106" t="s">
        <v>389</v>
      </c>
      <c r="I106">
        <v>389772</v>
      </c>
      <c r="J106">
        <v>202502</v>
      </c>
      <c r="K106" s="13">
        <f t="shared" si="3"/>
        <v>0.51953962829551636</v>
      </c>
      <c r="L106" t="s">
        <v>480</v>
      </c>
      <c r="M106" t="s">
        <v>358</v>
      </c>
      <c r="N106">
        <v>715163</v>
      </c>
      <c r="O106">
        <v>46162</v>
      </c>
      <c r="P106">
        <v>620</v>
      </c>
    </row>
    <row r="107" spans="1:16" x14ac:dyDescent="0.25">
      <c r="A107" s="2" t="s">
        <v>107</v>
      </c>
      <c r="B107" s="2" t="str">
        <f t="shared" si="2"/>
        <v>SQ</v>
      </c>
      <c r="C107" s="16" t="str">
        <f>RIGHT(Table1[[#This Row],[Staff ID]],4)</f>
        <v>1697</v>
      </c>
      <c r="D107" s="6">
        <v>44119</v>
      </c>
      <c r="E107" s="7">
        <v>49915.14</v>
      </c>
      <c r="F107" s="14">
        <f>SUM(Table1[[#This Row],[Salary]])/SUBTOTAL(109,$E$2:$E$258)</f>
        <v>2.6766743006197465E-3</v>
      </c>
      <c r="G107" t="s">
        <v>435</v>
      </c>
      <c r="H107" t="s">
        <v>389</v>
      </c>
      <c r="I107">
        <v>47073</v>
      </c>
      <c r="J107">
        <v>22566</v>
      </c>
      <c r="K107" s="13">
        <f t="shared" si="3"/>
        <v>0.47938308584538908</v>
      </c>
      <c r="L107" t="s">
        <v>480</v>
      </c>
      <c r="M107" t="s">
        <v>358</v>
      </c>
      <c r="N107">
        <v>269267</v>
      </c>
      <c r="O107">
        <v>49477</v>
      </c>
      <c r="P107">
        <v>1077</v>
      </c>
    </row>
    <row r="108" spans="1:16" x14ac:dyDescent="0.25">
      <c r="A108" s="2" t="s">
        <v>108</v>
      </c>
      <c r="B108" s="2" t="str">
        <f t="shared" si="2"/>
        <v>SQ</v>
      </c>
      <c r="C108" s="16" t="str">
        <f>RIGHT(Table1[[#This Row],[Staff ID]],4)</f>
        <v>1519</v>
      </c>
      <c r="D108" s="6">
        <v>44166</v>
      </c>
      <c r="E108" s="7">
        <v>0</v>
      </c>
      <c r="F108" s="14">
        <f>SUM(Table1[[#This Row],[Salary]])/SUBTOTAL(109,$E$2:$E$258)</f>
        <v>0</v>
      </c>
      <c r="G108" t="s">
        <v>442</v>
      </c>
      <c r="H108" t="s">
        <v>389</v>
      </c>
      <c r="I108">
        <v>215996</v>
      </c>
      <c r="J108">
        <v>105693</v>
      </c>
      <c r="K108" s="13">
        <f t="shared" si="3"/>
        <v>0.48932850608344597</v>
      </c>
      <c r="L108" t="s">
        <v>480</v>
      </c>
      <c r="M108" t="s">
        <v>358</v>
      </c>
      <c r="N108">
        <v>26735</v>
      </c>
      <c r="O108">
        <v>40140</v>
      </c>
      <c r="P108">
        <v>2637</v>
      </c>
    </row>
    <row r="109" spans="1:16" x14ac:dyDescent="0.25">
      <c r="A109" s="2" t="s">
        <v>74</v>
      </c>
      <c r="B109" s="2" t="str">
        <f t="shared" si="2"/>
        <v>PR</v>
      </c>
      <c r="C109" s="16" t="str">
        <f>RIGHT(Table1[[#This Row],[Staff ID]],4)</f>
        <v>0210</v>
      </c>
      <c r="D109" s="6">
        <v>44175</v>
      </c>
      <c r="E109" s="7">
        <v>37062.1</v>
      </c>
      <c r="F109" s="14">
        <f>SUM(Table1[[#This Row],[Salary]])/SUBTOTAL(109,$E$2:$E$258)</f>
        <v>1.9874364891493664E-3</v>
      </c>
      <c r="G109" t="s">
        <v>406</v>
      </c>
      <c r="H109" t="s">
        <v>389</v>
      </c>
      <c r="I109">
        <v>202987</v>
      </c>
      <c r="J109">
        <v>103779</v>
      </c>
      <c r="K109" s="13">
        <f t="shared" si="3"/>
        <v>0.51125934173124388</v>
      </c>
      <c r="L109" t="s">
        <v>481</v>
      </c>
      <c r="M109" t="s">
        <v>358</v>
      </c>
      <c r="N109">
        <v>170343</v>
      </c>
      <c r="O109">
        <v>44748</v>
      </c>
      <c r="P109">
        <v>1150</v>
      </c>
    </row>
    <row r="110" spans="1:16" x14ac:dyDescent="0.25">
      <c r="A110" s="2" t="s">
        <v>109</v>
      </c>
      <c r="B110" s="2" t="str">
        <f t="shared" si="2"/>
        <v>VT</v>
      </c>
      <c r="C110" s="16" t="str">
        <f>RIGHT(Table1[[#This Row],[Staff ID]],4)</f>
        <v>3500</v>
      </c>
      <c r="D110" s="6">
        <v>44193</v>
      </c>
      <c r="E110" s="7">
        <v>0</v>
      </c>
      <c r="F110" s="14">
        <f>SUM(Table1[[#This Row],[Salary]])/SUBTOTAL(109,$E$2:$E$258)</f>
        <v>0</v>
      </c>
      <c r="G110" t="s">
        <v>433</v>
      </c>
      <c r="H110" t="s">
        <v>391</v>
      </c>
      <c r="I110">
        <v>18731</v>
      </c>
      <c r="J110">
        <v>8936</v>
      </c>
      <c r="K110" s="13">
        <f t="shared" si="3"/>
        <v>0.47707009769900166</v>
      </c>
      <c r="L110" t="s">
        <v>481</v>
      </c>
      <c r="M110" t="s">
        <v>358</v>
      </c>
      <c r="N110">
        <v>119116</v>
      </c>
      <c r="O110">
        <v>40743</v>
      </c>
      <c r="P110">
        <v>1111</v>
      </c>
    </row>
    <row r="111" spans="1:16" x14ac:dyDescent="0.25">
      <c r="A111" s="2" t="s">
        <v>111</v>
      </c>
      <c r="B111" s="2" t="str">
        <f t="shared" si="2"/>
        <v>VT</v>
      </c>
      <c r="C111" s="16" t="str">
        <f>RIGHT(Table1[[#This Row],[Staff ID]],4)</f>
        <v>0017</v>
      </c>
      <c r="D111" s="6">
        <v>44195</v>
      </c>
      <c r="E111" s="7">
        <v>90884.32</v>
      </c>
      <c r="F111" s="14">
        <f>SUM(Table1[[#This Row],[Salary]])/SUBTOTAL(109,$E$2:$E$258)</f>
        <v>4.8736259914987966E-3</v>
      </c>
      <c r="G111" t="s">
        <v>424</v>
      </c>
      <c r="H111" t="s">
        <v>389</v>
      </c>
      <c r="I111">
        <v>41040</v>
      </c>
      <c r="J111">
        <v>19811</v>
      </c>
      <c r="K111" s="13">
        <f t="shared" si="3"/>
        <v>0.482724171539961</v>
      </c>
      <c r="L111" t="s">
        <v>481</v>
      </c>
      <c r="M111" t="s">
        <v>358</v>
      </c>
      <c r="N111">
        <v>15892</v>
      </c>
      <c r="O111">
        <v>34263</v>
      </c>
      <c r="P111">
        <v>2352</v>
      </c>
    </row>
    <row r="112" spans="1:16" x14ac:dyDescent="0.25">
      <c r="A112" s="2" t="s">
        <v>32</v>
      </c>
      <c r="B112" s="2" t="str">
        <f t="shared" si="2"/>
        <v>SQ</v>
      </c>
      <c r="C112" s="16" t="str">
        <f>RIGHT(Table1[[#This Row],[Staff ID]],4)</f>
        <v>2559</v>
      </c>
      <c r="D112" s="6">
        <v>44203</v>
      </c>
      <c r="E112" s="7">
        <v>89838.77</v>
      </c>
      <c r="F112" s="14">
        <f>SUM(Table1[[#This Row],[Salary]])/SUBTOTAL(109,$E$2:$E$258)</f>
        <v>4.8175588981276673E-3</v>
      </c>
      <c r="G112" t="s">
        <v>425</v>
      </c>
      <c r="H112" t="s">
        <v>391</v>
      </c>
      <c r="I112">
        <v>238198</v>
      </c>
      <c r="J112">
        <v>117781</v>
      </c>
      <c r="K112" s="13">
        <f t="shared" si="3"/>
        <v>0.49446678813424128</v>
      </c>
      <c r="L112" t="s">
        <v>481</v>
      </c>
      <c r="M112" t="s">
        <v>358</v>
      </c>
      <c r="N112">
        <v>33474</v>
      </c>
      <c r="O112">
        <v>35396</v>
      </c>
      <c r="P112">
        <v>2040</v>
      </c>
    </row>
    <row r="113" spans="1:16" x14ac:dyDescent="0.25">
      <c r="A113" s="2" t="s">
        <v>112</v>
      </c>
      <c r="B113" s="2" t="str">
        <f t="shared" si="2"/>
        <v>TN</v>
      </c>
      <c r="C113" s="16" t="str">
        <f>RIGHT(Table1[[#This Row],[Staff ID]],4)</f>
        <v>1210</v>
      </c>
      <c r="D113" s="6">
        <v>44203</v>
      </c>
      <c r="E113" s="7">
        <v>0</v>
      </c>
      <c r="F113" s="14">
        <f>SUM(Table1[[#This Row],[Salary]])/SUBTOTAL(109,$E$2:$E$258)</f>
        <v>0</v>
      </c>
      <c r="G113" t="s">
        <v>414</v>
      </c>
      <c r="H113" t="s">
        <v>391</v>
      </c>
      <c r="I113">
        <v>37227</v>
      </c>
      <c r="J113">
        <v>18138</v>
      </c>
      <c r="K113" s="13">
        <f t="shared" si="3"/>
        <v>0.48722701265210733</v>
      </c>
      <c r="L113" t="s">
        <v>481</v>
      </c>
      <c r="M113" t="s">
        <v>358</v>
      </c>
      <c r="N113">
        <v>156678</v>
      </c>
      <c r="O113">
        <v>56239</v>
      </c>
      <c r="P113">
        <v>1291</v>
      </c>
    </row>
    <row r="114" spans="1:16" x14ac:dyDescent="0.25">
      <c r="A114" s="2" t="s">
        <v>113</v>
      </c>
      <c r="B114" s="2" t="str">
        <f t="shared" si="2"/>
        <v>SQ</v>
      </c>
      <c r="C114" s="16" t="str">
        <f>RIGHT(Table1[[#This Row],[Staff ID]],4)</f>
        <v>2051</v>
      </c>
      <c r="D114" s="6">
        <v>44207</v>
      </c>
      <c r="E114" s="7">
        <v>68887.839999999997</v>
      </c>
      <c r="F114" s="14">
        <f>SUM(Table1[[#This Row],[Salary]])/SUBTOTAL(109,$E$2:$E$258)</f>
        <v>3.6940758045195302E-3</v>
      </c>
      <c r="G114" t="s">
        <v>414</v>
      </c>
      <c r="H114" t="s">
        <v>391</v>
      </c>
      <c r="I114">
        <v>11206</v>
      </c>
      <c r="J114">
        <v>5534</v>
      </c>
      <c r="K114" s="13">
        <f t="shared" si="3"/>
        <v>0.49384258432982331</v>
      </c>
      <c r="L114" t="s">
        <v>481</v>
      </c>
      <c r="M114" t="s">
        <v>358</v>
      </c>
      <c r="N114">
        <v>28663</v>
      </c>
      <c r="O114">
        <v>39251</v>
      </c>
      <c r="P114">
        <v>1797</v>
      </c>
    </row>
    <row r="115" spans="1:16" x14ac:dyDescent="0.25">
      <c r="A115" s="2" t="s">
        <v>114</v>
      </c>
      <c r="B115" s="2" t="str">
        <f t="shared" si="2"/>
        <v>SQ</v>
      </c>
      <c r="C115" s="16" t="str">
        <f>RIGHT(Table1[[#This Row],[Staff ID]],4)</f>
        <v>3321</v>
      </c>
      <c r="D115" s="6">
        <v>44207</v>
      </c>
      <c r="E115" s="7">
        <v>106775.14</v>
      </c>
      <c r="F115" s="14">
        <f>SUM(Table1[[#This Row],[Salary]])/SUBTOTAL(109,$E$2:$E$258)</f>
        <v>5.7257632290137923E-3</v>
      </c>
      <c r="G115" t="s">
        <v>436</v>
      </c>
      <c r="H115" t="s">
        <v>391</v>
      </c>
      <c r="I115">
        <v>5245</v>
      </c>
      <c r="J115">
        <v>2692</v>
      </c>
      <c r="K115" s="13">
        <f t="shared" si="3"/>
        <v>0.51325071496663488</v>
      </c>
      <c r="L115" t="s">
        <v>481</v>
      </c>
      <c r="M115" t="s">
        <v>358</v>
      </c>
      <c r="N115">
        <v>8034</v>
      </c>
      <c r="O115">
        <v>33701</v>
      </c>
      <c r="P115">
        <v>2360</v>
      </c>
    </row>
    <row r="116" spans="1:16" x14ac:dyDescent="0.25">
      <c r="A116" s="2" t="s">
        <v>79</v>
      </c>
      <c r="B116" s="2" t="str">
        <f t="shared" si="2"/>
        <v>TN</v>
      </c>
      <c r="C116" s="16" t="str">
        <f>RIGHT(Table1[[#This Row],[Staff ID]],4)</f>
        <v>4058</v>
      </c>
      <c r="D116" s="6">
        <v>44221</v>
      </c>
      <c r="E116" s="7">
        <v>89690.38</v>
      </c>
      <c r="F116" s="14">
        <f>SUM(Table1[[#This Row],[Salary]])/SUBTOTAL(109,$E$2:$E$258)</f>
        <v>4.8096015589422225E-3</v>
      </c>
      <c r="G116" t="s">
        <v>443</v>
      </c>
      <c r="H116" t="s">
        <v>389</v>
      </c>
      <c r="I116">
        <v>27635</v>
      </c>
      <c r="J116">
        <v>13535</v>
      </c>
      <c r="K116" s="13">
        <f t="shared" si="3"/>
        <v>0.48977745612447982</v>
      </c>
      <c r="L116" t="s">
        <v>481</v>
      </c>
      <c r="M116" t="s">
        <v>358</v>
      </c>
      <c r="N116">
        <v>4216</v>
      </c>
      <c r="O116">
        <v>36899</v>
      </c>
      <c r="P116">
        <v>6334</v>
      </c>
    </row>
    <row r="117" spans="1:16" x14ac:dyDescent="0.25">
      <c r="A117" s="2" t="s">
        <v>115</v>
      </c>
      <c r="B117" s="2" t="str">
        <f t="shared" si="2"/>
        <v>SQ</v>
      </c>
      <c r="C117" s="16" t="str">
        <f>RIGHT(Table1[[#This Row],[Staff ID]],4)</f>
        <v>0841</v>
      </c>
      <c r="D117" s="6">
        <v>44223</v>
      </c>
      <c r="E117" s="7">
        <v>111229.47</v>
      </c>
      <c r="F117" s="14">
        <f>SUM(Table1[[#This Row],[Salary]])/SUBTOTAL(109,$E$2:$E$258)</f>
        <v>5.9646244370055871E-3</v>
      </c>
      <c r="G117" t="s">
        <v>394</v>
      </c>
      <c r="H117" t="s">
        <v>391</v>
      </c>
      <c r="I117">
        <v>11353</v>
      </c>
      <c r="J117">
        <v>5577</v>
      </c>
      <c r="K117" s="13">
        <f t="shared" si="3"/>
        <v>0.49123579670571654</v>
      </c>
      <c r="L117" t="s">
        <v>482</v>
      </c>
      <c r="M117" t="s">
        <v>358</v>
      </c>
      <c r="N117">
        <v>20067</v>
      </c>
      <c r="O117">
        <v>36897</v>
      </c>
      <c r="P117">
        <v>2308</v>
      </c>
    </row>
    <row r="118" spans="1:16" x14ac:dyDescent="0.25">
      <c r="A118" s="2" t="s">
        <v>116</v>
      </c>
      <c r="B118" s="2" t="str">
        <f t="shared" si="2"/>
        <v>SQ</v>
      </c>
      <c r="C118" s="16" t="str">
        <f>RIGHT(Table1[[#This Row],[Staff ID]],4)</f>
        <v>4603</v>
      </c>
      <c r="D118" s="6">
        <v>44235</v>
      </c>
      <c r="E118" s="7">
        <v>67633.850000000006</v>
      </c>
      <c r="F118" s="14">
        <f>SUM(Table1[[#This Row],[Salary]])/SUBTOTAL(109,$E$2:$E$258)</f>
        <v>3.6268312208875071E-3</v>
      </c>
      <c r="G118" t="s">
        <v>440</v>
      </c>
      <c r="H118" t="s">
        <v>391</v>
      </c>
      <c r="I118">
        <v>22751</v>
      </c>
      <c r="J118">
        <v>10786</v>
      </c>
      <c r="K118" s="13">
        <f t="shared" si="3"/>
        <v>0.47408905103072391</v>
      </c>
      <c r="L118" t="s">
        <v>482</v>
      </c>
      <c r="M118" t="s">
        <v>358</v>
      </c>
      <c r="N118">
        <v>8537</v>
      </c>
      <c r="O118">
        <v>28913</v>
      </c>
      <c r="P118">
        <v>2578</v>
      </c>
    </row>
    <row r="119" spans="1:16" x14ac:dyDescent="0.25">
      <c r="A119" s="2" t="s">
        <v>117</v>
      </c>
      <c r="B119" s="2" t="str">
        <f t="shared" si="2"/>
        <v>TN</v>
      </c>
      <c r="C119" s="16" t="str">
        <f>RIGHT(Table1[[#This Row],[Staff ID]],4)</f>
        <v>1028</v>
      </c>
      <c r="D119" s="6">
        <v>44277</v>
      </c>
      <c r="E119" s="7">
        <v>111815.49</v>
      </c>
      <c r="F119" s="14">
        <f>SUM(Table1[[#This Row],[Salary]])/SUBTOTAL(109,$E$2:$E$258)</f>
        <v>5.9960494650361448E-3</v>
      </c>
      <c r="G119" t="s">
        <v>410</v>
      </c>
      <c r="H119" t="s">
        <v>389</v>
      </c>
      <c r="I119">
        <v>15400</v>
      </c>
      <c r="J119">
        <v>7588</v>
      </c>
      <c r="K119" s="13">
        <f t="shared" si="3"/>
        <v>0.49272727272727274</v>
      </c>
      <c r="L119" t="s">
        <v>482</v>
      </c>
      <c r="M119" t="s">
        <v>358</v>
      </c>
      <c r="N119">
        <v>17967</v>
      </c>
      <c r="O119">
        <v>35031</v>
      </c>
      <c r="P119">
        <v>2501</v>
      </c>
    </row>
    <row r="120" spans="1:16" x14ac:dyDescent="0.25">
      <c r="A120" s="2" t="s">
        <v>118</v>
      </c>
      <c r="B120" s="2" t="str">
        <f t="shared" si="2"/>
        <v>VT</v>
      </c>
      <c r="C120" s="16" t="str">
        <f>RIGHT(Table1[[#This Row],[Staff ID]],4)</f>
        <v>4028</v>
      </c>
      <c r="D120" s="6">
        <v>44277</v>
      </c>
      <c r="E120" s="7">
        <v>39784.239999999998</v>
      </c>
      <c r="F120" s="14">
        <f>SUM(Table1[[#This Row],[Salary]])/SUBTOTAL(109,$E$2:$E$258)</f>
        <v>2.133409878800062E-3</v>
      </c>
      <c r="G120" t="s">
        <v>393</v>
      </c>
      <c r="H120" t="s">
        <v>389</v>
      </c>
      <c r="I120">
        <v>25711</v>
      </c>
      <c r="J120">
        <v>12842</v>
      </c>
      <c r="K120" s="13">
        <f t="shared" si="3"/>
        <v>0.4994749329080938</v>
      </c>
      <c r="L120" t="s">
        <v>482</v>
      </c>
      <c r="M120" t="s">
        <v>358</v>
      </c>
      <c r="N120">
        <v>12069</v>
      </c>
      <c r="O120">
        <v>32552</v>
      </c>
      <c r="P120">
        <v>2465</v>
      </c>
    </row>
    <row r="121" spans="1:16" x14ac:dyDescent="0.25">
      <c r="A121" s="2" t="s">
        <v>119</v>
      </c>
      <c r="B121" s="2" t="str">
        <f t="shared" si="2"/>
        <v>TN</v>
      </c>
      <c r="C121" s="16" t="str">
        <f>RIGHT(Table1[[#This Row],[Staff ID]],4)</f>
        <v>3068</v>
      </c>
      <c r="D121" s="6">
        <v>44285</v>
      </c>
      <c r="E121" s="7">
        <v>89829.33</v>
      </c>
      <c r="F121" s="14">
        <f>SUM(Table1[[#This Row],[Salary]])/SUBTOTAL(109,$E$2:$E$258)</f>
        <v>4.8170526828711768E-3</v>
      </c>
      <c r="G121" t="s">
        <v>426</v>
      </c>
      <c r="H121" t="s">
        <v>389</v>
      </c>
      <c r="I121">
        <v>8510</v>
      </c>
      <c r="J121">
        <v>4234</v>
      </c>
      <c r="K121" s="13">
        <f t="shared" si="3"/>
        <v>0.49753231492361927</v>
      </c>
      <c r="L121" t="s">
        <v>482</v>
      </c>
      <c r="M121" t="s">
        <v>358</v>
      </c>
      <c r="N121">
        <v>20431</v>
      </c>
      <c r="O121">
        <v>42905</v>
      </c>
      <c r="P121">
        <v>2785</v>
      </c>
    </row>
    <row r="122" spans="1:16" x14ac:dyDescent="0.25">
      <c r="A122" s="2" t="s">
        <v>120</v>
      </c>
      <c r="B122" s="2" t="str">
        <f t="shared" si="2"/>
        <v>VT</v>
      </c>
      <c r="C122" s="16" t="str">
        <f>RIGHT(Table1[[#This Row],[Staff ID]],4)</f>
        <v>3701</v>
      </c>
      <c r="D122" s="6">
        <v>44288</v>
      </c>
      <c r="E122" s="7">
        <v>111815.49</v>
      </c>
      <c r="F122" s="14">
        <f>SUM(Table1[[#This Row],[Salary]])/SUBTOTAL(109,$E$2:$E$258)</f>
        <v>5.9960494650361448E-3</v>
      </c>
      <c r="G122" t="s">
        <v>444</v>
      </c>
      <c r="H122" t="s">
        <v>389</v>
      </c>
      <c r="I122">
        <v>24327</v>
      </c>
      <c r="J122">
        <v>11569</v>
      </c>
      <c r="K122" s="13">
        <f t="shared" si="3"/>
        <v>0.47556213260985736</v>
      </c>
      <c r="L122" t="s">
        <v>482</v>
      </c>
      <c r="M122" t="s">
        <v>358</v>
      </c>
      <c r="N122">
        <v>6408</v>
      </c>
      <c r="O122">
        <v>43158</v>
      </c>
      <c r="P122">
        <v>4010</v>
      </c>
    </row>
    <row r="123" spans="1:16" x14ac:dyDescent="0.25">
      <c r="A123" s="2" t="s">
        <v>118</v>
      </c>
      <c r="B123" s="2" t="str">
        <f t="shared" si="2"/>
        <v>VT</v>
      </c>
      <c r="C123" s="16" t="str">
        <f>RIGHT(Table1[[#This Row],[Staff ID]],4)</f>
        <v>4028</v>
      </c>
      <c r="D123" s="6">
        <v>44357</v>
      </c>
      <c r="E123" s="7">
        <v>72843.23</v>
      </c>
      <c r="F123" s="14">
        <f>SUM(Table1[[#This Row],[Salary]])/SUBTOTAL(109,$E$2:$E$258)</f>
        <v>3.906181605723901E-3</v>
      </c>
      <c r="G123" t="s">
        <v>445</v>
      </c>
      <c r="H123" t="s">
        <v>389</v>
      </c>
      <c r="I123">
        <v>21110</v>
      </c>
      <c r="J123">
        <v>10346</v>
      </c>
      <c r="K123" s="13">
        <f t="shared" si="3"/>
        <v>0.49009947891994315</v>
      </c>
      <c r="L123" t="s">
        <v>483</v>
      </c>
      <c r="M123" t="s">
        <v>358</v>
      </c>
      <c r="N123">
        <v>18348</v>
      </c>
      <c r="O123">
        <v>36619</v>
      </c>
      <c r="P123">
        <v>3136</v>
      </c>
    </row>
    <row r="124" spans="1:16" x14ac:dyDescent="0.25">
      <c r="A124" s="2" t="s">
        <v>121</v>
      </c>
      <c r="B124" s="2" t="str">
        <f t="shared" si="2"/>
        <v>TN</v>
      </c>
      <c r="C124" s="16" t="str">
        <f>RIGHT(Table1[[#This Row],[Staff ID]],4)</f>
        <v>4101</v>
      </c>
      <c r="D124" s="6">
        <v>44383</v>
      </c>
      <c r="E124" s="7">
        <v>71823.56</v>
      </c>
      <c r="F124" s="14">
        <f>SUM(Table1[[#This Row],[Salary]])/SUBTOTAL(109,$E$2:$E$258)</f>
        <v>3.8515023143483196E-3</v>
      </c>
      <c r="G124" t="s">
        <v>446</v>
      </c>
      <c r="H124" t="s">
        <v>389</v>
      </c>
      <c r="I124">
        <v>101409</v>
      </c>
      <c r="J124">
        <v>49362</v>
      </c>
      <c r="K124" s="13">
        <f t="shared" si="3"/>
        <v>0.4867615300417123</v>
      </c>
      <c r="L124" t="s">
        <v>483</v>
      </c>
      <c r="M124" t="s">
        <v>358</v>
      </c>
      <c r="N124">
        <v>15895</v>
      </c>
      <c r="O124">
        <v>37732</v>
      </c>
      <c r="P124">
        <v>3753</v>
      </c>
    </row>
    <row r="125" spans="1:16" x14ac:dyDescent="0.25">
      <c r="A125" s="2" t="s">
        <v>96</v>
      </c>
      <c r="B125" s="2" t="str">
        <f t="shared" si="2"/>
        <v>VT</v>
      </c>
      <c r="C125" s="16" t="str">
        <f>RIGHT(Table1[[#This Row],[Staff ID]],4)</f>
        <v>2374</v>
      </c>
      <c r="D125" s="6">
        <v>44384</v>
      </c>
      <c r="E125" s="7">
        <v>88511.17</v>
      </c>
      <c r="F125" s="14">
        <f>SUM(Table1[[#This Row],[Salary]])/SUBTOTAL(109,$E$2:$E$258)</f>
        <v>4.7463670152339647E-3</v>
      </c>
      <c r="G125" t="s">
        <v>426</v>
      </c>
      <c r="H125" t="s">
        <v>391</v>
      </c>
      <c r="I125">
        <v>61748</v>
      </c>
      <c r="J125">
        <v>30269</v>
      </c>
      <c r="K125" s="13">
        <f t="shared" si="3"/>
        <v>0.49020211180928935</v>
      </c>
      <c r="L125" t="s">
        <v>483</v>
      </c>
      <c r="M125" t="s">
        <v>358</v>
      </c>
      <c r="N125">
        <v>73775</v>
      </c>
      <c r="O125">
        <v>42475</v>
      </c>
      <c r="P125">
        <v>1586</v>
      </c>
    </row>
    <row r="126" spans="1:16" x14ac:dyDescent="0.25">
      <c r="A126" s="2" t="s">
        <v>122</v>
      </c>
      <c r="B126" s="2" t="str">
        <f t="shared" si="2"/>
        <v>TN</v>
      </c>
      <c r="C126" s="16" t="str">
        <f>RIGHT(Table1[[#This Row],[Staff ID]],4)</f>
        <v>1632</v>
      </c>
      <c r="D126" s="6">
        <v>44393</v>
      </c>
      <c r="E126" s="7">
        <v>36547.58</v>
      </c>
      <c r="F126" s="14">
        <f>SUM(Table1[[#This Row],[Salary]])/SUBTOTAL(109,$E$2:$E$258)</f>
        <v>1.9598456126907436E-3</v>
      </c>
      <c r="G126" t="s">
        <v>432</v>
      </c>
      <c r="H126" t="s">
        <v>391</v>
      </c>
      <c r="I126">
        <v>49765</v>
      </c>
      <c r="J126">
        <v>23482</v>
      </c>
      <c r="K126" s="13">
        <f t="shared" si="3"/>
        <v>0.47185773133728526</v>
      </c>
      <c r="L126" t="s">
        <v>483</v>
      </c>
      <c r="M126" t="s">
        <v>358</v>
      </c>
      <c r="N126">
        <v>44604</v>
      </c>
      <c r="O126">
        <v>41268</v>
      </c>
      <c r="P126">
        <v>1870</v>
      </c>
    </row>
    <row r="127" spans="1:16" x14ac:dyDescent="0.25">
      <c r="A127" s="2" t="s">
        <v>123</v>
      </c>
      <c r="B127" s="2" t="str">
        <f t="shared" si="2"/>
        <v>PR</v>
      </c>
      <c r="C127" s="16" t="str">
        <f>RIGHT(Table1[[#This Row],[Staff ID]],4)</f>
        <v>1956</v>
      </c>
      <c r="D127" s="6">
        <v>44393</v>
      </c>
      <c r="E127" s="7">
        <v>95954.02</v>
      </c>
      <c r="F127" s="14">
        <f>SUM(Table1[[#This Row],[Salary]])/SUBTOTAL(109,$E$2:$E$258)</f>
        <v>5.1454861065230546E-3</v>
      </c>
      <c r="G127" t="s">
        <v>423</v>
      </c>
      <c r="H127" t="s">
        <v>389</v>
      </c>
      <c r="I127">
        <v>17467</v>
      </c>
      <c r="J127">
        <v>8384</v>
      </c>
      <c r="K127" s="13">
        <f t="shared" si="3"/>
        <v>0.47999083986946817</v>
      </c>
      <c r="L127" t="s">
        <v>483</v>
      </c>
      <c r="M127" t="s">
        <v>358</v>
      </c>
      <c r="N127">
        <v>35272</v>
      </c>
      <c r="O127">
        <v>38004</v>
      </c>
      <c r="P127">
        <v>2282</v>
      </c>
    </row>
    <row r="128" spans="1:16" x14ac:dyDescent="0.25">
      <c r="A128" s="2" t="s">
        <v>124</v>
      </c>
      <c r="B128" s="2" t="str">
        <f t="shared" si="2"/>
        <v>PR</v>
      </c>
      <c r="C128" s="16" t="str">
        <f>RIGHT(Table1[[#This Row],[Staff ID]],4)</f>
        <v>2140</v>
      </c>
      <c r="D128" s="6">
        <v>44393</v>
      </c>
      <c r="E128" s="7">
        <v>95677.9</v>
      </c>
      <c r="F128" s="14">
        <f>SUM(Table1[[#This Row],[Salary]])/SUBTOTAL(109,$E$2:$E$258)</f>
        <v>5.1306793102707119E-3</v>
      </c>
      <c r="G128" t="s">
        <v>414</v>
      </c>
      <c r="H128" t="s">
        <v>391</v>
      </c>
      <c r="I128">
        <v>7868</v>
      </c>
      <c r="J128">
        <v>3877</v>
      </c>
      <c r="K128" s="13">
        <f t="shared" si="3"/>
        <v>0.49275546517539398</v>
      </c>
      <c r="L128" t="s">
        <v>483</v>
      </c>
      <c r="M128" t="s">
        <v>358</v>
      </c>
      <c r="N128">
        <v>13150</v>
      </c>
      <c r="O128">
        <v>38103</v>
      </c>
      <c r="P128">
        <v>3272</v>
      </c>
    </row>
    <row r="129" spans="1:16" x14ac:dyDescent="0.25">
      <c r="A129" s="2" t="s">
        <v>125</v>
      </c>
      <c r="B129" s="2" t="str">
        <f t="shared" si="2"/>
        <v>SQ</v>
      </c>
      <c r="C129" s="16" t="str">
        <f>RIGHT(Table1[[#This Row],[Staff ID]],4)</f>
        <v>3626</v>
      </c>
      <c r="D129" s="6">
        <v>44425</v>
      </c>
      <c r="E129" s="7">
        <v>76303.820000000007</v>
      </c>
      <c r="F129" s="14">
        <f>SUM(Table1[[#This Row],[Salary]])/SUBTOTAL(109,$E$2:$E$258)</f>
        <v>4.0917540055605385E-3</v>
      </c>
      <c r="G129" t="s">
        <v>415</v>
      </c>
      <c r="H129" t="s">
        <v>391</v>
      </c>
      <c r="I129">
        <v>12379</v>
      </c>
      <c r="J129">
        <v>5741</v>
      </c>
      <c r="K129" s="13">
        <f t="shared" si="3"/>
        <v>0.46376928669520961</v>
      </c>
      <c r="L129" t="s">
        <v>483</v>
      </c>
      <c r="M129" t="s">
        <v>358</v>
      </c>
      <c r="N129">
        <v>5922</v>
      </c>
      <c r="O129">
        <v>34084</v>
      </c>
      <c r="P129">
        <v>3929</v>
      </c>
    </row>
    <row r="130" spans="1:16" x14ac:dyDescent="0.25">
      <c r="A130" s="2" t="s">
        <v>127</v>
      </c>
      <c r="B130" s="2" t="str">
        <f t="shared" ref="B130:B193" si="4">LEFT(A130,2)</f>
        <v>TN</v>
      </c>
      <c r="C130" s="16" t="str">
        <f>RIGHT(Table1[[#This Row],[Staff ID]],4)</f>
        <v>0129</v>
      </c>
      <c r="D130" s="6">
        <v>44431</v>
      </c>
      <c r="E130" s="7">
        <v>99460.78</v>
      </c>
      <c r="F130" s="14">
        <f>SUM(Table1[[#This Row],[Salary]])/SUBTOTAL(109,$E$2:$E$258)</f>
        <v>5.3335343494097078E-3</v>
      </c>
      <c r="G130" t="s">
        <v>415</v>
      </c>
      <c r="H130" t="s">
        <v>391</v>
      </c>
      <c r="I130">
        <v>119343</v>
      </c>
      <c r="J130">
        <v>58488</v>
      </c>
      <c r="K130" s="13">
        <f t="shared" ref="K130:K193" si="5">J130/I130</f>
        <v>0.49008320555038837</v>
      </c>
      <c r="L130" t="s">
        <v>483</v>
      </c>
      <c r="M130" t="s">
        <v>358</v>
      </c>
      <c r="N130">
        <v>14364</v>
      </c>
      <c r="O130">
        <v>32819</v>
      </c>
      <c r="P130">
        <v>2479</v>
      </c>
    </row>
    <row r="131" spans="1:16" x14ac:dyDescent="0.25">
      <c r="A131" s="2" t="s">
        <v>128</v>
      </c>
      <c r="B131" s="2" t="str">
        <f t="shared" si="4"/>
        <v>TN</v>
      </c>
      <c r="C131" s="16" t="str">
        <f>RIGHT(Table1[[#This Row],[Staff ID]],4)</f>
        <v>1340</v>
      </c>
      <c r="D131" s="6">
        <v>44454</v>
      </c>
      <c r="E131" s="7">
        <v>88034.67</v>
      </c>
      <c r="F131" s="14">
        <f>SUM(Table1[[#This Row],[Salary]])/SUBTOTAL(109,$E$2:$E$258)</f>
        <v>4.7208149421706551E-3</v>
      </c>
      <c r="G131" t="s">
        <v>414</v>
      </c>
      <c r="H131" t="s">
        <v>389</v>
      </c>
      <c r="I131">
        <v>17866</v>
      </c>
      <c r="J131">
        <v>8797</v>
      </c>
      <c r="K131" s="13">
        <f t="shared" si="5"/>
        <v>0.49238777566327102</v>
      </c>
      <c r="L131" t="s">
        <v>484</v>
      </c>
      <c r="M131" t="s">
        <v>358</v>
      </c>
      <c r="N131">
        <v>88588</v>
      </c>
      <c r="O131">
        <v>51223</v>
      </c>
      <c r="P131">
        <v>1885</v>
      </c>
    </row>
    <row r="132" spans="1:16" x14ac:dyDescent="0.25">
      <c r="A132" s="2" t="s">
        <v>129</v>
      </c>
      <c r="B132" s="2" t="str">
        <f t="shared" si="4"/>
        <v>TN</v>
      </c>
      <c r="C132" s="16" t="str">
        <f>RIGHT(Table1[[#This Row],[Staff ID]],4)</f>
        <v>0698</v>
      </c>
      <c r="D132" s="6">
        <v>44473</v>
      </c>
      <c r="E132" s="7">
        <v>44447.26</v>
      </c>
      <c r="F132" s="14">
        <f>SUM(Table1[[#This Row],[Salary]])/SUBTOTAL(109,$E$2:$E$258)</f>
        <v>2.383461983177129E-3</v>
      </c>
      <c r="G132" t="s">
        <v>402</v>
      </c>
      <c r="H132" t="s">
        <v>389</v>
      </c>
      <c r="I132">
        <v>12224</v>
      </c>
      <c r="J132">
        <v>6055</v>
      </c>
      <c r="K132" s="13">
        <f t="shared" si="5"/>
        <v>0.49533704188481675</v>
      </c>
      <c r="L132" t="s">
        <v>484</v>
      </c>
      <c r="M132" t="s">
        <v>358</v>
      </c>
      <c r="N132">
        <v>13606</v>
      </c>
      <c r="O132">
        <v>39285</v>
      </c>
      <c r="P132">
        <v>1922</v>
      </c>
    </row>
    <row r="133" spans="1:16" x14ac:dyDescent="0.25">
      <c r="A133" s="2" t="s">
        <v>130</v>
      </c>
      <c r="B133" s="2" t="str">
        <f t="shared" si="4"/>
        <v>SQ</v>
      </c>
      <c r="C133" s="16" t="str">
        <f>RIGHT(Table1[[#This Row],[Staff ID]],4)</f>
        <v>0960</v>
      </c>
      <c r="D133" s="6">
        <v>44494</v>
      </c>
      <c r="E133" s="7">
        <v>40445.29</v>
      </c>
      <c r="F133" s="14">
        <f>SUM(Table1[[#This Row],[Salary]])/SUBTOTAL(109,$E$2:$E$258)</f>
        <v>2.1688583528787623E-3</v>
      </c>
      <c r="G133" t="s">
        <v>404</v>
      </c>
      <c r="H133" t="s">
        <v>389</v>
      </c>
      <c r="I133">
        <v>96954</v>
      </c>
      <c r="J133">
        <v>46921</v>
      </c>
      <c r="K133" s="13">
        <f t="shared" si="5"/>
        <v>0.48395115209274503</v>
      </c>
      <c r="L133" t="s">
        <v>484</v>
      </c>
      <c r="M133" t="s">
        <v>358</v>
      </c>
      <c r="N133">
        <v>9674</v>
      </c>
      <c r="O133">
        <v>37066</v>
      </c>
      <c r="P133">
        <v>4108</v>
      </c>
    </row>
    <row r="134" spans="1:16" x14ac:dyDescent="0.25">
      <c r="A134" s="2" t="s">
        <v>131</v>
      </c>
      <c r="B134" s="2" t="str">
        <f t="shared" si="4"/>
        <v>SQ</v>
      </c>
      <c r="C134" s="16" t="str">
        <f>RIGHT(Table1[[#This Row],[Staff ID]],4)</f>
        <v>1998</v>
      </c>
      <c r="D134" s="6">
        <v>44494</v>
      </c>
      <c r="E134" s="7">
        <v>92336.08</v>
      </c>
      <c r="F134" s="14">
        <f>SUM(Table1[[#This Row],[Salary]])/SUBTOTAL(109,$E$2:$E$258)</f>
        <v>4.9514758920032875E-3</v>
      </c>
      <c r="G134" t="s">
        <v>426</v>
      </c>
      <c r="H134" t="s">
        <v>391</v>
      </c>
      <c r="I134">
        <v>18054</v>
      </c>
      <c r="J134">
        <v>8875</v>
      </c>
      <c r="K134" s="13">
        <f t="shared" si="5"/>
        <v>0.49158081311620694</v>
      </c>
      <c r="L134" t="s">
        <v>484</v>
      </c>
      <c r="M134" t="s">
        <v>358</v>
      </c>
      <c r="N134">
        <v>75395</v>
      </c>
      <c r="O134">
        <v>38733</v>
      </c>
      <c r="P134">
        <v>1804</v>
      </c>
    </row>
    <row r="135" spans="1:16" x14ac:dyDescent="0.25">
      <c r="A135" s="2" t="s">
        <v>132</v>
      </c>
      <c r="B135" s="2" t="str">
        <f t="shared" si="4"/>
        <v>PR</v>
      </c>
      <c r="C135" s="16" t="str">
        <f>RIGHT(Table1[[#This Row],[Staff ID]],4)</f>
        <v>4446</v>
      </c>
      <c r="D135" s="6">
        <v>44501</v>
      </c>
      <c r="E135" s="7">
        <v>68008.55</v>
      </c>
      <c r="F135" s="14">
        <f>SUM(Table1[[#This Row],[Salary]])/SUBTOTAL(109,$E$2:$E$258)</f>
        <v>3.6469243201043425E-3</v>
      </c>
      <c r="G135" t="s">
        <v>415</v>
      </c>
      <c r="H135" t="s">
        <v>389</v>
      </c>
      <c r="I135">
        <v>43382</v>
      </c>
      <c r="J135">
        <v>21477</v>
      </c>
      <c r="K135" s="13">
        <f t="shared" si="5"/>
        <v>0.49506707851182519</v>
      </c>
      <c r="L135" t="s">
        <v>485</v>
      </c>
      <c r="M135" t="s">
        <v>358</v>
      </c>
      <c r="N135">
        <v>13591</v>
      </c>
      <c r="O135">
        <v>46171</v>
      </c>
      <c r="P135">
        <v>2233</v>
      </c>
    </row>
    <row r="136" spans="1:16" x14ac:dyDescent="0.25">
      <c r="A136" s="2" t="s">
        <v>133</v>
      </c>
      <c r="B136" s="2" t="str">
        <f t="shared" si="4"/>
        <v>SQ</v>
      </c>
      <c r="C136" s="16" t="str">
        <f>RIGHT(Table1[[#This Row],[Staff ID]],4)</f>
        <v>1283</v>
      </c>
      <c r="D136" s="6">
        <v>44502</v>
      </c>
      <c r="E136" s="7">
        <v>74924.649999999994</v>
      </c>
      <c r="F136" s="14">
        <f>SUM(Table1[[#This Row],[Salary]])/SUBTOTAL(109,$E$2:$E$258)</f>
        <v>4.0177967073302661E-3</v>
      </c>
      <c r="G136" t="s">
        <v>394</v>
      </c>
      <c r="H136" t="s">
        <v>391</v>
      </c>
      <c r="I136">
        <v>22336</v>
      </c>
      <c r="J136">
        <v>10787</v>
      </c>
      <c r="K136" s="13">
        <f t="shared" si="5"/>
        <v>0.48294233524355301</v>
      </c>
      <c r="L136" t="s">
        <v>485</v>
      </c>
      <c r="M136" t="s">
        <v>358</v>
      </c>
      <c r="N136">
        <v>32368</v>
      </c>
      <c r="O136">
        <v>41286</v>
      </c>
      <c r="P136">
        <v>1835</v>
      </c>
    </row>
    <row r="137" spans="1:16" x14ac:dyDescent="0.25">
      <c r="A137" s="2" t="s">
        <v>61</v>
      </c>
      <c r="B137" s="2" t="str">
        <f t="shared" si="4"/>
        <v>TN</v>
      </c>
      <c r="C137" s="16" t="str">
        <f>RIGHT(Table1[[#This Row],[Staff ID]],4)</f>
        <v>2667</v>
      </c>
      <c r="D137" s="6" t="s">
        <v>244</v>
      </c>
      <c r="E137" s="7">
        <v>88689.09</v>
      </c>
      <c r="F137" s="14">
        <f>SUM(Table1[[#This Row],[Salary]])/SUBTOTAL(109,$E$2:$E$258)</f>
        <v>4.7559078858308672E-3</v>
      </c>
      <c r="G137" t="s">
        <v>396</v>
      </c>
      <c r="H137" t="s">
        <v>391</v>
      </c>
      <c r="I137">
        <v>13555</v>
      </c>
      <c r="J137">
        <v>6596</v>
      </c>
      <c r="K137" s="13">
        <f t="shared" si="5"/>
        <v>0.48661010697159718</v>
      </c>
      <c r="L137" t="s">
        <v>485</v>
      </c>
      <c r="M137" t="s">
        <v>358</v>
      </c>
      <c r="N137">
        <v>25860</v>
      </c>
      <c r="O137">
        <v>40000</v>
      </c>
      <c r="P137">
        <v>2603</v>
      </c>
    </row>
    <row r="138" spans="1:16" x14ac:dyDescent="0.25">
      <c r="A138" s="2" t="s">
        <v>135</v>
      </c>
      <c r="B138" s="2" t="str">
        <f t="shared" si="4"/>
        <v>TN</v>
      </c>
      <c r="C138" s="16" t="str">
        <f>RIGHT(Table1[[#This Row],[Staff ID]],4)</f>
        <v>1912</v>
      </c>
      <c r="D138" s="6" t="s">
        <v>245</v>
      </c>
      <c r="E138" s="7">
        <v>96555.53</v>
      </c>
      <c r="F138" s="14">
        <f>SUM(Table1[[#This Row],[Salary]])/SUBTOTAL(109,$E$2:$E$258)</f>
        <v>5.1777417780200343E-3</v>
      </c>
      <c r="G138" t="s">
        <v>419</v>
      </c>
      <c r="H138" t="s">
        <v>389</v>
      </c>
      <c r="I138">
        <v>36952</v>
      </c>
      <c r="J138">
        <v>18064</v>
      </c>
      <c r="K138" s="13">
        <f t="shared" si="5"/>
        <v>0.488850400519593</v>
      </c>
      <c r="L138" t="s">
        <v>485</v>
      </c>
      <c r="M138" t="s">
        <v>358</v>
      </c>
      <c r="N138">
        <v>9398</v>
      </c>
      <c r="O138">
        <v>34229</v>
      </c>
      <c r="P138">
        <v>3163</v>
      </c>
    </row>
    <row r="139" spans="1:16" x14ac:dyDescent="0.25">
      <c r="A139" s="2" t="s">
        <v>136</v>
      </c>
      <c r="B139" s="2" t="str">
        <f t="shared" si="4"/>
        <v>VT</v>
      </c>
      <c r="C139" s="16" t="str">
        <f>RIGHT(Table1[[#This Row],[Staff ID]],4)</f>
        <v>2319</v>
      </c>
      <c r="D139" s="6" t="s">
        <v>245</v>
      </c>
      <c r="E139" s="7">
        <v>71924.850000000006</v>
      </c>
      <c r="F139" s="14">
        <f>SUM(Table1[[#This Row],[Salary]])/SUBTOTAL(109,$E$2:$E$258)</f>
        <v>3.8569339397010642E-3</v>
      </c>
      <c r="G139" t="s">
        <v>390</v>
      </c>
      <c r="H139" t="s">
        <v>389</v>
      </c>
      <c r="I139">
        <v>13480</v>
      </c>
      <c r="J139">
        <v>6997</v>
      </c>
      <c r="K139" s="13">
        <f t="shared" si="5"/>
        <v>0.51906528189910983</v>
      </c>
      <c r="L139" t="s">
        <v>485</v>
      </c>
      <c r="M139" t="s">
        <v>358</v>
      </c>
      <c r="N139">
        <v>27469</v>
      </c>
      <c r="O139">
        <v>36265</v>
      </c>
      <c r="P139">
        <v>1665</v>
      </c>
    </row>
    <row r="140" spans="1:16" x14ac:dyDescent="0.25">
      <c r="A140" s="2" t="s">
        <v>137</v>
      </c>
      <c r="B140" s="2" t="str">
        <f t="shared" si="4"/>
        <v>SQ</v>
      </c>
      <c r="C140" s="16" t="str">
        <f>RIGHT(Table1[[#This Row],[Staff ID]],4)</f>
        <v>4960</v>
      </c>
      <c r="D140" s="6" t="s">
        <v>246</v>
      </c>
      <c r="E140" s="7">
        <v>31241.24</v>
      </c>
      <c r="F140" s="14">
        <f>SUM(Table1[[#This Row],[Salary]])/SUBTOTAL(109,$E$2:$E$258)</f>
        <v>1.6752957965758214E-3</v>
      </c>
      <c r="G140" t="s">
        <v>414</v>
      </c>
      <c r="H140" t="s">
        <v>389</v>
      </c>
      <c r="I140">
        <v>17597</v>
      </c>
      <c r="J140">
        <v>8737</v>
      </c>
      <c r="K140" s="13">
        <f t="shared" si="5"/>
        <v>0.49650508609422062</v>
      </c>
      <c r="L140" t="s">
        <v>485</v>
      </c>
      <c r="M140" t="s">
        <v>358</v>
      </c>
      <c r="N140">
        <v>10846</v>
      </c>
      <c r="O140">
        <v>32630</v>
      </c>
      <c r="P140">
        <v>2526</v>
      </c>
    </row>
    <row r="141" spans="1:16" x14ac:dyDescent="0.25">
      <c r="A141" s="2" t="s">
        <v>138</v>
      </c>
      <c r="B141" s="2" t="str">
        <f t="shared" si="4"/>
        <v>SQ</v>
      </c>
      <c r="C141" s="16" t="str">
        <f>RIGHT(Table1[[#This Row],[Staff ID]],4)</f>
        <v>1829</v>
      </c>
      <c r="D141" s="6" t="s">
        <v>247</v>
      </c>
      <c r="E141" s="7">
        <v>110042.37</v>
      </c>
      <c r="F141" s="14">
        <f>SUM(Table1[[#This Row],[Salary]])/SUBTOTAL(109,$E$2:$E$258)</f>
        <v>5.9009667960119782E-3</v>
      </c>
      <c r="G141" t="s">
        <v>422</v>
      </c>
      <c r="H141" t="s">
        <v>389</v>
      </c>
      <c r="I141">
        <v>73548</v>
      </c>
      <c r="J141">
        <v>36165</v>
      </c>
      <c r="K141" s="13">
        <f t="shared" si="5"/>
        <v>0.49171969326154347</v>
      </c>
      <c r="L141" t="s">
        <v>485</v>
      </c>
      <c r="M141" t="s">
        <v>358</v>
      </c>
      <c r="N141">
        <v>13934</v>
      </c>
      <c r="O141">
        <v>31261</v>
      </c>
      <c r="P141">
        <v>2306</v>
      </c>
    </row>
    <row r="142" spans="1:16" x14ac:dyDescent="0.25">
      <c r="A142" s="2" t="s">
        <v>139</v>
      </c>
      <c r="B142" s="2" t="str">
        <f t="shared" si="4"/>
        <v>SQ</v>
      </c>
      <c r="C142" s="16" t="str">
        <f>RIGHT(Table1[[#This Row],[Staff ID]],4)</f>
        <v>0022</v>
      </c>
      <c r="D142" s="6" t="s">
        <v>248</v>
      </c>
      <c r="E142" s="7">
        <v>37902.35</v>
      </c>
      <c r="F142" s="14">
        <f>SUM(Table1[[#This Row],[Salary]])/SUBTOTAL(109,$E$2:$E$258)</f>
        <v>2.0324944731817808E-3</v>
      </c>
      <c r="G142" t="s">
        <v>429</v>
      </c>
      <c r="H142" t="s">
        <v>389</v>
      </c>
      <c r="I142">
        <v>25930</v>
      </c>
      <c r="J142">
        <v>12834</v>
      </c>
      <c r="K142" s="13">
        <f t="shared" si="5"/>
        <v>0.49494793675279597</v>
      </c>
      <c r="L142" t="s">
        <v>485</v>
      </c>
      <c r="M142" t="s">
        <v>358</v>
      </c>
      <c r="N142">
        <v>55705</v>
      </c>
      <c r="O142">
        <v>36747</v>
      </c>
      <c r="P142">
        <v>1832</v>
      </c>
    </row>
    <row r="143" spans="1:16" x14ac:dyDescent="0.25">
      <c r="A143" s="2" t="s">
        <v>17</v>
      </c>
      <c r="B143" s="2" t="str">
        <f t="shared" si="4"/>
        <v>TN</v>
      </c>
      <c r="C143" s="16" t="str">
        <f>RIGHT(Table1[[#This Row],[Staff ID]],4)</f>
        <v>0214</v>
      </c>
      <c r="D143" s="6" t="s">
        <v>249</v>
      </c>
      <c r="E143" s="7">
        <v>33031.26</v>
      </c>
      <c r="F143" s="14">
        <f>SUM(Table1[[#This Row],[Salary]])/SUBTOTAL(109,$E$2:$E$258)</f>
        <v>1.7712847196078988E-3</v>
      </c>
      <c r="G143" t="s">
        <v>402</v>
      </c>
      <c r="H143" t="s">
        <v>389</v>
      </c>
      <c r="I143">
        <v>7270</v>
      </c>
      <c r="J143">
        <v>3534</v>
      </c>
      <c r="K143" s="13">
        <f t="shared" si="5"/>
        <v>0.4861072902338377</v>
      </c>
      <c r="L143" t="s">
        <v>486</v>
      </c>
      <c r="M143" t="s">
        <v>358</v>
      </c>
      <c r="N143">
        <v>18202</v>
      </c>
      <c r="O143">
        <v>34139</v>
      </c>
      <c r="P143">
        <v>3029</v>
      </c>
    </row>
    <row r="144" spans="1:16" x14ac:dyDescent="0.25">
      <c r="A144" s="2" t="s">
        <v>140</v>
      </c>
      <c r="B144" s="2" t="str">
        <f t="shared" si="4"/>
        <v>TN</v>
      </c>
      <c r="C144" s="16" t="str">
        <f>RIGHT(Table1[[#This Row],[Staff ID]],4)</f>
        <v>2798</v>
      </c>
      <c r="D144" s="6" t="s">
        <v>250</v>
      </c>
      <c r="E144" s="7">
        <v>32496.880000000001</v>
      </c>
      <c r="F144" s="14">
        <f>SUM(Table1[[#This Row],[Salary]])/SUBTOTAL(109,$E$2:$E$258)</f>
        <v>1.7426288606287356E-3</v>
      </c>
      <c r="G144" t="s">
        <v>447</v>
      </c>
      <c r="H144" t="s">
        <v>391</v>
      </c>
      <c r="I144">
        <v>17029</v>
      </c>
      <c r="J144">
        <v>8303</v>
      </c>
      <c r="K144" s="13">
        <f t="shared" si="5"/>
        <v>0.48758001057020378</v>
      </c>
      <c r="L144" t="s">
        <v>486</v>
      </c>
      <c r="M144" t="s">
        <v>358</v>
      </c>
      <c r="N144">
        <v>5739</v>
      </c>
      <c r="O144">
        <v>31194</v>
      </c>
      <c r="P144">
        <v>2050</v>
      </c>
    </row>
    <row r="145" spans="1:16" x14ac:dyDescent="0.25">
      <c r="A145" s="2" t="s">
        <v>141</v>
      </c>
      <c r="B145" s="2" t="str">
        <f t="shared" si="4"/>
        <v>VT</v>
      </c>
      <c r="C145" s="16" t="str">
        <f>RIGHT(Table1[[#This Row],[Staff ID]],4)</f>
        <v>2532</v>
      </c>
      <c r="D145" s="6" t="s">
        <v>250</v>
      </c>
      <c r="E145" s="7">
        <v>81897.789999999994</v>
      </c>
      <c r="F145" s="14">
        <f>SUM(Table1[[#This Row],[Salary]])/SUBTOTAL(109,$E$2:$E$258)</f>
        <v>4.3917278358941367E-3</v>
      </c>
      <c r="G145" t="s">
        <v>422</v>
      </c>
      <c r="H145" t="s">
        <v>389</v>
      </c>
      <c r="I145">
        <v>9966</v>
      </c>
      <c r="J145">
        <v>5561</v>
      </c>
      <c r="K145" s="13">
        <f t="shared" si="5"/>
        <v>0.55799719044752161</v>
      </c>
      <c r="L145" t="s">
        <v>486</v>
      </c>
      <c r="M145" t="s">
        <v>358</v>
      </c>
      <c r="N145">
        <v>13110</v>
      </c>
      <c r="O145">
        <v>32379</v>
      </c>
      <c r="P145">
        <v>2333</v>
      </c>
    </row>
    <row r="146" spans="1:16" x14ac:dyDescent="0.25">
      <c r="A146" s="2" t="s">
        <v>142</v>
      </c>
      <c r="B146" s="2" t="str">
        <f t="shared" si="4"/>
        <v>PR</v>
      </c>
      <c r="C146" s="16" t="str">
        <f>RIGHT(Table1[[#This Row],[Staff ID]],4)</f>
        <v>2321</v>
      </c>
      <c r="D146" s="6" t="s">
        <v>251</v>
      </c>
      <c r="E146" s="7">
        <v>108872.77</v>
      </c>
      <c r="F146" s="14">
        <f>SUM(Table1[[#This Row],[Salary]])/SUBTOTAL(109,$E$2:$E$258)</f>
        <v>5.8382475837247885E-3</v>
      </c>
      <c r="G146" t="s">
        <v>446</v>
      </c>
      <c r="H146" t="s">
        <v>391</v>
      </c>
      <c r="I146">
        <v>14062</v>
      </c>
      <c r="J146">
        <v>8596</v>
      </c>
      <c r="K146" s="13">
        <f t="shared" si="5"/>
        <v>0.6112928459678566</v>
      </c>
      <c r="L146" t="s">
        <v>486</v>
      </c>
      <c r="M146" t="s">
        <v>358</v>
      </c>
      <c r="N146">
        <v>7986</v>
      </c>
      <c r="O146">
        <v>28393</v>
      </c>
      <c r="P146">
        <v>3099</v>
      </c>
    </row>
    <row r="147" spans="1:16" x14ac:dyDescent="0.25">
      <c r="A147" s="2" t="s">
        <v>143</v>
      </c>
      <c r="B147" s="2" t="str">
        <f t="shared" si="4"/>
        <v>SQ</v>
      </c>
      <c r="C147" s="16" t="str">
        <f>RIGHT(Table1[[#This Row],[Staff ID]],4)</f>
        <v>3116</v>
      </c>
      <c r="D147" s="6" t="s">
        <v>252</v>
      </c>
      <c r="E147" s="7">
        <v>89605.13</v>
      </c>
      <c r="F147" s="14">
        <f>SUM(Table1[[#This Row],[Salary]])/SUBTOTAL(109,$E$2:$E$258)</f>
        <v>4.8050300705295319E-3</v>
      </c>
      <c r="G147" t="s">
        <v>448</v>
      </c>
      <c r="H147" t="s">
        <v>389</v>
      </c>
      <c r="I147">
        <v>12720</v>
      </c>
      <c r="J147">
        <v>6384</v>
      </c>
      <c r="K147" s="13">
        <f t="shared" si="5"/>
        <v>0.50188679245283019</v>
      </c>
      <c r="L147" t="s">
        <v>487</v>
      </c>
      <c r="M147" t="s">
        <v>358</v>
      </c>
      <c r="N147">
        <v>11347</v>
      </c>
      <c r="O147">
        <v>32580</v>
      </c>
      <c r="P147">
        <v>3772</v>
      </c>
    </row>
    <row r="148" spans="1:16" x14ac:dyDescent="0.25">
      <c r="A148" s="2" t="s">
        <v>144</v>
      </c>
      <c r="B148" s="2" t="str">
        <f t="shared" si="4"/>
        <v>SQ</v>
      </c>
      <c r="C148" s="16" t="str">
        <f>RIGHT(Table1[[#This Row],[Staff ID]],4)</f>
        <v>2638</v>
      </c>
      <c r="D148" s="6" t="s">
        <v>252</v>
      </c>
      <c r="E148" s="7">
        <v>63447.07</v>
      </c>
      <c r="F148" s="14">
        <f>SUM(Table1[[#This Row],[Salary]])/SUBTOTAL(109,$E$2:$E$258)</f>
        <v>3.4023172472043973E-3</v>
      </c>
      <c r="G148" t="s">
        <v>449</v>
      </c>
      <c r="H148" t="s">
        <v>389</v>
      </c>
      <c r="I148">
        <v>22001</v>
      </c>
      <c r="J148">
        <v>11022</v>
      </c>
      <c r="K148" s="13">
        <f t="shared" si="5"/>
        <v>0.50097722830780422</v>
      </c>
      <c r="L148" t="s">
        <v>487</v>
      </c>
      <c r="M148" t="s">
        <v>358</v>
      </c>
      <c r="N148">
        <v>9716</v>
      </c>
      <c r="O148">
        <v>36205</v>
      </c>
      <c r="P148">
        <v>2431</v>
      </c>
    </row>
    <row r="149" spans="1:16" x14ac:dyDescent="0.25">
      <c r="A149" s="2" t="s">
        <v>145</v>
      </c>
      <c r="B149" s="2" t="str">
        <f t="shared" si="4"/>
        <v>VT</v>
      </c>
      <c r="C149" s="16" t="str">
        <f>RIGHT(Table1[[#This Row],[Staff ID]],4)</f>
        <v>3704</v>
      </c>
      <c r="D149" s="6" t="s">
        <v>253</v>
      </c>
      <c r="E149" s="7">
        <v>106665.67</v>
      </c>
      <c r="F149" s="14">
        <f>SUM(Table1[[#This Row],[Salary]])/SUBTOTAL(109,$E$2:$E$258)</f>
        <v>5.71989295527142E-3</v>
      </c>
      <c r="G149" t="s">
        <v>414</v>
      </c>
      <c r="H149" t="s">
        <v>391</v>
      </c>
      <c r="I149">
        <v>70691</v>
      </c>
      <c r="J149">
        <v>34831</v>
      </c>
      <c r="K149" s="13">
        <f t="shared" si="5"/>
        <v>0.49272184577951933</v>
      </c>
      <c r="L149" t="s">
        <v>487</v>
      </c>
      <c r="M149" t="s">
        <v>358</v>
      </c>
      <c r="N149">
        <v>16781</v>
      </c>
      <c r="O149">
        <v>35325</v>
      </c>
      <c r="P149">
        <v>2421</v>
      </c>
    </row>
    <row r="150" spans="1:16" x14ac:dyDescent="0.25">
      <c r="A150" s="2" t="s">
        <v>146</v>
      </c>
      <c r="B150" s="2" t="str">
        <f t="shared" si="4"/>
        <v>VT</v>
      </c>
      <c r="C150" s="16" t="str">
        <f>RIGHT(Table1[[#This Row],[Staff ID]],4)</f>
        <v>4552</v>
      </c>
      <c r="D150" s="6" t="s">
        <v>254</v>
      </c>
      <c r="E150" s="7">
        <v>100424.23</v>
      </c>
      <c r="F150" s="14">
        <f>SUM(Table1[[#This Row],[Salary]])/SUBTOTAL(109,$E$2:$E$258)</f>
        <v>5.3851988715353004E-3</v>
      </c>
      <c r="G150" t="s">
        <v>416</v>
      </c>
      <c r="H150" t="s">
        <v>389</v>
      </c>
      <c r="I150">
        <v>15702</v>
      </c>
      <c r="J150">
        <v>7865</v>
      </c>
      <c r="K150" s="13">
        <f t="shared" si="5"/>
        <v>0.50089160616481976</v>
      </c>
      <c r="L150" t="s">
        <v>487</v>
      </c>
      <c r="M150" t="s">
        <v>358</v>
      </c>
      <c r="N150">
        <v>51160</v>
      </c>
      <c r="O150">
        <v>53631</v>
      </c>
      <c r="P150">
        <v>1815</v>
      </c>
    </row>
    <row r="151" spans="1:16" x14ac:dyDescent="0.25">
      <c r="A151" s="2" t="s">
        <v>147</v>
      </c>
      <c r="B151" s="2" t="str">
        <f t="shared" si="4"/>
        <v>SQ</v>
      </c>
      <c r="C151" s="16" t="str">
        <f>RIGHT(Table1[[#This Row],[Staff ID]],4)</f>
        <v>4665</v>
      </c>
      <c r="D151" s="6" t="s">
        <v>255</v>
      </c>
      <c r="E151" s="7">
        <v>47646.95</v>
      </c>
      <c r="F151" s="14">
        <f>SUM(Table1[[#This Row],[Salary]])/SUBTOTAL(109,$E$2:$E$258)</f>
        <v>2.5550437516135187E-3</v>
      </c>
      <c r="G151" t="s">
        <v>415</v>
      </c>
      <c r="H151" t="s">
        <v>389</v>
      </c>
      <c r="I151">
        <v>16458</v>
      </c>
      <c r="J151">
        <v>8172</v>
      </c>
      <c r="K151" s="13">
        <f t="shared" si="5"/>
        <v>0.49653663871673348</v>
      </c>
      <c r="L151" t="s">
        <v>488</v>
      </c>
      <c r="M151" t="s">
        <v>358</v>
      </c>
      <c r="N151">
        <v>11712</v>
      </c>
      <c r="O151">
        <v>37691</v>
      </c>
      <c r="P151">
        <v>2566</v>
      </c>
    </row>
    <row r="152" spans="1:16" x14ac:dyDescent="0.25">
      <c r="A152" s="2" t="s">
        <v>148</v>
      </c>
      <c r="B152" s="2" t="str">
        <f t="shared" si="4"/>
        <v>VT</v>
      </c>
      <c r="C152" s="16" t="str">
        <f>RIGHT(Table1[[#This Row],[Staff ID]],4)</f>
        <v>0336</v>
      </c>
      <c r="D152" s="6" t="s">
        <v>256</v>
      </c>
      <c r="E152" s="7">
        <v>28481.16</v>
      </c>
      <c r="F152" s="14">
        <f>SUM(Table1[[#This Row],[Salary]])/SUBTOTAL(109,$E$2:$E$258)</f>
        <v>1.5272878934896126E-3</v>
      </c>
      <c r="G152" t="s">
        <v>439</v>
      </c>
      <c r="H152" t="s">
        <v>389</v>
      </c>
      <c r="I152">
        <v>43652</v>
      </c>
      <c r="J152">
        <v>21540</v>
      </c>
      <c r="K152" s="13">
        <f t="shared" si="5"/>
        <v>0.49344818106845045</v>
      </c>
      <c r="L152" t="s">
        <v>488</v>
      </c>
      <c r="M152" t="s">
        <v>358</v>
      </c>
      <c r="N152">
        <v>13531</v>
      </c>
      <c r="O152">
        <v>34195</v>
      </c>
      <c r="P152">
        <v>1933</v>
      </c>
    </row>
    <row r="153" spans="1:16" x14ac:dyDescent="0.25">
      <c r="A153" s="2" t="s">
        <v>110</v>
      </c>
      <c r="B153" s="2" t="str">
        <f t="shared" si="4"/>
        <v>SQ</v>
      </c>
      <c r="C153" s="16" t="str">
        <f>RIGHT(Table1[[#This Row],[Staff ID]],4)</f>
        <v>1962</v>
      </c>
      <c r="D153" s="6" t="s">
        <v>258</v>
      </c>
      <c r="E153" s="7">
        <v>39535.49</v>
      </c>
      <c r="F153" s="14">
        <f>SUM(Table1[[#This Row],[Salary]])/SUBTOTAL(109,$E$2:$E$258)</f>
        <v>2.1200707850445571E-3</v>
      </c>
      <c r="G153" t="s">
        <v>402</v>
      </c>
      <c r="H153" t="s">
        <v>389</v>
      </c>
      <c r="I153">
        <v>7713</v>
      </c>
      <c r="J153">
        <v>3642</v>
      </c>
      <c r="K153" s="13">
        <f t="shared" si="5"/>
        <v>0.47218980941267991</v>
      </c>
      <c r="L153" t="s">
        <v>488</v>
      </c>
      <c r="M153" t="s">
        <v>358</v>
      </c>
      <c r="N153">
        <v>32214</v>
      </c>
      <c r="O153">
        <v>34612</v>
      </c>
      <c r="P153">
        <v>1846</v>
      </c>
    </row>
    <row r="154" spans="1:16" x14ac:dyDescent="0.25">
      <c r="A154" s="2" t="s">
        <v>150</v>
      </c>
      <c r="B154" s="2" t="str">
        <f t="shared" si="4"/>
        <v>PR</v>
      </c>
      <c r="C154" s="16" t="str">
        <f>RIGHT(Table1[[#This Row],[Staff ID]],4)</f>
        <v>3271</v>
      </c>
      <c r="D154" s="6" t="s">
        <v>259</v>
      </c>
      <c r="E154" s="7">
        <v>95017.1</v>
      </c>
      <c r="F154" s="14">
        <f>SUM(Table1[[#This Row],[Salary]])/SUBTOTAL(109,$E$2:$E$258)</f>
        <v>5.0952442423163897E-3</v>
      </c>
      <c r="G154" t="s">
        <v>431</v>
      </c>
      <c r="H154" t="s">
        <v>389</v>
      </c>
      <c r="I154">
        <v>9197</v>
      </c>
      <c r="J154">
        <v>4547</v>
      </c>
      <c r="K154" s="13">
        <f t="shared" si="5"/>
        <v>0.49440034793954551</v>
      </c>
      <c r="L154" t="s">
        <v>488</v>
      </c>
      <c r="M154" t="s">
        <v>358</v>
      </c>
      <c r="N154">
        <v>5992</v>
      </c>
      <c r="O154">
        <v>27647</v>
      </c>
      <c r="P154">
        <v>2257</v>
      </c>
    </row>
    <row r="155" spans="1:16" x14ac:dyDescent="0.25">
      <c r="A155" s="2" t="s">
        <v>151</v>
      </c>
      <c r="B155" s="2" t="str">
        <f t="shared" si="4"/>
        <v>VT</v>
      </c>
      <c r="C155" s="16" t="str">
        <f>RIGHT(Table1[[#This Row],[Staff ID]],4)</f>
        <v>1101</v>
      </c>
      <c r="D155" s="6" t="s">
        <v>260</v>
      </c>
      <c r="E155" s="7">
        <v>69764.100000000006</v>
      </c>
      <c r="F155" s="14">
        <f>SUM(Table1[[#This Row],[Salary]])/SUBTOTAL(109,$E$2:$E$258)</f>
        <v>3.7410648067072649E-3</v>
      </c>
      <c r="G155" t="s">
        <v>406</v>
      </c>
      <c r="H155" t="s">
        <v>389</v>
      </c>
      <c r="I155">
        <v>8793</v>
      </c>
      <c r="J155">
        <v>4367</v>
      </c>
      <c r="K155" s="13">
        <f t="shared" si="5"/>
        <v>0.49664505856931651</v>
      </c>
      <c r="L155" t="s">
        <v>488</v>
      </c>
      <c r="M155" t="s">
        <v>358</v>
      </c>
      <c r="N155">
        <v>7330</v>
      </c>
      <c r="O155">
        <v>33037</v>
      </c>
      <c r="P155">
        <v>3000</v>
      </c>
    </row>
    <row r="156" spans="1:16" x14ac:dyDescent="0.25">
      <c r="A156" s="2" t="s">
        <v>152</v>
      </c>
      <c r="B156" s="2" t="str">
        <f t="shared" si="4"/>
        <v>TN</v>
      </c>
      <c r="C156" s="16" t="str">
        <f>RIGHT(Table1[[#This Row],[Staff ID]],4)</f>
        <v>4660</v>
      </c>
      <c r="D156" s="6" t="s">
        <v>260</v>
      </c>
      <c r="E156" s="7">
        <v>84598.88</v>
      </c>
      <c r="F156" s="14">
        <f>SUM(Table1[[#This Row],[Salary]])/SUBTOTAL(109,$E$2:$E$258)</f>
        <v>4.5365724298722567E-3</v>
      </c>
      <c r="G156" t="s">
        <v>405</v>
      </c>
      <c r="H156" t="s">
        <v>391</v>
      </c>
      <c r="I156">
        <v>8052</v>
      </c>
      <c r="J156">
        <v>4035</v>
      </c>
      <c r="K156" s="13">
        <f t="shared" si="5"/>
        <v>0.50111773472429211</v>
      </c>
      <c r="L156" t="s">
        <v>488</v>
      </c>
      <c r="M156" t="s">
        <v>358</v>
      </c>
      <c r="N156">
        <v>6642</v>
      </c>
      <c r="O156">
        <v>30691</v>
      </c>
      <c r="P156">
        <v>6746</v>
      </c>
    </row>
    <row r="157" spans="1:16" x14ac:dyDescent="0.25">
      <c r="A157" s="2" t="s">
        <v>153</v>
      </c>
      <c r="B157" s="2" t="str">
        <f t="shared" si="4"/>
        <v>VT</v>
      </c>
      <c r="C157" s="16" t="str">
        <f>RIGHT(Table1[[#This Row],[Staff ID]],4)</f>
        <v>0596</v>
      </c>
      <c r="D157" s="6" t="s">
        <v>261</v>
      </c>
      <c r="E157" s="7">
        <v>36536.26</v>
      </c>
      <c r="F157" s="14">
        <f>SUM(Table1[[#This Row],[Salary]])/SUBTOTAL(109,$E$2:$E$258)</f>
        <v>1.9592385833789353E-3</v>
      </c>
      <c r="G157" t="s">
        <v>414</v>
      </c>
      <c r="H157" t="s">
        <v>391</v>
      </c>
      <c r="I157">
        <v>25044</v>
      </c>
      <c r="J157">
        <v>11790</v>
      </c>
      <c r="K157" s="13">
        <f t="shared" si="5"/>
        <v>0.47077144226161954</v>
      </c>
      <c r="L157" t="s">
        <v>488</v>
      </c>
      <c r="M157" t="s">
        <v>358</v>
      </c>
      <c r="N157">
        <v>6410</v>
      </c>
      <c r="O157">
        <v>34536</v>
      </c>
      <c r="P157">
        <v>4215</v>
      </c>
    </row>
    <row r="158" spans="1:16" x14ac:dyDescent="0.25">
      <c r="A158" s="2" t="s">
        <v>154</v>
      </c>
      <c r="B158" s="2" t="str">
        <f t="shared" si="4"/>
        <v>VT</v>
      </c>
      <c r="C158" s="16" t="str">
        <f>RIGHT(Table1[[#This Row],[Staff ID]],4)</f>
        <v>3552</v>
      </c>
      <c r="D158" s="6" t="s">
        <v>261</v>
      </c>
      <c r="E158" s="7">
        <v>61688.77</v>
      </c>
      <c r="F158" s="14">
        <f>SUM(Table1[[#This Row],[Salary]])/SUBTOTAL(109,$E$2:$E$258)</f>
        <v>3.3080292932333231E-3</v>
      </c>
      <c r="G158" t="s">
        <v>411</v>
      </c>
      <c r="H158" t="s">
        <v>391</v>
      </c>
      <c r="I158">
        <v>10300</v>
      </c>
      <c r="J158">
        <v>5133</v>
      </c>
      <c r="K158" s="13">
        <f t="shared" si="5"/>
        <v>0.49834951456310678</v>
      </c>
      <c r="L158" t="s">
        <v>488</v>
      </c>
      <c r="M158" t="s">
        <v>358</v>
      </c>
      <c r="N158">
        <v>19159</v>
      </c>
      <c r="O158">
        <v>31293</v>
      </c>
      <c r="P158">
        <v>2373</v>
      </c>
    </row>
    <row r="159" spans="1:16" x14ac:dyDescent="0.25">
      <c r="A159" s="2" t="s">
        <v>156</v>
      </c>
      <c r="B159" s="2" t="str">
        <f t="shared" si="4"/>
        <v>TN</v>
      </c>
      <c r="C159" s="16" t="str">
        <f>RIGHT(Table1[[#This Row],[Staff ID]],4)</f>
        <v>1389</v>
      </c>
      <c r="D159" s="6" t="s">
        <v>263</v>
      </c>
      <c r="E159" s="7">
        <v>88425.08</v>
      </c>
      <c r="F159" s="14">
        <f>SUM(Table1[[#This Row],[Salary]])/SUBTOTAL(109,$E$2:$E$258)</f>
        <v>4.7417504822433662E-3</v>
      </c>
      <c r="G159" t="s">
        <v>428</v>
      </c>
      <c r="H159" t="s">
        <v>389</v>
      </c>
      <c r="I159">
        <v>11087</v>
      </c>
      <c r="J159">
        <v>5420</v>
      </c>
      <c r="K159" s="13">
        <f t="shared" si="5"/>
        <v>0.48886082799675296</v>
      </c>
      <c r="L159" t="s">
        <v>488</v>
      </c>
      <c r="M159" t="s">
        <v>358</v>
      </c>
      <c r="N159">
        <v>14771</v>
      </c>
      <c r="O159">
        <v>26844</v>
      </c>
      <c r="P159">
        <v>1699</v>
      </c>
    </row>
    <row r="160" spans="1:16" x14ac:dyDescent="0.25">
      <c r="A160" s="2" t="s">
        <v>157</v>
      </c>
      <c r="B160" s="2" t="str">
        <f t="shared" si="4"/>
        <v>SQ</v>
      </c>
      <c r="C160" s="16" t="str">
        <f>RIGHT(Table1[[#This Row],[Staff ID]],4)</f>
        <v>2643</v>
      </c>
      <c r="D160" s="6" t="s">
        <v>264</v>
      </c>
      <c r="E160" s="7">
        <v>38438.239999999998</v>
      </c>
      <c r="F160" s="14">
        <f>SUM(Table1[[#This Row],[Salary]])/SUBTOTAL(109,$E$2:$E$258)</f>
        <v>2.0612313051521832E-3</v>
      </c>
      <c r="G160" t="s">
        <v>451</v>
      </c>
      <c r="H160" t="s">
        <v>389</v>
      </c>
      <c r="I160">
        <v>24210</v>
      </c>
      <c r="J160">
        <v>11819</v>
      </c>
      <c r="K160" s="13">
        <f t="shared" si="5"/>
        <v>0.48818669971086326</v>
      </c>
      <c r="L160" t="s">
        <v>488</v>
      </c>
      <c r="M160" t="s">
        <v>358</v>
      </c>
      <c r="N160">
        <v>8137</v>
      </c>
      <c r="O160">
        <v>33097</v>
      </c>
      <c r="P160">
        <v>2443</v>
      </c>
    </row>
    <row r="161" spans="1:16" x14ac:dyDescent="0.25">
      <c r="A161" s="2" t="s">
        <v>59</v>
      </c>
      <c r="B161" s="2" t="str">
        <f t="shared" si="4"/>
        <v>SQ</v>
      </c>
      <c r="C161" s="16" t="str">
        <f>RIGHT(Table1[[#This Row],[Staff ID]],4)</f>
        <v>0914</v>
      </c>
      <c r="D161" s="6" t="s">
        <v>265</v>
      </c>
      <c r="E161" s="7">
        <v>96753.78</v>
      </c>
      <c r="F161" s="14">
        <f>SUM(Table1[[#This Row],[Salary]])/SUBTOTAL(109,$E$2:$E$258)</f>
        <v>5.1883728346513065E-3</v>
      </c>
      <c r="G161" t="s">
        <v>414</v>
      </c>
      <c r="H161" t="s">
        <v>389</v>
      </c>
      <c r="I161">
        <v>20364</v>
      </c>
      <c r="J161">
        <v>9929</v>
      </c>
      <c r="K161" s="13">
        <f t="shared" si="5"/>
        <v>0.48757611471223727</v>
      </c>
      <c r="L161" t="s">
        <v>488</v>
      </c>
      <c r="M161" t="s">
        <v>358</v>
      </c>
      <c r="N161">
        <v>18264</v>
      </c>
      <c r="O161">
        <v>33070</v>
      </c>
      <c r="P161">
        <v>2520</v>
      </c>
    </row>
    <row r="162" spans="1:16" x14ac:dyDescent="0.25">
      <c r="A162" s="2" t="s">
        <v>158</v>
      </c>
      <c r="B162" s="2" t="str">
        <f t="shared" si="4"/>
        <v>TN</v>
      </c>
      <c r="C162" s="16" t="str">
        <f>RIGHT(Table1[[#This Row],[Staff ID]],4)</f>
        <v>2674</v>
      </c>
      <c r="D162" s="6" t="s">
        <v>265</v>
      </c>
      <c r="E162" s="7">
        <v>112778.28</v>
      </c>
      <c r="F162" s="14">
        <f>SUM(Table1[[#This Row],[Salary]])/SUBTOTAL(109,$E$2:$E$258)</f>
        <v>6.0476785949933817E-3</v>
      </c>
      <c r="G162" t="s">
        <v>407</v>
      </c>
      <c r="H162" t="s">
        <v>391</v>
      </c>
      <c r="I162">
        <v>62830</v>
      </c>
      <c r="J162">
        <v>31083</v>
      </c>
      <c r="K162" s="13">
        <f t="shared" si="5"/>
        <v>0.4947159000477479</v>
      </c>
      <c r="L162" t="s">
        <v>488</v>
      </c>
      <c r="M162" t="s">
        <v>358</v>
      </c>
      <c r="N162">
        <v>15143</v>
      </c>
      <c r="O162">
        <v>33702</v>
      </c>
      <c r="P162">
        <v>1934</v>
      </c>
    </row>
    <row r="163" spans="1:16" x14ac:dyDescent="0.25">
      <c r="A163" s="2" t="s">
        <v>101</v>
      </c>
      <c r="B163" s="2" t="str">
        <f t="shared" si="4"/>
        <v>VT</v>
      </c>
      <c r="C163" s="16" t="str">
        <f>RIGHT(Table1[[#This Row],[Staff ID]],4)</f>
        <v>1893</v>
      </c>
      <c r="D163" s="6" t="s">
        <v>265</v>
      </c>
      <c r="E163" s="7">
        <v>28974.03</v>
      </c>
      <c r="F163" s="14">
        <f>SUM(Table1[[#This Row],[Salary]])/SUBTOTAL(109,$E$2:$E$258)</f>
        <v>1.5537177995771532E-3</v>
      </c>
      <c r="G163" t="s">
        <v>395</v>
      </c>
      <c r="H163" t="s">
        <v>389</v>
      </c>
      <c r="I163">
        <v>8402</v>
      </c>
      <c r="J163">
        <v>4137</v>
      </c>
      <c r="K163" s="13">
        <f t="shared" si="5"/>
        <v>0.49238276600809333</v>
      </c>
      <c r="L163" t="s">
        <v>489</v>
      </c>
      <c r="M163" t="s">
        <v>358</v>
      </c>
      <c r="N163">
        <v>46549</v>
      </c>
      <c r="O163">
        <v>39810</v>
      </c>
      <c r="P163">
        <v>2382</v>
      </c>
    </row>
    <row r="164" spans="1:16" x14ac:dyDescent="0.25">
      <c r="A164" s="2" t="s">
        <v>159</v>
      </c>
      <c r="B164" s="2" t="str">
        <f t="shared" si="4"/>
        <v>TN</v>
      </c>
      <c r="C164" s="16" t="str">
        <f>RIGHT(Table1[[#This Row],[Staff ID]],4)</f>
        <v>2727</v>
      </c>
      <c r="D164" s="6" t="s">
        <v>266</v>
      </c>
      <c r="E164" s="7">
        <v>86233.83</v>
      </c>
      <c r="F164" s="14">
        <f>SUM(Table1[[#This Row],[Salary]])/SUBTOTAL(109,$E$2:$E$258)</f>
        <v>4.6242458020755248E-3</v>
      </c>
      <c r="G164" t="s">
        <v>399</v>
      </c>
      <c r="H164" t="s">
        <v>391</v>
      </c>
      <c r="I164">
        <v>390463</v>
      </c>
      <c r="J164">
        <v>187292</v>
      </c>
      <c r="K164" s="13">
        <f t="shared" si="5"/>
        <v>0.47966644726901142</v>
      </c>
      <c r="L164" t="s">
        <v>489</v>
      </c>
      <c r="M164" t="s">
        <v>358</v>
      </c>
      <c r="N164">
        <v>6653</v>
      </c>
      <c r="O164">
        <v>35833</v>
      </c>
      <c r="P164">
        <v>3076</v>
      </c>
    </row>
    <row r="165" spans="1:16" x14ac:dyDescent="0.25">
      <c r="A165" s="2" t="s">
        <v>160</v>
      </c>
      <c r="B165" s="2" t="str">
        <f t="shared" si="4"/>
        <v>VT</v>
      </c>
      <c r="C165" s="16" t="str">
        <f>RIGHT(Table1[[#This Row],[Staff ID]],4)</f>
        <v>1323</v>
      </c>
      <c r="D165" s="6" t="s">
        <v>267</v>
      </c>
      <c r="E165" s="7">
        <v>66865.490000000005</v>
      </c>
      <c r="F165" s="14">
        <f>SUM(Table1[[#This Row],[Salary]])/SUBTOTAL(109,$E$2:$E$258)</f>
        <v>3.5856283019810556E-3</v>
      </c>
      <c r="G165" t="s">
        <v>416</v>
      </c>
      <c r="H165" t="s">
        <v>389</v>
      </c>
      <c r="I165">
        <v>17695</v>
      </c>
      <c r="J165">
        <v>8678</v>
      </c>
      <c r="K165" s="13">
        <f t="shared" si="5"/>
        <v>0.49042102288782141</v>
      </c>
      <c r="L165" t="s">
        <v>489</v>
      </c>
      <c r="M165" t="s">
        <v>358</v>
      </c>
      <c r="N165">
        <v>285473</v>
      </c>
      <c r="O165">
        <v>46140</v>
      </c>
      <c r="P165">
        <v>890</v>
      </c>
    </row>
    <row r="166" spans="1:16" x14ac:dyDescent="0.25">
      <c r="A166" s="2" t="s">
        <v>70</v>
      </c>
      <c r="B166" s="2" t="str">
        <f t="shared" si="4"/>
        <v>SQ</v>
      </c>
      <c r="C166" s="16" t="str">
        <f>RIGHT(Table1[[#This Row],[Staff ID]],4)</f>
        <v>3350</v>
      </c>
      <c r="D166" s="6" t="s">
        <v>268</v>
      </c>
      <c r="E166" s="7">
        <v>119022.49</v>
      </c>
      <c r="F166" s="14">
        <f>SUM(Table1[[#This Row],[Salary]])/SUBTOTAL(109,$E$2:$E$258)</f>
        <v>6.3825212185876024E-3</v>
      </c>
      <c r="G166" t="s">
        <v>399</v>
      </c>
      <c r="H166" t="s">
        <v>389</v>
      </c>
      <c r="I166">
        <v>27345</v>
      </c>
      <c r="J166">
        <v>14996</v>
      </c>
      <c r="K166" s="13">
        <f t="shared" si="5"/>
        <v>0.54840007313951367</v>
      </c>
      <c r="L166" t="s">
        <v>489</v>
      </c>
      <c r="M166" t="s">
        <v>358</v>
      </c>
      <c r="N166">
        <v>13591</v>
      </c>
      <c r="O166">
        <v>34044</v>
      </c>
      <c r="P166">
        <v>3141</v>
      </c>
    </row>
    <row r="167" spans="1:16" x14ac:dyDescent="0.25">
      <c r="A167" s="2" t="s">
        <v>161</v>
      </c>
      <c r="B167" s="2" t="str">
        <f t="shared" si="4"/>
        <v>PR</v>
      </c>
      <c r="C167" s="16" t="str">
        <f>RIGHT(Table1[[#This Row],[Staff ID]],4)</f>
        <v>3886</v>
      </c>
      <c r="D167" s="6" t="s">
        <v>269</v>
      </c>
      <c r="E167" s="7">
        <v>114177.23</v>
      </c>
      <c r="F167" s="14">
        <f>SUM(Table1[[#This Row],[Salary]])/SUBTOTAL(109,$E$2:$E$258)</f>
        <v>6.1226965857843919E-3</v>
      </c>
      <c r="G167" t="s">
        <v>421</v>
      </c>
      <c r="H167" t="s">
        <v>391</v>
      </c>
      <c r="I167">
        <v>113833</v>
      </c>
      <c r="J167">
        <v>55920</v>
      </c>
      <c r="K167" s="13">
        <f t="shared" si="5"/>
        <v>0.4912459480115608</v>
      </c>
      <c r="L167" t="s">
        <v>489</v>
      </c>
      <c r="M167" t="s">
        <v>358</v>
      </c>
      <c r="N167">
        <v>20601</v>
      </c>
      <c r="O167">
        <v>32105</v>
      </c>
      <c r="P167">
        <v>2438</v>
      </c>
    </row>
    <row r="168" spans="1:16" x14ac:dyDescent="0.25">
      <c r="A168" s="2" t="s">
        <v>162</v>
      </c>
      <c r="B168" s="2" t="str">
        <f t="shared" si="4"/>
        <v>PR</v>
      </c>
      <c r="C168" s="16" t="str">
        <f>RIGHT(Table1[[#This Row],[Staff ID]],4)</f>
        <v>0746</v>
      </c>
      <c r="D168" s="6" t="s">
        <v>270</v>
      </c>
      <c r="E168" s="7">
        <v>100731.95</v>
      </c>
      <c r="F168" s="14">
        <f>SUM(Table1[[#This Row],[Salary]])/SUBTOTAL(109,$E$2:$E$258)</f>
        <v>5.401700201908945E-3</v>
      </c>
      <c r="G168" t="s">
        <v>414</v>
      </c>
      <c r="H168" t="s">
        <v>391</v>
      </c>
      <c r="I168">
        <v>10870</v>
      </c>
      <c r="J168">
        <v>5557</v>
      </c>
      <c r="K168" s="13">
        <f t="shared" si="5"/>
        <v>0.51122355105795769</v>
      </c>
      <c r="L168" t="s">
        <v>489</v>
      </c>
      <c r="M168" t="s">
        <v>358</v>
      </c>
      <c r="N168">
        <v>85359</v>
      </c>
      <c r="O168">
        <v>55817</v>
      </c>
      <c r="P168">
        <v>1634</v>
      </c>
    </row>
    <row r="169" spans="1:16" x14ac:dyDescent="0.25">
      <c r="A169" s="2" t="s">
        <v>163</v>
      </c>
      <c r="B169" s="2" t="str">
        <f t="shared" si="4"/>
        <v>SQ</v>
      </c>
      <c r="C169" s="16" t="str">
        <f>RIGHT(Table1[[#This Row],[Staff ID]],4)</f>
        <v>3387</v>
      </c>
      <c r="D169" s="6" t="s">
        <v>270</v>
      </c>
      <c r="E169" s="7">
        <v>86010.54</v>
      </c>
      <c r="F169" s="14">
        <f>SUM(Table1[[#This Row],[Salary]])/SUBTOTAL(109,$E$2:$E$258)</f>
        <v>4.612271988026613E-3</v>
      </c>
      <c r="G169" t="s">
        <v>425</v>
      </c>
      <c r="H169" t="s">
        <v>389</v>
      </c>
      <c r="I169">
        <v>7965</v>
      </c>
      <c r="J169">
        <v>3984</v>
      </c>
      <c r="K169" s="13">
        <f t="shared" si="5"/>
        <v>0.50018832391713752</v>
      </c>
      <c r="L169" t="s">
        <v>489</v>
      </c>
      <c r="M169" t="s">
        <v>358</v>
      </c>
      <c r="N169">
        <v>7958</v>
      </c>
      <c r="O169">
        <v>37321</v>
      </c>
      <c r="P169">
        <v>3360</v>
      </c>
    </row>
    <row r="170" spans="1:16" x14ac:dyDescent="0.25">
      <c r="A170" s="2" t="s">
        <v>164</v>
      </c>
      <c r="B170" s="2" t="str">
        <f t="shared" si="4"/>
        <v>SQ</v>
      </c>
      <c r="C170" s="16" t="str">
        <f>RIGHT(Table1[[#This Row],[Staff ID]],4)</f>
        <v>0105</v>
      </c>
      <c r="D170" s="6" t="s">
        <v>271</v>
      </c>
      <c r="E170" s="7">
        <v>52270.22</v>
      </c>
      <c r="F170" s="14">
        <f>SUM(Table1[[#This Row],[Salary]])/SUBTOTAL(109,$E$2:$E$258)</f>
        <v>2.8029642822145805E-3</v>
      </c>
      <c r="G170" t="s">
        <v>392</v>
      </c>
      <c r="H170" t="s">
        <v>391</v>
      </c>
      <c r="I170">
        <v>127273</v>
      </c>
      <c r="J170">
        <v>62355</v>
      </c>
      <c r="K170" s="13">
        <f t="shared" si="5"/>
        <v>0.4899310930048007</v>
      </c>
      <c r="L170" t="s">
        <v>489</v>
      </c>
      <c r="M170" t="s">
        <v>358</v>
      </c>
      <c r="N170">
        <v>6284</v>
      </c>
      <c r="O170">
        <v>33083</v>
      </c>
      <c r="P170">
        <v>2407</v>
      </c>
    </row>
    <row r="171" spans="1:16" x14ac:dyDescent="0.25">
      <c r="A171" s="2" t="s">
        <v>165</v>
      </c>
      <c r="B171" s="2" t="str">
        <f t="shared" si="4"/>
        <v>SQ</v>
      </c>
      <c r="C171" s="16" t="str">
        <f>RIGHT(Table1[[#This Row],[Staff ID]],4)</f>
        <v>2424</v>
      </c>
      <c r="D171" s="6" t="s">
        <v>271</v>
      </c>
      <c r="E171" s="7">
        <v>61624.77</v>
      </c>
      <c r="F171" s="14">
        <f>SUM(Table1[[#This Row],[Salary]])/SUBTOTAL(109,$E$2:$E$258)</f>
        <v>3.3045973253927109E-3</v>
      </c>
      <c r="G171" t="s">
        <v>400</v>
      </c>
      <c r="H171" t="s">
        <v>389</v>
      </c>
      <c r="I171">
        <v>17268</v>
      </c>
      <c r="J171">
        <v>8563</v>
      </c>
      <c r="K171" s="13">
        <f t="shared" si="5"/>
        <v>0.49588834839008572</v>
      </c>
      <c r="L171" t="s">
        <v>489</v>
      </c>
      <c r="M171" t="s">
        <v>358</v>
      </c>
      <c r="N171">
        <v>88532</v>
      </c>
      <c r="O171">
        <v>38575</v>
      </c>
      <c r="P171">
        <v>1454</v>
      </c>
    </row>
    <row r="172" spans="1:16" x14ac:dyDescent="0.25">
      <c r="A172" s="2" t="s">
        <v>166</v>
      </c>
      <c r="B172" s="2" t="str">
        <f t="shared" si="4"/>
        <v>VT</v>
      </c>
      <c r="C172" s="16" t="str">
        <f>RIGHT(Table1[[#This Row],[Staff ID]],4)</f>
        <v>1703</v>
      </c>
      <c r="D172" s="6" t="s">
        <v>272</v>
      </c>
      <c r="E172" s="7">
        <v>104903.79</v>
      </c>
      <c r="F172" s="14">
        <f>SUM(Table1[[#This Row],[Salary]])/SUBTOTAL(109,$E$2:$E$258)</f>
        <v>5.6254130255992615E-3</v>
      </c>
      <c r="G172" t="s">
        <v>452</v>
      </c>
      <c r="H172" t="s">
        <v>389</v>
      </c>
      <c r="I172">
        <v>17055</v>
      </c>
      <c r="J172">
        <v>8302</v>
      </c>
      <c r="K172" s="13">
        <f t="shared" si="5"/>
        <v>0.48677807094693637</v>
      </c>
      <c r="L172" t="s">
        <v>489</v>
      </c>
      <c r="M172" t="s">
        <v>358</v>
      </c>
      <c r="N172">
        <v>10037</v>
      </c>
      <c r="O172">
        <v>36579</v>
      </c>
      <c r="P172">
        <v>3298</v>
      </c>
    </row>
    <row r="173" spans="1:16" x14ac:dyDescent="0.25">
      <c r="A173" s="2" t="s">
        <v>167</v>
      </c>
      <c r="B173" s="2" t="str">
        <f t="shared" si="4"/>
        <v>SQ</v>
      </c>
      <c r="C173" s="16" t="str">
        <f>RIGHT(Table1[[#This Row],[Staff ID]],4)</f>
        <v>2703</v>
      </c>
      <c r="D173" s="6" t="s">
        <v>273</v>
      </c>
      <c r="E173" s="7">
        <v>69057.320000000007</v>
      </c>
      <c r="F173" s="14">
        <f>SUM(Table1[[#This Row],[Salary]])/SUBTOTAL(109,$E$2:$E$258)</f>
        <v>3.7031640843574526E-3</v>
      </c>
      <c r="G173" t="s">
        <v>402</v>
      </c>
      <c r="H173" t="s">
        <v>389</v>
      </c>
      <c r="I173">
        <v>12512</v>
      </c>
      <c r="J173">
        <v>6340</v>
      </c>
      <c r="K173" s="13">
        <f t="shared" si="5"/>
        <v>0.50671355498721227</v>
      </c>
      <c r="L173" t="s">
        <v>489</v>
      </c>
      <c r="M173" t="s">
        <v>358</v>
      </c>
      <c r="N173">
        <v>13393</v>
      </c>
      <c r="O173">
        <v>30691</v>
      </c>
      <c r="P173">
        <v>1775</v>
      </c>
    </row>
    <row r="174" spans="1:16" x14ac:dyDescent="0.25">
      <c r="A174" s="2" t="s">
        <v>68</v>
      </c>
      <c r="B174" s="2" t="str">
        <f t="shared" si="4"/>
        <v>SQ</v>
      </c>
      <c r="C174" s="16" t="str">
        <f>RIGHT(Table1[[#This Row],[Staff ID]],4)</f>
        <v>3024</v>
      </c>
      <c r="D174" s="6" t="s">
        <v>274</v>
      </c>
      <c r="E174" s="7">
        <v>59258.19</v>
      </c>
      <c r="F174" s="14">
        <f>SUM(Table1[[#This Row],[Salary]])/SUBTOTAL(109,$E$2:$E$258)</f>
        <v>3.1776906620765173E-3</v>
      </c>
      <c r="G174" t="s">
        <v>425</v>
      </c>
      <c r="H174" t="s">
        <v>389</v>
      </c>
      <c r="I174">
        <v>40633</v>
      </c>
      <c r="J174">
        <v>19640</v>
      </c>
      <c r="K174" s="13">
        <f t="shared" si="5"/>
        <v>0.48335097088573326</v>
      </c>
      <c r="L174" t="s">
        <v>489</v>
      </c>
      <c r="M174" t="s">
        <v>358</v>
      </c>
      <c r="N174">
        <v>9875</v>
      </c>
      <c r="O174">
        <v>29264</v>
      </c>
      <c r="P174">
        <v>2701</v>
      </c>
    </row>
    <row r="175" spans="1:16" x14ac:dyDescent="0.25">
      <c r="A175" s="2" t="s">
        <v>100</v>
      </c>
      <c r="B175" s="2" t="str">
        <f t="shared" si="4"/>
        <v>TN</v>
      </c>
      <c r="C175" s="16" t="str">
        <f>RIGHT(Table1[[#This Row],[Staff ID]],4)</f>
        <v>0735</v>
      </c>
      <c r="D175" s="6" t="s">
        <v>275</v>
      </c>
      <c r="E175" s="7">
        <v>28160.79</v>
      </c>
      <c r="F175" s="14">
        <f>SUM(Table1[[#This Row],[Salary]])/SUBTOTAL(109,$E$2:$E$258)</f>
        <v>1.5101082132224723E-3</v>
      </c>
      <c r="G175" t="s">
        <v>402</v>
      </c>
      <c r="H175" t="s">
        <v>391</v>
      </c>
      <c r="I175">
        <v>17002</v>
      </c>
      <c r="J175">
        <v>8402</v>
      </c>
      <c r="K175" s="13">
        <f t="shared" si="5"/>
        <v>0.49417715562874953</v>
      </c>
      <c r="L175" t="s">
        <v>489</v>
      </c>
      <c r="M175" t="s">
        <v>358</v>
      </c>
      <c r="N175">
        <v>30352</v>
      </c>
      <c r="O175">
        <v>38678</v>
      </c>
      <c r="P175">
        <v>2741</v>
      </c>
    </row>
    <row r="176" spans="1:16" x14ac:dyDescent="0.25">
      <c r="A176" s="2" t="s">
        <v>168</v>
      </c>
      <c r="B176" s="2" t="str">
        <f t="shared" si="4"/>
        <v>VT</v>
      </c>
      <c r="C176" s="16" t="str">
        <f>RIGHT(Table1[[#This Row],[Staff ID]],4)</f>
        <v>4373</v>
      </c>
      <c r="D176" s="6" t="s">
        <v>276</v>
      </c>
      <c r="E176" s="7">
        <v>109143.17</v>
      </c>
      <c r="F176" s="14">
        <f>SUM(Table1[[#This Row],[Salary]])/SUBTOTAL(109,$E$2:$E$258)</f>
        <v>5.8527476478513751E-3</v>
      </c>
      <c r="G176" t="s">
        <v>434</v>
      </c>
      <c r="H176" t="s">
        <v>389</v>
      </c>
      <c r="I176">
        <v>216432</v>
      </c>
      <c r="J176">
        <v>108144</v>
      </c>
      <c r="K176" s="13">
        <f t="shared" si="5"/>
        <v>0.49966733200266134</v>
      </c>
      <c r="L176" t="s">
        <v>489</v>
      </c>
      <c r="M176" t="s">
        <v>358</v>
      </c>
      <c r="N176">
        <v>13395</v>
      </c>
      <c r="O176">
        <v>32312</v>
      </c>
      <c r="P176">
        <v>2393</v>
      </c>
    </row>
    <row r="177" spans="1:16" x14ac:dyDescent="0.25">
      <c r="A177" s="2" t="s">
        <v>169</v>
      </c>
      <c r="B177" s="2" t="str">
        <f t="shared" si="4"/>
        <v>SQ</v>
      </c>
      <c r="C177" s="16" t="str">
        <f>RIGHT(Table1[[#This Row],[Staff ID]],4)</f>
        <v>3733</v>
      </c>
      <c r="D177" s="6" t="s">
        <v>277</v>
      </c>
      <c r="E177" s="7">
        <v>70755.5</v>
      </c>
      <c r="F177" s="14">
        <f>SUM(Table1[[#This Row],[Salary]])/SUBTOTAL(109,$E$2:$E$258)</f>
        <v>3.7942281335382505E-3</v>
      </c>
      <c r="G177" t="s">
        <v>453</v>
      </c>
      <c r="H177" t="s">
        <v>389</v>
      </c>
      <c r="I177">
        <v>78660</v>
      </c>
      <c r="J177">
        <v>38736</v>
      </c>
      <c r="K177" s="13">
        <f t="shared" si="5"/>
        <v>0.49244851258581235</v>
      </c>
      <c r="L177" t="s">
        <v>490</v>
      </c>
      <c r="M177" t="s">
        <v>358</v>
      </c>
      <c r="N177">
        <v>144421</v>
      </c>
      <c r="O177">
        <v>43524</v>
      </c>
      <c r="P177">
        <v>1412</v>
      </c>
    </row>
    <row r="178" spans="1:16" x14ac:dyDescent="0.25">
      <c r="A178" s="2" t="s">
        <v>170</v>
      </c>
      <c r="B178" s="2" t="str">
        <f t="shared" si="4"/>
        <v>VT</v>
      </c>
      <c r="C178" s="16" t="str">
        <f>RIGHT(Table1[[#This Row],[Staff ID]],4)</f>
        <v>4467</v>
      </c>
      <c r="D178" s="6" t="s">
        <v>278</v>
      </c>
      <c r="E178" s="7">
        <v>73360.38</v>
      </c>
      <c r="F178" s="14">
        <f>SUM(Table1[[#This Row],[Salary]])/SUBTOTAL(109,$E$2:$E$258)</f>
        <v>3.9339135146109743E-3</v>
      </c>
      <c r="G178" t="s">
        <v>393</v>
      </c>
      <c r="H178" t="s">
        <v>389</v>
      </c>
      <c r="I178">
        <v>6983</v>
      </c>
      <c r="J178">
        <v>3380</v>
      </c>
      <c r="K178" s="13">
        <f t="shared" si="5"/>
        <v>0.48403265072318485</v>
      </c>
      <c r="L178" t="s">
        <v>490</v>
      </c>
      <c r="M178" t="s">
        <v>358</v>
      </c>
      <c r="N178">
        <v>58819</v>
      </c>
      <c r="O178">
        <v>42554</v>
      </c>
      <c r="P178">
        <v>2009</v>
      </c>
    </row>
    <row r="179" spans="1:16" x14ac:dyDescent="0.25">
      <c r="A179" s="2" t="s">
        <v>34</v>
      </c>
      <c r="B179" s="2" t="str">
        <f t="shared" si="4"/>
        <v>VT</v>
      </c>
      <c r="C179" s="16" t="str">
        <f>RIGHT(Table1[[#This Row],[Staff ID]],4)</f>
        <v>3537</v>
      </c>
      <c r="D179" s="6" t="s">
        <v>279</v>
      </c>
      <c r="E179" s="7">
        <v>76303.820000000007</v>
      </c>
      <c r="F179" s="14">
        <f>SUM(Table1[[#This Row],[Salary]])/SUBTOTAL(109,$E$2:$E$258)</f>
        <v>4.0917540055605385E-3</v>
      </c>
      <c r="G179" t="s">
        <v>431</v>
      </c>
      <c r="H179" t="s">
        <v>389</v>
      </c>
      <c r="I179">
        <v>21835</v>
      </c>
      <c r="J179">
        <v>10804</v>
      </c>
      <c r="K179" s="13">
        <f t="shared" si="5"/>
        <v>0.49480192351728874</v>
      </c>
      <c r="L179" t="s">
        <v>490</v>
      </c>
      <c r="M179" t="s">
        <v>358</v>
      </c>
      <c r="N179">
        <v>5418</v>
      </c>
      <c r="O179">
        <v>28993</v>
      </c>
      <c r="P179">
        <v>2970</v>
      </c>
    </row>
    <row r="180" spans="1:16" x14ac:dyDescent="0.25">
      <c r="A180" s="2" t="s">
        <v>126</v>
      </c>
      <c r="B180" s="2" t="str">
        <f t="shared" si="4"/>
        <v>VT</v>
      </c>
      <c r="C180" s="16" t="str">
        <f>RIGHT(Table1[[#This Row],[Staff ID]],4)</f>
        <v>1610</v>
      </c>
      <c r="D180" s="6" t="s">
        <v>280</v>
      </c>
      <c r="E180" s="7">
        <v>58861.19</v>
      </c>
      <c r="F180" s="14">
        <f>SUM(Table1[[#This Row],[Salary]])/SUBTOTAL(109,$E$2:$E$258)</f>
        <v>3.1564017365652191E-3</v>
      </c>
      <c r="G180" t="s">
        <v>393</v>
      </c>
      <c r="H180" t="s">
        <v>391</v>
      </c>
      <c r="I180">
        <v>1584983</v>
      </c>
      <c r="J180">
        <v>776699</v>
      </c>
      <c r="K180" s="13">
        <f t="shared" si="5"/>
        <v>0.49003617073495426</v>
      </c>
      <c r="L180" t="s">
        <v>490</v>
      </c>
      <c r="M180" t="s">
        <v>358</v>
      </c>
      <c r="N180">
        <v>14694</v>
      </c>
      <c r="O180">
        <v>37804</v>
      </c>
      <c r="P180">
        <v>2149</v>
      </c>
    </row>
    <row r="181" spans="1:16" x14ac:dyDescent="0.25">
      <c r="A181" s="2" t="s">
        <v>171</v>
      </c>
      <c r="B181" s="2" t="str">
        <f t="shared" si="4"/>
        <v>PR</v>
      </c>
      <c r="C181" s="16" t="str">
        <f>RIGHT(Table1[[#This Row],[Staff ID]],4)</f>
        <v>2016</v>
      </c>
      <c r="D181" s="6" t="s">
        <v>281</v>
      </c>
      <c r="E181" s="7">
        <v>58744.17</v>
      </c>
      <c r="F181" s="14">
        <f>SUM(Table1[[#This Row],[Salary]])/SUBTOTAL(109,$E$2:$E$258)</f>
        <v>3.150126597866649E-3</v>
      </c>
      <c r="G181" t="s">
        <v>390</v>
      </c>
      <c r="H181" t="s">
        <v>391</v>
      </c>
      <c r="I181">
        <v>1131</v>
      </c>
      <c r="J181">
        <v>654</v>
      </c>
      <c r="K181" s="13">
        <f t="shared" si="5"/>
        <v>0.57824933687002655</v>
      </c>
      <c r="L181" t="s">
        <v>490</v>
      </c>
      <c r="M181" t="s">
        <v>358</v>
      </c>
      <c r="N181">
        <v>1025865</v>
      </c>
      <c r="O181">
        <v>75619</v>
      </c>
      <c r="P181">
        <v>613</v>
      </c>
    </row>
    <row r="182" spans="1:16" x14ac:dyDescent="0.25">
      <c r="A182" s="2" t="s">
        <v>172</v>
      </c>
      <c r="B182" s="2" t="str">
        <f t="shared" si="4"/>
        <v>VT</v>
      </c>
      <c r="C182" s="16" t="str">
        <f>RIGHT(Table1[[#This Row],[Staff ID]],4)</f>
        <v>4415</v>
      </c>
      <c r="D182" s="6" t="s">
        <v>282</v>
      </c>
      <c r="E182" s="7">
        <v>73488.679999999993</v>
      </c>
      <c r="F182" s="14">
        <f>SUM(Table1[[#This Row],[Salary]])/SUBTOTAL(109,$E$2:$E$258)</f>
        <v>3.9407935376414519E-3</v>
      </c>
      <c r="G182" t="s">
        <v>426</v>
      </c>
      <c r="H182" t="s">
        <v>391</v>
      </c>
      <c r="I182">
        <v>36995</v>
      </c>
      <c r="J182">
        <v>20012</v>
      </c>
      <c r="K182" s="13">
        <f t="shared" si="5"/>
        <v>0.54093796458980947</v>
      </c>
      <c r="L182" t="s">
        <v>491</v>
      </c>
      <c r="M182" t="s">
        <v>358</v>
      </c>
      <c r="N182">
        <v>865</v>
      </c>
      <c r="O182">
        <v>52917</v>
      </c>
      <c r="P182">
        <v>13603</v>
      </c>
    </row>
    <row r="183" spans="1:16" x14ac:dyDescent="0.25">
      <c r="A183" s="2" t="s">
        <v>173</v>
      </c>
      <c r="B183" s="2" t="str">
        <f t="shared" si="4"/>
        <v>TN</v>
      </c>
      <c r="C183" s="16" t="str">
        <f>RIGHT(Table1[[#This Row],[Staff ID]],4)</f>
        <v>4067</v>
      </c>
      <c r="D183" s="6" t="s">
        <v>283</v>
      </c>
      <c r="E183" s="7">
        <v>92704.48</v>
      </c>
      <c r="F183" s="14">
        <f>SUM(Table1[[#This Row],[Salary]])/SUBTOTAL(109,$E$2:$E$258)</f>
        <v>4.9712311568858121E-3</v>
      </c>
      <c r="G183" t="s">
        <v>436</v>
      </c>
      <c r="H183" t="s">
        <v>391</v>
      </c>
      <c r="I183">
        <v>222564</v>
      </c>
      <c r="J183">
        <v>110115</v>
      </c>
      <c r="K183" s="13">
        <f t="shared" si="5"/>
        <v>0.49475656440394672</v>
      </c>
      <c r="L183" t="s">
        <v>491</v>
      </c>
      <c r="M183" t="s">
        <v>358</v>
      </c>
      <c r="N183">
        <v>30376</v>
      </c>
      <c r="O183">
        <v>54171</v>
      </c>
      <c r="P183">
        <v>4208</v>
      </c>
    </row>
    <row r="184" spans="1:16" x14ac:dyDescent="0.25">
      <c r="A184" s="2" t="s">
        <v>174</v>
      </c>
      <c r="B184" s="2" t="str">
        <f t="shared" si="4"/>
        <v>TN</v>
      </c>
      <c r="C184" s="16" t="str">
        <f>RIGHT(Table1[[#This Row],[Staff ID]],4)</f>
        <v>4175</v>
      </c>
      <c r="D184" s="6" t="s">
        <v>284</v>
      </c>
      <c r="E184" s="7">
        <v>78443.78</v>
      </c>
      <c r="F184" s="14">
        <f>SUM(Table1[[#This Row],[Salary]])/SUBTOTAL(109,$E$2:$E$258)</f>
        <v>4.206508285251113E-3</v>
      </c>
      <c r="G184" t="s">
        <v>414</v>
      </c>
      <c r="H184" t="s">
        <v>391</v>
      </c>
      <c r="I184">
        <v>44767</v>
      </c>
      <c r="J184">
        <v>22143</v>
      </c>
      <c r="K184" s="13">
        <f t="shared" si="5"/>
        <v>0.49462773918288022</v>
      </c>
      <c r="L184" t="s">
        <v>491</v>
      </c>
      <c r="M184" t="s">
        <v>358</v>
      </c>
      <c r="N184">
        <v>169724</v>
      </c>
      <c r="O184">
        <v>43444</v>
      </c>
      <c r="P184">
        <v>1068</v>
      </c>
    </row>
    <row r="185" spans="1:16" x14ac:dyDescent="0.25">
      <c r="A185" s="2" t="s">
        <v>175</v>
      </c>
      <c r="B185" s="2" t="str">
        <f t="shared" si="4"/>
        <v>VT</v>
      </c>
      <c r="C185" s="16" t="str">
        <f>RIGHT(Table1[[#This Row],[Staff ID]],4)</f>
        <v>0687</v>
      </c>
      <c r="D185" s="6" t="s">
        <v>285</v>
      </c>
      <c r="E185" s="7">
        <v>97105.19</v>
      </c>
      <c r="F185" s="14">
        <f>SUM(Table1[[#This Row],[Salary]])/SUBTOTAL(109,$E$2:$E$258)</f>
        <v>5.2072170193211437E-3</v>
      </c>
      <c r="G185" t="s">
        <v>440</v>
      </c>
      <c r="H185" t="s">
        <v>389</v>
      </c>
      <c r="I185">
        <v>21396</v>
      </c>
      <c r="J185">
        <v>11129</v>
      </c>
      <c r="K185" s="13">
        <f t="shared" si="5"/>
        <v>0.52014395214058706</v>
      </c>
      <c r="L185" t="s">
        <v>492</v>
      </c>
      <c r="M185" t="s">
        <v>358</v>
      </c>
      <c r="N185">
        <v>35415</v>
      </c>
      <c r="O185">
        <v>53233</v>
      </c>
      <c r="P185">
        <v>3774</v>
      </c>
    </row>
    <row r="186" spans="1:16" x14ac:dyDescent="0.25">
      <c r="A186" s="2" t="s">
        <v>176</v>
      </c>
      <c r="B186" s="2" t="str">
        <f t="shared" si="4"/>
        <v>PR</v>
      </c>
      <c r="C186" s="16" t="str">
        <f>RIGHT(Table1[[#This Row],[Staff ID]],4)</f>
        <v>1269</v>
      </c>
      <c r="D186" s="6" t="s">
        <v>286</v>
      </c>
      <c r="E186" s="7">
        <v>109163.39</v>
      </c>
      <c r="F186" s="14">
        <f>SUM(Table1[[#This Row],[Salary]])/SUBTOTAL(109,$E$2:$E$258)</f>
        <v>5.8538319351910187E-3</v>
      </c>
      <c r="G186" t="s">
        <v>395</v>
      </c>
      <c r="H186" t="s">
        <v>389</v>
      </c>
      <c r="I186">
        <v>1096068</v>
      </c>
      <c r="J186">
        <v>534618</v>
      </c>
      <c r="K186" s="13">
        <f t="shared" si="5"/>
        <v>0.48775988351087707</v>
      </c>
      <c r="L186" t="s">
        <v>492</v>
      </c>
      <c r="M186" t="s">
        <v>358</v>
      </c>
      <c r="N186">
        <v>12114</v>
      </c>
      <c r="O186">
        <v>52168</v>
      </c>
      <c r="P186">
        <v>2583</v>
      </c>
    </row>
    <row r="187" spans="1:16" x14ac:dyDescent="0.25">
      <c r="A187" s="2" t="s">
        <v>177</v>
      </c>
      <c r="B187" s="2" t="str">
        <f t="shared" si="4"/>
        <v>TN</v>
      </c>
      <c r="C187" s="16" t="str">
        <f>RIGHT(Table1[[#This Row],[Staff ID]],4)</f>
        <v>0579</v>
      </c>
      <c r="D187" s="6" t="s">
        <v>287</v>
      </c>
      <c r="E187" s="7">
        <v>31816.57</v>
      </c>
      <c r="F187" s="14">
        <f>SUM(Table1[[#This Row],[Salary]])/SUBTOTAL(109,$E$2:$E$258)</f>
        <v>1.7061475787280012E-3</v>
      </c>
      <c r="G187" t="s">
        <v>416</v>
      </c>
      <c r="H187" t="s">
        <v>391</v>
      </c>
      <c r="I187">
        <v>27788</v>
      </c>
      <c r="J187">
        <v>15418</v>
      </c>
      <c r="K187" s="13">
        <f t="shared" si="5"/>
        <v>0.55484381747516909</v>
      </c>
      <c r="L187" t="s">
        <v>492</v>
      </c>
      <c r="M187" t="s">
        <v>358</v>
      </c>
      <c r="N187">
        <v>720881</v>
      </c>
      <c r="O187">
        <v>80185</v>
      </c>
      <c r="P187">
        <v>827</v>
      </c>
    </row>
    <row r="188" spans="1:16" x14ac:dyDescent="0.25">
      <c r="A188" s="2" t="s">
        <v>178</v>
      </c>
      <c r="B188" s="2" t="str">
        <f t="shared" si="4"/>
        <v>TN</v>
      </c>
      <c r="C188" s="16" t="str">
        <f>RIGHT(Table1[[#This Row],[Staff ID]],4)</f>
        <v>3097</v>
      </c>
      <c r="D188" s="6" t="s">
        <v>288</v>
      </c>
      <c r="E188" s="7">
        <v>118442.54</v>
      </c>
      <c r="F188" s="14">
        <f>SUM(Table1[[#This Row],[Salary]])/SUBTOTAL(109,$E$2:$E$258)</f>
        <v>6.3514216912569279E-3</v>
      </c>
      <c r="G188" t="s">
        <v>406</v>
      </c>
      <c r="H188" t="s">
        <v>389</v>
      </c>
      <c r="I188">
        <v>182093</v>
      </c>
      <c r="J188">
        <v>90970</v>
      </c>
      <c r="K188" s="13">
        <f t="shared" si="5"/>
        <v>0.49957988500381673</v>
      </c>
      <c r="L188" t="s">
        <v>492</v>
      </c>
      <c r="M188" t="s">
        <v>358</v>
      </c>
      <c r="N188">
        <v>21078</v>
      </c>
      <c r="O188">
        <v>40847</v>
      </c>
      <c r="P188">
        <v>4369</v>
      </c>
    </row>
    <row r="189" spans="1:16" x14ac:dyDescent="0.25">
      <c r="A189" s="2" t="s">
        <v>179</v>
      </c>
      <c r="B189" s="2" t="str">
        <f t="shared" si="4"/>
        <v>SQ</v>
      </c>
      <c r="C189" s="16" t="str">
        <f>RIGHT(Table1[[#This Row],[Staff ID]],4)</f>
        <v>2174</v>
      </c>
      <c r="D189" s="6" t="s">
        <v>289</v>
      </c>
      <c r="E189" s="7">
        <v>84745.93</v>
      </c>
      <c r="F189" s="14">
        <f>SUM(Table1[[#This Row],[Salary]])/SUBTOTAL(109,$E$2:$E$258)</f>
        <v>4.5444579122310381E-3</v>
      </c>
      <c r="G189" t="s">
        <v>400</v>
      </c>
      <c r="H189" t="s">
        <v>391</v>
      </c>
      <c r="I189">
        <v>956749</v>
      </c>
      <c r="J189">
        <v>477316</v>
      </c>
      <c r="K189" s="13">
        <f t="shared" si="5"/>
        <v>0.49889364922252338</v>
      </c>
      <c r="L189" t="s">
        <v>492</v>
      </c>
      <c r="M189" t="s">
        <v>358</v>
      </c>
      <c r="N189">
        <v>135584</v>
      </c>
      <c r="O189">
        <v>69584</v>
      </c>
      <c r="P189">
        <v>1835</v>
      </c>
    </row>
    <row r="190" spans="1:16" x14ac:dyDescent="0.25">
      <c r="A190" s="2" t="s">
        <v>180</v>
      </c>
      <c r="B190" s="2" t="str">
        <f t="shared" si="4"/>
        <v>PR</v>
      </c>
      <c r="C190" s="16" t="str">
        <f>RIGHT(Table1[[#This Row],[Staff ID]],4)</f>
        <v>2957</v>
      </c>
      <c r="D190" s="6" t="s">
        <v>290</v>
      </c>
      <c r="E190" s="7">
        <v>69163.39</v>
      </c>
      <c r="F190" s="14">
        <f>SUM(Table1[[#This Row],[Salary]])/SUBTOTAL(109,$E$2:$E$258)</f>
        <v>3.708852034808292E-3</v>
      </c>
      <c r="G190" t="s">
        <v>406</v>
      </c>
      <c r="H190" t="s">
        <v>391</v>
      </c>
      <c r="I190">
        <v>28029</v>
      </c>
      <c r="J190">
        <v>14168</v>
      </c>
      <c r="K190" s="13">
        <f t="shared" si="5"/>
        <v>0.50547647079810198</v>
      </c>
      <c r="L190" t="s">
        <v>492</v>
      </c>
      <c r="M190" t="s">
        <v>358</v>
      </c>
      <c r="N190">
        <v>559092</v>
      </c>
      <c r="O190">
        <v>45233</v>
      </c>
      <c r="P190">
        <v>692</v>
      </c>
    </row>
    <row r="191" spans="1:16" x14ac:dyDescent="0.25">
      <c r="A191" s="2" t="s">
        <v>41</v>
      </c>
      <c r="B191" s="2" t="str">
        <f t="shared" si="4"/>
        <v>TN</v>
      </c>
      <c r="C191" s="16" t="str">
        <f>RIGHT(Table1[[#This Row],[Staff ID]],4)</f>
        <v>2570</v>
      </c>
      <c r="D191" s="6" t="s">
        <v>291</v>
      </c>
      <c r="E191" s="7">
        <v>84598.88</v>
      </c>
      <c r="F191" s="14">
        <f>SUM(Table1[[#This Row],[Salary]])/SUBTOTAL(109,$E$2:$E$258)</f>
        <v>4.5365724298722567E-3</v>
      </c>
      <c r="G191" t="s">
        <v>421</v>
      </c>
      <c r="H191" t="s">
        <v>389</v>
      </c>
      <c r="I191">
        <v>135034</v>
      </c>
      <c r="J191">
        <v>67533</v>
      </c>
      <c r="K191" s="13">
        <f t="shared" si="5"/>
        <v>0.50011848867692577</v>
      </c>
      <c r="L191" t="s">
        <v>492</v>
      </c>
      <c r="M191" t="s">
        <v>358</v>
      </c>
      <c r="N191">
        <v>17146</v>
      </c>
      <c r="O191">
        <v>39349</v>
      </c>
      <c r="P191">
        <v>4204</v>
      </c>
    </row>
    <row r="192" spans="1:16" x14ac:dyDescent="0.25">
      <c r="A192" s="2" t="s">
        <v>153</v>
      </c>
      <c r="B192" s="2" t="str">
        <f t="shared" si="4"/>
        <v>VT</v>
      </c>
      <c r="C192" s="16" t="str">
        <f>RIGHT(Table1[[#This Row],[Staff ID]],4)</f>
        <v>0596</v>
      </c>
      <c r="D192" s="6" t="s">
        <v>292</v>
      </c>
      <c r="E192" s="7">
        <v>68795.48</v>
      </c>
      <c r="F192" s="14">
        <f>SUM(Table1[[#This Row],[Salary]])/SUBTOTAL(109,$E$2:$E$258)</f>
        <v>3.6891230459295465E-3</v>
      </c>
      <c r="G192" t="s">
        <v>394</v>
      </c>
      <c r="H192" t="s">
        <v>389</v>
      </c>
      <c r="I192">
        <v>178206</v>
      </c>
      <c r="J192">
        <v>91167</v>
      </c>
      <c r="K192" s="13">
        <f t="shared" si="5"/>
        <v>0.51158210161274031</v>
      </c>
      <c r="L192" t="s">
        <v>492</v>
      </c>
      <c r="M192" t="s">
        <v>358</v>
      </c>
      <c r="N192">
        <v>104456</v>
      </c>
      <c r="O192">
        <v>42197</v>
      </c>
      <c r="P192">
        <v>1183</v>
      </c>
    </row>
    <row r="193" spans="1:16" x14ac:dyDescent="0.25">
      <c r="A193" s="2" t="s">
        <v>181</v>
      </c>
      <c r="B193" s="2" t="str">
        <f t="shared" si="4"/>
        <v>TN</v>
      </c>
      <c r="C193" s="16" t="str">
        <f>RIGHT(Table1[[#This Row],[Staff ID]],4)</f>
        <v>1601</v>
      </c>
      <c r="D193" s="6" t="s">
        <v>293</v>
      </c>
      <c r="E193" s="7">
        <v>32269.91</v>
      </c>
      <c r="F193" s="14">
        <f>SUM(Table1[[#This Row],[Salary]])/SUBTOTAL(109,$E$2:$E$258)</f>
        <v>1.730457708428989E-3</v>
      </c>
      <c r="G193" t="s">
        <v>432</v>
      </c>
      <c r="H193" t="s">
        <v>391</v>
      </c>
      <c r="I193">
        <v>18373</v>
      </c>
      <c r="J193">
        <v>9214</v>
      </c>
      <c r="K193" s="13">
        <f t="shared" si="5"/>
        <v>0.50149676155227785</v>
      </c>
      <c r="L193" t="s">
        <v>492</v>
      </c>
      <c r="M193" t="s">
        <v>358</v>
      </c>
      <c r="N193">
        <v>98226</v>
      </c>
      <c r="O193">
        <v>41079</v>
      </c>
      <c r="P193">
        <v>1556</v>
      </c>
    </row>
    <row r="194" spans="1:16" x14ac:dyDescent="0.25">
      <c r="A194" s="2" t="s">
        <v>182</v>
      </c>
      <c r="B194" s="2" t="str">
        <f t="shared" ref="B194:B257" si="6">LEFT(A194,2)</f>
        <v>SQ</v>
      </c>
      <c r="C194" s="16" t="str">
        <f>RIGHT(Table1[[#This Row],[Staff ID]],4)</f>
        <v>1730</v>
      </c>
      <c r="D194" s="6" t="s">
        <v>294</v>
      </c>
      <c r="E194" s="7">
        <v>78705.929999999993</v>
      </c>
      <c r="F194" s="14">
        <f>SUM(Table1[[#This Row],[Salary]])/SUBTOTAL(109,$E$2:$E$258)</f>
        <v>4.2205659472732459E-3</v>
      </c>
      <c r="G194" t="s">
        <v>396</v>
      </c>
      <c r="H194" t="s">
        <v>391</v>
      </c>
      <c r="I194">
        <v>865736</v>
      </c>
      <c r="J194">
        <v>444547</v>
      </c>
      <c r="K194" s="13">
        <f t="shared" ref="K194:K257" si="7">J194/I194</f>
        <v>0.51349025568995632</v>
      </c>
      <c r="L194" t="s">
        <v>492</v>
      </c>
      <c r="M194" t="s">
        <v>358</v>
      </c>
      <c r="N194">
        <v>13642</v>
      </c>
      <c r="O194">
        <v>45955</v>
      </c>
      <c r="P194">
        <v>2280</v>
      </c>
    </row>
    <row r="195" spans="1:16" x14ac:dyDescent="0.25">
      <c r="A195" s="2" t="s">
        <v>183</v>
      </c>
      <c r="B195" s="2" t="str">
        <f t="shared" si="6"/>
        <v>TN</v>
      </c>
      <c r="C195" s="16" t="str">
        <f>RIGHT(Table1[[#This Row],[Staff ID]],4)</f>
        <v>3355</v>
      </c>
      <c r="D195" s="6" t="s">
        <v>295</v>
      </c>
      <c r="E195" s="7">
        <v>53535.62</v>
      </c>
      <c r="F195" s="14">
        <f>SUM(Table1[[#This Row],[Salary]])/SUBTOTAL(109,$E$2:$E$258)</f>
        <v>2.870820721363188E-3</v>
      </c>
      <c r="G195" t="s">
        <v>409</v>
      </c>
      <c r="H195" t="s">
        <v>389</v>
      </c>
      <c r="I195">
        <v>150998</v>
      </c>
      <c r="J195">
        <v>83958</v>
      </c>
      <c r="K195" s="13">
        <f t="shared" si="7"/>
        <v>0.55602060954449728</v>
      </c>
      <c r="L195" t="s">
        <v>492</v>
      </c>
      <c r="M195" t="s">
        <v>358</v>
      </c>
      <c r="N195">
        <v>499713</v>
      </c>
      <c r="O195">
        <v>49026</v>
      </c>
      <c r="P195">
        <v>865</v>
      </c>
    </row>
    <row r="196" spans="1:16" x14ac:dyDescent="0.25">
      <c r="A196" s="2" t="s">
        <v>184</v>
      </c>
      <c r="B196" s="2" t="str">
        <f t="shared" si="6"/>
        <v>VT</v>
      </c>
      <c r="C196" s="16" t="str">
        <f>RIGHT(Table1[[#This Row],[Staff ID]],4)</f>
        <v>1246</v>
      </c>
      <c r="D196" s="6" t="s">
        <v>295</v>
      </c>
      <c r="E196" s="7">
        <v>41934.71</v>
      </c>
      <c r="F196" s="14">
        <f>SUM(Table1[[#This Row],[Salary]])/SUBTOTAL(109,$E$2:$E$258)</f>
        <v>2.2487277519594633E-3</v>
      </c>
      <c r="G196" t="s">
        <v>423</v>
      </c>
      <c r="H196" t="s">
        <v>391</v>
      </c>
      <c r="I196">
        <v>64158</v>
      </c>
      <c r="J196">
        <v>32146</v>
      </c>
      <c r="K196" s="13">
        <f t="shared" si="7"/>
        <v>0.50104429689204777</v>
      </c>
      <c r="L196" t="s">
        <v>492</v>
      </c>
      <c r="M196" t="s">
        <v>358</v>
      </c>
      <c r="N196">
        <v>92064</v>
      </c>
      <c r="O196">
        <v>46481</v>
      </c>
      <c r="P196">
        <v>1200</v>
      </c>
    </row>
    <row r="197" spans="1:16" x14ac:dyDescent="0.25">
      <c r="A197" s="2" t="s">
        <v>185</v>
      </c>
      <c r="B197" s="2" t="str">
        <f t="shared" si="6"/>
        <v>PR</v>
      </c>
      <c r="C197" s="16" t="str">
        <f>RIGHT(Table1[[#This Row],[Staff ID]],4)</f>
        <v>2275</v>
      </c>
      <c r="D197" s="6" t="s">
        <v>296</v>
      </c>
      <c r="E197" s="7">
        <v>91929.69</v>
      </c>
      <c r="F197" s="14">
        <f>SUM(Table1[[#This Row],[Salary]])/SUBTOTAL(109,$E$2:$E$258)</f>
        <v>4.9296834324603737E-3</v>
      </c>
      <c r="G197" t="s">
        <v>431</v>
      </c>
      <c r="H197" t="s">
        <v>391</v>
      </c>
      <c r="I197">
        <v>32645</v>
      </c>
      <c r="J197">
        <v>21818</v>
      </c>
      <c r="K197" s="13">
        <f t="shared" si="7"/>
        <v>0.66834124674529027</v>
      </c>
      <c r="L197" t="s">
        <v>492</v>
      </c>
      <c r="M197" t="s">
        <v>358</v>
      </c>
      <c r="N197">
        <v>48212</v>
      </c>
      <c r="O197">
        <v>35578</v>
      </c>
      <c r="P197">
        <v>2034</v>
      </c>
    </row>
    <row r="198" spans="1:16" x14ac:dyDescent="0.25">
      <c r="A198" s="2" t="s">
        <v>186</v>
      </c>
      <c r="B198" s="2" t="str">
        <f t="shared" si="6"/>
        <v>TN</v>
      </c>
      <c r="C198" s="16" t="str">
        <f>RIGHT(Table1[[#This Row],[Staff ID]],4)</f>
        <v>4166</v>
      </c>
      <c r="D198" s="6" t="s">
        <v>296</v>
      </c>
      <c r="E198" s="7">
        <v>62281.24</v>
      </c>
      <c r="F198" s="14">
        <f>SUM(Table1[[#This Row],[Salary]])/SUBTOTAL(109,$E$2:$E$258)</f>
        <v>3.3398001992728174E-3</v>
      </c>
      <c r="G198" t="s">
        <v>425</v>
      </c>
      <c r="H198" t="s">
        <v>391</v>
      </c>
      <c r="I198">
        <v>10038388</v>
      </c>
      <c r="J198">
        <v>4945351</v>
      </c>
      <c r="K198" s="13">
        <f t="shared" si="7"/>
        <v>0.49264393844908166</v>
      </c>
      <c r="L198" t="s">
        <v>492</v>
      </c>
      <c r="M198" t="s">
        <v>358</v>
      </c>
      <c r="N198">
        <v>26125</v>
      </c>
      <c r="O198">
        <v>51555</v>
      </c>
      <c r="P198">
        <v>2789</v>
      </c>
    </row>
    <row r="199" spans="1:16" x14ac:dyDescent="0.25">
      <c r="A199" s="2" t="s">
        <v>187</v>
      </c>
      <c r="B199" s="2" t="str">
        <f t="shared" si="6"/>
        <v>SQ</v>
      </c>
      <c r="C199" s="16" t="str">
        <f>RIGHT(Table1[[#This Row],[Staff ID]],4)</f>
        <v>0070</v>
      </c>
      <c r="D199" s="6" t="s">
        <v>297</v>
      </c>
      <c r="E199" s="7">
        <v>57925.91</v>
      </c>
      <c r="F199" s="14">
        <f>SUM(Table1[[#This Row],[Salary]])/SUBTOTAL(109,$E$2:$E$258)</f>
        <v>3.1062478165344702E-3</v>
      </c>
      <c r="G199" t="s">
        <v>438</v>
      </c>
      <c r="H199" t="s">
        <v>391</v>
      </c>
      <c r="I199">
        <v>153187</v>
      </c>
      <c r="J199">
        <v>73863</v>
      </c>
      <c r="K199" s="13">
        <f t="shared" si="7"/>
        <v>0.48217538041739832</v>
      </c>
      <c r="L199" t="s">
        <v>493</v>
      </c>
      <c r="M199" t="s">
        <v>358</v>
      </c>
      <c r="N199">
        <v>6046749</v>
      </c>
      <c r="O199">
        <v>56196</v>
      </c>
      <c r="P199">
        <v>270</v>
      </c>
    </row>
    <row r="200" spans="1:16" x14ac:dyDescent="0.25">
      <c r="A200" s="2" t="s">
        <v>188</v>
      </c>
      <c r="B200" s="2" t="str">
        <f t="shared" si="6"/>
        <v>TN</v>
      </c>
      <c r="C200" s="16" t="str">
        <f>RIGHT(Table1[[#This Row],[Staff ID]],4)</f>
        <v>1701</v>
      </c>
      <c r="D200" s="6" t="s">
        <v>298</v>
      </c>
      <c r="E200" s="7">
        <v>82239.53</v>
      </c>
      <c r="F200" s="14">
        <f>SUM(Table1[[#This Row],[Salary]])/SUBTOTAL(109,$E$2:$E$258)</f>
        <v>4.4100534716730562E-3</v>
      </c>
      <c r="G200" t="s">
        <v>395</v>
      </c>
      <c r="H200" t="s">
        <v>391</v>
      </c>
      <c r="I200">
        <v>258349</v>
      </c>
      <c r="J200">
        <v>126460</v>
      </c>
      <c r="K200" s="13">
        <f t="shared" si="7"/>
        <v>0.48949289526957718</v>
      </c>
      <c r="L200" t="s">
        <v>493</v>
      </c>
      <c r="M200" t="s">
        <v>358</v>
      </c>
      <c r="N200">
        <v>87708</v>
      </c>
      <c r="O200">
        <v>45073</v>
      </c>
      <c r="P200">
        <v>1837</v>
      </c>
    </row>
    <row r="201" spans="1:16" x14ac:dyDescent="0.25">
      <c r="A201" s="2" t="s">
        <v>189</v>
      </c>
      <c r="B201" s="2" t="str">
        <f t="shared" si="6"/>
        <v>VT</v>
      </c>
      <c r="C201" s="16" t="str">
        <f>RIGHT(Table1[[#This Row],[Staff ID]],4)</f>
        <v>3298</v>
      </c>
      <c r="D201" s="6" t="s">
        <v>299</v>
      </c>
      <c r="E201" s="7">
        <v>53184.02</v>
      </c>
      <c r="F201" s="14">
        <f>SUM(Table1[[#This Row],[Salary]])/SUBTOTAL(109,$E$2:$E$258)</f>
        <v>2.8519663480388235E-3</v>
      </c>
      <c r="G201" t="s">
        <v>435</v>
      </c>
      <c r="H201" t="s">
        <v>389</v>
      </c>
      <c r="I201">
        <v>17789</v>
      </c>
      <c r="J201">
        <v>8931</v>
      </c>
      <c r="K201" s="13">
        <f t="shared" si="7"/>
        <v>0.50205182978244978</v>
      </c>
      <c r="L201" t="s">
        <v>493</v>
      </c>
      <c r="M201" t="s">
        <v>358</v>
      </c>
      <c r="N201">
        <v>181699</v>
      </c>
      <c r="O201">
        <v>93257</v>
      </c>
      <c r="P201">
        <v>2610</v>
      </c>
    </row>
    <row r="202" spans="1:16" x14ac:dyDescent="0.25">
      <c r="A202" s="2" t="s">
        <v>190</v>
      </c>
      <c r="B202" s="2" t="str">
        <f t="shared" si="6"/>
        <v>TN</v>
      </c>
      <c r="C202" s="16" t="str">
        <f>RIGHT(Table1[[#This Row],[Staff ID]],4)</f>
        <v>4892</v>
      </c>
      <c r="D202" s="6" t="s">
        <v>299</v>
      </c>
      <c r="E202" s="7">
        <v>35936.31</v>
      </c>
      <c r="F202" s="14">
        <f>SUM(Table1[[#This Row],[Salary]])/SUBTOTAL(109,$E$2:$E$258)</f>
        <v>1.9270665660980695E-3</v>
      </c>
      <c r="G202" t="s">
        <v>414</v>
      </c>
      <c r="H202" t="s">
        <v>389</v>
      </c>
      <c r="I202">
        <v>87544</v>
      </c>
      <c r="J202">
        <v>43827</v>
      </c>
      <c r="K202" s="13">
        <f t="shared" si="7"/>
        <v>0.50062825550580281</v>
      </c>
      <c r="L202" t="s">
        <v>493</v>
      </c>
      <c r="M202" t="s">
        <v>358</v>
      </c>
      <c r="N202">
        <v>14196</v>
      </c>
      <c r="O202">
        <v>47681</v>
      </c>
      <c r="P202">
        <v>4294</v>
      </c>
    </row>
    <row r="203" spans="1:16" x14ac:dyDescent="0.25">
      <c r="A203" s="2" t="s">
        <v>191</v>
      </c>
      <c r="B203" s="2" t="str">
        <f t="shared" si="6"/>
        <v>PR</v>
      </c>
      <c r="C203" s="16" t="str">
        <f>RIGHT(Table1[[#This Row],[Staff ID]],4)</f>
        <v>1055</v>
      </c>
      <c r="D203" s="6" t="s">
        <v>300</v>
      </c>
      <c r="E203" s="7">
        <v>28305.08</v>
      </c>
      <c r="F203" s="14">
        <f>SUM(Table1[[#This Row],[Salary]])/SUBTOTAL(109,$E$2:$E$258)</f>
        <v>1.5178456919681279E-3</v>
      </c>
      <c r="G203" t="s">
        <v>416</v>
      </c>
      <c r="H203" t="s">
        <v>389</v>
      </c>
      <c r="I203">
        <v>263885</v>
      </c>
      <c r="J203">
        <v>133152</v>
      </c>
      <c r="K203" s="13">
        <f t="shared" si="7"/>
        <v>0.50458343596642474</v>
      </c>
      <c r="L203" t="s">
        <v>493</v>
      </c>
      <c r="M203" t="s">
        <v>358</v>
      </c>
      <c r="N203">
        <v>61868</v>
      </c>
      <c r="O203">
        <v>42980</v>
      </c>
      <c r="P203">
        <v>1757</v>
      </c>
    </row>
    <row r="204" spans="1:16" x14ac:dyDescent="0.25">
      <c r="A204" s="2" t="s">
        <v>192</v>
      </c>
      <c r="B204" s="2" t="str">
        <f t="shared" si="6"/>
        <v>SQ</v>
      </c>
      <c r="C204" s="16" t="str">
        <f>RIGHT(Table1[[#This Row],[Staff ID]],4)</f>
        <v>4437</v>
      </c>
      <c r="D204" s="6" t="s">
        <v>301</v>
      </c>
      <c r="E204" s="7">
        <v>29774.76</v>
      </c>
      <c r="F204" s="14">
        <f>SUM(Table1[[#This Row],[Salary]])/SUBTOTAL(109,$E$2:$E$258)</f>
        <v>1.5966565434679899E-3</v>
      </c>
      <c r="G204" t="s">
        <v>432</v>
      </c>
      <c r="H204" t="s">
        <v>389</v>
      </c>
      <c r="I204">
        <v>9184</v>
      </c>
      <c r="J204">
        <v>4664</v>
      </c>
      <c r="K204" s="13">
        <f t="shared" si="7"/>
        <v>0.50783972125435539</v>
      </c>
      <c r="L204" t="s">
        <v>493</v>
      </c>
      <c r="M204" t="s">
        <v>358</v>
      </c>
      <c r="N204">
        <v>144588</v>
      </c>
      <c r="O204">
        <v>42462</v>
      </c>
      <c r="P204">
        <v>1214</v>
      </c>
    </row>
    <row r="205" spans="1:16" x14ac:dyDescent="0.25">
      <c r="A205" s="2" t="s">
        <v>193</v>
      </c>
      <c r="B205" s="2" t="str">
        <f t="shared" si="6"/>
        <v>PR</v>
      </c>
      <c r="C205" s="16" t="str">
        <f>RIGHT(Table1[[#This Row],[Staff ID]],4)</f>
        <v>0770</v>
      </c>
      <c r="D205" s="6" t="s">
        <v>302</v>
      </c>
      <c r="E205" s="7">
        <v>102515.81</v>
      </c>
      <c r="F205" s="14">
        <f>SUM(Table1[[#This Row],[Salary]])/SUBTOTAL(109,$E$2:$E$258)</f>
        <v>5.4973587980363635E-3</v>
      </c>
      <c r="G205" t="s">
        <v>428</v>
      </c>
      <c r="H205" t="s">
        <v>389</v>
      </c>
      <c r="I205">
        <v>14146</v>
      </c>
      <c r="J205">
        <v>7311</v>
      </c>
      <c r="K205" s="13">
        <f t="shared" si="7"/>
        <v>0.5168245440407182</v>
      </c>
      <c r="L205" t="s">
        <v>494</v>
      </c>
      <c r="M205" t="s">
        <v>358</v>
      </c>
      <c r="N205">
        <v>6860</v>
      </c>
      <c r="O205">
        <v>37860</v>
      </c>
      <c r="P205">
        <v>4210</v>
      </c>
    </row>
    <row r="206" spans="1:16" x14ac:dyDescent="0.25">
      <c r="A206" s="2" t="s">
        <v>194</v>
      </c>
      <c r="B206" s="2" t="str">
        <f t="shared" si="6"/>
        <v>VT</v>
      </c>
      <c r="C206" s="16" t="str">
        <f>RIGHT(Table1[[#This Row],[Staff ID]],4)</f>
        <v>1762</v>
      </c>
      <c r="D206" s="6" t="s">
        <v>303</v>
      </c>
      <c r="E206" s="7">
        <v>99448.78</v>
      </c>
      <c r="F206" s="14">
        <f>SUM(Table1[[#This Row],[Salary]])/SUBTOTAL(109,$E$2:$E$258)</f>
        <v>5.3328908554395923E-3</v>
      </c>
      <c r="G206" t="s">
        <v>423</v>
      </c>
      <c r="H206" t="s">
        <v>389</v>
      </c>
      <c r="I206">
        <v>428441</v>
      </c>
      <c r="J206">
        <v>219299</v>
      </c>
      <c r="K206" s="13">
        <f t="shared" si="7"/>
        <v>0.51185344073046235</v>
      </c>
      <c r="L206" t="s">
        <v>494</v>
      </c>
      <c r="M206" t="s">
        <v>358</v>
      </c>
      <c r="N206">
        <v>9474</v>
      </c>
      <c r="O206">
        <v>56944</v>
      </c>
      <c r="P206">
        <v>10734</v>
      </c>
    </row>
    <row r="207" spans="1:16" x14ac:dyDescent="0.25">
      <c r="A207" s="2" t="s">
        <v>69</v>
      </c>
      <c r="B207" s="2" t="str">
        <f t="shared" si="6"/>
        <v>TN</v>
      </c>
      <c r="C207" s="16" t="str">
        <f>RIGHT(Table1[[#This Row],[Staff ID]],4)</f>
        <v>4428</v>
      </c>
      <c r="D207" s="6" t="s">
        <v>304</v>
      </c>
      <c r="E207" s="7">
        <v>68795.48</v>
      </c>
      <c r="F207" s="14">
        <f>SUM(Table1[[#This Row],[Salary]])/SUBTOTAL(109,$E$2:$E$258)</f>
        <v>3.6891230459295465E-3</v>
      </c>
      <c r="G207" t="s">
        <v>426</v>
      </c>
      <c r="H207" t="s">
        <v>391</v>
      </c>
      <c r="I207">
        <v>140295</v>
      </c>
      <c r="J207">
        <v>69798</v>
      </c>
      <c r="K207" s="13">
        <f t="shared" si="7"/>
        <v>0.49750882069924091</v>
      </c>
      <c r="L207" t="s">
        <v>494</v>
      </c>
      <c r="M207" t="s">
        <v>358</v>
      </c>
      <c r="N207">
        <v>229007</v>
      </c>
      <c r="O207">
        <v>58783</v>
      </c>
      <c r="P207">
        <v>1121</v>
      </c>
    </row>
    <row r="208" spans="1:16" x14ac:dyDescent="0.25">
      <c r="A208" s="2" t="s">
        <v>181</v>
      </c>
      <c r="B208" s="2" t="str">
        <f t="shared" si="6"/>
        <v>TN</v>
      </c>
      <c r="C208" s="16" t="str">
        <f>RIGHT(Table1[[#This Row],[Staff ID]],4)</f>
        <v>1601</v>
      </c>
      <c r="D208" s="6" t="s">
        <v>304</v>
      </c>
      <c r="E208" s="7">
        <v>99683.67</v>
      </c>
      <c r="F208" s="14">
        <f>SUM(Table1[[#This Row],[Salary]])/SUBTOTAL(109,$E$2:$E$258)</f>
        <v>5.3454867136596149E-3</v>
      </c>
      <c r="G208" t="s">
        <v>395</v>
      </c>
      <c r="H208" t="s">
        <v>391</v>
      </c>
      <c r="I208">
        <v>98570</v>
      </c>
      <c r="J208">
        <v>48668</v>
      </c>
      <c r="K208" s="13">
        <f t="shared" si="7"/>
        <v>0.4937404889925941</v>
      </c>
      <c r="L208" t="s">
        <v>494</v>
      </c>
      <c r="M208" t="s">
        <v>358</v>
      </c>
      <c r="N208">
        <v>91161</v>
      </c>
      <c r="O208">
        <v>71379</v>
      </c>
      <c r="P208">
        <v>2063</v>
      </c>
    </row>
    <row r="209" spans="1:16" x14ac:dyDescent="0.25">
      <c r="A209" s="2" t="s">
        <v>92</v>
      </c>
      <c r="B209" s="2" t="str">
        <f t="shared" si="6"/>
        <v>TN</v>
      </c>
      <c r="C209" s="16" t="str">
        <f>RIGHT(Table1[[#This Row],[Staff ID]],4)</f>
        <v>3575</v>
      </c>
      <c r="D209" s="6" t="s">
        <v>305</v>
      </c>
      <c r="E209" s="7">
        <v>38825.18</v>
      </c>
      <c r="F209" s="14">
        <f>SUM(Table1[[#This Row],[Salary]])/SUBTOTAL(109,$E$2:$E$258)</f>
        <v>2.0819807682185359E-3</v>
      </c>
      <c r="G209" t="s">
        <v>417</v>
      </c>
      <c r="H209" t="s">
        <v>389</v>
      </c>
      <c r="I209">
        <v>3116069</v>
      </c>
      <c r="J209">
        <v>1539600</v>
      </c>
      <c r="K209" s="13">
        <f t="shared" si="7"/>
        <v>0.49408405269588063</v>
      </c>
      <c r="L209" t="s">
        <v>494</v>
      </c>
      <c r="M209" t="s">
        <v>358</v>
      </c>
      <c r="N209">
        <v>77833</v>
      </c>
      <c r="O209">
        <v>56521</v>
      </c>
      <c r="P209">
        <v>2539</v>
      </c>
    </row>
    <row r="210" spans="1:16" x14ac:dyDescent="0.25">
      <c r="A210" s="2" t="s">
        <v>195</v>
      </c>
      <c r="B210" s="2" t="str">
        <f t="shared" si="6"/>
        <v>VT</v>
      </c>
      <c r="C210" s="16" t="str">
        <f>RIGHT(Table1[[#This Row],[Staff ID]],4)</f>
        <v>4273</v>
      </c>
      <c r="D210" s="6" t="s">
        <v>306</v>
      </c>
      <c r="E210" s="7">
        <v>71229.42</v>
      </c>
      <c r="F210" s="14">
        <f>SUM(Table1[[#This Row],[Salary]])/SUBTOTAL(109,$E$2:$E$258)</f>
        <v>3.819641855397985E-3</v>
      </c>
      <c r="G210" t="s">
        <v>395</v>
      </c>
      <c r="H210" t="s">
        <v>389</v>
      </c>
      <c r="I210">
        <v>366280</v>
      </c>
      <c r="J210">
        <v>178729</v>
      </c>
      <c r="K210" s="13">
        <f t="shared" si="7"/>
        <v>0.48795730042590368</v>
      </c>
      <c r="L210" t="s">
        <v>494</v>
      </c>
      <c r="M210" t="s">
        <v>358</v>
      </c>
      <c r="N210">
        <v>1961585</v>
      </c>
      <c r="O210">
        <v>76509</v>
      </c>
      <c r="P210">
        <v>426</v>
      </c>
    </row>
    <row r="211" spans="1:16" x14ac:dyDescent="0.25">
      <c r="A211" s="2" t="s">
        <v>196</v>
      </c>
      <c r="B211" s="2" t="str">
        <f t="shared" si="6"/>
        <v>SQ</v>
      </c>
      <c r="C211" s="16" t="str">
        <f>RIGHT(Table1[[#This Row],[Staff ID]],4)</f>
        <v>0187</v>
      </c>
      <c r="D211" s="6" t="s">
        <v>307</v>
      </c>
      <c r="E211" s="7">
        <v>80695.740000000005</v>
      </c>
      <c r="F211" s="14">
        <f>SUM(Table1[[#This Row],[Salary]])/SUBTOTAL(109,$E$2:$E$258)</f>
        <v>4.3272685086627608E-3</v>
      </c>
      <c r="G211" t="s">
        <v>435</v>
      </c>
      <c r="H211" t="s">
        <v>391</v>
      </c>
      <c r="I211">
        <v>18966</v>
      </c>
      <c r="J211">
        <v>9608</v>
      </c>
      <c r="K211" s="13">
        <f t="shared" si="7"/>
        <v>0.50659074132658444</v>
      </c>
      <c r="L211" t="s">
        <v>494</v>
      </c>
      <c r="M211" t="s">
        <v>358</v>
      </c>
      <c r="N211">
        <v>266102</v>
      </c>
      <c r="O211">
        <v>73948</v>
      </c>
      <c r="P211">
        <v>1220</v>
      </c>
    </row>
    <row r="212" spans="1:16" x14ac:dyDescent="0.25">
      <c r="A212" s="2" t="s">
        <v>197</v>
      </c>
      <c r="B212" s="2" t="str">
        <f t="shared" si="6"/>
        <v>PR</v>
      </c>
      <c r="C212" s="16" t="str">
        <f>RIGHT(Table1[[#This Row],[Staff ID]],4)</f>
        <v>0113</v>
      </c>
      <c r="D212" s="6" t="s">
        <v>308</v>
      </c>
      <c r="E212" s="7">
        <v>72502.61</v>
      </c>
      <c r="F212" s="14">
        <f>SUM(Table1[[#This Row],[Salary]])/SUBTOTAL(109,$E$2:$E$258)</f>
        <v>3.8879160293821924E-3</v>
      </c>
      <c r="G212" t="s">
        <v>418</v>
      </c>
      <c r="H212" t="s">
        <v>391</v>
      </c>
      <c r="I212">
        <v>2298032</v>
      </c>
      <c r="J212">
        <v>1143477</v>
      </c>
      <c r="K212" s="13">
        <f t="shared" si="7"/>
        <v>0.49758967673209076</v>
      </c>
      <c r="L212" t="s">
        <v>494</v>
      </c>
      <c r="M212" t="s">
        <v>358</v>
      </c>
      <c r="N212">
        <v>15240</v>
      </c>
      <c r="O212">
        <v>47333</v>
      </c>
      <c r="P212">
        <v>3575</v>
      </c>
    </row>
    <row r="213" spans="1:16" x14ac:dyDescent="0.25">
      <c r="A213" s="2" t="s">
        <v>198</v>
      </c>
      <c r="B213" s="2" t="str">
        <f t="shared" si="6"/>
        <v>PR</v>
      </c>
      <c r="C213" s="16" t="str">
        <f>RIGHT(Table1[[#This Row],[Staff ID]],4)</f>
        <v>1383</v>
      </c>
      <c r="D213" s="6" t="s">
        <v>309</v>
      </c>
      <c r="E213" s="7">
        <v>68197.899999999994</v>
      </c>
      <c r="F213" s="14">
        <f>SUM(Table1[[#This Row],[Salary]])/SUBTOTAL(109,$E$2:$E$258)</f>
        <v>3.6570781187077787E-3</v>
      </c>
      <c r="G213" t="s">
        <v>438</v>
      </c>
      <c r="H213" t="s">
        <v>389</v>
      </c>
      <c r="I213">
        <v>1465832</v>
      </c>
      <c r="J213">
        <v>717117</v>
      </c>
      <c r="K213" s="13">
        <f t="shared" si="7"/>
        <v>0.48922182078164483</v>
      </c>
      <c r="L213" t="s">
        <v>494</v>
      </c>
      <c r="M213" t="s">
        <v>358</v>
      </c>
      <c r="N213">
        <v>1427761</v>
      </c>
      <c r="O213">
        <v>56603</v>
      </c>
      <c r="P213">
        <v>478</v>
      </c>
    </row>
    <row r="214" spans="1:16" x14ac:dyDescent="0.25">
      <c r="A214" s="2" t="s">
        <v>200</v>
      </c>
      <c r="B214" s="2" t="str">
        <f t="shared" si="6"/>
        <v>VT</v>
      </c>
      <c r="C214" s="16" t="str">
        <f>RIGHT(Table1[[#This Row],[Staff ID]],4)</f>
        <v>0839</v>
      </c>
      <c r="D214" s="6" t="s">
        <v>311</v>
      </c>
      <c r="E214" s="7">
        <v>89960.6</v>
      </c>
      <c r="F214" s="14">
        <f>SUM(Table1[[#This Row],[Salary]])/SUBTOTAL(109,$E$2:$E$258)</f>
        <v>4.8240919706592587E-3</v>
      </c>
      <c r="G214" t="s">
        <v>431</v>
      </c>
      <c r="H214" t="s">
        <v>391</v>
      </c>
      <c r="I214">
        <v>2094769</v>
      </c>
      <c r="J214">
        <v>1042053</v>
      </c>
      <c r="K214" s="13">
        <f t="shared" si="7"/>
        <v>0.49745485063030814</v>
      </c>
      <c r="L214" t="s">
        <v>494</v>
      </c>
      <c r="M214" t="s">
        <v>358</v>
      </c>
      <c r="N214">
        <v>35185</v>
      </c>
      <c r="O214">
        <v>71077</v>
      </c>
      <c r="P214">
        <v>2019</v>
      </c>
    </row>
    <row r="215" spans="1:16" x14ac:dyDescent="0.25">
      <c r="A215" s="2" t="s">
        <v>202</v>
      </c>
      <c r="B215" s="2" t="str">
        <f t="shared" si="6"/>
        <v>SQ</v>
      </c>
      <c r="C215" s="16" t="str">
        <f>RIGHT(Table1[[#This Row],[Staff ID]],4)</f>
        <v>4934</v>
      </c>
      <c r="D215" s="6" t="s">
        <v>313</v>
      </c>
      <c r="E215" s="7">
        <v>28481.16</v>
      </c>
      <c r="F215" s="14">
        <f>SUM(Table1[[#This Row],[Salary]])/SUBTOTAL(109,$E$2:$E$258)</f>
        <v>1.5272878934896126E-3</v>
      </c>
      <c r="G215" t="s">
        <v>411</v>
      </c>
      <c r="H215" t="s">
        <v>389</v>
      </c>
      <c r="I215">
        <v>840763</v>
      </c>
      <c r="J215">
        <v>427909</v>
      </c>
      <c r="K215" s="13">
        <f t="shared" si="7"/>
        <v>0.5089531770546516</v>
      </c>
      <c r="L215" t="s">
        <v>494</v>
      </c>
      <c r="M215" t="s">
        <v>358</v>
      </c>
      <c r="N215">
        <v>2141755</v>
      </c>
      <c r="O215">
        <v>64309</v>
      </c>
      <c r="P215">
        <v>514</v>
      </c>
    </row>
    <row r="216" spans="1:16" x14ac:dyDescent="0.25">
      <c r="A216" s="2" t="s">
        <v>149</v>
      </c>
      <c r="B216" s="2" t="str">
        <f t="shared" si="6"/>
        <v>TN</v>
      </c>
      <c r="C216" s="16" t="str">
        <f>RIGHT(Table1[[#This Row],[Staff ID]],4)</f>
        <v>1256</v>
      </c>
      <c r="D216" s="6" t="s">
        <v>314</v>
      </c>
      <c r="E216" s="7">
        <v>116767.63</v>
      </c>
      <c r="F216" s="14">
        <f>SUM(Table1[[#This Row],[Salary]])/SUBTOTAL(109,$E$2:$E$258)</f>
        <v>6.2616054841331779E-3</v>
      </c>
      <c r="G216" t="s">
        <v>400</v>
      </c>
      <c r="H216" t="s">
        <v>389</v>
      </c>
      <c r="I216">
        <v>708554</v>
      </c>
      <c r="J216">
        <v>352400</v>
      </c>
      <c r="K216" s="13">
        <f t="shared" si="7"/>
        <v>0.49735094290625698</v>
      </c>
      <c r="L216" t="s">
        <v>494</v>
      </c>
      <c r="M216" t="s">
        <v>358</v>
      </c>
      <c r="N216">
        <v>618670</v>
      </c>
      <c r="O216">
        <v>81294</v>
      </c>
      <c r="P216">
        <v>1099</v>
      </c>
    </row>
    <row r="217" spans="1:16" x14ac:dyDescent="0.25">
      <c r="A217" s="2" t="s">
        <v>56</v>
      </c>
      <c r="B217" s="2" t="str">
        <f t="shared" si="6"/>
        <v>VT</v>
      </c>
      <c r="C217" s="16" t="str">
        <f>RIGHT(Table1[[#This Row],[Staff ID]],4)</f>
        <v>4093</v>
      </c>
      <c r="D217" s="6" t="s">
        <v>315</v>
      </c>
      <c r="E217" s="7">
        <v>80360.41</v>
      </c>
      <c r="F217" s="14">
        <f>SUM(Table1[[#This Row],[Salary]])/SUBTOTAL(109,$E$2:$E$258)</f>
        <v>4.309286605912877E-3</v>
      </c>
      <c r="G217" t="s">
        <v>397</v>
      </c>
      <c r="H217" t="s">
        <v>389</v>
      </c>
      <c r="I217">
        <v>276517</v>
      </c>
      <c r="J217">
        <v>140953</v>
      </c>
      <c r="K217" s="13">
        <f t="shared" si="7"/>
        <v>0.50974442800985109</v>
      </c>
      <c r="L217" t="s">
        <v>494</v>
      </c>
      <c r="M217" t="s">
        <v>358</v>
      </c>
      <c r="N217">
        <v>428049</v>
      </c>
      <c r="O217">
        <v>53274</v>
      </c>
      <c r="P217">
        <v>946</v>
      </c>
    </row>
    <row r="218" spans="1:16" x14ac:dyDescent="0.25">
      <c r="A218" s="2" t="s">
        <v>203</v>
      </c>
      <c r="B218" s="2" t="str">
        <f t="shared" si="6"/>
        <v>TN</v>
      </c>
      <c r="C218" s="16" t="str">
        <f>RIGHT(Table1[[#This Row],[Staff ID]],4)</f>
        <v>1566</v>
      </c>
      <c r="D218" s="6" t="s">
        <v>316</v>
      </c>
      <c r="E218" s="7">
        <v>77045.440000000002</v>
      </c>
      <c r="F218" s="14">
        <f>SUM(Table1[[#This Row],[Salary]])/SUBTOTAL(109,$E$2:$E$258)</f>
        <v>4.1315230054035836E-3</v>
      </c>
      <c r="G218" t="s">
        <v>436</v>
      </c>
      <c r="H218" t="s">
        <v>389</v>
      </c>
      <c r="I218">
        <v>748731</v>
      </c>
      <c r="J218">
        <v>368416</v>
      </c>
      <c r="K218" s="13">
        <f t="shared" si="7"/>
        <v>0.49205388851269682</v>
      </c>
      <c r="L218" t="s">
        <v>494</v>
      </c>
      <c r="M218" t="s">
        <v>358</v>
      </c>
      <c r="N218">
        <v>210483</v>
      </c>
      <c r="O218">
        <v>60691</v>
      </c>
      <c r="P218">
        <v>1137</v>
      </c>
    </row>
    <row r="219" spans="1:16" x14ac:dyDescent="0.25">
      <c r="A219" s="2" t="s">
        <v>204</v>
      </c>
      <c r="B219" s="2" t="str">
        <f t="shared" si="6"/>
        <v>PR</v>
      </c>
      <c r="C219" s="16" t="str">
        <f>RIGHT(Table1[[#This Row],[Staff ID]],4)</f>
        <v>4851</v>
      </c>
      <c r="D219" s="6" t="s">
        <v>317</v>
      </c>
      <c r="E219" s="7">
        <v>96135.75</v>
      </c>
      <c r="F219" s="14">
        <f>SUM(Table1[[#This Row],[Salary]])/SUBTOTAL(109,$E$2:$E$258)</f>
        <v>5.1552312864554676E-3</v>
      </c>
      <c r="G219" t="s">
        <v>414</v>
      </c>
      <c r="H219" t="s">
        <v>389</v>
      </c>
      <c r="I219">
        <v>435850</v>
      </c>
      <c r="J219">
        <v>218483</v>
      </c>
      <c r="K219" s="13">
        <f t="shared" si="7"/>
        <v>0.5012802569691408</v>
      </c>
      <c r="L219" t="s">
        <v>494</v>
      </c>
      <c r="M219" t="s">
        <v>358</v>
      </c>
      <c r="N219">
        <v>480863</v>
      </c>
      <c r="O219">
        <v>93623</v>
      </c>
      <c r="P219">
        <v>1412</v>
      </c>
    </row>
    <row r="220" spans="1:16" x14ac:dyDescent="0.25">
      <c r="A220" s="2" t="s">
        <v>205</v>
      </c>
      <c r="B220" s="2" t="str">
        <f t="shared" si="6"/>
        <v>PR</v>
      </c>
      <c r="C220" s="16" t="str">
        <f>RIGHT(Table1[[#This Row],[Staff ID]],4)</f>
        <v>0007</v>
      </c>
      <c r="D220" s="6" t="s">
        <v>317</v>
      </c>
      <c r="E220" s="7">
        <v>102129.37</v>
      </c>
      <c r="F220" s="14">
        <f>SUM(Table1[[#This Row],[Salary]])/SUBTOTAL(109,$E$2:$E$258)</f>
        <v>5.4766361472187658E-3</v>
      </c>
      <c r="G220" t="s">
        <v>431</v>
      </c>
      <c r="H220" t="s">
        <v>391</v>
      </c>
      <c r="I220">
        <v>1868149</v>
      </c>
      <c r="J220">
        <v>939004</v>
      </c>
      <c r="K220" s="13">
        <f t="shared" si="7"/>
        <v>0.50263870815443523</v>
      </c>
      <c r="L220" t="s">
        <v>494</v>
      </c>
      <c r="M220" t="s">
        <v>358</v>
      </c>
      <c r="N220">
        <v>276381</v>
      </c>
      <c r="O220">
        <v>63985</v>
      </c>
      <c r="P220">
        <v>1293</v>
      </c>
    </row>
    <row r="221" spans="1:16" x14ac:dyDescent="0.25">
      <c r="A221" s="2" t="s">
        <v>206</v>
      </c>
      <c r="B221" s="2" t="str">
        <f t="shared" si="6"/>
        <v>SQ</v>
      </c>
      <c r="C221" s="16" t="str">
        <f>RIGHT(Table1[[#This Row],[Staff ID]],4)</f>
        <v>3491</v>
      </c>
      <c r="D221" s="6" t="s">
        <v>318</v>
      </c>
      <c r="E221" s="7">
        <v>99965.97</v>
      </c>
      <c r="F221" s="14">
        <f>SUM(Table1[[#This Row],[Salary]])/SUBTOTAL(109,$E$2:$E$258)</f>
        <v>5.3606249093065663E-3</v>
      </c>
      <c r="G221" t="s">
        <v>431</v>
      </c>
      <c r="H221" t="s">
        <v>391</v>
      </c>
      <c r="I221">
        <v>269278</v>
      </c>
      <c r="J221">
        <v>133714</v>
      </c>
      <c r="K221" s="13">
        <f t="shared" si="7"/>
        <v>0.49656488833101853</v>
      </c>
      <c r="L221" t="s">
        <v>495</v>
      </c>
      <c r="M221" t="s">
        <v>358</v>
      </c>
      <c r="N221">
        <v>1131378</v>
      </c>
      <c r="O221">
        <v>96310</v>
      </c>
      <c r="P221">
        <v>783</v>
      </c>
    </row>
    <row r="222" spans="1:16" x14ac:dyDescent="0.25">
      <c r="A222" s="2" t="s">
        <v>207</v>
      </c>
      <c r="B222" s="2" t="str">
        <f t="shared" si="6"/>
        <v>SQ</v>
      </c>
      <c r="C222" s="16" t="str">
        <f>RIGHT(Table1[[#This Row],[Staff ID]],4)</f>
        <v>2465</v>
      </c>
      <c r="D222" s="6" t="s">
        <v>318</v>
      </c>
      <c r="E222" s="7">
        <v>49625.64</v>
      </c>
      <c r="F222" s="14">
        <f>SUM(Table1[[#This Row],[Salary]])/SUBTOTAL(109,$E$2:$E$258)</f>
        <v>2.6611500085907264E-3</v>
      </c>
      <c r="G222" t="s">
        <v>421</v>
      </c>
      <c r="H222" t="s">
        <v>389</v>
      </c>
      <c r="I222">
        <v>178942</v>
      </c>
      <c r="J222">
        <v>87851</v>
      </c>
      <c r="K222" s="13">
        <f t="shared" si="7"/>
        <v>0.49094678722714624</v>
      </c>
      <c r="L222" t="s">
        <v>495</v>
      </c>
      <c r="M222" t="s">
        <v>358</v>
      </c>
      <c r="N222">
        <v>185139</v>
      </c>
      <c r="O222">
        <v>67256</v>
      </c>
      <c r="P222">
        <v>1534</v>
      </c>
    </row>
    <row r="223" spans="1:16" x14ac:dyDescent="0.25">
      <c r="A223" s="2" t="s">
        <v>208</v>
      </c>
      <c r="B223" s="2" t="str">
        <f t="shared" si="6"/>
        <v>VT</v>
      </c>
      <c r="C223" s="16" t="str">
        <f>RIGHT(Table1[[#This Row],[Staff ID]],4)</f>
        <v>0194</v>
      </c>
      <c r="D223" s="6" t="s">
        <v>319</v>
      </c>
      <c r="E223" s="7">
        <v>94815.28</v>
      </c>
      <c r="F223" s="14">
        <f>SUM(Table1[[#This Row],[Salary]])/SUBTOTAL(109,$E$2:$E$258)</f>
        <v>5.0844217462290087E-3</v>
      </c>
      <c r="G223" t="s">
        <v>394</v>
      </c>
      <c r="H223" t="s">
        <v>391</v>
      </c>
      <c r="I223">
        <v>3021</v>
      </c>
      <c r="J223">
        <v>1505</v>
      </c>
      <c r="K223" s="13">
        <f t="shared" si="7"/>
        <v>0.49817941079112876</v>
      </c>
      <c r="L223" t="s">
        <v>495</v>
      </c>
      <c r="M223" t="s">
        <v>358</v>
      </c>
      <c r="N223">
        <v>135991</v>
      </c>
      <c r="O223">
        <v>44620</v>
      </c>
      <c r="P223">
        <v>1209</v>
      </c>
    </row>
    <row r="224" spans="1:16" x14ac:dyDescent="0.25">
      <c r="A224" s="2" t="s">
        <v>209</v>
      </c>
      <c r="B224" s="2" t="str">
        <f t="shared" si="6"/>
        <v>TN</v>
      </c>
      <c r="C224" s="16" t="str">
        <f>RIGHT(Table1[[#This Row],[Staff ID]],4)</f>
        <v>0328</v>
      </c>
      <c r="D224" s="6" t="s">
        <v>320</v>
      </c>
      <c r="E224" s="7">
        <v>36714.379999999997</v>
      </c>
      <c r="F224" s="14">
        <f>SUM(Table1[[#This Row],[Salary]])/SUBTOTAL(109,$E$2:$E$258)</f>
        <v>1.9687901788753392E-3</v>
      </c>
      <c r="G224" t="s">
        <v>413</v>
      </c>
      <c r="H224" t="s">
        <v>389</v>
      </c>
      <c r="I224">
        <v>43895</v>
      </c>
      <c r="J224">
        <v>21825</v>
      </c>
      <c r="K224" s="13">
        <f t="shared" si="7"/>
        <v>0.49720924934502791</v>
      </c>
      <c r="L224" t="s">
        <v>495</v>
      </c>
      <c r="M224" t="s">
        <v>358</v>
      </c>
      <c r="N224">
        <v>2493</v>
      </c>
      <c r="O224">
        <v>42833</v>
      </c>
      <c r="P224">
        <v>8464</v>
      </c>
    </row>
    <row r="225" spans="1:16" x14ac:dyDescent="0.25">
      <c r="A225" s="2" t="s">
        <v>210</v>
      </c>
      <c r="B225" s="2" t="str">
        <f t="shared" si="6"/>
        <v>PR</v>
      </c>
      <c r="C225" s="16" t="str">
        <f>RIGHT(Table1[[#This Row],[Staff ID]],4)</f>
        <v>3137</v>
      </c>
      <c r="D225" s="6" t="s">
        <v>321</v>
      </c>
      <c r="E225" s="7">
        <v>67905.8</v>
      </c>
      <c r="F225" s="14">
        <f>SUM(Table1[[#This Row],[Salary]])/SUBTOTAL(109,$E$2:$E$258)</f>
        <v>3.6414144029852341E-3</v>
      </c>
      <c r="G225" t="s">
        <v>414</v>
      </c>
      <c r="H225" t="s">
        <v>389</v>
      </c>
      <c r="I225">
        <v>425753</v>
      </c>
      <c r="J225">
        <v>211881</v>
      </c>
      <c r="K225" s="13">
        <f t="shared" si="7"/>
        <v>0.49766178981710052</v>
      </c>
      <c r="L225" t="s">
        <v>495</v>
      </c>
      <c r="M225" t="s">
        <v>358</v>
      </c>
      <c r="N225">
        <v>33830</v>
      </c>
      <c r="O225">
        <v>37170</v>
      </c>
      <c r="P225">
        <v>1702</v>
      </c>
    </row>
    <row r="226" spans="1:16" x14ac:dyDescent="0.25">
      <c r="A226" s="2" t="s">
        <v>211</v>
      </c>
      <c r="B226" s="2" t="str">
        <f t="shared" si="6"/>
        <v>PR</v>
      </c>
      <c r="C226" s="16" t="str">
        <f>RIGHT(Table1[[#This Row],[Staff ID]],4)</f>
        <v>0246</v>
      </c>
      <c r="D226" s="6" t="s">
        <v>322</v>
      </c>
      <c r="E226" s="7">
        <v>69862.38</v>
      </c>
      <c r="F226" s="14">
        <f>SUM(Table1[[#This Row],[Salary]])/SUBTOTAL(109,$E$2:$E$258)</f>
        <v>3.7463350223225053E-3</v>
      </c>
      <c r="G226" t="s">
        <v>402</v>
      </c>
      <c r="H226" t="s">
        <v>389</v>
      </c>
      <c r="I226">
        <v>495078</v>
      </c>
      <c r="J226">
        <v>242817</v>
      </c>
      <c r="K226" s="13">
        <f t="shared" si="7"/>
        <v>0.4904621090010059</v>
      </c>
      <c r="L226" t="s">
        <v>495</v>
      </c>
      <c r="M226" t="s">
        <v>358</v>
      </c>
      <c r="N226">
        <v>290741</v>
      </c>
      <c r="O226">
        <v>66828</v>
      </c>
      <c r="P226">
        <v>1238</v>
      </c>
    </row>
    <row r="227" spans="1:16" x14ac:dyDescent="0.25">
      <c r="A227" s="2" t="s">
        <v>212</v>
      </c>
      <c r="B227" s="2" t="str">
        <f t="shared" si="6"/>
        <v>SQ</v>
      </c>
      <c r="C227" s="16" t="str">
        <f>RIGHT(Table1[[#This Row],[Staff ID]],4)</f>
        <v>2371</v>
      </c>
      <c r="D227" s="6" t="s">
        <v>323</v>
      </c>
      <c r="E227" s="7">
        <v>36547.58</v>
      </c>
      <c r="F227" s="14">
        <f>SUM(Table1[[#This Row],[Salary]])/SUBTOTAL(109,$E$2:$E$258)</f>
        <v>1.9598456126907436E-3</v>
      </c>
      <c r="G227" t="s">
        <v>454</v>
      </c>
      <c r="H227" t="s">
        <v>391</v>
      </c>
      <c r="I227">
        <v>527367</v>
      </c>
      <c r="J227">
        <v>261045</v>
      </c>
      <c r="K227" s="13">
        <f t="shared" si="7"/>
        <v>0.49499684280586387</v>
      </c>
      <c r="L227" t="s">
        <v>495</v>
      </c>
      <c r="M227" t="s">
        <v>358</v>
      </c>
      <c r="N227">
        <v>347287</v>
      </c>
      <c r="O227">
        <v>64240</v>
      </c>
      <c r="P227">
        <v>1224</v>
      </c>
    </row>
    <row r="228" spans="1:16" x14ac:dyDescent="0.25">
      <c r="A228" s="2" t="s">
        <v>123</v>
      </c>
      <c r="B228" s="2" t="str">
        <f t="shared" si="6"/>
        <v>PR</v>
      </c>
      <c r="C228" s="16" t="str">
        <f>RIGHT(Table1[[#This Row],[Staff ID]],4)</f>
        <v>1956</v>
      </c>
      <c r="D228" s="6" t="s">
        <v>324</v>
      </c>
      <c r="E228" s="7">
        <v>106400.02</v>
      </c>
      <c r="F228" s="14">
        <f>SUM(Table1[[#This Row],[Salary]])/SUBTOTAL(109,$E$2:$E$258)</f>
        <v>5.7056476075080034E-3</v>
      </c>
      <c r="G228" t="s">
        <v>394</v>
      </c>
      <c r="H228" t="s">
        <v>391</v>
      </c>
      <c r="I228">
        <v>95247</v>
      </c>
      <c r="J228">
        <v>47349</v>
      </c>
      <c r="K228" s="13">
        <f t="shared" si="7"/>
        <v>0.49711801946518003</v>
      </c>
      <c r="L228" t="s">
        <v>495</v>
      </c>
      <c r="M228" t="s">
        <v>358</v>
      </c>
      <c r="N228">
        <v>323587</v>
      </c>
      <c r="O228">
        <v>50125</v>
      </c>
      <c r="P228">
        <v>718</v>
      </c>
    </row>
    <row r="229" spans="1:16" x14ac:dyDescent="0.25">
      <c r="A229" s="2" t="s">
        <v>213</v>
      </c>
      <c r="B229" s="2" t="str">
        <f t="shared" si="6"/>
        <v>VT</v>
      </c>
      <c r="C229" s="16" t="str">
        <f>RIGHT(Table1[[#This Row],[Staff ID]],4)</f>
        <v>4350</v>
      </c>
      <c r="D229" s="6" t="s">
        <v>325</v>
      </c>
      <c r="E229" s="7">
        <v>103494.94</v>
      </c>
      <c r="F229" s="14">
        <f>SUM(Table1[[#This Row],[Salary]])/SUBTOTAL(109,$E$2:$E$258)</f>
        <v>5.5498641522829075E-3</v>
      </c>
      <c r="G229" t="s">
        <v>440</v>
      </c>
      <c r="H229" t="s">
        <v>391</v>
      </c>
      <c r="I229">
        <v>63152</v>
      </c>
      <c r="J229">
        <v>31489</v>
      </c>
      <c r="K229" s="13">
        <f t="shared" si="7"/>
        <v>0.49862237142133264</v>
      </c>
      <c r="L229" t="s">
        <v>495</v>
      </c>
      <c r="M229" t="s">
        <v>358</v>
      </c>
      <c r="N229">
        <v>59874</v>
      </c>
      <c r="O229">
        <v>52017</v>
      </c>
      <c r="P229">
        <v>1350</v>
      </c>
    </row>
    <row r="230" spans="1:16" x14ac:dyDescent="0.25">
      <c r="A230" s="2" t="s">
        <v>214</v>
      </c>
      <c r="B230" s="2" t="str">
        <f t="shared" si="6"/>
        <v>SQ</v>
      </c>
      <c r="C230" s="16" t="str">
        <f>RIGHT(Table1[[#This Row],[Staff ID]],4)</f>
        <v>2035</v>
      </c>
      <c r="D230" s="6" t="s">
        <v>326</v>
      </c>
      <c r="E230" s="7">
        <v>96753.78</v>
      </c>
      <c r="F230" s="14">
        <f>SUM(Table1[[#This Row],[Salary]])/SUBTOTAL(109,$E$2:$E$258)</f>
        <v>5.1883728346513065E-3</v>
      </c>
      <c r="G230" t="s">
        <v>429</v>
      </c>
      <c r="H230" t="s">
        <v>391</v>
      </c>
      <c r="I230">
        <v>13373</v>
      </c>
      <c r="J230">
        <v>6878</v>
      </c>
      <c r="K230" s="13">
        <f t="shared" si="7"/>
        <v>0.51431989830254987</v>
      </c>
      <c r="L230" t="s">
        <v>495</v>
      </c>
      <c r="M230" t="s">
        <v>358</v>
      </c>
      <c r="N230">
        <v>45284</v>
      </c>
      <c r="O230">
        <v>41001</v>
      </c>
      <c r="P230">
        <v>2564</v>
      </c>
    </row>
    <row r="231" spans="1:16" x14ac:dyDescent="0.25">
      <c r="A231" s="2" t="s">
        <v>158</v>
      </c>
      <c r="B231" s="2" t="str">
        <f t="shared" si="6"/>
        <v>TN</v>
      </c>
      <c r="C231" s="16" t="str">
        <f>RIGHT(Table1[[#This Row],[Staff ID]],4)</f>
        <v>2674</v>
      </c>
      <c r="D231" s="6" t="s">
        <v>326</v>
      </c>
      <c r="E231" s="7">
        <v>80695.740000000005</v>
      </c>
      <c r="F231" s="14">
        <f>SUM(Table1[[#This Row],[Salary]])/SUBTOTAL(109,$E$2:$E$258)</f>
        <v>4.3272685086627608E-3</v>
      </c>
      <c r="G231" t="s">
        <v>407</v>
      </c>
      <c r="H231" t="s">
        <v>391</v>
      </c>
      <c r="I231">
        <v>454033</v>
      </c>
      <c r="J231">
        <v>227426</v>
      </c>
      <c r="K231" s="13">
        <f t="shared" si="7"/>
        <v>0.50090191682102403</v>
      </c>
      <c r="L231" t="s">
        <v>495</v>
      </c>
      <c r="M231" t="s">
        <v>358</v>
      </c>
      <c r="N231">
        <v>10562</v>
      </c>
      <c r="O231">
        <v>34974</v>
      </c>
      <c r="P231">
        <v>4081</v>
      </c>
    </row>
    <row r="232" spans="1:16" x14ac:dyDescent="0.25">
      <c r="A232" s="2" t="s">
        <v>197</v>
      </c>
      <c r="B232" s="2" t="str">
        <f t="shared" si="6"/>
        <v>PR</v>
      </c>
      <c r="C232" s="16" t="str">
        <f>RIGHT(Table1[[#This Row],[Staff ID]],4)</f>
        <v>0113</v>
      </c>
      <c r="D232" s="6" t="s">
        <v>327</v>
      </c>
      <c r="E232" s="7">
        <v>61213.01</v>
      </c>
      <c r="F232" s="14">
        <f>SUM(Table1[[#This Row],[Salary]])/SUBTOTAL(109,$E$2:$E$258)</f>
        <v>3.2825169022981716E-3</v>
      </c>
      <c r="G232" t="s">
        <v>439</v>
      </c>
      <c r="H232" t="s">
        <v>389</v>
      </c>
      <c r="I232">
        <v>54079</v>
      </c>
      <c r="J232">
        <v>28218</v>
      </c>
      <c r="K232" s="13">
        <f t="shared" si="7"/>
        <v>0.52179219290297529</v>
      </c>
      <c r="L232" t="s">
        <v>495</v>
      </c>
      <c r="M232" t="s">
        <v>358</v>
      </c>
      <c r="N232">
        <v>243032</v>
      </c>
      <c r="O232">
        <v>42031</v>
      </c>
      <c r="P232">
        <v>920</v>
      </c>
    </row>
    <row r="233" spans="1:16" x14ac:dyDescent="0.25">
      <c r="A233" s="2" t="s">
        <v>215</v>
      </c>
      <c r="B233" s="2" t="str">
        <f t="shared" si="6"/>
        <v>SQ</v>
      </c>
      <c r="C233" s="16" t="str">
        <f>RIGHT(Table1[[#This Row],[Staff ID]],4)</f>
        <v>0286</v>
      </c>
      <c r="D233" s="6" t="s">
        <v>328</v>
      </c>
      <c r="E233" s="7">
        <v>69709.509999999995</v>
      </c>
      <c r="F233" s="14">
        <f>SUM(Table1[[#This Row],[Salary]])/SUBTOTAL(109,$E$2:$E$258)</f>
        <v>3.7381374453882171E-3</v>
      </c>
      <c r="G233" t="s">
        <v>455</v>
      </c>
      <c r="H233" t="s">
        <v>389</v>
      </c>
      <c r="I233">
        <v>840833</v>
      </c>
      <c r="J233">
        <v>416484</v>
      </c>
      <c r="K233" s="13">
        <f t="shared" si="7"/>
        <v>0.4953230903163886</v>
      </c>
      <c r="L233" t="s">
        <v>495</v>
      </c>
      <c r="M233" t="s">
        <v>358</v>
      </c>
      <c r="N233">
        <v>43923</v>
      </c>
      <c r="O233">
        <v>50306</v>
      </c>
      <c r="P233">
        <v>2202</v>
      </c>
    </row>
    <row r="234" spans="1:16" x14ac:dyDescent="0.25">
      <c r="A234" s="2" t="s">
        <v>216</v>
      </c>
      <c r="B234" s="2" t="str">
        <f t="shared" si="6"/>
        <v>TN</v>
      </c>
      <c r="C234" s="16" t="str">
        <f>RIGHT(Table1[[#This Row],[Staff ID]],4)</f>
        <v>2205</v>
      </c>
      <c r="D234" s="6" t="s">
        <v>328</v>
      </c>
      <c r="E234" s="7">
        <v>46751.7</v>
      </c>
      <c r="F234" s="14">
        <f>SUM(Table1[[#This Row],[Salary]])/SUBTOTAL(109,$E$2:$E$258)</f>
        <v>2.507036420218078E-3</v>
      </c>
      <c r="G234" t="s">
        <v>440</v>
      </c>
      <c r="H234" t="s">
        <v>391</v>
      </c>
      <c r="I234">
        <v>207320</v>
      </c>
      <c r="J234">
        <v>100937</v>
      </c>
      <c r="K234" s="13">
        <f t="shared" si="7"/>
        <v>0.486865714836967</v>
      </c>
      <c r="L234" t="s">
        <v>495</v>
      </c>
      <c r="M234" t="s">
        <v>358</v>
      </c>
      <c r="N234">
        <v>537621</v>
      </c>
      <c r="O234">
        <v>77348</v>
      </c>
      <c r="P234">
        <v>954</v>
      </c>
    </row>
    <row r="235" spans="1:16" x14ac:dyDescent="0.25">
      <c r="A235" s="2" t="s">
        <v>217</v>
      </c>
      <c r="B235" s="2" t="str">
        <f t="shared" si="6"/>
        <v>VT</v>
      </c>
      <c r="C235" s="16" t="str">
        <f>RIGHT(Table1[[#This Row],[Staff ID]],4)</f>
        <v>0740</v>
      </c>
      <c r="D235" s="6" t="s">
        <v>329</v>
      </c>
      <c r="E235" s="7">
        <v>77096.05</v>
      </c>
      <c r="F235" s="14">
        <f>SUM(Table1[[#This Row],[Salary]])/SUBTOTAL(109,$E$2:$E$258)</f>
        <v>4.1342369412225429E-3</v>
      </c>
      <c r="G235" t="s">
        <v>451</v>
      </c>
      <c r="H235" t="s">
        <v>389</v>
      </c>
      <c r="I235">
        <v>73437</v>
      </c>
      <c r="J235">
        <v>37300</v>
      </c>
      <c r="K235" s="13">
        <f t="shared" si="7"/>
        <v>0.50791835178452283</v>
      </c>
      <c r="L235" t="s">
        <v>496</v>
      </c>
      <c r="M235" t="s">
        <v>358</v>
      </c>
      <c r="N235">
        <v>139127</v>
      </c>
      <c r="O235">
        <v>54989</v>
      </c>
      <c r="P235">
        <v>1553</v>
      </c>
    </row>
    <row r="236" spans="1:16" x14ac:dyDescent="0.25">
      <c r="A236" s="2" t="s">
        <v>218</v>
      </c>
      <c r="B236" s="2" t="str">
        <f t="shared" si="6"/>
        <v>PR</v>
      </c>
      <c r="C236" s="16" t="str">
        <f>RIGHT(Table1[[#This Row],[Staff ID]],4)</f>
        <v>1476</v>
      </c>
      <c r="D236" s="6" t="s">
        <v>330</v>
      </c>
      <c r="E236" s="7">
        <v>67818.14</v>
      </c>
      <c r="F236" s="14">
        <f>SUM(Table1[[#This Row],[Salary]])/SUBTOTAL(109,$E$2:$E$258)</f>
        <v>3.6367136795335455E-3</v>
      </c>
      <c r="G236" t="s">
        <v>401</v>
      </c>
      <c r="H236" t="s">
        <v>389</v>
      </c>
      <c r="I236">
        <v>471206</v>
      </c>
      <c r="J236">
        <v>237107</v>
      </c>
      <c r="K236" s="13">
        <f t="shared" si="7"/>
        <v>0.50319180995148616</v>
      </c>
      <c r="L236" t="s">
        <v>496</v>
      </c>
      <c r="M236" t="s">
        <v>358</v>
      </c>
      <c r="N236">
        <v>48153</v>
      </c>
      <c r="O236">
        <v>46892</v>
      </c>
      <c r="P236">
        <v>1931</v>
      </c>
    </row>
    <row r="237" spans="1:16" x14ac:dyDescent="0.25">
      <c r="A237" s="2" t="s">
        <v>49</v>
      </c>
      <c r="B237" s="2" t="str">
        <f t="shared" si="6"/>
        <v>TN</v>
      </c>
      <c r="C237" s="16" t="str">
        <f>RIGHT(Table1[[#This Row],[Staff ID]],4)</f>
        <v>3169</v>
      </c>
      <c r="D237" s="6" t="s">
        <v>331</v>
      </c>
      <c r="E237" s="7">
        <v>77743.149999999994</v>
      </c>
      <c r="F237" s="14">
        <f>SUM(Table1[[#This Row],[Salary]])/SUBTOTAL(109,$E$2:$E$258)</f>
        <v>4.1689373535609845E-3</v>
      </c>
      <c r="G237" t="s">
        <v>392</v>
      </c>
      <c r="H237" t="s">
        <v>389</v>
      </c>
      <c r="I237">
        <v>16269</v>
      </c>
      <c r="J237">
        <v>7972</v>
      </c>
      <c r="K237" s="13">
        <f t="shared" si="7"/>
        <v>0.49001167865265227</v>
      </c>
      <c r="L237" t="s">
        <v>496</v>
      </c>
      <c r="M237" t="s">
        <v>358</v>
      </c>
      <c r="N237">
        <v>295079</v>
      </c>
      <c r="O237">
        <v>58946</v>
      </c>
      <c r="P237">
        <v>1016</v>
      </c>
    </row>
    <row r="238" spans="1:16" x14ac:dyDescent="0.25">
      <c r="A238" s="2" t="s">
        <v>219</v>
      </c>
      <c r="B238" s="2" t="str">
        <f t="shared" si="6"/>
        <v>SQ</v>
      </c>
      <c r="C238" s="16" t="str">
        <f>RIGHT(Table1[[#This Row],[Staff ID]],4)</f>
        <v>3112</v>
      </c>
      <c r="D238" s="6" t="s">
        <v>332</v>
      </c>
      <c r="E238" s="7">
        <v>48525.71</v>
      </c>
      <c r="F238" s="14">
        <f>SUM(Table1[[#This Row],[Salary]])/SUBTOTAL(109,$E$2:$E$258)</f>
        <v>2.6021668150450271E-3</v>
      </c>
      <c r="G238" t="s">
        <v>436</v>
      </c>
      <c r="H238" t="s">
        <v>389</v>
      </c>
      <c r="I238">
        <v>608310</v>
      </c>
      <c r="J238">
        <v>299103</v>
      </c>
      <c r="K238" s="13">
        <f t="shared" si="7"/>
        <v>0.49169502391872566</v>
      </c>
      <c r="L238" t="s">
        <v>496</v>
      </c>
      <c r="M238" t="s">
        <v>358</v>
      </c>
      <c r="N238">
        <v>11392</v>
      </c>
      <c r="O238">
        <v>32395</v>
      </c>
      <c r="P238">
        <v>6782</v>
      </c>
    </row>
    <row r="239" spans="1:16" x14ac:dyDescent="0.25">
      <c r="A239" s="2" t="s">
        <v>220</v>
      </c>
      <c r="B239" s="2" t="str">
        <f t="shared" si="6"/>
        <v>PR</v>
      </c>
      <c r="C239" s="16" t="str">
        <f>RIGHT(Table1[[#This Row],[Staff ID]],4)</f>
        <v>1943</v>
      </c>
      <c r="D239" s="6" t="s">
        <v>333</v>
      </c>
      <c r="E239" s="7">
        <v>103494.94</v>
      </c>
      <c r="F239" s="14">
        <f>SUM(Table1[[#This Row],[Salary]])/SUBTOTAL(109,$E$2:$E$258)</f>
        <v>5.5498641522829075E-3</v>
      </c>
      <c r="G239" t="s">
        <v>456</v>
      </c>
      <c r="H239" t="s">
        <v>391</v>
      </c>
      <c r="I239">
        <v>12174</v>
      </c>
      <c r="J239">
        <v>6202</v>
      </c>
      <c r="K239" s="13">
        <f t="shared" si="7"/>
        <v>0.5094463610974207</v>
      </c>
      <c r="L239" t="s">
        <v>496</v>
      </c>
      <c r="M239" t="s">
        <v>358</v>
      </c>
      <c r="N239">
        <v>411357</v>
      </c>
      <c r="O239">
        <v>63265</v>
      </c>
      <c r="P239">
        <v>942</v>
      </c>
    </row>
    <row r="240" spans="1:16" x14ac:dyDescent="0.25">
      <c r="A240" s="2" t="s">
        <v>214</v>
      </c>
      <c r="B240" s="2" t="str">
        <f t="shared" si="6"/>
        <v>SQ</v>
      </c>
      <c r="C240" s="16" t="str">
        <f>RIGHT(Table1[[#This Row],[Staff ID]],4)</f>
        <v>2035</v>
      </c>
      <c r="D240" s="6" t="s">
        <v>334</v>
      </c>
      <c r="E240" s="7">
        <v>106400.02</v>
      </c>
      <c r="F240" s="14">
        <f>SUM(Table1[[#This Row],[Salary]])/SUBTOTAL(109,$E$2:$E$258)</f>
        <v>5.7056476075080034E-3</v>
      </c>
      <c r="G240" t="s">
        <v>400</v>
      </c>
      <c r="H240" t="s">
        <v>389</v>
      </c>
      <c r="I240">
        <v>3701</v>
      </c>
      <c r="J240">
        <v>1776</v>
      </c>
      <c r="K240" s="13">
        <f t="shared" si="7"/>
        <v>0.47987030532288572</v>
      </c>
      <c r="L240" t="s">
        <v>496</v>
      </c>
      <c r="M240" t="s">
        <v>358</v>
      </c>
      <c r="N240">
        <v>9676</v>
      </c>
      <c r="O240">
        <v>46646</v>
      </c>
      <c r="P240">
        <v>4453</v>
      </c>
    </row>
    <row r="241" spans="1:16" x14ac:dyDescent="0.25">
      <c r="A241" s="2" t="s">
        <v>221</v>
      </c>
      <c r="B241" s="2" t="str">
        <f t="shared" si="6"/>
        <v>TN</v>
      </c>
      <c r="C241" s="16" t="str">
        <f>RIGHT(Table1[[#This Row],[Staff ID]],4)</f>
        <v>0243</v>
      </c>
      <c r="D241" s="6" t="s">
        <v>335</v>
      </c>
      <c r="E241" s="7">
        <v>65569.36</v>
      </c>
      <c r="F241" s="14">
        <f>SUM(Table1[[#This Row],[Salary]])/SUBTOTAL(109,$E$2:$E$258)</f>
        <v>3.5161239820239785E-3</v>
      </c>
      <c r="G241" t="s">
        <v>452</v>
      </c>
      <c r="H241" t="s">
        <v>391</v>
      </c>
      <c r="I241">
        <v>310032</v>
      </c>
      <c r="J241">
        <v>155795</v>
      </c>
      <c r="K241" s="13">
        <f t="shared" si="7"/>
        <v>0.50251264385611805</v>
      </c>
      <c r="N241">
        <v>4627</v>
      </c>
      <c r="O241">
        <v>36791</v>
      </c>
      <c r="P241">
        <v>5397</v>
      </c>
    </row>
    <row r="242" spans="1:16" x14ac:dyDescent="0.25">
      <c r="A242" s="2" t="s">
        <v>222</v>
      </c>
      <c r="B242" s="2" t="str">
        <f t="shared" si="6"/>
        <v>VT</v>
      </c>
      <c r="C242" s="16" t="str">
        <f>RIGHT(Table1[[#This Row],[Staff ID]],4)</f>
        <v>1996</v>
      </c>
      <c r="D242" s="6" t="s">
        <v>336</v>
      </c>
      <c r="E242" s="7">
        <v>40445.29</v>
      </c>
      <c r="F242" s="14">
        <f>SUM(Table1[[#This Row],[Salary]])/SUBTOTAL(109,$E$2:$E$258)</f>
        <v>2.1688583528787623E-3</v>
      </c>
      <c r="G242" t="s">
        <v>425</v>
      </c>
      <c r="H242" t="s">
        <v>391</v>
      </c>
      <c r="I242">
        <v>60699</v>
      </c>
      <c r="J242">
        <v>30075</v>
      </c>
      <c r="K242" s="13">
        <f t="shared" si="7"/>
        <v>0.49547768497009836</v>
      </c>
      <c r="N242">
        <v>228765</v>
      </c>
      <c r="O242">
        <v>70961</v>
      </c>
      <c r="P242">
        <v>1552</v>
      </c>
    </row>
    <row r="243" spans="1:16" x14ac:dyDescent="0.25">
      <c r="A243" s="2" t="s">
        <v>131</v>
      </c>
      <c r="B243" s="2" t="str">
        <f t="shared" si="6"/>
        <v>SQ</v>
      </c>
      <c r="C243" s="16" t="str">
        <f>RIGHT(Table1[[#This Row],[Staff ID]],4)</f>
        <v>1998</v>
      </c>
      <c r="D243" s="6" t="s">
        <v>337</v>
      </c>
      <c r="E243" s="7">
        <v>0</v>
      </c>
      <c r="F243" s="14">
        <f>SUM(Table1[[#This Row],[Salary]])/SUBTOTAL(109,$E$2:$E$258)</f>
        <v>0</v>
      </c>
      <c r="G243" t="s">
        <v>427</v>
      </c>
      <c r="H243" t="s">
        <v>389</v>
      </c>
      <c r="I243">
        <v>18309</v>
      </c>
      <c r="J243">
        <v>9798</v>
      </c>
      <c r="K243" s="13">
        <f t="shared" si="7"/>
        <v>0.53514664918892352</v>
      </c>
      <c r="N243">
        <v>43009</v>
      </c>
      <c r="O243">
        <v>81898</v>
      </c>
      <c r="P243">
        <v>2803</v>
      </c>
    </row>
    <row r="244" spans="1:16" x14ac:dyDescent="0.25">
      <c r="A244" s="2" t="s">
        <v>202</v>
      </c>
      <c r="B244" s="2" t="str">
        <f t="shared" si="6"/>
        <v>SQ</v>
      </c>
      <c r="C244" s="16" t="str">
        <f>RIGHT(Table1[[#This Row],[Staff ID]],4)</f>
        <v>4934</v>
      </c>
      <c r="D244" s="6" t="s">
        <v>338</v>
      </c>
      <c r="E244" s="7">
        <v>114772.32</v>
      </c>
      <c r="F244" s="14">
        <f>SUM(Table1[[#This Row],[Salary]])/SUBTOTAL(109,$E$2:$E$258)</f>
        <v>6.1546079880073611E-3</v>
      </c>
      <c r="G244" t="s">
        <v>394</v>
      </c>
      <c r="H244" t="s">
        <v>391</v>
      </c>
      <c r="I244">
        <v>2002</v>
      </c>
      <c r="J244">
        <v>1051</v>
      </c>
      <c r="K244" s="13">
        <f t="shared" si="7"/>
        <v>0.52497502497502502</v>
      </c>
      <c r="N244">
        <v>15187</v>
      </c>
      <c r="O244">
        <v>51092</v>
      </c>
      <c r="P244">
        <v>2278</v>
      </c>
    </row>
    <row r="245" spans="1:16" x14ac:dyDescent="0.25">
      <c r="A245" s="2" t="s">
        <v>223</v>
      </c>
      <c r="B245" s="2" t="str">
        <f t="shared" si="6"/>
        <v>SQ</v>
      </c>
      <c r="C245" s="16" t="str">
        <f>RIGHT(Table1[[#This Row],[Staff ID]],4)</f>
        <v>2624</v>
      </c>
      <c r="D245" s="6" t="s">
        <v>339</v>
      </c>
      <c r="E245" s="7">
        <v>56253.81</v>
      </c>
      <c r="F245" s="14">
        <f>SUM(Table1[[#This Row],[Salary]])/SUBTOTAL(109,$E$2:$E$258)</f>
        <v>3.0165822942487207E-3</v>
      </c>
      <c r="G245" t="s">
        <v>395</v>
      </c>
      <c r="H245" t="s">
        <v>389</v>
      </c>
      <c r="I245">
        <v>9136</v>
      </c>
      <c r="J245">
        <v>4724</v>
      </c>
      <c r="K245" s="13">
        <f t="shared" si="7"/>
        <v>0.51707530647985989</v>
      </c>
      <c r="N245">
        <v>1383</v>
      </c>
      <c r="O245">
        <v>52554</v>
      </c>
      <c r="P245">
        <v>3744</v>
      </c>
    </row>
    <row r="246" spans="1:16" x14ac:dyDescent="0.25">
      <c r="A246" s="2" t="s">
        <v>224</v>
      </c>
      <c r="B246" s="2" t="str">
        <f t="shared" si="6"/>
        <v>SQ</v>
      </c>
      <c r="C246" s="16" t="str">
        <f>RIGHT(Table1[[#This Row],[Staff ID]],4)</f>
        <v>2565</v>
      </c>
      <c r="D246" s="6" t="s">
        <v>340</v>
      </c>
      <c r="E246" s="7">
        <v>51798.25</v>
      </c>
      <c r="F246" s="14">
        <f>SUM(Table1[[#This Row],[Salary]])/SUBTOTAL(109,$E$2:$E$258)</f>
        <v>2.7776551281249893E-3</v>
      </c>
      <c r="G246" t="s">
        <v>413</v>
      </c>
      <c r="H246" t="s">
        <v>391</v>
      </c>
      <c r="I246">
        <v>8249</v>
      </c>
      <c r="J246">
        <v>4111</v>
      </c>
      <c r="K246" s="13">
        <f t="shared" si="7"/>
        <v>0.49836343799248395</v>
      </c>
      <c r="N246">
        <v>7506</v>
      </c>
      <c r="O246">
        <v>67710</v>
      </c>
      <c r="P246">
        <v>3884</v>
      </c>
    </row>
    <row r="247" spans="1:16" x14ac:dyDescent="0.25">
      <c r="A247" s="2" t="s">
        <v>225</v>
      </c>
      <c r="B247" s="2" t="str">
        <f t="shared" si="6"/>
        <v>SQ</v>
      </c>
      <c r="C247" s="16" t="str">
        <f>RIGHT(Table1[[#This Row],[Staff ID]],4)</f>
        <v>2582</v>
      </c>
      <c r="D247" s="6" t="s">
        <v>341</v>
      </c>
      <c r="E247" s="7">
        <v>28329.77</v>
      </c>
      <c r="F247" s="14">
        <f>SUM(Table1[[#This Row],[Salary]])/SUBTOTAL(109,$E$2:$E$258)</f>
        <v>1.519169680811639E-3</v>
      </c>
      <c r="G247" t="s">
        <v>457</v>
      </c>
      <c r="H247" t="s">
        <v>389</v>
      </c>
      <c r="I247">
        <v>3581</v>
      </c>
      <c r="J247">
        <v>1866</v>
      </c>
      <c r="K247" s="13">
        <f t="shared" si="7"/>
        <v>0.5210834962301033</v>
      </c>
      <c r="N247">
        <v>5809</v>
      </c>
      <c r="O247">
        <v>36652</v>
      </c>
      <c r="P247">
        <v>4979</v>
      </c>
    </row>
    <row r="248" spans="1:16" x14ac:dyDescent="0.25">
      <c r="A248" s="2" t="s">
        <v>226</v>
      </c>
      <c r="B248" s="2" t="str">
        <f t="shared" si="6"/>
        <v>TN</v>
      </c>
      <c r="C248" s="16" t="str">
        <f>RIGHT(Table1[[#This Row],[Staff ID]],4)</f>
        <v>2397</v>
      </c>
      <c r="D248" s="6" t="s">
        <v>342</v>
      </c>
      <c r="E248" s="7">
        <v>93964.3</v>
      </c>
      <c r="F248" s="14">
        <f>SUM(Table1[[#This Row],[Salary]])/SUBTOTAL(109,$E$2:$E$258)</f>
        <v>5.0387883713383166E-3</v>
      </c>
      <c r="G248" t="s">
        <v>441</v>
      </c>
      <c r="H248" t="s">
        <v>389</v>
      </c>
      <c r="I248">
        <v>5551</v>
      </c>
      <c r="J248">
        <v>3145</v>
      </c>
      <c r="K248" s="13">
        <f t="shared" si="7"/>
        <v>0.56656458295802559</v>
      </c>
      <c r="N248">
        <v>2728</v>
      </c>
      <c r="O248">
        <v>31321</v>
      </c>
      <c r="P248">
        <v>5677</v>
      </c>
    </row>
    <row r="249" spans="1:16" x14ac:dyDescent="0.25">
      <c r="A249" s="2" t="s">
        <v>227</v>
      </c>
      <c r="B249" s="2" t="str">
        <f t="shared" si="6"/>
        <v>TN</v>
      </c>
      <c r="C249" s="16" t="str">
        <f>RIGHT(Table1[[#This Row],[Staff ID]],4)</f>
        <v>4265</v>
      </c>
      <c r="D249" s="6" t="s">
        <v>342</v>
      </c>
      <c r="E249" s="7">
        <v>90884.32</v>
      </c>
      <c r="F249" s="14">
        <f>SUM(Table1[[#This Row],[Salary]])/SUBTOTAL(109,$E$2:$E$258)</f>
        <v>4.8736259914987966E-3</v>
      </c>
      <c r="G249" t="s">
        <v>411</v>
      </c>
      <c r="H249" t="s">
        <v>389</v>
      </c>
      <c r="I249">
        <v>4303</v>
      </c>
      <c r="J249">
        <v>2148</v>
      </c>
      <c r="K249" s="13">
        <f t="shared" si="7"/>
        <v>0.49918661399023939</v>
      </c>
      <c r="N249">
        <v>4169</v>
      </c>
      <c r="O249">
        <v>31151</v>
      </c>
      <c r="P249">
        <v>4231</v>
      </c>
    </row>
    <row r="250" spans="1:16" x14ac:dyDescent="0.25">
      <c r="A250" s="2" t="s">
        <v>228</v>
      </c>
      <c r="B250" s="2" t="str">
        <f t="shared" si="6"/>
        <v>TN</v>
      </c>
      <c r="C250" s="16" t="str">
        <f>RIGHT(Table1[[#This Row],[Staff ID]],4)</f>
        <v>2204</v>
      </c>
      <c r="D250" s="6" t="s">
        <v>343</v>
      </c>
      <c r="E250" s="7">
        <v>84742.86</v>
      </c>
      <c r="F250" s="14">
        <f>SUM(Table1[[#This Row],[Salary]])/SUBTOTAL(109,$E$2:$E$258)</f>
        <v>4.5442932850236839E-3</v>
      </c>
      <c r="G250" t="s">
        <v>452</v>
      </c>
      <c r="H250" t="s">
        <v>391</v>
      </c>
      <c r="I250">
        <v>30214</v>
      </c>
      <c r="J250">
        <v>15148</v>
      </c>
      <c r="K250" s="13">
        <f t="shared" si="7"/>
        <v>0.50135698682729857</v>
      </c>
      <c r="N250">
        <v>3495</v>
      </c>
      <c r="O250">
        <v>35000</v>
      </c>
      <c r="P250">
        <v>5776</v>
      </c>
    </row>
    <row r="251" spans="1:16" x14ac:dyDescent="0.25">
      <c r="A251" s="2" t="s">
        <v>229</v>
      </c>
      <c r="B251" s="2" t="str">
        <f t="shared" si="6"/>
        <v>PR</v>
      </c>
      <c r="C251" s="16" t="str">
        <f>RIGHT(Table1[[#This Row],[Staff ID]],4)</f>
        <v>1306</v>
      </c>
      <c r="D251" s="6" t="s">
        <v>344</v>
      </c>
      <c r="E251" s="7">
        <v>80772.92</v>
      </c>
      <c r="F251" s="14">
        <f>SUM(Table1[[#This Row],[Salary]])/SUBTOTAL(109,$E$2:$E$258)</f>
        <v>4.331407247380549E-3</v>
      </c>
      <c r="G251" t="s">
        <v>425</v>
      </c>
      <c r="H251" t="s">
        <v>389</v>
      </c>
      <c r="I251">
        <v>649654</v>
      </c>
      <c r="J251">
        <v>324730</v>
      </c>
      <c r="K251" s="13">
        <f t="shared" si="7"/>
        <v>0.49985068975177555</v>
      </c>
      <c r="N251">
        <v>23171</v>
      </c>
      <c r="O251">
        <v>42452</v>
      </c>
      <c r="P251">
        <v>2626</v>
      </c>
    </row>
    <row r="252" spans="1:16" x14ac:dyDescent="0.25">
      <c r="A252" s="2" t="s">
        <v>230</v>
      </c>
      <c r="B252" s="2" t="str">
        <f t="shared" si="6"/>
        <v>VT</v>
      </c>
      <c r="C252" s="16" t="str">
        <f>RIGHT(Table1[[#This Row],[Staff ID]],4)</f>
        <v>3771</v>
      </c>
      <c r="D252" s="6" t="s">
        <v>344</v>
      </c>
      <c r="E252" s="7">
        <v>85264.38</v>
      </c>
      <c r="F252" s="14">
        <f>SUM(Table1[[#This Row],[Salary]])/SUBTOTAL(109,$E$2:$E$258)</f>
        <v>4.572259532964874E-3</v>
      </c>
      <c r="G252" t="s">
        <v>433</v>
      </c>
      <c r="H252" t="s">
        <v>389</v>
      </c>
      <c r="I252">
        <v>1862</v>
      </c>
      <c r="J252">
        <v>1017</v>
      </c>
      <c r="K252" s="13">
        <f t="shared" si="7"/>
        <v>0.54618689581095592</v>
      </c>
      <c r="N252">
        <v>449814</v>
      </c>
      <c r="O252">
        <v>53637</v>
      </c>
      <c r="P252">
        <v>803</v>
      </c>
    </row>
    <row r="253" spans="1:16" x14ac:dyDescent="0.25">
      <c r="A253" s="2" t="s">
        <v>232</v>
      </c>
      <c r="B253" s="2" t="str">
        <f t="shared" si="6"/>
        <v>SQ</v>
      </c>
      <c r="C253" s="16" t="str">
        <f>RIGHT(Table1[[#This Row],[Staff ID]],4)</f>
        <v>4116</v>
      </c>
      <c r="D253" s="6" t="s">
        <v>346</v>
      </c>
      <c r="E253" s="7">
        <v>113747.56</v>
      </c>
      <c r="F253" s="14">
        <f>SUM(Table1[[#This Row],[Salary]])/SUBTOTAL(109,$E$2:$E$258)</f>
        <v>6.0996557479394559E-3</v>
      </c>
      <c r="G253" t="s">
        <v>394</v>
      </c>
      <c r="H253" t="s">
        <v>391</v>
      </c>
      <c r="I253">
        <v>52576</v>
      </c>
      <c r="J253">
        <v>27887</v>
      </c>
      <c r="K253" s="13">
        <f t="shared" si="7"/>
        <v>0.53041311625076082</v>
      </c>
      <c r="N253">
        <v>209369</v>
      </c>
      <c r="O253">
        <v>102964</v>
      </c>
      <c r="P253">
        <v>1796</v>
      </c>
    </row>
    <row r="254" spans="1:16" x14ac:dyDescent="0.25">
      <c r="A254" s="2" t="s">
        <v>71</v>
      </c>
      <c r="B254" s="2" t="str">
        <f t="shared" si="6"/>
        <v>VT</v>
      </c>
      <c r="C254" s="16" t="str">
        <f>RIGHT(Table1[[#This Row],[Staff ID]],4)</f>
        <v>3421</v>
      </c>
      <c r="D254" s="6" t="s">
        <v>347</v>
      </c>
      <c r="E254" s="7">
        <v>78378.2</v>
      </c>
      <c r="F254" s="14">
        <f>SUM(Table1[[#This Row],[Salary]])/SUBTOTAL(109,$E$2:$E$258)</f>
        <v>4.2029915907044356E-3</v>
      </c>
      <c r="G254" t="s">
        <v>437</v>
      </c>
      <c r="H254" t="s">
        <v>391</v>
      </c>
      <c r="I254">
        <v>23855</v>
      </c>
      <c r="J254">
        <v>11969</v>
      </c>
      <c r="K254" s="13">
        <f t="shared" si="7"/>
        <v>0.50173967721651647</v>
      </c>
      <c r="N254">
        <v>33036</v>
      </c>
      <c r="O254">
        <v>72214</v>
      </c>
      <c r="P254">
        <v>3789</v>
      </c>
    </row>
    <row r="255" spans="1:16" x14ac:dyDescent="0.25">
      <c r="A255" s="2" t="s">
        <v>233</v>
      </c>
      <c r="B255" s="2" t="str">
        <f t="shared" si="6"/>
        <v>PR</v>
      </c>
      <c r="C255" s="16" t="str">
        <f>RIGHT(Table1[[#This Row],[Staff ID]],4)</f>
        <v>2436</v>
      </c>
      <c r="D255" s="6" t="s">
        <v>348</v>
      </c>
      <c r="E255" s="7">
        <v>91314.75</v>
      </c>
      <c r="F255" s="14">
        <f>SUM(Table1[[#This Row],[Salary]])/SUBTOTAL(109,$E$2:$E$258)</f>
        <v>4.89670758396184E-3</v>
      </c>
      <c r="G255" t="s">
        <v>394</v>
      </c>
      <c r="H255" t="s">
        <v>389</v>
      </c>
      <c r="I255">
        <v>655024</v>
      </c>
      <c r="J255">
        <v>329550</v>
      </c>
      <c r="K255" s="13">
        <f t="shared" si="7"/>
        <v>0.50311133637851435</v>
      </c>
      <c r="N255">
        <v>17858</v>
      </c>
      <c r="O255">
        <v>84963</v>
      </c>
      <c r="P255">
        <v>4050</v>
      </c>
    </row>
    <row r="256" spans="1:16" x14ac:dyDescent="0.25">
      <c r="A256" s="2" t="s">
        <v>234</v>
      </c>
      <c r="B256" s="2" t="str">
        <f t="shared" si="6"/>
        <v>VT</v>
      </c>
      <c r="C256" s="16" t="str">
        <f>RIGHT(Table1[[#This Row],[Staff ID]],4)</f>
        <v>0534</v>
      </c>
      <c r="D256" s="6" t="s">
        <v>348</v>
      </c>
      <c r="E256" s="7">
        <v>66572.58</v>
      </c>
      <c r="F256" s="14">
        <f>SUM(Table1[[#This Row],[Salary]])/SUBTOTAL(109,$E$2:$E$258)</f>
        <v>3.5699211504155279E-3</v>
      </c>
      <c r="G256" t="s">
        <v>398</v>
      </c>
      <c r="H256" t="s">
        <v>391</v>
      </c>
      <c r="I256">
        <v>46809</v>
      </c>
      <c r="J256">
        <v>27003</v>
      </c>
      <c r="K256" s="13">
        <f t="shared" si="7"/>
        <v>0.5768762417483817</v>
      </c>
      <c r="N256">
        <v>468300</v>
      </c>
      <c r="O256">
        <v>58206</v>
      </c>
      <c r="P256">
        <v>869</v>
      </c>
    </row>
    <row r="257" spans="1:16" x14ac:dyDescent="0.25">
      <c r="A257" s="2" t="s">
        <v>98</v>
      </c>
      <c r="B257" s="2" t="str">
        <f t="shared" si="6"/>
        <v>PR</v>
      </c>
      <c r="C257" s="16" t="str">
        <f>RIGHT(Table1[[#This Row],[Staff ID]],4)</f>
        <v>3804</v>
      </c>
      <c r="D257" s="6" t="s">
        <v>349</v>
      </c>
      <c r="E257" s="7">
        <v>30077.45</v>
      </c>
      <c r="F257" s="14">
        <f>SUM(Table1[[#This Row],[Salary]])/SUBTOTAL(109,$E$2:$E$258)</f>
        <v>1.6128881426191611E-3</v>
      </c>
      <c r="G257" t="s">
        <v>432</v>
      </c>
      <c r="H257" t="s">
        <v>389</v>
      </c>
      <c r="I257">
        <v>57076</v>
      </c>
      <c r="J257">
        <v>29186</v>
      </c>
      <c r="K257" s="13">
        <f t="shared" si="7"/>
        <v>0.51135328334150953</v>
      </c>
      <c r="N257">
        <v>38084</v>
      </c>
      <c r="O257">
        <v>40423</v>
      </c>
      <c r="P257">
        <v>1747</v>
      </c>
    </row>
    <row r="258" spans="1:16" x14ac:dyDescent="0.25">
      <c r="A258" s="2" t="s">
        <v>235</v>
      </c>
      <c r="B258" s="2" t="str">
        <f t="shared" ref="B258" si="8">LEFT(A258,2)</f>
        <v>TN</v>
      </c>
      <c r="C258" s="16" t="str">
        <f>RIGHT(Table1[[#This Row],[Staff ID]],4)</f>
        <v>1396</v>
      </c>
      <c r="D258" s="6" t="s">
        <v>350</v>
      </c>
      <c r="E258" s="7">
        <v>98012.63</v>
      </c>
      <c r="F258" s="14">
        <f>SUM(Table1[[#This Row],[Salary]])/SUBTOTAL(109,$E$2:$E$258)</f>
        <v>5.2558780333412268E-3</v>
      </c>
      <c r="G258" t="s">
        <v>394</v>
      </c>
      <c r="H258" t="s">
        <v>389</v>
      </c>
      <c r="I258">
        <v>5605</v>
      </c>
      <c r="J258">
        <v>2878</v>
      </c>
      <c r="K258" s="13">
        <f t="shared" ref="K258" si="9">J258/I258</f>
        <v>0.51347011596788583</v>
      </c>
      <c r="N258">
        <v>36129</v>
      </c>
      <c r="O258">
        <v>56590</v>
      </c>
      <c r="P258">
        <v>3065</v>
      </c>
    </row>
    <row r="259" spans="1:16" x14ac:dyDescent="0.25">
      <c r="E259" s="7"/>
      <c r="F259" s="7"/>
      <c r="G259" s="7"/>
    </row>
    <row r="260" spans="1:16" x14ac:dyDescent="0.25">
      <c r="E260" s="7"/>
      <c r="F260" s="7"/>
      <c r="G260" s="7"/>
    </row>
    <row r="261" spans="1:16" x14ac:dyDescent="0.25">
      <c r="E261" s="7"/>
      <c r="F261" s="7"/>
      <c r="G261" s="7"/>
    </row>
    <row r="262" spans="1:16" x14ac:dyDescent="0.25">
      <c r="E262" s="7"/>
      <c r="F262" s="7"/>
      <c r="G262" s="7"/>
    </row>
    <row r="263" spans="1:16" x14ac:dyDescent="0.25">
      <c r="E263" s="7"/>
      <c r="F263" s="7"/>
      <c r="G263" s="7"/>
    </row>
    <row r="264" spans="1:16" x14ac:dyDescent="0.25">
      <c r="E264" s="7"/>
      <c r="F264" s="7"/>
      <c r="G264" s="7"/>
    </row>
    <row r="265" spans="1:16" x14ac:dyDescent="0.25">
      <c r="E265" s="7"/>
      <c r="F265" s="7"/>
      <c r="G265" s="7"/>
    </row>
    <row r="266" spans="1:16" x14ac:dyDescent="0.25">
      <c r="E266" s="7"/>
      <c r="F266" s="7"/>
      <c r="G266" s="7"/>
    </row>
    <row r="267" spans="1:16" x14ac:dyDescent="0.25">
      <c r="E267" s="7"/>
      <c r="F267" s="7"/>
      <c r="G267" s="7"/>
    </row>
    <row r="268" spans="1:16" x14ac:dyDescent="0.25">
      <c r="E268" s="7"/>
      <c r="F268" s="7"/>
      <c r="G268" s="7"/>
    </row>
    <row r="269" spans="1:16" x14ac:dyDescent="0.25">
      <c r="E269" s="7"/>
      <c r="F269" s="7"/>
      <c r="G269" s="7"/>
    </row>
    <row r="270" spans="1:16" x14ac:dyDescent="0.25">
      <c r="E270" s="7"/>
      <c r="F270" s="7"/>
      <c r="G270" s="7"/>
    </row>
    <row r="271" spans="1:16" x14ac:dyDescent="0.25">
      <c r="E271" s="7"/>
      <c r="F271" s="7"/>
      <c r="G271" s="7"/>
    </row>
    <row r="272" spans="1:16" x14ac:dyDescent="0.25">
      <c r="E272" s="7"/>
      <c r="F272" s="7"/>
      <c r="G272" s="7"/>
    </row>
    <row r="273" spans="5:7" x14ac:dyDescent="0.25">
      <c r="E273" s="7"/>
      <c r="F273" s="7"/>
      <c r="G273" s="7"/>
    </row>
    <row r="274" spans="5:7" x14ac:dyDescent="0.25">
      <c r="E274" s="7"/>
      <c r="F274" s="7"/>
      <c r="G274" s="7"/>
    </row>
    <row r="275" spans="5:7" x14ac:dyDescent="0.25">
      <c r="E275" s="7"/>
      <c r="F275" s="7"/>
      <c r="G275" s="7"/>
    </row>
    <row r="276" spans="5:7" x14ac:dyDescent="0.25">
      <c r="E276" s="7"/>
      <c r="F276" s="7"/>
      <c r="G276" s="7"/>
    </row>
    <row r="277" spans="5:7" x14ac:dyDescent="0.25">
      <c r="E277" s="7"/>
      <c r="F277" s="7"/>
      <c r="G277" s="7"/>
    </row>
    <row r="278" spans="5:7" x14ac:dyDescent="0.25">
      <c r="E278" s="7"/>
      <c r="F278" s="7"/>
      <c r="G278" s="7"/>
    </row>
    <row r="279" spans="5:7" x14ac:dyDescent="0.25">
      <c r="E279" s="7"/>
      <c r="F279" s="7"/>
      <c r="G279" s="7"/>
    </row>
    <row r="280" spans="5:7" x14ac:dyDescent="0.25">
      <c r="E280" s="7"/>
      <c r="F280" s="7"/>
      <c r="G280" s="7"/>
    </row>
    <row r="281" spans="5:7" x14ac:dyDescent="0.25">
      <c r="E281" s="7"/>
      <c r="F281" s="7"/>
      <c r="G281" s="7"/>
    </row>
    <row r="282" spans="5:7" x14ac:dyDescent="0.25">
      <c r="E282" s="7"/>
      <c r="F282" s="7"/>
      <c r="G282" s="7"/>
    </row>
    <row r="283" spans="5:7" x14ac:dyDescent="0.25">
      <c r="E283" s="7"/>
      <c r="F283" s="7"/>
      <c r="G283" s="7"/>
    </row>
    <row r="284" spans="5:7" x14ac:dyDescent="0.25">
      <c r="E284" s="7"/>
      <c r="F284" s="7"/>
      <c r="G284" s="7"/>
    </row>
    <row r="285" spans="5:7" x14ac:dyDescent="0.25">
      <c r="E285" s="7"/>
      <c r="F285" s="7"/>
      <c r="G285" s="7"/>
    </row>
    <row r="286" spans="5:7" x14ac:dyDescent="0.25">
      <c r="E286" s="7"/>
      <c r="F286" s="7"/>
      <c r="G286" s="7"/>
    </row>
    <row r="287" spans="5:7" x14ac:dyDescent="0.25">
      <c r="E287" s="7"/>
      <c r="F287" s="7"/>
      <c r="G287" s="7"/>
    </row>
    <row r="288" spans="5:7" x14ac:dyDescent="0.25">
      <c r="E288" s="7"/>
      <c r="F288" s="7"/>
      <c r="G288" s="7"/>
    </row>
    <row r="289" spans="5:7" x14ac:dyDescent="0.25">
      <c r="E289" s="7"/>
      <c r="F289" s="7"/>
      <c r="G289" s="7"/>
    </row>
    <row r="290" spans="5:7" x14ac:dyDescent="0.25">
      <c r="E290" s="7"/>
      <c r="F290" s="7"/>
      <c r="G290" s="7"/>
    </row>
    <row r="291" spans="5:7" x14ac:dyDescent="0.25">
      <c r="E291" s="7"/>
      <c r="F291" s="7"/>
      <c r="G291" s="7"/>
    </row>
    <row r="292" spans="5:7" x14ac:dyDescent="0.25">
      <c r="E292" s="7"/>
      <c r="F292" s="7"/>
      <c r="G292" s="7"/>
    </row>
    <row r="293" spans="5:7" x14ac:dyDescent="0.25">
      <c r="E293" s="7"/>
      <c r="F293" s="7"/>
      <c r="G293" s="7"/>
    </row>
    <row r="294" spans="5:7" x14ac:dyDescent="0.25">
      <c r="E294" s="7"/>
      <c r="F294" s="7"/>
      <c r="G294" s="7"/>
    </row>
    <row r="295" spans="5:7" x14ac:dyDescent="0.25">
      <c r="E295" s="7"/>
      <c r="F295" s="7"/>
      <c r="G295" s="7"/>
    </row>
    <row r="296" spans="5:7" x14ac:dyDescent="0.25">
      <c r="E296" s="7"/>
      <c r="F296" s="7"/>
      <c r="G296" s="7"/>
    </row>
    <row r="297" spans="5:7" x14ac:dyDescent="0.25">
      <c r="E297" s="7"/>
      <c r="F297" s="7"/>
      <c r="G297" s="7"/>
    </row>
    <row r="298" spans="5:7" x14ac:dyDescent="0.25">
      <c r="E298" s="7"/>
      <c r="F298" s="7"/>
      <c r="G298" s="7"/>
    </row>
    <row r="299" spans="5:7" x14ac:dyDescent="0.25">
      <c r="E299" s="7"/>
      <c r="F299" s="7"/>
      <c r="G299" s="7"/>
    </row>
    <row r="300" spans="5:7" x14ac:dyDescent="0.25">
      <c r="E300" s="7"/>
      <c r="F300" s="7"/>
      <c r="G300" s="7"/>
    </row>
    <row r="301" spans="5:7" x14ac:dyDescent="0.25">
      <c r="E301" s="7"/>
      <c r="F301" s="7"/>
      <c r="G301" s="7"/>
    </row>
    <row r="302" spans="5:7" x14ac:dyDescent="0.25">
      <c r="E302" s="7"/>
      <c r="F302" s="7"/>
      <c r="G302" s="7"/>
    </row>
    <row r="303" spans="5:7" x14ac:dyDescent="0.25">
      <c r="E303" s="7"/>
      <c r="F303" s="7"/>
      <c r="G303" s="7"/>
    </row>
    <row r="304" spans="5:7" x14ac:dyDescent="0.25">
      <c r="E304" s="7"/>
      <c r="F304" s="7"/>
      <c r="G304" s="7"/>
    </row>
    <row r="305" spans="5:7" x14ac:dyDescent="0.25">
      <c r="E305" s="7"/>
      <c r="F305" s="7"/>
      <c r="G305" s="7"/>
    </row>
    <row r="306" spans="5:7" x14ac:dyDescent="0.25">
      <c r="E306" s="7"/>
      <c r="F306" s="7"/>
      <c r="G306" s="7"/>
    </row>
    <row r="307" spans="5:7" x14ac:dyDescent="0.25">
      <c r="E307" s="7"/>
      <c r="F307" s="7"/>
      <c r="G307" s="7"/>
    </row>
    <row r="308" spans="5:7" x14ac:dyDescent="0.25">
      <c r="E308" s="7"/>
      <c r="F308" s="7"/>
      <c r="G308" s="7"/>
    </row>
    <row r="309" spans="5:7" x14ac:dyDescent="0.25">
      <c r="E309" s="7"/>
      <c r="F309" s="7"/>
      <c r="G309" s="7"/>
    </row>
    <row r="310" spans="5:7" x14ac:dyDescent="0.25">
      <c r="E310" s="7"/>
      <c r="F310" s="7"/>
      <c r="G310" s="7"/>
    </row>
    <row r="311" spans="5:7" x14ac:dyDescent="0.25">
      <c r="E311" s="7"/>
      <c r="F311" s="7"/>
      <c r="G311" s="7"/>
    </row>
    <row r="312" spans="5:7" x14ac:dyDescent="0.25">
      <c r="E312" s="7"/>
      <c r="F312" s="7"/>
      <c r="G312" s="7"/>
    </row>
    <row r="313" spans="5:7" x14ac:dyDescent="0.25">
      <c r="E313" s="7"/>
      <c r="F313" s="7"/>
      <c r="G313" s="7"/>
    </row>
    <row r="314" spans="5:7" x14ac:dyDescent="0.25">
      <c r="E314" s="7"/>
      <c r="F314" s="7"/>
      <c r="G314" s="7"/>
    </row>
    <row r="315" spans="5:7" x14ac:dyDescent="0.25">
      <c r="E315" s="7"/>
      <c r="F315" s="7"/>
      <c r="G315" s="7"/>
    </row>
    <row r="316" spans="5:7" x14ac:dyDescent="0.25">
      <c r="E316" s="7"/>
      <c r="F316" s="7"/>
      <c r="G316" s="7"/>
    </row>
    <row r="317" spans="5:7" x14ac:dyDescent="0.25">
      <c r="E317" s="7"/>
      <c r="F317" s="7"/>
      <c r="G317" s="7"/>
    </row>
    <row r="318" spans="5:7" x14ac:dyDescent="0.25">
      <c r="E318" s="7"/>
      <c r="F318" s="7"/>
      <c r="G318" s="7"/>
    </row>
    <row r="319" spans="5:7" x14ac:dyDescent="0.25">
      <c r="E319" s="7"/>
      <c r="F319" s="7"/>
      <c r="G319" s="7"/>
    </row>
    <row r="320" spans="5:7" x14ac:dyDescent="0.25">
      <c r="E320" s="7"/>
      <c r="F320" s="7"/>
      <c r="G320" s="7"/>
    </row>
    <row r="321" spans="5:7" x14ac:dyDescent="0.25">
      <c r="E321" s="7"/>
      <c r="F321" s="7"/>
      <c r="G321" s="7"/>
    </row>
    <row r="322" spans="5:7" x14ac:dyDescent="0.25">
      <c r="E322" s="7"/>
      <c r="F322" s="7"/>
      <c r="G322" s="7"/>
    </row>
    <row r="323" spans="5:7" x14ac:dyDescent="0.25">
      <c r="E323" s="7"/>
      <c r="F323" s="7"/>
      <c r="G323" s="7"/>
    </row>
    <row r="324" spans="5:7" x14ac:dyDescent="0.25">
      <c r="E324" s="7"/>
      <c r="F324" s="7"/>
      <c r="G324" s="7"/>
    </row>
    <row r="325" spans="5:7" x14ac:dyDescent="0.25">
      <c r="E325" s="7"/>
      <c r="F325" s="7"/>
      <c r="G325" s="7"/>
    </row>
    <row r="326" spans="5:7" x14ac:dyDescent="0.25">
      <c r="E326" s="7"/>
      <c r="F326" s="7"/>
      <c r="G326" s="7"/>
    </row>
    <row r="327" spans="5:7" x14ac:dyDescent="0.25">
      <c r="E327" s="7"/>
      <c r="F327" s="7"/>
      <c r="G327" s="7"/>
    </row>
    <row r="328" spans="5:7" x14ac:dyDescent="0.25">
      <c r="E328" s="7"/>
      <c r="F328" s="7"/>
      <c r="G328" s="7"/>
    </row>
    <row r="329" spans="5:7" x14ac:dyDescent="0.25">
      <c r="E329" s="7"/>
      <c r="F329" s="7"/>
      <c r="G329" s="7"/>
    </row>
    <row r="330" spans="5:7" x14ac:dyDescent="0.25">
      <c r="E330" s="7"/>
      <c r="F330" s="7"/>
      <c r="G330" s="7"/>
    </row>
    <row r="331" spans="5:7" x14ac:dyDescent="0.25">
      <c r="E331" s="7"/>
      <c r="F331" s="7"/>
      <c r="G331" s="7"/>
    </row>
    <row r="332" spans="5:7" x14ac:dyDescent="0.25">
      <c r="E332" s="7"/>
      <c r="F332" s="7"/>
      <c r="G332" s="7"/>
    </row>
    <row r="333" spans="5:7" x14ac:dyDescent="0.25">
      <c r="E333" s="7"/>
      <c r="F333" s="7"/>
      <c r="G333" s="7"/>
    </row>
    <row r="334" spans="5:7" x14ac:dyDescent="0.25">
      <c r="E334" s="7"/>
      <c r="F334" s="7"/>
      <c r="G334" s="7"/>
    </row>
    <row r="335" spans="5:7" x14ac:dyDescent="0.25">
      <c r="E335" s="7"/>
      <c r="F335" s="7"/>
      <c r="G335" s="7"/>
    </row>
    <row r="336" spans="5:7" x14ac:dyDescent="0.25">
      <c r="E336" s="7"/>
      <c r="F336" s="7"/>
      <c r="G336" s="7"/>
    </row>
    <row r="337" spans="5:7" x14ac:dyDescent="0.25">
      <c r="E337" s="7"/>
      <c r="F337" s="7"/>
      <c r="G337" s="7"/>
    </row>
    <row r="338" spans="5:7" x14ac:dyDescent="0.25">
      <c r="E338" s="7"/>
      <c r="F338" s="7"/>
      <c r="G338" s="7"/>
    </row>
    <row r="339" spans="5:7" x14ac:dyDescent="0.25">
      <c r="E339" s="7"/>
      <c r="F339" s="7"/>
      <c r="G339" s="7"/>
    </row>
    <row r="340" spans="5:7" x14ac:dyDescent="0.25">
      <c r="E340" s="7"/>
      <c r="F340" s="7"/>
      <c r="G340" s="7"/>
    </row>
    <row r="341" spans="5:7" x14ac:dyDescent="0.25">
      <c r="E341" s="7"/>
      <c r="F341" s="7"/>
      <c r="G341" s="7"/>
    </row>
    <row r="342" spans="5:7" x14ac:dyDescent="0.25">
      <c r="E342" s="7"/>
      <c r="F342" s="7"/>
      <c r="G342" s="7"/>
    </row>
    <row r="343" spans="5:7" x14ac:dyDescent="0.25">
      <c r="E343" s="7"/>
      <c r="F343" s="7"/>
      <c r="G343" s="7"/>
    </row>
    <row r="344" spans="5:7" x14ac:dyDescent="0.25">
      <c r="E344" s="7"/>
      <c r="F344" s="7"/>
      <c r="G344" s="7"/>
    </row>
    <row r="345" spans="5:7" x14ac:dyDescent="0.25">
      <c r="E345" s="7"/>
      <c r="F345" s="7"/>
      <c r="G345" s="7"/>
    </row>
    <row r="346" spans="5:7" x14ac:dyDescent="0.25">
      <c r="E346" s="7"/>
      <c r="F346" s="7"/>
      <c r="G346" s="7"/>
    </row>
    <row r="347" spans="5:7" x14ac:dyDescent="0.25">
      <c r="E347" s="7"/>
      <c r="F347" s="7"/>
      <c r="G347" s="7"/>
    </row>
    <row r="348" spans="5:7" x14ac:dyDescent="0.25">
      <c r="E348" s="7"/>
      <c r="F348" s="7"/>
      <c r="G348" s="7"/>
    </row>
    <row r="349" spans="5:7" x14ac:dyDescent="0.25">
      <c r="E349" s="7"/>
      <c r="F349" s="7"/>
      <c r="G349" s="7"/>
    </row>
    <row r="350" spans="5:7" x14ac:dyDescent="0.25">
      <c r="E350" s="7"/>
      <c r="F350" s="7"/>
      <c r="G350" s="7"/>
    </row>
    <row r="351" spans="5:7" x14ac:dyDescent="0.25">
      <c r="E351" s="7"/>
      <c r="F351" s="7"/>
      <c r="G351" s="7"/>
    </row>
    <row r="352" spans="5:7" x14ac:dyDescent="0.25">
      <c r="E352" s="7"/>
      <c r="F352" s="7"/>
      <c r="G352" s="7"/>
    </row>
    <row r="353" spans="5:7" x14ac:dyDescent="0.25">
      <c r="E353" s="7"/>
      <c r="F353" s="7"/>
      <c r="G353" s="7"/>
    </row>
    <row r="354" spans="5:7" x14ac:dyDescent="0.25">
      <c r="E354" s="7"/>
      <c r="F354" s="7"/>
      <c r="G354" s="7"/>
    </row>
    <row r="355" spans="5:7" x14ac:dyDescent="0.25">
      <c r="E355" s="7"/>
      <c r="F355" s="7"/>
      <c r="G355" s="7"/>
    </row>
    <row r="356" spans="5:7" x14ac:dyDescent="0.25">
      <c r="E356" s="7"/>
      <c r="F356" s="7"/>
      <c r="G356" s="7"/>
    </row>
    <row r="357" spans="5:7" x14ac:dyDescent="0.25">
      <c r="E357" s="7"/>
      <c r="F357" s="7"/>
      <c r="G357" s="7"/>
    </row>
    <row r="358" spans="5:7" x14ac:dyDescent="0.25">
      <c r="E358" s="7"/>
      <c r="F358" s="7"/>
      <c r="G358" s="7"/>
    </row>
    <row r="359" spans="5:7" x14ac:dyDescent="0.25">
      <c r="E359" s="7"/>
      <c r="F359" s="7"/>
      <c r="G359" s="7"/>
    </row>
    <row r="360" spans="5:7" x14ac:dyDescent="0.25">
      <c r="E360" s="7"/>
      <c r="F360" s="7"/>
      <c r="G360" s="7"/>
    </row>
    <row r="361" spans="5:7" x14ac:dyDescent="0.25">
      <c r="E361" s="7"/>
      <c r="F361" s="7"/>
      <c r="G361" s="7"/>
    </row>
    <row r="362" spans="5:7" x14ac:dyDescent="0.25">
      <c r="E362" s="7"/>
      <c r="F362" s="7"/>
      <c r="G362" s="7"/>
    </row>
    <row r="363" spans="5:7" x14ac:dyDescent="0.25">
      <c r="E363" s="7"/>
      <c r="F363" s="7"/>
      <c r="G363" s="7"/>
    </row>
    <row r="364" spans="5:7" x14ac:dyDescent="0.25">
      <c r="E364" s="7"/>
      <c r="F364" s="7"/>
      <c r="G364" s="7"/>
    </row>
    <row r="365" spans="5:7" x14ac:dyDescent="0.25">
      <c r="E365" s="7"/>
      <c r="F365" s="7"/>
      <c r="G365" s="7"/>
    </row>
    <row r="366" spans="5:7" x14ac:dyDescent="0.25">
      <c r="E366" s="7"/>
      <c r="F366" s="7"/>
      <c r="G366" s="7"/>
    </row>
    <row r="367" spans="5:7" x14ac:dyDescent="0.25">
      <c r="E367" s="7"/>
      <c r="F367" s="7"/>
      <c r="G367" s="7"/>
    </row>
    <row r="368" spans="5:7" x14ac:dyDescent="0.25">
      <c r="E368" s="7"/>
      <c r="F368" s="7"/>
      <c r="G368" s="7"/>
    </row>
    <row r="369" spans="5:7" x14ac:dyDescent="0.25">
      <c r="E369" s="7"/>
      <c r="F369" s="7"/>
      <c r="G369" s="7"/>
    </row>
    <row r="370" spans="5:7" x14ac:dyDescent="0.25">
      <c r="E370" s="7"/>
      <c r="F370" s="7"/>
      <c r="G370" s="7"/>
    </row>
    <row r="371" spans="5:7" x14ac:dyDescent="0.25">
      <c r="E371" s="7"/>
      <c r="F371" s="7"/>
    </row>
    <row r="372" spans="5:7" x14ac:dyDescent="0.25">
      <c r="E372" s="7"/>
      <c r="F372" s="7"/>
      <c r="G372" s="7"/>
    </row>
    <row r="373" spans="5:7" x14ac:dyDescent="0.25">
      <c r="E373" s="7"/>
      <c r="F373" s="7"/>
      <c r="G373" s="7"/>
    </row>
    <row r="374" spans="5:7" x14ac:dyDescent="0.25">
      <c r="E374" s="7"/>
      <c r="F374" s="7"/>
      <c r="G374" s="7"/>
    </row>
    <row r="375" spans="5:7" x14ac:dyDescent="0.25">
      <c r="E375" s="7"/>
      <c r="F375" s="7"/>
      <c r="G375" s="7"/>
    </row>
    <row r="376" spans="5:7" x14ac:dyDescent="0.25">
      <c r="E376" s="7"/>
      <c r="F376" s="7"/>
      <c r="G376" s="7"/>
    </row>
    <row r="377" spans="5:7" x14ac:dyDescent="0.25">
      <c r="E377" s="7"/>
      <c r="F377" s="7"/>
      <c r="G377" s="7"/>
    </row>
    <row r="378" spans="5:7" x14ac:dyDescent="0.25">
      <c r="E378" s="7"/>
      <c r="F378" s="7"/>
      <c r="G378" s="7"/>
    </row>
    <row r="379" spans="5:7" x14ac:dyDescent="0.25">
      <c r="E379" s="7"/>
      <c r="F379" s="7"/>
      <c r="G379" s="7"/>
    </row>
    <row r="380" spans="5:7" x14ac:dyDescent="0.25">
      <c r="E380" s="7"/>
      <c r="F380" s="7"/>
      <c r="G380" s="7"/>
    </row>
    <row r="381" spans="5:7" x14ac:dyDescent="0.25">
      <c r="E381" s="7"/>
      <c r="F381" s="7"/>
      <c r="G381" s="7"/>
    </row>
    <row r="382" spans="5:7" x14ac:dyDescent="0.25">
      <c r="E382" s="7"/>
      <c r="F382" s="7"/>
    </row>
    <row r="383" spans="5:7" x14ac:dyDescent="0.25">
      <c r="E383" s="7"/>
      <c r="F383" s="7"/>
      <c r="G383" s="7"/>
    </row>
    <row r="384" spans="5:7" x14ac:dyDescent="0.25">
      <c r="E384" s="7"/>
      <c r="F384" s="7"/>
      <c r="G384" s="7"/>
    </row>
    <row r="385" spans="5:7" x14ac:dyDescent="0.25">
      <c r="E385" s="7"/>
      <c r="F385" s="7"/>
      <c r="G385" s="7"/>
    </row>
    <row r="386" spans="5:7" x14ac:dyDescent="0.25">
      <c r="E386" s="7"/>
      <c r="F386" s="7"/>
      <c r="G386" s="7"/>
    </row>
    <row r="387" spans="5:7" x14ac:dyDescent="0.25">
      <c r="E387" s="7"/>
      <c r="F387" s="7"/>
      <c r="G387" s="7"/>
    </row>
    <row r="388" spans="5:7" x14ac:dyDescent="0.25">
      <c r="E388" s="7"/>
      <c r="F388" s="7"/>
      <c r="G388" s="7"/>
    </row>
    <row r="389" spans="5:7" x14ac:dyDescent="0.25">
      <c r="E389" s="7"/>
      <c r="F389" s="7"/>
      <c r="G389" s="7"/>
    </row>
    <row r="390" spans="5:7" x14ac:dyDescent="0.25">
      <c r="E390" s="7"/>
      <c r="F390" s="7"/>
      <c r="G390" s="7"/>
    </row>
    <row r="391" spans="5:7" x14ac:dyDescent="0.25">
      <c r="E391" s="7"/>
      <c r="F391" s="7"/>
      <c r="G391" s="7"/>
    </row>
    <row r="392" spans="5:7" x14ac:dyDescent="0.25">
      <c r="E392" s="7"/>
      <c r="F392" s="7"/>
      <c r="G392" s="7"/>
    </row>
    <row r="393" spans="5:7" x14ac:dyDescent="0.25">
      <c r="E393" s="7"/>
      <c r="F393" s="7"/>
      <c r="G393" s="7"/>
    </row>
    <row r="394" spans="5:7" x14ac:dyDescent="0.25">
      <c r="E394" s="7"/>
      <c r="F394" s="7"/>
      <c r="G394" s="7"/>
    </row>
    <row r="395" spans="5:7" x14ac:dyDescent="0.25">
      <c r="E395" s="7"/>
      <c r="F395" s="7"/>
      <c r="G395" s="7"/>
    </row>
    <row r="396" spans="5:7" x14ac:dyDescent="0.25">
      <c r="E396" s="7"/>
      <c r="F396" s="7"/>
      <c r="G396" s="7"/>
    </row>
    <row r="397" spans="5:7" x14ac:dyDescent="0.25">
      <c r="E397" s="7"/>
      <c r="F397" s="7"/>
      <c r="G397" s="7"/>
    </row>
    <row r="398" spans="5:7" x14ac:dyDescent="0.25">
      <c r="E398" s="7"/>
      <c r="F398" s="7"/>
      <c r="G398" s="7"/>
    </row>
    <row r="399" spans="5:7" x14ac:dyDescent="0.25">
      <c r="E399" s="7"/>
      <c r="F399" s="7"/>
      <c r="G399" s="7"/>
    </row>
    <row r="400" spans="5:7" x14ac:dyDescent="0.25">
      <c r="E400" s="7"/>
      <c r="F400" s="7"/>
      <c r="G400" s="7"/>
    </row>
    <row r="401" spans="5:7" x14ac:dyDescent="0.25">
      <c r="E401" s="7"/>
      <c r="F401" s="7"/>
      <c r="G401" s="7"/>
    </row>
    <row r="402" spans="5:7" x14ac:dyDescent="0.25">
      <c r="E402" s="7"/>
      <c r="F402" s="7"/>
      <c r="G402" s="7"/>
    </row>
    <row r="403" spans="5:7" x14ac:dyDescent="0.25">
      <c r="E403" s="7"/>
      <c r="F403" s="7"/>
      <c r="G403" s="7"/>
    </row>
    <row r="404" spans="5:7" x14ac:dyDescent="0.25">
      <c r="E404" s="7"/>
      <c r="F404" s="7"/>
      <c r="G404" s="7"/>
    </row>
    <row r="405" spans="5:7" x14ac:dyDescent="0.25">
      <c r="E405" s="7"/>
      <c r="F405" s="7"/>
      <c r="G405" s="7"/>
    </row>
    <row r="406" spans="5:7" x14ac:dyDescent="0.25">
      <c r="E406" s="7"/>
      <c r="F406" s="7"/>
      <c r="G406" s="7"/>
    </row>
    <row r="407" spans="5:7" x14ac:dyDescent="0.25">
      <c r="E407" s="7"/>
      <c r="F407" s="7"/>
      <c r="G407" s="7"/>
    </row>
    <row r="408" spans="5:7" x14ac:dyDescent="0.25">
      <c r="E408" s="7"/>
      <c r="F408" s="7"/>
      <c r="G408" s="7"/>
    </row>
    <row r="409" spans="5:7" x14ac:dyDescent="0.25">
      <c r="E409" s="7"/>
      <c r="F409" s="7"/>
      <c r="G409" s="7"/>
    </row>
    <row r="410" spans="5:7" x14ac:dyDescent="0.25">
      <c r="E410" s="7"/>
      <c r="F410" s="7"/>
      <c r="G410" s="7"/>
    </row>
    <row r="411" spans="5:7" x14ac:dyDescent="0.25">
      <c r="E411" s="7"/>
      <c r="F411" s="7"/>
      <c r="G411" s="7"/>
    </row>
    <row r="412" spans="5:7" x14ac:dyDescent="0.25">
      <c r="E412" s="7"/>
      <c r="F412" s="7"/>
      <c r="G412" s="7"/>
    </row>
    <row r="413" spans="5:7" x14ac:dyDescent="0.25">
      <c r="E413" s="7"/>
      <c r="F413" s="7"/>
      <c r="G413" s="7"/>
    </row>
    <row r="414" spans="5:7" x14ac:dyDescent="0.25">
      <c r="E414" s="7"/>
      <c r="F414" s="7"/>
      <c r="G414" s="7"/>
    </row>
    <row r="415" spans="5:7" x14ac:dyDescent="0.25">
      <c r="E415" s="7"/>
      <c r="F415" s="7"/>
      <c r="G415" s="7"/>
    </row>
    <row r="416" spans="5:7" x14ac:dyDescent="0.25">
      <c r="E416" s="7"/>
      <c r="F416" s="7"/>
      <c r="G416" s="7"/>
    </row>
    <row r="417" spans="5:7" x14ac:dyDescent="0.25">
      <c r="E417" s="7"/>
      <c r="F417" s="7"/>
      <c r="G417" s="7"/>
    </row>
    <row r="418" spans="5:7" x14ac:dyDescent="0.25">
      <c r="E418" s="7"/>
      <c r="F418" s="7"/>
      <c r="G418" s="7"/>
    </row>
    <row r="419" spans="5:7" x14ac:dyDescent="0.25">
      <c r="E419" s="7"/>
      <c r="F419" s="7"/>
      <c r="G419" s="7"/>
    </row>
    <row r="420" spans="5:7" x14ac:dyDescent="0.25">
      <c r="E420" s="7"/>
      <c r="F420" s="7"/>
      <c r="G420" s="7"/>
    </row>
    <row r="421" spans="5:7" x14ac:dyDescent="0.25">
      <c r="E421" s="7"/>
      <c r="F421" s="7"/>
      <c r="G421" s="7"/>
    </row>
    <row r="422" spans="5:7" x14ac:dyDescent="0.25">
      <c r="E422" s="7"/>
      <c r="F422" s="7"/>
      <c r="G422" s="7"/>
    </row>
    <row r="423" spans="5:7" x14ac:dyDescent="0.25">
      <c r="E423" s="7"/>
      <c r="F423" s="7"/>
      <c r="G423" s="7"/>
    </row>
    <row r="424" spans="5:7" x14ac:dyDescent="0.25">
      <c r="E424" s="7"/>
      <c r="F424" s="7"/>
      <c r="G424" s="7"/>
    </row>
    <row r="425" spans="5:7" x14ac:dyDescent="0.25">
      <c r="E425" s="7"/>
      <c r="F425" s="7"/>
      <c r="G425" s="7"/>
    </row>
    <row r="426" spans="5:7" x14ac:dyDescent="0.25">
      <c r="E426" s="7"/>
      <c r="F426" s="7"/>
      <c r="G426" s="7"/>
    </row>
    <row r="427" spans="5:7" x14ac:dyDescent="0.25">
      <c r="E427" s="7"/>
      <c r="F427" s="7"/>
      <c r="G427" s="7"/>
    </row>
    <row r="428" spans="5:7" x14ac:dyDescent="0.25">
      <c r="E428" s="7"/>
      <c r="F428" s="7"/>
      <c r="G428" s="7"/>
    </row>
    <row r="429" spans="5:7" x14ac:dyDescent="0.25">
      <c r="E429" s="7"/>
      <c r="F429" s="7"/>
      <c r="G429" s="7"/>
    </row>
    <row r="430" spans="5:7" x14ac:dyDescent="0.25">
      <c r="E430" s="7"/>
      <c r="F430" s="7"/>
      <c r="G430" s="7"/>
    </row>
    <row r="431" spans="5:7" x14ac:dyDescent="0.25">
      <c r="E431" s="7"/>
      <c r="F431" s="7"/>
      <c r="G431" s="7"/>
    </row>
    <row r="432" spans="5:7" x14ac:dyDescent="0.25">
      <c r="E432" s="7"/>
      <c r="F432" s="7"/>
      <c r="G432" s="7"/>
    </row>
    <row r="433" spans="5:7" x14ac:dyDescent="0.25">
      <c r="E433" s="7"/>
      <c r="F433" s="7"/>
      <c r="G433" s="7"/>
    </row>
    <row r="434" spans="5:7" x14ac:dyDescent="0.25">
      <c r="E434" s="7"/>
      <c r="F434" s="7"/>
      <c r="G434" s="7"/>
    </row>
    <row r="435" spans="5:7" x14ac:dyDescent="0.25">
      <c r="E435" s="7"/>
      <c r="F435" s="7"/>
      <c r="G435" s="7"/>
    </row>
    <row r="436" spans="5:7" x14ac:dyDescent="0.25">
      <c r="E436" s="7"/>
      <c r="F436" s="7"/>
      <c r="G436" s="7"/>
    </row>
    <row r="437" spans="5:7" x14ac:dyDescent="0.25">
      <c r="E437" s="7"/>
      <c r="F437" s="7"/>
      <c r="G437" s="7"/>
    </row>
    <row r="438" spans="5:7" x14ac:dyDescent="0.25">
      <c r="E438" s="7"/>
      <c r="F438" s="7"/>
      <c r="G438" s="7"/>
    </row>
    <row r="439" spans="5:7" x14ac:dyDescent="0.25">
      <c r="E439" s="7"/>
      <c r="F439" s="7"/>
      <c r="G439" s="7"/>
    </row>
    <row r="440" spans="5:7" x14ac:dyDescent="0.25">
      <c r="E440" s="7"/>
      <c r="F440" s="7"/>
      <c r="G440" s="7"/>
    </row>
    <row r="441" spans="5:7" x14ac:dyDescent="0.25">
      <c r="E441" s="7"/>
      <c r="F441" s="7"/>
      <c r="G441" s="7"/>
    </row>
    <row r="442" spans="5:7" x14ac:dyDescent="0.25">
      <c r="E442" s="7"/>
      <c r="F442" s="7"/>
      <c r="G442" s="7"/>
    </row>
    <row r="443" spans="5:7" x14ac:dyDescent="0.25">
      <c r="E443" s="7"/>
      <c r="F443" s="7"/>
      <c r="G443" s="7"/>
    </row>
    <row r="444" spans="5:7" x14ac:dyDescent="0.25">
      <c r="E444" s="7"/>
      <c r="F444" s="7"/>
      <c r="G444" s="7"/>
    </row>
    <row r="445" spans="5:7" x14ac:dyDescent="0.25">
      <c r="E445" s="7"/>
      <c r="F445" s="7"/>
      <c r="G445" s="7"/>
    </row>
    <row r="446" spans="5:7" x14ac:dyDescent="0.25">
      <c r="E446" s="7"/>
      <c r="F446" s="7"/>
      <c r="G446" s="7"/>
    </row>
    <row r="447" spans="5:7" x14ac:dyDescent="0.25">
      <c r="E447" s="7"/>
      <c r="F447" s="7"/>
      <c r="G447" s="7"/>
    </row>
    <row r="448" spans="5:7" x14ac:dyDescent="0.25">
      <c r="E448" s="7"/>
      <c r="F448" s="7"/>
      <c r="G448" s="7"/>
    </row>
    <row r="449" spans="5:7" x14ac:dyDescent="0.25">
      <c r="E449" s="7"/>
      <c r="F449" s="7"/>
      <c r="G449" s="7"/>
    </row>
    <row r="450" spans="5:7" x14ac:dyDescent="0.25">
      <c r="E450" s="7"/>
      <c r="F450" s="7"/>
      <c r="G450" s="7"/>
    </row>
    <row r="451" spans="5:7" x14ac:dyDescent="0.25">
      <c r="E451" s="7"/>
      <c r="F451" s="7"/>
      <c r="G451" s="7"/>
    </row>
    <row r="452" spans="5:7" x14ac:dyDescent="0.25">
      <c r="E452" s="7"/>
      <c r="F452" s="7"/>
      <c r="G452" s="7"/>
    </row>
    <row r="453" spans="5:7" x14ac:dyDescent="0.25">
      <c r="E453" s="7"/>
      <c r="F453" s="7"/>
      <c r="G453" s="7"/>
    </row>
    <row r="454" spans="5:7" x14ac:dyDescent="0.25">
      <c r="E454" s="7"/>
      <c r="F454" s="7"/>
      <c r="G454" s="7"/>
    </row>
    <row r="455" spans="5:7" x14ac:dyDescent="0.25">
      <c r="E455" s="7"/>
      <c r="F455" s="7"/>
      <c r="G455" s="7"/>
    </row>
    <row r="456" spans="5:7" x14ac:dyDescent="0.25">
      <c r="E456" s="7"/>
      <c r="F456" s="7"/>
      <c r="G456" s="7"/>
    </row>
    <row r="457" spans="5:7" x14ac:dyDescent="0.25">
      <c r="E457" s="7"/>
      <c r="F457" s="7"/>
      <c r="G457" s="7"/>
    </row>
    <row r="458" spans="5:7" x14ac:dyDescent="0.25">
      <c r="E458" s="7"/>
      <c r="F458" s="7"/>
      <c r="G458" s="7"/>
    </row>
    <row r="459" spans="5:7" x14ac:dyDescent="0.25">
      <c r="E459" s="7"/>
      <c r="F459" s="7"/>
      <c r="G459" s="7"/>
    </row>
    <row r="460" spans="5:7" x14ac:dyDescent="0.25">
      <c r="E460" s="7"/>
      <c r="F460" s="7"/>
      <c r="G460" s="7"/>
    </row>
    <row r="461" spans="5:7" x14ac:dyDescent="0.25">
      <c r="E461" s="7"/>
      <c r="F461" s="7"/>
      <c r="G461" s="7"/>
    </row>
    <row r="462" spans="5:7" x14ac:dyDescent="0.25">
      <c r="E462" s="7"/>
      <c r="F462" s="7"/>
      <c r="G462" s="7"/>
    </row>
    <row r="463" spans="5:7" x14ac:dyDescent="0.25">
      <c r="E463" s="7"/>
      <c r="F463" s="7"/>
      <c r="G463" s="7"/>
    </row>
    <row r="464" spans="5:7" x14ac:dyDescent="0.25">
      <c r="E464" s="7"/>
      <c r="F464" s="7"/>
      <c r="G464" s="7"/>
    </row>
    <row r="465" spans="5:7" x14ac:dyDescent="0.25">
      <c r="E465" s="7"/>
      <c r="F465" s="7"/>
      <c r="G465" s="7"/>
    </row>
    <row r="466" spans="5:7" x14ac:dyDescent="0.25">
      <c r="E466" s="7"/>
      <c r="F466" s="7"/>
      <c r="G466" s="7"/>
    </row>
    <row r="467" spans="5:7" x14ac:dyDescent="0.25">
      <c r="E467" s="7"/>
      <c r="F467" s="7"/>
      <c r="G467" s="7"/>
    </row>
    <row r="468" spans="5:7" x14ac:dyDescent="0.25">
      <c r="E468" s="7"/>
      <c r="F468" s="7"/>
      <c r="G468" s="7"/>
    </row>
    <row r="469" spans="5:7" x14ac:dyDescent="0.25">
      <c r="E469" s="7"/>
      <c r="F469" s="7"/>
      <c r="G469" s="7"/>
    </row>
    <row r="470" spans="5:7" x14ac:dyDescent="0.25">
      <c r="E470" s="7"/>
      <c r="F470" s="7"/>
      <c r="G470" s="7"/>
    </row>
    <row r="471" spans="5:7" x14ac:dyDescent="0.25">
      <c r="E471" s="7"/>
      <c r="F471" s="7"/>
      <c r="G471" s="7"/>
    </row>
    <row r="472" spans="5:7" x14ac:dyDescent="0.25">
      <c r="E472" s="7"/>
      <c r="F472" s="7"/>
      <c r="G472" s="7"/>
    </row>
    <row r="473" spans="5:7" x14ac:dyDescent="0.25">
      <c r="E473" s="7"/>
      <c r="F473" s="7"/>
      <c r="G473" s="7"/>
    </row>
    <row r="474" spans="5:7" x14ac:dyDescent="0.25">
      <c r="E474" s="7"/>
      <c r="F474" s="7"/>
      <c r="G474" s="7"/>
    </row>
    <row r="475" spans="5:7" x14ac:dyDescent="0.25">
      <c r="E475" s="7"/>
      <c r="F475" s="7"/>
      <c r="G475" s="7"/>
    </row>
    <row r="476" spans="5:7" x14ac:dyDescent="0.25">
      <c r="E476" s="7"/>
      <c r="F476" s="7"/>
      <c r="G476" s="7"/>
    </row>
    <row r="477" spans="5:7" x14ac:dyDescent="0.25">
      <c r="E477" s="7"/>
      <c r="F477" s="7"/>
      <c r="G477" s="7"/>
    </row>
    <row r="478" spans="5:7" x14ac:dyDescent="0.25">
      <c r="E478" s="7"/>
      <c r="F478" s="7"/>
      <c r="G478" s="7"/>
    </row>
    <row r="479" spans="5:7" x14ac:dyDescent="0.25">
      <c r="E479" s="7"/>
      <c r="F479" s="7"/>
      <c r="G479" s="7"/>
    </row>
    <row r="480" spans="5:7" x14ac:dyDescent="0.25">
      <c r="E480" s="7"/>
      <c r="F480" s="7"/>
      <c r="G480" s="7"/>
    </row>
    <row r="481" spans="5:7" x14ac:dyDescent="0.25">
      <c r="E481" s="7"/>
      <c r="F481" s="7"/>
      <c r="G481" s="7"/>
    </row>
    <row r="482" spans="5:7" x14ac:dyDescent="0.25">
      <c r="E482" s="7"/>
      <c r="F482" s="7"/>
      <c r="G482" s="7"/>
    </row>
    <row r="483" spans="5:7" x14ac:dyDescent="0.25">
      <c r="E483" s="7"/>
      <c r="F483" s="7"/>
      <c r="G483" s="7"/>
    </row>
    <row r="484" spans="5:7" x14ac:dyDescent="0.25">
      <c r="E484" s="7"/>
      <c r="F484" s="7"/>
      <c r="G484" s="7"/>
    </row>
    <row r="485" spans="5:7" x14ac:dyDescent="0.25">
      <c r="E485" s="7"/>
      <c r="F485" s="7"/>
      <c r="G485" s="7"/>
    </row>
    <row r="486" spans="5:7" x14ac:dyDescent="0.25">
      <c r="E486" s="7"/>
      <c r="F486" s="7"/>
      <c r="G486" s="7"/>
    </row>
    <row r="487" spans="5:7" x14ac:dyDescent="0.25">
      <c r="E487" s="7"/>
      <c r="F487" s="7"/>
      <c r="G487" s="7"/>
    </row>
    <row r="488" spans="5:7" x14ac:dyDescent="0.25">
      <c r="E488" s="7"/>
      <c r="F488" s="7"/>
      <c r="G488" s="7"/>
    </row>
    <row r="489" spans="5:7" x14ac:dyDescent="0.25">
      <c r="E489" s="7"/>
      <c r="F489" s="7"/>
      <c r="G489" s="7"/>
    </row>
    <row r="490" spans="5:7" x14ac:dyDescent="0.25">
      <c r="E490" s="7"/>
      <c r="F490" s="7"/>
      <c r="G490" s="7"/>
    </row>
    <row r="491" spans="5:7" x14ac:dyDescent="0.25">
      <c r="E491" s="7"/>
      <c r="F491" s="7"/>
      <c r="G491" s="7"/>
    </row>
    <row r="492" spans="5:7" x14ac:dyDescent="0.25">
      <c r="E492" s="7"/>
      <c r="F492" s="7"/>
      <c r="G492" s="7"/>
    </row>
    <row r="493" spans="5:7" x14ac:dyDescent="0.25">
      <c r="E493" s="7"/>
      <c r="F493" s="7"/>
      <c r="G493" s="7"/>
    </row>
    <row r="494" spans="5:7" x14ac:dyDescent="0.25">
      <c r="E494" s="7"/>
      <c r="F494" s="7"/>
      <c r="G494" s="7"/>
    </row>
    <row r="495" spans="5:7" x14ac:dyDescent="0.25">
      <c r="E495" s="7"/>
      <c r="F495" s="7"/>
      <c r="G495" s="7"/>
    </row>
    <row r="496" spans="5:7" x14ac:dyDescent="0.25">
      <c r="E496" s="7"/>
      <c r="F496" s="7"/>
      <c r="G496" s="7"/>
    </row>
    <row r="497" spans="5:7" x14ac:dyDescent="0.25">
      <c r="E497" s="7"/>
      <c r="F497" s="7"/>
      <c r="G497" s="7"/>
    </row>
    <row r="498" spans="5:7" x14ac:dyDescent="0.25">
      <c r="E498" s="7"/>
      <c r="F498" s="7"/>
      <c r="G498" s="7"/>
    </row>
    <row r="499" spans="5:7" x14ac:dyDescent="0.25">
      <c r="E499" s="7"/>
      <c r="F499" s="7"/>
      <c r="G499" s="7"/>
    </row>
    <row r="500" spans="5:7" x14ac:dyDescent="0.25">
      <c r="E500" s="7"/>
      <c r="F500" s="7"/>
      <c r="G500" s="7"/>
    </row>
    <row r="501" spans="5:7" x14ac:dyDescent="0.25">
      <c r="E501" s="7"/>
      <c r="F501" s="7"/>
      <c r="G501" s="7"/>
    </row>
    <row r="502" spans="5:7" x14ac:dyDescent="0.25">
      <c r="E502" s="7"/>
      <c r="F502" s="7"/>
      <c r="G502" s="7"/>
    </row>
    <row r="503" spans="5:7" x14ac:dyDescent="0.25">
      <c r="E503" s="7"/>
      <c r="F503" s="7"/>
      <c r="G503" s="7"/>
    </row>
    <row r="504" spans="5:7" x14ac:dyDescent="0.25">
      <c r="E504" s="7"/>
      <c r="F504" s="7"/>
      <c r="G504" s="7"/>
    </row>
    <row r="505" spans="5:7" x14ac:dyDescent="0.25">
      <c r="E505" s="7"/>
      <c r="F505" s="7"/>
      <c r="G505" s="7"/>
    </row>
    <row r="506" spans="5:7" x14ac:dyDescent="0.25">
      <c r="E506" s="7"/>
      <c r="F506" s="7"/>
      <c r="G506" s="7"/>
    </row>
    <row r="507" spans="5:7" x14ac:dyDescent="0.25">
      <c r="E507" s="7"/>
      <c r="F507" s="7"/>
      <c r="G507" s="7"/>
    </row>
    <row r="508" spans="5:7" x14ac:dyDescent="0.25">
      <c r="E508" s="7"/>
      <c r="F508" s="7"/>
      <c r="G508" s="7"/>
    </row>
    <row r="509" spans="5:7" x14ac:dyDescent="0.25">
      <c r="E509" s="7"/>
      <c r="F509" s="7"/>
      <c r="G509" s="7"/>
    </row>
    <row r="510" spans="5:7" x14ac:dyDescent="0.25">
      <c r="E510" s="7"/>
      <c r="F510" s="7"/>
      <c r="G510" s="7"/>
    </row>
    <row r="511" spans="5:7" x14ac:dyDescent="0.25">
      <c r="E511" s="7"/>
      <c r="F511" s="7"/>
      <c r="G511" s="7"/>
    </row>
    <row r="512" spans="5:7" x14ac:dyDescent="0.25">
      <c r="E512" s="7"/>
      <c r="F512" s="7"/>
      <c r="G512" s="7"/>
    </row>
    <row r="513" spans="5:7" x14ac:dyDescent="0.25">
      <c r="E513" s="7"/>
      <c r="F513" s="7"/>
      <c r="G513" s="7"/>
    </row>
    <row r="514" spans="5:7" x14ac:dyDescent="0.25">
      <c r="E514" s="7"/>
      <c r="F514" s="7"/>
      <c r="G514" s="7"/>
    </row>
    <row r="515" spans="5:7" x14ac:dyDescent="0.25">
      <c r="E515" s="7"/>
      <c r="F515" s="7"/>
      <c r="G515" s="7"/>
    </row>
    <row r="516" spans="5:7" x14ac:dyDescent="0.25">
      <c r="E516" s="7"/>
      <c r="F516" s="7"/>
      <c r="G516" s="7"/>
    </row>
    <row r="517" spans="5:7" x14ac:dyDescent="0.25">
      <c r="E517" s="7"/>
      <c r="F517" s="7"/>
      <c r="G517" s="7"/>
    </row>
    <row r="518" spans="5:7" x14ac:dyDescent="0.25">
      <c r="E518" s="7"/>
      <c r="F518" s="7"/>
      <c r="G518" s="7"/>
    </row>
    <row r="519" spans="5:7" x14ac:dyDescent="0.25">
      <c r="E519" s="7"/>
      <c r="F519" s="7"/>
      <c r="G519" s="7"/>
    </row>
    <row r="520" spans="5:7" x14ac:dyDescent="0.25">
      <c r="E520" s="7"/>
      <c r="F520" s="7"/>
      <c r="G520" s="7"/>
    </row>
    <row r="521" spans="5:7" x14ac:dyDescent="0.25">
      <c r="E521" s="7"/>
      <c r="F521" s="7"/>
      <c r="G521" s="7"/>
    </row>
    <row r="522" spans="5:7" x14ac:dyDescent="0.25">
      <c r="E522" s="7"/>
      <c r="F522" s="7"/>
      <c r="G522" s="7"/>
    </row>
    <row r="523" spans="5:7" x14ac:dyDescent="0.25">
      <c r="E523" s="7"/>
      <c r="F523" s="7"/>
      <c r="G523" s="7"/>
    </row>
    <row r="524" spans="5:7" x14ac:dyDescent="0.25">
      <c r="E524" s="7"/>
      <c r="F524" s="7"/>
      <c r="G524" s="7"/>
    </row>
    <row r="525" spans="5:7" x14ac:dyDescent="0.25">
      <c r="E525" s="7"/>
      <c r="F525" s="7"/>
      <c r="G525" s="7"/>
    </row>
    <row r="526" spans="5:7" x14ac:dyDescent="0.25">
      <c r="E526" s="7"/>
      <c r="F526" s="7"/>
      <c r="G526" s="7"/>
    </row>
    <row r="527" spans="5:7" x14ac:dyDescent="0.25">
      <c r="E527" s="7"/>
      <c r="F527" s="7"/>
      <c r="G527" s="7"/>
    </row>
    <row r="528" spans="5:7" x14ac:dyDescent="0.25">
      <c r="E528" s="7"/>
      <c r="F528" s="7"/>
      <c r="G528" s="7"/>
    </row>
    <row r="529" spans="5:7" x14ac:dyDescent="0.25">
      <c r="E529" s="7"/>
      <c r="F529" s="7"/>
      <c r="G529" s="7"/>
    </row>
    <row r="530" spans="5:7" x14ac:dyDescent="0.25">
      <c r="E530" s="7"/>
      <c r="F530" s="7"/>
      <c r="G530" s="7"/>
    </row>
    <row r="531" spans="5:7" x14ac:dyDescent="0.25">
      <c r="E531" s="7"/>
      <c r="F531" s="7"/>
      <c r="G531" s="7"/>
    </row>
    <row r="532" spans="5:7" x14ac:dyDescent="0.25">
      <c r="E532" s="7"/>
      <c r="F532" s="7"/>
      <c r="G532" s="7"/>
    </row>
    <row r="533" spans="5:7" x14ac:dyDescent="0.25">
      <c r="E533" s="7"/>
      <c r="F533" s="7"/>
      <c r="G533" s="7"/>
    </row>
    <row r="534" spans="5:7" x14ac:dyDescent="0.25">
      <c r="E534" s="7"/>
      <c r="F534" s="7"/>
      <c r="G534" s="7"/>
    </row>
    <row r="535" spans="5:7" x14ac:dyDescent="0.25">
      <c r="E535" s="7"/>
      <c r="F535" s="7"/>
      <c r="G535" s="7"/>
    </row>
    <row r="536" spans="5:7" x14ac:dyDescent="0.25">
      <c r="E536" s="7"/>
      <c r="F536" s="7"/>
    </row>
    <row r="537" spans="5:7" x14ac:dyDescent="0.25">
      <c r="E537" s="7"/>
      <c r="F537" s="7"/>
    </row>
    <row r="538" spans="5:7" x14ac:dyDescent="0.25">
      <c r="E538" s="7"/>
      <c r="F538" s="7"/>
      <c r="G538" s="7"/>
    </row>
    <row r="539" spans="5:7" x14ac:dyDescent="0.25">
      <c r="E539" s="7"/>
      <c r="F539" s="7"/>
      <c r="G539" s="7"/>
    </row>
    <row r="540" spans="5:7" x14ac:dyDescent="0.25">
      <c r="E540" s="7"/>
      <c r="F540" s="7"/>
      <c r="G540" s="7"/>
    </row>
    <row r="541" spans="5:7" x14ac:dyDescent="0.25">
      <c r="E541" s="7"/>
      <c r="F541" s="7"/>
      <c r="G541" s="7"/>
    </row>
    <row r="542" spans="5:7" x14ac:dyDescent="0.25">
      <c r="E542" s="7"/>
      <c r="F542" s="7"/>
      <c r="G542" s="7"/>
    </row>
    <row r="543" spans="5:7" x14ac:dyDescent="0.25">
      <c r="E543" s="7"/>
      <c r="F543" s="7"/>
      <c r="G543" s="7"/>
    </row>
    <row r="544" spans="5:7" x14ac:dyDescent="0.25">
      <c r="E544" s="7"/>
      <c r="F544" s="7"/>
      <c r="G544" s="7"/>
    </row>
    <row r="545" spans="5:7" x14ac:dyDescent="0.25">
      <c r="E545" s="7"/>
      <c r="F545" s="7"/>
      <c r="G545" s="7"/>
    </row>
    <row r="546" spans="5:7" x14ac:dyDescent="0.25">
      <c r="E546" s="7"/>
      <c r="F546" s="7"/>
      <c r="G546" s="7"/>
    </row>
    <row r="547" spans="5:7" x14ac:dyDescent="0.25">
      <c r="E547" s="7"/>
      <c r="F547" s="7"/>
      <c r="G547" s="7"/>
    </row>
    <row r="548" spans="5:7" x14ac:dyDescent="0.25">
      <c r="E548" s="7"/>
      <c r="F548" s="7"/>
      <c r="G548" s="7"/>
    </row>
    <row r="549" spans="5:7" x14ac:dyDescent="0.25">
      <c r="E549" s="7"/>
      <c r="F549" s="7"/>
      <c r="G549" s="7"/>
    </row>
    <row r="550" spans="5:7" x14ac:dyDescent="0.25">
      <c r="E550" s="7"/>
      <c r="F550" s="7"/>
      <c r="G550" s="7"/>
    </row>
    <row r="551" spans="5:7" x14ac:dyDescent="0.25">
      <c r="E551" s="7"/>
      <c r="F551" s="7"/>
      <c r="G551" s="7"/>
    </row>
    <row r="552" spans="5:7" x14ac:dyDescent="0.25">
      <c r="E552" s="7"/>
      <c r="F552" s="7"/>
      <c r="G552" s="7"/>
    </row>
    <row r="553" spans="5:7" x14ac:dyDescent="0.25">
      <c r="E553" s="7"/>
      <c r="F553" s="7"/>
    </row>
    <row r="554" spans="5:7" x14ac:dyDescent="0.25">
      <c r="E554" s="7"/>
      <c r="F554" s="7"/>
      <c r="G554" s="7"/>
    </row>
    <row r="555" spans="5:7" x14ac:dyDescent="0.25">
      <c r="E555" s="7"/>
      <c r="F555" s="7"/>
      <c r="G555" s="7"/>
    </row>
    <row r="556" spans="5:7" x14ac:dyDescent="0.25">
      <c r="E556" s="7"/>
      <c r="F556" s="7"/>
      <c r="G556" s="7"/>
    </row>
    <row r="557" spans="5:7" x14ac:dyDescent="0.25">
      <c r="E557" s="7"/>
      <c r="F557" s="7"/>
      <c r="G557" s="7"/>
    </row>
    <row r="558" spans="5:7" x14ac:dyDescent="0.25">
      <c r="E558" s="7"/>
      <c r="F558" s="7"/>
      <c r="G558" s="7"/>
    </row>
    <row r="559" spans="5:7" x14ac:dyDescent="0.25">
      <c r="E559" s="7"/>
      <c r="F559" s="7"/>
      <c r="G559" s="7"/>
    </row>
    <row r="560" spans="5:7" x14ac:dyDescent="0.25">
      <c r="E560" s="7"/>
      <c r="F560" s="7"/>
      <c r="G560" s="7"/>
    </row>
    <row r="561" spans="5:7" x14ac:dyDescent="0.25">
      <c r="E561" s="7"/>
      <c r="F561" s="7"/>
      <c r="G561" s="7"/>
    </row>
    <row r="562" spans="5:7" x14ac:dyDescent="0.25">
      <c r="E562" s="7"/>
      <c r="F562" s="7"/>
      <c r="G562" s="7"/>
    </row>
    <row r="563" spans="5:7" x14ac:dyDescent="0.25">
      <c r="E563" s="7"/>
      <c r="F563" s="7"/>
      <c r="G563" s="7"/>
    </row>
    <row r="564" spans="5:7" x14ac:dyDescent="0.25">
      <c r="E564" s="7"/>
      <c r="F564" s="7"/>
    </row>
    <row r="565" spans="5:7" x14ac:dyDescent="0.25">
      <c r="E565" s="7"/>
      <c r="F565" s="7"/>
      <c r="G565" s="7"/>
    </row>
    <row r="566" spans="5:7" x14ac:dyDescent="0.25">
      <c r="E566" s="7"/>
      <c r="F566" s="7"/>
      <c r="G566" s="7"/>
    </row>
    <row r="567" spans="5:7" x14ac:dyDescent="0.25">
      <c r="E567" s="7"/>
      <c r="F567" s="7"/>
      <c r="G567" s="7"/>
    </row>
    <row r="568" spans="5:7" x14ac:dyDescent="0.25">
      <c r="E568" s="7"/>
      <c r="F568" s="7"/>
      <c r="G568" s="7"/>
    </row>
    <row r="569" spans="5:7" x14ac:dyDescent="0.25">
      <c r="E569" s="7"/>
      <c r="F569" s="7"/>
      <c r="G569" s="7"/>
    </row>
    <row r="570" spans="5:7" x14ac:dyDescent="0.25">
      <c r="E570" s="7"/>
      <c r="F570" s="7"/>
      <c r="G570" s="7"/>
    </row>
    <row r="571" spans="5:7" x14ac:dyDescent="0.25">
      <c r="E571" s="7"/>
      <c r="F571" s="7"/>
      <c r="G571" s="7"/>
    </row>
    <row r="572" spans="5:7" x14ac:dyDescent="0.25">
      <c r="E572" s="7"/>
      <c r="F572" s="7"/>
      <c r="G572" s="7"/>
    </row>
    <row r="573" spans="5:7" x14ac:dyDescent="0.25">
      <c r="E573" s="7"/>
      <c r="F573" s="7"/>
      <c r="G573" s="7"/>
    </row>
    <row r="574" spans="5:7" x14ac:dyDescent="0.25">
      <c r="E574" s="7"/>
      <c r="F574" s="7"/>
      <c r="G574" s="7"/>
    </row>
    <row r="575" spans="5:7" x14ac:dyDescent="0.25">
      <c r="E575" s="7"/>
      <c r="F575" s="7"/>
      <c r="G575" s="7"/>
    </row>
    <row r="576" spans="5:7" x14ac:dyDescent="0.25">
      <c r="E576" s="7"/>
      <c r="F576" s="7"/>
      <c r="G576" s="7"/>
    </row>
    <row r="577" spans="5:7" x14ac:dyDescent="0.25">
      <c r="E577" s="7"/>
      <c r="F577" s="7"/>
      <c r="G577" s="7"/>
    </row>
    <row r="578" spans="5:7" x14ac:dyDescent="0.25">
      <c r="E578" s="7"/>
      <c r="F578" s="7"/>
      <c r="G578" s="7"/>
    </row>
    <row r="579" spans="5:7" x14ac:dyDescent="0.25">
      <c r="E579" s="7"/>
      <c r="F579" s="7"/>
      <c r="G579" s="7"/>
    </row>
    <row r="580" spans="5:7" x14ac:dyDescent="0.25">
      <c r="E580" s="7"/>
      <c r="F580" s="7"/>
      <c r="G580" s="7"/>
    </row>
    <row r="581" spans="5:7" x14ac:dyDescent="0.25">
      <c r="E581" s="7"/>
      <c r="F581" s="7"/>
      <c r="G581" s="7"/>
    </row>
    <row r="582" spans="5:7" x14ac:dyDescent="0.25">
      <c r="E582" s="7"/>
      <c r="F582" s="7"/>
      <c r="G582" s="7"/>
    </row>
    <row r="583" spans="5:7" x14ac:dyDescent="0.25">
      <c r="E583" s="7"/>
      <c r="F583" s="7"/>
      <c r="G583" s="7"/>
    </row>
    <row r="584" spans="5:7" x14ac:dyDescent="0.25">
      <c r="E584" s="7"/>
      <c r="F584" s="7"/>
      <c r="G584" s="7"/>
    </row>
    <row r="585" spans="5:7" x14ac:dyDescent="0.25">
      <c r="E585" s="7"/>
      <c r="F585" s="7"/>
      <c r="G585" s="7"/>
    </row>
    <row r="586" spans="5:7" x14ac:dyDescent="0.25">
      <c r="E586" s="7"/>
      <c r="F586" s="7"/>
      <c r="G586" s="7"/>
    </row>
    <row r="587" spans="5:7" x14ac:dyDescent="0.25">
      <c r="E587" s="7"/>
      <c r="F587" s="7"/>
      <c r="G587" s="7"/>
    </row>
    <row r="588" spans="5:7" x14ac:dyDescent="0.25">
      <c r="E588" s="7"/>
      <c r="F588" s="7"/>
      <c r="G588" s="7"/>
    </row>
    <row r="589" spans="5:7" x14ac:dyDescent="0.25">
      <c r="E589" s="7"/>
      <c r="F589" s="7"/>
      <c r="G589" s="7"/>
    </row>
    <row r="590" spans="5:7" x14ac:dyDescent="0.25">
      <c r="E590" s="7"/>
      <c r="F590" s="7"/>
      <c r="G590" s="7"/>
    </row>
    <row r="591" spans="5:7" x14ac:dyDescent="0.25">
      <c r="E591" s="7"/>
      <c r="F591" s="7"/>
      <c r="G591" s="7"/>
    </row>
    <row r="592" spans="5:7" x14ac:dyDescent="0.25">
      <c r="E592" s="7"/>
      <c r="F592" s="7"/>
      <c r="G592" s="7"/>
    </row>
    <row r="593" spans="5:7" x14ac:dyDescent="0.25">
      <c r="E593" s="7"/>
      <c r="F593" s="7"/>
      <c r="G593" s="7"/>
    </row>
    <row r="594" spans="5:7" x14ac:dyDescent="0.25">
      <c r="E594" s="7"/>
      <c r="F594" s="7"/>
      <c r="G594" s="7"/>
    </row>
    <row r="595" spans="5:7" x14ac:dyDescent="0.25">
      <c r="E595" s="7"/>
      <c r="F595" s="7"/>
      <c r="G595" s="7"/>
    </row>
    <row r="596" spans="5:7" x14ac:dyDescent="0.25">
      <c r="E596" s="7"/>
      <c r="F596" s="7"/>
      <c r="G596" s="7"/>
    </row>
    <row r="597" spans="5:7" x14ac:dyDescent="0.25">
      <c r="E597" s="7"/>
      <c r="F597" s="7"/>
      <c r="G597" s="7"/>
    </row>
    <row r="598" spans="5:7" x14ac:dyDescent="0.25">
      <c r="E598" s="7"/>
      <c r="F598" s="7"/>
      <c r="G598" s="7"/>
    </row>
    <row r="599" spans="5:7" x14ac:dyDescent="0.25">
      <c r="E599" s="7"/>
      <c r="F599" s="7"/>
      <c r="G599" s="7"/>
    </row>
    <row r="600" spans="5:7" x14ac:dyDescent="0.25">
      <c r="E600" s="7"/>
      <c r="F600" s="7"/>
      <c r="G600" s="7"/>
    </row>
    <row r="601" spans="5:7" x14ac:dyDescent="0.25">
      <c r="E601" s="7"/>
      <c r="F601" s="7"/>
      <c r="G601" s="7"/>
    </row>
    <row r="602" spans="5:7" x14ac:dyDescent="0.25">
      <c r="E602" s="7"/>
      <c r="F602" s="7"/>
      <c r="G602" s="7"/>
    </row>
    <row r="603" spans="5:7" x14ac:dyDescent="0.25">
      <c r="E603" s="7"/>
      <c r="F603" s="7"/>
      <c r="G603" s="7"/>
    </row>
    <row r="604" spans="5:7" x14ac:dyDescent="0.25">
      <c r="E604" s="7"/>
      <c r="F604" s="7"/>
      <c r="G604" s="7"/>
    </row>
    <row r="605" spans="5:7" x14ac:dyDescent="0.25">
      <c r="E605" s="7"/>
      <c r="F605" s="7"/>
      <c r="G605" s="7"/>
    </row>
    <row r="606" spans="5:7" x14ac:dyDescent="0.25">
      <c r="E606" s="7"/>
      <c r="F606" s="7"/>
      <c r="G606" s="7"/>
    </row>
    <row r="607" spans="5:7" x14ac:dyDescent="0.25">
      <c r="E607" s="7"/>
      <c r="F607" s="7"/>
      <c r="G607" s="7"/>
    </row>
    <row r="608" spans="5:7" x14ac:dyDescent="0.25">
      <c r="E608" s="7"/>
      <c r="F608" s="7"/>
      <c r="G608" s="7"/>
    </row>
    <row r="609" spans="5:7" x14ac:dyDescent="0.25">
      <c r="E609" s="7"/>
      <c r="F609" s="7"/>
      <c r="G609" s="7"/>
    </row>
    <row r="610" spans="5:7" x14ac:dyDescent="0.25">
      <c r="E610" s="7"/>
      <c r="F610" s="7"/>
      <c r="G610" s="7"/>
    </row>
    <row r="611" spans="5:7" x14ac:dyDescent="0.25">
      <c r="E611" s="7"/>
      <c r="F611" s="7"/>
      <c r="G611" s="7"/>
    </row>
    <row r="612" spans="5:7" x14ac:dyDescent="0.25">
      <c r="E612" s="7"/>
      <c r="F612" s="7"/>
      <c r="G612" s="7"/>
    </row>
    <row r="613" spans="5:7" x14ac:dyDescent="0.25">
      <c r="E613" s="7"/>
      <c r="F613" s="7"/>
      <c r="G613" s="7"/>
    </row>
    <row r="614" spans="5:7" x14ac:dyDescent="0.25">
      <c r="E614" s="7"/>
      <c r="F614" s="7"/>
      <c r="G614" s="7"/>
    </row>
    <row r="615" spans="5:7" x14ac:dyDescent="0.25">
      <c r="E615" s="7"/>
      <c r="F615" s="7"/>
      <c r="G615" s="7"/>
    </row>
    <row r="616" spans="5:7" x14ac:dyDescent="0.25">
      <c r="E616" s="7"/>
      <c r="F616" s="7"/>
      <c r="G616" s="7"/>
    </row>
    <row r="617" spans="5:7" x14ac:dyDescent="0.25">
      <c r="E617" s="7"/>
      <c r="F617" s="7"/>
      <c r="G617" s="7"/>
    </row>
    <row r="618" spans="5:7" x14ac:dyDescent="0.25">
      <c r="E618" s="7"/>
      <c r="F618" s="7"/>
      <c r="G618" s="7"/>
    </row>
    <row r="619" spans="5:7" x14ac:dyDescent="0.25">
      <c r="E619" s="7"/>
      <c r="F619" s="7"/>
      <c r="G619" s="7"/>
    </row>
    <row r="620" spans="5:7" x14ac:dyDescent="0.25">
      <c r="E620" s="7"/>
      <c r="F620" s="7"/>
      <c r="G620" s="7"/>
    </row>
    <row r="621" spans="5:7" x14ac:dyDescent="0.25">
      <c r="E621" s="7"/>
      <c r="F621" s="7"/>
      <c r="G621" s="7"/>
    </row>
    <row r="622" spans="5:7" x14ac:dyDescent="0.25">
      <c r="E622" s="7"/>
      <c r="F622" s="7"/>
      <c r="G622" s="7"/>
    </row>
    <row r="623" spans="5:7" x14ac:dyDescent="0.25">
      <c r="E623" s="7"/>
      <c r="F623" s="7"/>
      <c r="G623" s="7"/>
    </row>
    <row r="624" spans="5:7" x14ac:dyDescent="0.25">
      <c r="E624" s="7"/>
      <c r="F624" s="7"/>
      <c r="G624" s="7"/>
    </row>
    <row r="625" spans="5:7" x14ac:dyDescent="0.25">
      <c r="E625" s="7"/>
      <c r="F625" s="7"/>
      <c r="G625" s="7"/>
    </row>
    <row r="626" spans="5:7" x14ac:dyDescent="0.25">
      <c r="E626" s="7"/>
      <c r="F626" s="7"/>
      <c r="G626" s="7"/>
    </row>
    <row r="627" spans="5:7" x14ac:dyDescent="0.25">
      <c r="E627" s="7"/>
      <c r="F627" s="7"/>
      <c r="G627" s="7"/>
    </row>
    <row r="628" spans="5:7" x14ac:dyDescent="0.25">
      <c r="E628" s="7"/>
      <c r="F628" s="7"/>
      <c r="G628" s="7"/>
    </row>
    <row r="629" spans="5:7" x14ac:dyDescent="0.25">
      <c r="E629" s="7"/>
      <c r="F629" s="7"/>
      <c r="G629" s="7"/>
    </row>
    <row r="630" spans="5:7" x14ac:dyDescent="0.25">
      <c r="E630" s="7"/>
      <c r="F630" s="7"/>
      <c r="G630" s="7"/>
    </row>
    <row r="631" spans="5:7" x14ac:dyDescent="0.25">
      <c r="E631" s="7"/>
      <c r="F631" s="7"/>
      <c r="G631" s="7"/>
    </row>
    <row r="632" spans="5:7" x14ac:dyDescent="0.25">
      <c r="E632" s="7"/>
      <c r="F632" s="7"/>
      <c r="G632" s="7"/>
    </row>
    <row r="633" spans="5:7" x14ac:dyDescent="0.25">
      <c r="E633" s="7"/>
      <c r="F633" s="7"/>
      <c r="G633" s="7"/>
    </row>
    <row r="634" spans="5:7" x14ac:dyDescent="0.25">
      <c r="E634" s="7"/>
      <c r="F634" s="7"/>
      <c r="G634" s="7"/>
    </row>
    <row r="635" spans="5:7" x14ac:dyDescent="0.25">
      <c r="E635" s="7"/>
      <c r="F635" s="7"/>
      <c r="G635" s="7"/>
    </row>
    <row r="636" spans="5:7" x14ac:dyDescent="0.25">
      <c r="E636" s="7"/>
      <c r="F636" s="7"/>
      <c r="G636" s="7"/>
    </row>
    <row r="637" spans="5:7" x14ac:dyDescent="0.25">
      <c r="E637" s="7"/>
      <c r="F637" s="7"/>
      <c r="G637" s="7"/>
    </row>
    <row r="638" spans="5:7" x14ac:dyDescent="0.25">
      <c r="E638" s="7"/>
      <c r="F638" s="7"/>
      <c r="G638" s="7"/>
    </row>
    <row r="639" spans="5:7" x14ac:dyDescent="0.25">
      <c r="E639" s="7"/>
      <c r="F639" s="7"/>
      <c r="G639" s="7"/>
    </row>
    <row r="640" spans="5:7" x14ac:dyDescent="0.25">
      <c r="E640" s="7"/>
      <c r="F640" s="7"/>
      <c r="G640" s="7"/>
    </row>
    <row r="641" spans="5:7" x14ac:dyDescent="0.25">
      <c r="E641" s="7"/>
      <c r="F641" s="7"/>
      <c r="G641" s="7"/>
    </row>
    <row r="642" spans="5:7" x14ac:dyDescent="0.25">
      <c r="E642" s="7"/>
      <c r="F642" s="7"/>
      <c r="G642" s="7"/>
    </row>
    <row r="643" spans="5:7" x14ac:dyDescent="0.25">
      <c r="E643" s="7"/>
      <c r="F643" s="7"/>
      <c r="G643" s="7"/>
    </row>
    <row r="644" spans="5:7" x14ac:dyDescent="0.25">
      <c r="E644" s="7"/>
      <c r="F644" s="7"/>
      <c r="G644" s="7"/>
    </row>
    <row r="645" spans="5:7" x14ac:dyDescent="0.25">
      <c r="E645" s="7"/>
      <c r="F645" s="7"/>
      <c r="G645" s="7"/>
    </row>
    <row r="646" spans="5:7" x14ac:dyDescent="0.25">
      <c r="E646" s="7"/>
      <c r="F646" s="7"/>
      <c r="G646" s="7"/>
    </row>
    <row r="647" spans="5:7" x14ac:dyDescent="0.25">
      <c r="E647" s="7"/>
      <c r="F647" s="7"/>
      <c r="G647" s="7"/>
    </row>
    <row r="648" spans="5:7" x14ac:dyDescent="0.25">
      <c r="E648" s="7"/>
      <c r="F648" s="7"/>
      <c r="G648" s="7"/>
    </row>
    <row r="649" spans="5:7" x14ac:dyDescent="0.25">
      <c r="E649" s="7"/>
      <c r="F649" s="7"/>
      <c r="G649" s="7"/>
    </row>
    <row r="650" spans="5:7" x14ac:dyDescent="0.25">
      <c r="E650" s="7"/>
      <c r="F650" s="7"/>
      <c r="G650" s="7"/>
    </row>
    <row r="651" spans="5:7" x14ac:dyDescent="0.25">
      <c r="E651" s="7"/>
      <c r="F651" s="7"/>
      <c r="G651" s="7"/>
    </row>
    <row r="652" spans="5:7" x14ac:dyDescent="0.25">
      <c r="E652" s="7"/>
      <c r="F652" s="7"/>
      <c r="G652" s="7"/>
    </row>
    <row r="653" spans="5:7" x14ac:dyDescent="0.25">
      <c r="E653" s="7"/>
      <c r="F653" s="7"/>
      <c r="G653" s="7"/>
    </row>
    <row r="654" spans="5:7" x14ac:dyDescent="0.25">
      <c r="E654" s="7"/>
      <c r="F654" s="7"/>
      <c r="G654" s="7"/>
    </row>
    <row r="655" spans="5:7" x14ac:dyDescent="0.25">
      <c r="E655" s="7"/>
      <c r="F655" s="7"/>
      <c r="G655" s="7"/>
    </row>
    <row r="656" spans="5:7" x14ac:dyDescent="0.25">
      <c r="E656" s="7"/>
      <c r="F656" s="7"/>
      <c r="G656" s="7"/>
    </row>
    <row r="657" spans="5:7" x14ac:dyDescent="0.25">
      <c r="E657" s="7"/>
      <c r="F657" s="7"/>
      <c r="G657" s="7"/>
    </row>
    <row r="658" spans="5:7" x14ac:dyDescent="0.25">
      <c r="E658" s="7"/>
      <c r="F658" s="7"/>
      <c r="G658" s="7"/>
    </row>
    <row r="659" spans="5:7" x14ac:dyDescent="0.25">
      <c r="E659" s="7"/>
      <c r="F659" s="7"/>
      <c r="G659" s="7"/>
    </row>
    <row r="660" spans="5:7" x14ac:dyDescent="0.25">
      <c r="E660" s="7"/>
      <c r="F660" s="7"/>
      <c r="G660" s="7"/>
    </row>
    <row r="661" spans="5:7" x14ac:dyDescent="0.25">
      <c r="E661" s="7"/>
      <c r="F661" s="7"/>
      <c r="G661" s="7"/>
    </row>
    <row r="662" spans="5:7" x14ac:dyDescent="0.25">
      <c r="E662" s="7"/>
      <c r="F662" s="7"/>
      <c r="G662" s="7"/>
    </row>
    <row r="663" spans="5:7" x14ac:dyDescent="0.25">
      <c r="E663" s="7"/>
      <c r="F663" s="7"/>
      <c r="G663" s="7"/>
    </row>
    <row r="664" spans="5:7" x14ac:dyDescent="0.25">
      <c r="E664" s="7"/>
      <c r="F664" s="7"/>
      <c r="G664" s="7"/>
    </row>
    <row r="665" spans="5:7" x14ac:dyDescent="0.25">
      <c r="E665" s="7"/>
      <c r="F665" s="7"/>
      <c r="G665" s="7"/>
    </row>
    <row r="666" spans="5:7" x14ac:dyDescent="0.25">
      <c r="E666" s="7"/>
      <c r="F666" s="7"/>
      <c r="G666" s="7"/>
    </row>
    <row r="667" spans="5:7" x14ac:dyDescent="0.25">
      <c r="E667" s="7"/>
      <c r="F667" s="7"/>
      <c r="G667" s="7"/>
    </row>
    <row r="668" spans="5:7" x14ac:dyDescent="0.25">
      <c r="E668" s="7"/>
      <c r="F668" s="7"/>
      <c r="G668" s="7"/>
    </row>
    <row r="669" spans="5:7" x14ac:dyDescent="0.25">
      <c r="E669" s="7"/>
      <c r="F669" s="7"/>
      <c r="G669" s="7"/>
    </row>
    <row r="670" spans="5:7" x14ac:dyDescent="0.25">
      <c r="E670" s="7"/>
      <c r="F670" s="7"/>
      <c r="G670" s="7"/>
    </row>
    <row r="671" spans="5:7" x14ac:dyDescent="0.25">
      <c r="E671" s="7"/>
      <c r="F671" s="7"/>
      <c r="G671" s="7"/>
    </row>
    <row r="672" spans="5:7" x14ac:dyDescent="0.25">
      <c r="E672" s="7"/>
      <c r="F672" s="7"/>
      <c r="G672" s="7"/>
    </row>
    <row r="673" spans="5:7" x14ac:dyDescent="0.25">
      <c r="E673" s="7"/>
      <c r="F673" s="7"/>
      <c r="G673" s="7"/>
    </row>
    <row r="674" spans="5:7" x14ac:dyDescent="0.25">
      <c r="E674" s="7"/>
      <c r="F674" s="7"/>
      <c r="G674" s="7"/>
    </row>
    <row r="675" spans="5:7" x14ac:dyDescent="0.25">
      <c r="E675" s="7"/>
      <c r="F675" s="7"/>
      <c r="G675" s="7"/>
    </row>
    <row r="676" spans="5:7" x14ac:dyDescent="0.25">
      <c r="E676" s="7"/>
      <c r="F676" s="7"/>
      <c r="G676" s="7"/>
    </row>
    <row r="677" spans="5:7" x14ac:dyDescent="0.25">
      <c r="E677" s="7"/>
      <c r="F677" s="7"/>
      <c r="G677" s="7"/>
    </row>
    <row r="678" spans="5:7" x14ac:dyDescent="0.25">
      <c r="E678" s="7"/>
      <c r="F678" s="7"/>
      <c r="G678" s="7"/>
    </row>
    <row r="679" spans="5:7" x14ac:dyDescent="0.25">
      <c r="E679" s="7"/>
      <c r="F679" s="7"/>
      <c r="G679" s="7"/>
    </row>
    <row r="680" spans="5:7" x14ac:dyDescent="0.25">
      <c r="E680" s="7"/>
      <c r="F680" s="7"/>
      <c r="G680" s="7"/>
    </row>
    <row r="681" spans="5:7" x14ac:dyDescent="0.25">
      <c r="E681" s="7"/>
      <c r="F681" s="7"/>
      <c r="G681" s="7"/>
    </row>
    <row r="682" spans="5:7" x14ac:dyDescent="0.25">
      <c r="E682" s="7"/>
      <c r="F682" s="7"/>
      <c r="G682" s="7"/>
    </row>
    <row r="683" spans="5:7" x14ac:dyDescent="0.25">
      <c r="E683" s="7"/>
      <c r="F683" s="7"/>
      <c r="G683" s="7"/>
    </row>
    <row r="684" spans="5:7" x14ac:dyDescent="0.25">
      <c r="E684" s="7"/>
      <c r="F684" s="7"/>
    </row>
    <row r="685" spans="5:7" x14ac:dyDescent="0.25">
      <c r="E685" s="7"/>
      <c r="F685" s="7"/>
      <c r="G685" s="7"/>
    </row>
    <row r="686" spans="5:7" x14ac:dyDescent="0.25">
      <c r="E686" s="7"/>
      <c r="F686" s="7"/>
      <c r="G686" s="7"/>
    </row>
    <row r="687" spans="5:7" x14ac:dyDescent="0.25">
      <c r="E687" s="7"/>
      <c r="F687" s="7"/>
      <c r="G687" s="7"/>
    </row>
    <row r="688" spans="5:7" x14ac:dyDescent="0.25">
      <c r="E688" s="7"/>
      <c r="F688" s="7"/>
      <c r="G688" s="7"/>
    </row>
    <row r="689" spans="5:7" x14ac:dyDescent="0.25">
      <c r="E689" s="7"/>
      <c r="F689" s="7"/>
      <c r="G689" s="7"/>
    </row>
    <row r="690" spans="5:7" x14ac:dyDescent="0.25">
      <c r="E690" s="7"/>
      <c r="F690" s="7"/>
      <c r="G690" s="7"/>
    </row>
    <row r="691" spans="5:7" x14ac:dyDescent="0.25">
      <c r="E691" s="7"/>
      <c r="F691" s="7"/>
      <c r="G691" s="7"/>
    </row>
    <row r="692" spans="5:7" x14ac:dyDescent="0.25">
      <c r="E692" s="7"/>
      <c r="F692" s="7"/>
      <c r="G692" s="7"/>
    </row>
    <row r="693" spans="5:7" x14ac:dyDescent="0.25">
      <c r="E693" s="7"/>
      <c r="F693" s="7"/>
      <c r="G693" s="7"/>
    </row>
    <row r="694" spans="5:7" x14ac:dyDescent="0.25">
      <c r="E694" s="7"/>
      <c r="F694" s="7"/>
      <c r="G694" s="7"/>
    </row>
    <row r="695" spans="5:7" x14ac:dyDescent="0.25">
      <c r="E695" s="7"/>
      <c r="F695" s="7"/>
      <c r="G695" s="7"/>
    </row>
    <row r="696" spans="5:7" x14ac:dyDescent="0.25">
      <c r="E696" s="7"/>
      <c r="F696" s="7"/>
      <c r="G696" s="7"/>
    </row>
    <row r="697" spans="5:7" x14ac:dyDescent="0.25">
      <c r="E697" s="7"/>
      <c r="F697" s="7"/>
      <c r="G697" s="7"/>
    </row>
    <row r="698" spans="5:7" x14ac:dyDescent="0.25">
      <c r="E698" s="7"/>
      <c r="F698" s="7"/>
      <c r="G698" s="7"/>
    </row>
    <row r="699" spans="5:7" x14ac:dyDescent="0.25">
      <c r="E699" s="7"/>
      <c r="F699" s="7"/>
      <c r="G699" s="7"/>
    </row>
    <row r="700" spans="5:7" x14ac:dyDescent="0.25">
      <c r="E700" s="7"/>
      <c r="F700" s="7"/>
      <c r="G700" s="7"/>
    </row>
    <row r="701" spans="5:7" x14ac:dyDescent="0.25">
      <c r="E701" s="7"/>
      <c r="F701" s="7"/>
      <c r="G701" s="7"/>
    </row>
    <row r="702" spans="5:7" x14ac:dyDescent="0.25">
      <c r="E702" s="7"/>
      <c r="F702" s="7"/>
      <c r="G702" s="7"/>
    </row>
    <row r="703" spans="5:7" x14ac:dyDescent="0.25">
      <c r="E703" s="7"/>
      <c r="F703" s="7"/>
      <c r="G703" s="7"/>
    </row>
    <row r="704" spans="5:7" x14ac:dyDescent="0.25">
      <c r="E704" s="7"/>
      <c r="F704" s="7"/>
      <c r="G704" s="7"/>
    </row>
    <row r="705" spans="5:7" x14ac:dyDescent="0.25">
      <c r="E705" s="7"/>
      <c r="F705" s="7"/>
      <c r="G705" s="7"/>
    </row>
    <row r="706" spans="5:7" x14ac:dyDescent="0.25">
      <c r="E706" s="7"/>
      <c r="F706" s="7"/>
      <c r="G706" s="7"/>
    </row>
    <row r="707" spans="5:7" x14ac:dyDescent="0.25">
      <c r="E707" s="7"/>
      <c r="F707" s="7"/>
      <c r="G707" s="7"/>
    </row>
    <row r="708" spans="5:7" x14ac:dyDescent="0.25">
      <c r="E708" s="7"/>
      <c r="F708" s="7"/>
      <c r="G708" s="7"/>
    </row>
    <row r="709" spans="5:7" x14ac:dyDescent="0.25">
      <c r="E709" s="7"/>
      <c r="F709" s="7"/>
      <c r="G709" s="7"/>
    </row>
    <row r="710" spans="5:7" x14ac:dyDescent="0.25">
      <c r="E710" s="7"/>
      <c r="F710" s="7"/>
      <c r="G710" s="7"/>
    </row>
    <row r="711" spans="5:7" x14ac:dyDescent="0.25">
      <c r="E711" s="7"/>
      <c r="F711" s="7"/>
      <c r="G711" s="7"/>
    </row>
    <row r="712" spans="5:7" x14ac:dyDescent="0.25">
      <c r="E712" s="7"/>
      <c r="F712" s="7"/>
      <c r="G712" s="7"/>
    </row>
    <row r="713" spans="5:7" x14ac:dyDescent="0.25">
      <c r="E713" s="7"/>
      <c r="F713" s="7"/>
      <c r="G713" s="7"/>
    </row>
    <row r="714" spans="5:7" x14ac:dyDescent="0.25">
      <c r="E714" s="7"/>
      <c r="F714" s="7"/>
      <c r="G714" s="7"/>
    </row>
    <row r="715" spans="5:7" x14ac:dyDescent="0.25">
      <c r="E715" s="7"/>
      <c r="F715" s="7"/>
      <c r="G715" s="7"/>
    </row>
    <row r="716" spans="5:7" x14ac:dyDescent="0.25">
      <c r="E716" s="7"/>
      <c r="F716" s="7"/>
      <c r="G716" s="7"/>
    </row>
    <row r="717" spans="5:7" x14ac:dyDescent="0.25">
      <c r="E717" s="7"/>
      <c r="F717" s="7"/>
      <c r="G717" s="7"/>
    </row>
    <row r="718" spans="5:7" x14ac:dyDescent="0.25">
      <c r="E718" s="7"/>
      <c r="F718" s="7"/>
      <c r="G718" s="7"/>
    </row>
    <row r="719" spans="5:7" x14ac:dyDescent="0.25">
      <c r="E719" s="7"/>
      <c r="F719" s="7"/>
      <c r="G719" s="7"/>
    </row>
    <row r="720" spans="5:7" x14ac:dyDescent="0.25">
      <c r="E720" s="7"/>
      <c r="F720" s="7"/>
      <c r="G720" s="7"/>
    </row>
    <row r="721" spans="5:7" x14ac:dyDescent="0.25">
      <c r="E721" s="7"/>
      <c r="F721" s="7"/>
      <c r="G721" s="7"/>
    </row>
    <row r="722" spans="5:7" x14ac:dyDescent="0.25">
      <c r="E722" s="7"/>
      <c r="F722" s="7"/>
      <c r="G722" s="7"/>
    </row>
    <row r="723" spans="5:7" x14ac:dyDescent="0.25">
      <c r="E723" s="7"/>
      <c r="F723" s="7"/>
      <c r="G723" s="7"/>
    </row>
    <row r="724" spans="5:7" x14ac:dyDescent="0.25">
      <c r="E724" s="7"/>
      <c r="F724" s="7"/>
      <c r="G724" s="7"/>
    </row>
    <row r="725" spans="5:7" x14ac:dyDescent="0.25">
      <c r="E725" s="7"/>
      <c r="F725" s="7"/>
      <c r="G725" s="7"/>
    </row>
    <row r="726" spans="5:7" x14ac:dyDescent="0.25">
      <c r="E726" s="7"/>
      <c r="F726" s="7"/>
      <c r="G726" s="7"/>
    </row>
    <row r="727" spans="5:7" x14ac:dyDescent="0.25">
      <c r="E727" s="7"/>
      <c r="F727" s="7"/>
      <c r="G727" s="7"/>
    </row>
    <row r="728" spans="5:7" x14ac:dyDescent="0.25">
      <c r="E728" s="7"/>
      <c r="F728" s="7"/>
      <c r="G728" s="7"/>
    </row>
    <row r="729" spans="5:7" x14ac:dyDescent="0.25">
      <c r="E729" s="7"/>
      <c r="F729" s="7"/>
      <c r="G729" s="7"/>
    </row>
    <row r="730" spans="5:7" x14ac:dyDescent="0.25">
      <c r="E730" s="7"/>
      <c r="F730" s="7"/>
      <c r="G730" s="7"/>
    </row>
    <row r="731" spans="5:7" x14ac:dyDescent="0.25">
      <c r="E731" s="7"/>
      <c r="F731" s="7"/>
      <c r="G731" s="7"/>
    </row>
    <row r="732" spans="5:7" x14ac:dyDescent="0.25">
      <c r="E732" s="7"/>
      <c r="F732" s="7"/>
      <c r="G732" s="7"/>
    </row>
    <row r="733" spans="5:7" x14ac:dyDescent="0.25">
      <c r="E733" s="7"/>
      <c r="F733" s="7"/>
      <c r="G733" s="7"/>
    </row>
    <row r="734" spans="5:7" x14ac:dyDescent="0.25">
      <c r="E734" s="7"/>
      <c r="F734" s="7"/>
      <c r="G734" s="7"/>
    </row>
    <row r="735" spans="5:7" x14ac:dyDescent="0.25">
      <c r="E735" s="7"/>
      <c r="F735" s="7"/>
      <c r="G735" s="7"/>
    </row>
    <row r="736" spans="5:7" x14ac:dyDescent="0.25">
      <c r="E736" s="7"/>
      <c r="F736" s="7"/>
      <c r="G736" s="7"/>
    </row>
    <row r="737" spans="5:7" x14ac:dyDescent="0.25">
      <c r="E737" s="7"/>
      <c r="F737" s="7"/>
    </row>
    <row r="738" spans="5:7" x14ac:dyDescent="0.25">
      <c r="E738" s="7"/>
      <c r="F738" s="7"/>
      <c r="G738" s="7"/>
    </row>
    <row r="739" spans="5:7" x14ac:dyDescent="0.25">
      <c r="E739" s="7"/>
      <c r="F739" s="7"/>
      <c r="G739" s="7"/>
    </row>
    <row r="740" spans="5:7" x14ac:dyDescent="0.25">
      <c r="E740" s="7"/>
      <c r="F740" s="7"/>
      <c r="G740" s="7"/>
    </row>
    <row r="741" spans="5:7" x14ac:dyDescent="0.25">
      <c r="E741" s="7"/>
      <c r="F741" s="7"/>
      <c r="G741" s="7"/>
    </row>
    <row r="742" spans="5:7" x14ac:dyDescent="0.25">
      <c r="E742" s="7"/>
      <c r="F742" s="7"/>
      <c r="G742" s="7"/>
    </row>
    <row r="743" spans="5:7" x14ac:dyDescent="0.25">
      <c r="E743" s="7"/>
      <c r="F743" s="7"/>
      <c r="G743" s="7"/>
    </row>
    <row r="744" spans="5:7" x14ac:dyDescent="0.25">
      <c r="E744" s="7"/>
      <c r="F744" s="7"/>
    </row>
    <row r="745" spans="5:7" x14ac:dyDescent="0.25">
      <c r="E745" s="7"/>
      <c r="F745" s="7"/>
      <c r="G745" s="7"/>
    </row>
    <row r="746" spans="5:7" x14ac:dyDescent="0.25">
      <c r="E746" s="7"/>
      <c r="F746" s="7"/>
      <c r="G746" s="7"/>
    </row>
    <row r="747" spans="5:7" x14ac:dyDescent="0.25">
      <c r="E747" s="7"/>
      <c r="F747" s="7"/>
      <c r="G747" s="7"/>
    </row>
    <row r="748" spans="5:7" x14ac:dyDescent="0.25">
      <c r="E748" s="7"/>
      <c r="F748" s="7"/>
      <c r="G748" s="7"/>
    </row>
    <row r="749" spans="5:7" x14ac:dyDescent="0.25">
      <c r="E749" s="7"/>
      <c r="F749" s="7"/>
      <c r="G749" s="7"/>
    </row>
    <row r="750" spans="5:7" x14ac:dyDescent="0.25">
      <c r="E750" s="7"/>
      <c r="F750" s="7"/>
      <c r="G750" s="7"/>
    </row>
    <row r="751" spans="5:7" x14ac:dyDescent="0.25">
      <c r="E751" s="7"/>
      <c r="F751" s="7"/>
      <c r="G751" s="7"/>
    </row>
    <row r="752" spans="5:7" x14ac:dyDescent="0.25">
      <c r="E752" s="7"/>
      <c r="F752" s="7"/>
      <c r="G752" s="7"/>
    </row>
    <row r="753" spans="5:7" x14ac:dyDescent="0.25">
      <c r="E753" s="7"/>
      <c r="F753" s="7"/>
      <c r="G753" s="7"/>
    </row>
    <row r="754" spans="5:7" x14ac:dyDescent="0.25">
      <c r="E754" s="7"/>
      <c r="F754" s="7"/>
      <c r="G754" s="7"/>
    </row>
    <row r="755" spans="5:7" x14ac:dyDescent="0.25">
      <c r="E755" s="7"/>
      <c r="F755" s="7"/>
      <c r="G755" s="7"/>
    </row>
    <row r="756" spans="5:7" x14ac:dyDescent="0.25">
      <c r="E756" s="7"/>
      <c r="F756" s="7"/>
      <c r="G756" s="7"/>
    </row>
    <row r="757" spans="5:7" x14ac:dyDescent="0.25">
      <c r="E757" s="7"/>
      <c r="F757" s="7"/>
      <c r="G757" s="7"/>
    </row>
    <row r="758" spans="5:7" x14ac:dyDescent="0.25">
      <c r="E758" s="7"/>
      <c r="F758" s="7"/>
      <c r="G758" s="7"/>
    </row>
    <row r="759" spans="5:7" x14ac:dyDescent="0.25">
      <c r="E759" s="7"/>
      <c r="F759" s="7"/>
      <c r="G759" s="7"/>
    </row>
    <row r="760" spans="5:7" x14ac:dyDescent="0.25">
      <c r="E760" s="7"/>
      <c r="F760" s="7"/>
      <c r="G760" s="7"/>
    </row>
    <row r="761" spans="5:7" x14ac:dyDescent="0.25">
      <c r="E761" s="7"/>
      <c r="F761" s="7"/>
      <c r="G761" s="7"/>
    </row>
    <row r="762" spans="5:7" x14ac:dyDescent="0.25">
      <c r="E762" s="7"/>
      <c r="F762" s="7"/>
      <c r="G762" s="7"/>
    </row>
    <row r="763" spans="5:7" x14ac:dyDescent="0.25">
      <c r="E763" s="7"/>
      <c r="F763" s="7"/>
      <c r="G763" s="7"/>
    </row>
    <row r="764" spans="5:7" x14ac:dyDescent="0.25">
      <c r="E764" s="7"/>
      <c r="F764" s="7"/>
      <c r="G764" s="7"/>
    </row>
    <row r="765" spans="5:7" x14ac:dyDescent="0.25">
      <c r="E765" s="7"/>
      <c r="F765" s="7"/>
      <c r="G765" s="7"/>
    </row>
    <row r="766" spans="5:7" x14ac:dyDescent="0.25">
      <c r="E766" s="7"/>
      <c r="F766" s="7"/>
      <c r="G766" s="7"/>
    </row>
    <row r="767" spans="5:7" x14ac:dyDescent="0.25">
      <c r="E767" s="7"/>
      <c r="F767" s="7"/>
      <c r="G767" s="7"/>
    </row>
    <row r="768" spans="5:7" x14ac:dyDescent="0.25">
      <c r="E768" s="7"/>
      <c r="F768" s="7"/>
      <c r="G768" s="7"/>
    </row>
    <row r="769" spans="5:7" x14ac:dyDescent="0.25">
      <c r="E769" s="7"/>
      <c r="F769" s="7"/>
      <c r="G769" s="7"/>
    </row>
    <row r="770" spans="5:7" x14ac:dyDescent="0.25">
      <c r="E770" s="7"/>
      <c r="F770" s="7"/>
      <c r="G770" s="7"/>
    </row>
    <row r="771" spans="5:7" x14ac:dyDescent="0.25">
      <c r="E771" s="7"/>
      <c r="F771" s="7"/>
      <c r="G771" s="7"/>
    </row>
    <row r="772" spans="5:7" x14ac:dyDescent="0.25">
      <c r="E772" s="7"/>
      <c r="F772" s="7"/>
      <c r="G772" s="7"/>
    </row>
    <row r="773" spans="5:7" x14ac:dyDescent="0.25">
      <c r="E773" s="7"/>
      <c r="F773" s="7"/>
      <c r="G773" s="7"/>
    </row>
    <row r="774" spans="5:7" x14ac:dyDescent="0.25">
      <c r="E774" s="7"/>
      <c r="F774" s="7"/>
      <c r="G774" s="7"/>
    </row>
    <row r="775" spans="5:7" x14ac:dyDescent="0.25">
      <c r="E775" s="7"/>
      <c r="F775" s="7"/>
      <c r="G775" s="7"/>
    </row>
    <row r="776" spans="5:7" x14ac:dyDescent="0.25">
      <c r="E776" s="7"/>
      <c r="F776" s="7"/>
      <c r="G776" s="7"/>
    </row>
    <row r="777" spans="5:7" x14ac:dyDescent="0.25">
      <c r="E777" s="7"/>
      <c r="F777" s="7"/>
      <c r="G777" s="7"/>
    </row>
    <row r="778" spans="5:7" x14ac:dyDescent="0.25">
      <c r="E778" s="7"/>
      <c r="F778" s="7"/>
      <c r="G778" s="7"/>
    </row>
    <row r="779" spans="5:7" x14ac:dyDescent="0.25">
      <c r="E779" s="7"/>
      <c r="F779" s="7"/>
      <c r="G779" s="7"/>
    </row>
    <row r="780" spans="5:7" x14ac:dyDescent="0.25">
      <c r="E780" s="7"/>
      <c r="F780" s="7"/>
      <c r="G780" s="7"/>
    </row>
    <row r="781" spans="5:7" x14ac:dyDescent="0.25">
      <c r="E781" s="7"/>
      <c r="F781" s="7"/>
      <c r="G781" s="7"/>
    </row>
    <row r="782" spans="5:7" x14ac:dyDescent="0.25">
      <c r="E782" s="7"/>
      <c r="F782" s="7"/>
      <c r="G782" s="7"/>
    </row>
    <row r="783" spans="5:7" x14ac:dyDescent="0.25">
      <c r="E783" s="7"/>
      <c r="F783" s="7"/>
      <c r="G783" s="7"/>
    </row>
    <row r="784" spans="5:7" x14ac:dyDescent="0.25">
      <c r="E784" s="7"/>
      <c r="F784" s="7"/>
      <c r="G784" s="7"/>
    </row>
    <row r="785" spans="5:7" x14ac:dyDescent="0.25">
      <c r="E785" s="7"/>
      <c r="F785" s="7"/>
      <c r="G785" s="7"/>
    </row>
    <row r="786" spans="5:7" x14ac:dyDescent="0.25">
      <c r="E786" s="7"/>
      <c r="F786" s="7"/>
      <c r="G786" s="7"/>
    </row>
    <row r="787" spans="5:7" x14ac:dyDescent="0.25">
      <c r="E787" s="7"/>
      <c r="F787" s="7"/>
      <c r="G787" s="7"/>
    </row>
    <row r="788" spans="5:7" x14ac:dyDescent="0.25">
      <c r="E788" s="7"/>
      <c r="F788" s="7"/>
      <c r="G788" s="7"/>
    </row>
    <row r="789" spans="5:7" x14ac:dyDescent="0.25">
      <c r="E789" s="7"/>
      <c r="F789" s="7"/>
      <c r="G789" s="7"/>
    </row>
    <row r="790" spans="5:7" x14ac:dyDescent="0.25">
      <c r="E790" s="7"/>
      <c r="F790" s="7"/>
      <c r="G790" s="7"/>
    </row>
    <row r="791" spans="5:7" x14ac:dyDescent="0.25">
      <c r="E791" s="7"/>
      <c r="F791" s="7"/>
      <c r="G791" s="7"/>
    </row>
    <row r="792" spans="5:7" x14ac:dyDescent="0.25">
      <c r="E792" s="7"/>
      <c r="F792" s="7"/>
      <c r="G792" s="7"/>
    </row>
    <row r="793" spans="5:7" x14ac:dyDescent="0.25">
      <c r="E793" s="7"/>
      <c r="F793" s="7"/>
      <c r="G793" s="7"/>
    </row>
    <row r="794" spans="5:7" x14ac:dyDescent="0.25">
      <c r="E794" s="7"/>
      <c r="F794" s="7"/>
      <c r="G794" s="7"/>
    </row>
    <row r="795" spans="5:7" x14ac:dyDescent="0.25">
      <c r="E795" s="7"/>
      <c r="F795" s="7"/>
      <c r="G795" s="7"/>
    </row>
    <row r="796" spans="5:7" x14ac:dyDescent="0.25">
      <c r="E796" s="7"/>
      <c r="F796" s="7"/>
      <c r="G796" s="7"/>
    </row>
    <row r="797" spans="5:7" x14ac:dyDescent="0.25">
      <c r="E797" s="7"/>
      <c r="F797" s="7"/>
      <c r="G797" s="7"/>
    </row>
    <row r="798" spans="5:7" x14ac:dyDescent="0.25">
      <c r="E798" s="7"/>
      <c r="F798" s="7"/>
      <c r="G798" s="7"/>
    </row>
    <row r="799" spans="5:7" x14ac:dyDescent="0.25">
      <c r="E799" s="7"/>
      <c r="F799" s="7"/>
      <c r="G799" s="7"/>
    </row>
    <row r="800" spans="5:7" x14ac:dyDescent="0.25">
      <c r="E800" s="7"/>
      <c r="F800" s="7"/>
      <c r="G800" s="7"/>
    </row>
    <row r="801" spans="5:7" x14ac:dyDescent="0.25">
      <c r="E801" s="7"/>
      <c r="F801" s="7"/>
      <c r="G801" s="7"/>
    </row>
    <row r="802" spans="5:7" x14ac:dyDescent="0.25">
      <c r="E802" s="7"/>
      <c r="F802" s="7"/>
      <c r="G802" s="7"/>
    </row>
    <row r="803" spans="5:7" x14ac:dyDescent="0.25">
      <c r="E803" s="7"/>
      <c r="F803" s="7"/>
      <c r="G803" s="7"/>
    </row>
    <row r="804" spans="5:7" x14ac:dyDescent="0.25">
      <c r="E804" s="7"/>
      <c r="F804" s="7"/>
      <c r="G804" s="7"/>
    </row>
    <row r="805" spans="5:7" x14ac:dyDescent="0.25">
      <c r="E805" s="7"/>
      <c r="F805" s="7"/>
      <c r="G805" s="7"/>
    </row>
    <row r="806" spans="5:7" x14ac:dyDescent="0.25">
      <c r="E806" s="7"/>
      <c r="F806" s="7"/>
      <c r="G806" s="7"/>
    </row>
    <row r="807" spans="5:7" x14ac:dyDescent="0.25">
      <c r="E807" s="7"/>
      <c r="F807" s="7"/>
      <c r="G807" s="7"/>
    </row>
    <row r="808" spans="5:7" x14ac:dyDescent="0.25">
      <c r="E808" s="7"/>
      <c r="F808" s="7"/>
      <c r="G808" s="7"/>
    </row>
    <row r="809" spans="5:7" x14ac:dyDescent="0.25">
      <c r="E809" s="7"/>
      <c r="F809" s="7"/>
      <c r="G809" s="7"/>
    </row>
    <row r="810" spans="5:7" x14ac:dyDescent="0.25">
      <c r="E810" s="7"/>
      <c r="F810" s="7"/>
      <c r="G810" s="7"/>
    </row>
    <row r="811" spans="5:7" x14ac:dyDescent="0.25">
      <c r="E811" s="7"/>
      <c r="F811" s="7"/>
      <c r="G811" s="7"/>
    </row>
    <row r="812" spans="5:7" x14ac:dyDescent="0.25">
      <c r="E812" s="7"/>
      <c r="F812" s="7"/>
      <c r="G812" s="7"/>
    </row>
    <row r="813" spans="5:7" x14ac:dyDescent="0.25">
      <c r="E813" s="7"/>
      <c r="F813" s="7"/>
    </row>
    <row r="814" spans="5:7" x14ac:dyDescent="0.25">
      <c r="E814" s="7"/>
      <c r="F814" s="7"/>
      <c r="G814" s="7"/>
    </row>
    <row r="815" spans="5:7" x14ac:dyDescent="0.25">
      <c r="E815" s="7"/>
      <c r="F815" s="7"/>
      <c r="G815" s="7"/>
    </row>
    <row r="816" spans="5:7" x14ac:dyDescent="0.25">
      <c r="E816" s="7"/>
      <c r="F816" s="7"/>
      <c r="G816" s="7"/>
    </row>
    <row r="817" spans="5:7" x14ac:dyDescent="0.25">
      <c r="E817" s="7"/>
      <c r="F817" s="7"/>
      <c r="G817" s="7"/>
    </row>
    <row r="818" spans="5:7" x14ac:dyDescent="0.25">
      <c r="E818" s="7"/>
      <c r="F818" s="7"/>
      <c r="G818" s="7"/>
    </row>
    <row r="819" spans="5:7" x14ac:dyDescent="0.25">
      <c r="E819" s="7"/>
      <c r="F819" s="7"/>
      <c r="G819" s="7"/>
    </row>
    <row r="820" spans="5:7" x14ac:dyDescent="0.25">
      <c r="E820" s="7"/>
      <c r="F820" s="7"/>
      <c r="G820" s="7"/>
    </row>
    <row r="821" spans="5:7" x14ac:dyDescent="0.25">
      <c r="E821" s="7"/>
      <c r="F821" s="7"/>
      <c r="G821" s="7"/>
    </row>
    <row r="822" spans="5:7" x14ac:dyDescent="0.25">
      <c r="E822" s="7"/>
      <c r="F822" s="7"/>
      <c r="G822" s="7"/>
    </row>
    <row r="823" spans="5:7" x14ac:dyDescent="0.25">
      <c r="E823" s="7"/>
      <c r="F823" s="7"/>
      <c r="G823" s="7"/>
    </row>
    <row r="824" spans="5:7" x14ac:dyDescent="0.25">
      <c r="E824" s="7"/>
      <c r="F824" s="7"/>
      <c r="G824" s="7"/>
    </row>
    <row r="825" spans="5:7" x14ac:dyDescent="0.25">
      <c r="E825" s="7"/>
      <c r="F825" s="7"/>
      <c r="G825" s="7"/>
    </row>
    <row r="826" spans="5:7" x14ac:dyDescent="0.25">
      <c r="E826" s="7"/>
      <c r="F826" s="7"/>
      <c r="G826" s="7"/>
    </row>
    <row r="827" spans="5:7" x14ac:dyDescent="0.25">
      <c r="E827" s="7"/>
      <c r="F827" s="7"/>
      <c r="G827" s="7"/>
    </row>
    <row r="828" spans="5:7" x14ac:dyDescent="0.25">
      <c r="E828" s="7"/>
      <c r="F828" s="7"/>
      <c r="G828" s="7"/>
    </row>
    <row r="829" spans="5:7" x14ac:dyDescent="0.25">
      <c r="E829" s="7"/>
      <c r="F829" s="7"/>
      <c r="G829" s="7"/>
    </row>
    <row r="830" spans="5:7" x14ac:dyDescent="0.25">
      <c r="E830" s="7"/>
      <c r="F830" s="7"/>
      <c r="G830" s="7"/>
    </row>
    <row r="831" spans="5:7" x14ac:dyDescent="0.25">
      <c r="E831" s="7"/>
      <c r="F831" s="7"/>
      <c r="G831" s="7"/>
    </row>
    <row r="832" spans="5:7" x14ac:dyDescent="0.25">
      <c r="E832" s="7"/>
      <c r="F832" s="7"/>
      <c r="G832" s="7"/>
    </row>
    <row r="833" spans="5:7" x14ac:dyDescent="0.25">
      <c r="E833" s="7"/>
      <c r="F833" s="7"/>
      <c r="G833" s="7"/>
    </row>
    <row r="834" spans="5:7" x14ac:dyDescent="0.25">
      <c r="E834" s="7"/>
      <c r="F834" s="7"/>
      <c r="G834" s="7"/>
    </row>
    <row r="835" spans="5:7" x14ac:dyDescent="0.25">
      <c r="E835" s="7"/>
      <c r="F835" s="7"/>
      <c r="G835" s="7"/>
    </row>
    <row r="836" spans="5:7" x14ac:dyDescent="0.25">
      <c r="E836" s="7"/>
      <c r="F836" s="7"/>
      <c r="G836" s="7"/>
    </row>
    <row r="837" spans="5:7" x14ac:dyDescent="0.25">
      <c r="E837" s="7"/>
      <c r="F837" s="7"/>
      <c r="G837" s="7"/>
    </row>
    <row r="838" spans="5:7" x14ac:dyDescent="0.25">
      <c r="E838" s="7"/>
      <c r="F838" s="7"/>
      <c r="G838" s="7"/>
    </row>
    <row r="839" spans="5:7" x14ac:dyDescent="0.25">
      <c r="E839" s="7"/>
      <c r="F839" s="7"/>
      <c r="G839" s="7"/>
    </row>
    <row r="840" spans="5:7" x14ac:dyDescent="0.25">
      <c r="E840" s="7"/>
      <c r="F840" s="7"/>
      <c r="G840" s="7"/>
    </row>
    <row r="841" spans="5:7" x14ac:dyDescent="0.25">
      <c r="E841" s="7"/>
      <c r="F841" s="7"/>
      <c r="G841" s="7"/>
    </row>
    <row r="842" spans="5:7" x14ac:dyDescent="0.25">
      <c r="E842" s="7"/>
      <c r="F842" s="7"/>
      <c r="G842" s="7"/>
    </row>
    <row r="843" spans="5:7" x14ac:dyDescent="0.25">
      <c r="E843" s="7"/>
      <c r="F843" s="7"/>
      <c r="G843" s="7"/>
    </row>
    <row r="844" spans="5:7" x14ac:dyDescent="0.25">
      <c r="E844" s="7"/>
      <c r="F844" s="7"/>
      <c r="G844" s="7"/>
    </row>
    <row r="845" spans="5:7" x14ac:dyDescent="0.25">
      <c r="E845" s="7"/>
      <c r="F845" s="7"/>
      <c r="G845" s="7"/>
    </row>
    <row r="846" spans="5:7" x14ac:dyDescent="0.25">
      <c r="E846" s="7"/>
      <c r="F846" s="7"/>
      <c r="G846" s="7"/>
    </row>
    <row r="847" spans="5:7" x14ac:dyDescent="0.25">
      <c r="E847" s="7"/>
      <c r="F847" s="7"/>
      <c r="G847" s="7"/>
    </row>
    <row r="848" spans="5:7" x14ac:dyDescent="0.25">
      <c r="E848" s="7"/>
      <c r="F848" s="7"/>
      <c r="G848" s="7"/>
    </row>
    <row r="849" spans="5:7" x14ac:dyDescent="0.25">
      <c r="E849" s="7"/>
      <c r="F849" s="7"/>
      <c r="G849" s="7"/>
    </row>
    <row r="850" spans="5:7" x14ac:dyDescent="0.25">
      <c r="E850" s="7"/>
      <c r="F850" s="7"/>
      <c r="G850" s="7"/>
    </row>
    <row r="851" spans="5:7" x14ac:dyDescent="0.25">
      <c r="E851" s="7"/>
      <c r="F851" s="7"/>
    </row>
    <row r="852" spans="5:7" x14ac:dyDescent="0.25">
      <c r="E852" s="7"/>
      <c r="F852" s="7"/>
      <c r="G852" s="7"/>
    </row>
    <row r="853" spans="5:7" x14ac:dyDescent="0.25">
      <c r="E853" s="7"/>
      <c r="F853" s="7"/>
      <c r="G853" s="7"/>
    </row>
    <row r="854" spans="5:7" x14ac:dyDescent="0.25">
      <c r="E854" s="7"/>
      <c r="F854" s="7"/>
      <c r="G854" s="7"/>
    </row>
    <row r="855" spans="5:7" x14ac:dyDescent="0.25">
      <c r="E855" s="7"/>
      <c r="F855" s="7"/>
      <c r="G855" s="7"/>
    </row>
    <row r="856" spans="5:7" x14ac:dyDescent="0.25">
      <c r="E856" s="7"/>
      <c r="F856" s="7"/>
      <c r="G856" s="7"/>
    </row>
    <row r="857" spans="5:7" x14ac:dyDescent="0.25">
      <c r="E857" s="7"/>
      <c r="F857" s="7"/>
      <c r="G857" s="7"/>
    </row>
    <row r="858" spans="5:7" x14ac:dyDescent="0.25">
      <c r="E858" s="7"/>
      <c r="F858" s="7"/>
      <c r="G858" s="7"/>
    </row>
    <row r="859" spans="5:7" x14ac:dyDescent="0.25">
      <c r="E859" s="7"/>
      <c r="F859" s="7"/>
      <c r="G859" s="7"/>
    </row>
    <row r="860" spans="5:7" x14ac:dyDescent="0.25">
      <c r="E860" s="7"/>
      <c r="F860" s="7"/>
      <c r="G860" s="7"/>
    </row>
    <row r="861" spans="5:7" x14ac:dyDescent="0.25">
      <c r="E861" s="7"/>
      <c r="F861" s="7"/>
      <c r="G861" s="7"/>
    </row>
    <row r="862" spans="5:7" x14ac:dyDescent="0.25">
      <c r="E862" s="7"/>
      <c r="F862" s="7"/>
      <c r="G862" s="7"/>
    </row>
    <row r="863" spans="5:7" x14ac:dyDescent="0.25">
      <c r="E863" s="7"/>
      <c r="F863" s="7"/>
      <c r="G863" s="7"/>
    </row>
    <row r="864" spans="5:7" x14ac:dyDescent="0.25">
      <c r="E864" s="7"/>
      <c r="F864" s="7"/>
    </row>
    <row r="865" spans="5:7" x14ac:dyDescent="0.25">
      <c r="E865" s="7"/>
      <c r="F865" s="7"/>
      <c r="G865" s="7"/>
    </row>
    <row r="866" spans="5:7" x14ac:dyDescent="0.25">
      <c r="E866" s="7"/>
      <c r="F866" s="7"/>
      <c r="G866" s="7"/>
    </row>
    <row r="867" spans="5:7" x14ac:dyDescent="0.25">
      <c r="E867" s="7"/>
      <c r="F867" s="7"/>
      <c r="G867" s="7"/>
    </row>
    <row r="868" spans="5:7" x14ac:dyDescent="0.25">
      <c r="E868" s="7"/>
      <c r="F868" s="7"/>
      <c r="G868" s="7"/>
    </row>
    <row r="869" spans="5:7" x14ac:dyDescent="0.25">
      <c r="E869" s="7"/>
      <c r="F869" s="7"/>
      <c r="G869" s="7"/>
    </row>
    <row r="870" spans="5:7" x14ac:dyDescent="0.25">
      <c r="E870" s="7"/>
      <c r="F870" s="7"/>
      <c r="G870" s="7"/>
    </row>
    <row r="871" spans="5:7" x14ac:dyDescent="0.25">
      <c r="E871" s="7"/>
      <c r="F871" s="7"/>
      <c r="G871" s="7"/>
    </row>
    <row r="872" spans="5:7" x14ac:dyDescent="0.25">
      <c r="E872" s="7"/>
      <c r="F872" s="7"/>
      <c r="G872" s="7"/>
    </row>
    <row r="873" spans="5:7" x14ac:dyDescent="0.25">
      <c r="E873" s="7"/>
      <c r="F873" s="7"/>
      <c r="G873" s="7"/>
    </row>
    <row r="874" spans="5:7" x14ac:dyDescent="0.25">
      <c r="E874" s="7"/>
      <c r="F874" s="7"/>
      <c r="G874" s="7"/>
    </row>
    <row r="875" spans="5:7" x14ac:dyDescent="0.25">
      <c r="E875" s="7"/>
      <c r="F875" s="7"/>
      <c r="G875" s="7"/>
    </row>
    <row r="876" spans="5:7" x14ac:dyDescent="0.25">
      <c r="E876" s="7"/>
      <c r="F876" s="7"/>
      <c r="G876" s="7"/>
    </row>
    <row r="877" spans="5:7" x14ac:dyDescent="0.25">
      <c r="E877" s="7"/>
      <c r="F877" s="7"/>
      <c r="G877" s="7"/>
    </row>
    <row r="878" spans="5:7" x14ac:dyDescent="0.25">
      <c r="E878" s="7"/>
      <c r="F878" s="7"/>
      <c r="G878" s="7"/>
    </row>
    <row r="879" spans="5:7" x14ac:dyDescent="0.25">
      <c r="E879" s="7"/>
      <c r="F879" s="7"/>
      <c r="G879" s="7"/>
    </row>
    <row r="880" spans="5:7" x14ac:dyDescent="0.25">
      <c r="E880" s="7"/>
      <c r="F880" s="7"/>
      <c r="G880" s="7"/>
    </row>
    <row r="881" spans="5:7" x14ac:dyDescent="0.25">
      <c r="E881" s="7"/>
      <c r="F881" s="7"/>
      <c r="G881" s="7"/>
    </row>
    <row r="882" spans="5:7" x14ac:dyDescent="0.25">
      <c r="E882" s="7"/>
      <c r="F882" s="7"/>
      <c r="G882" s="7"/>
    </row>
    <row r="883" spans="5:7" x14ac:dyDescent="0.25">
      <c r="E883" s="7"/>
      <c r="F883" s="7"/>
    </row>
    <row r="884" spans="5:7" x14ac:dyDescent="0.25">
      <c r="E884" s="7"/>
      <c r="F884" s="7"/>
      <c r="G884" s="7"/>
    </row>
    <row r="885" spans="5:7" x14ac:dyDescent="0.25">
      <c r="E885" s="7"/>
      <c r="F885" s="7"/>
      <c r="G885" s="7"/>
    </row>
    <row r="886" spans="5:7" x14ac:dyDescent="0.25">
      <c r="E886" s="7"/>
      <c r="F886" s="7"/>
      <c r="G886" s="7"/>
    </row>
    <row r="887" spans="5:7" x14ac:dyDescent="0.25">
      <c r="E887" s="7"/>
      <c r="F887" s="7"/>
      <c r="G887" s="7"/>
    </row>
    <row r="888" spans="5:7" x14ac:dyDescent="0.25">
      <c r="E888" s="7"/>
      <c r="F888" s="7"/>
      <c r="G888" s="7"/>
    </row>
    <row r="889" spans="5:7" x14ac:dyDescent="0.25">
      <c r="E889" s="7"/>
      <c r="F889" s="7"/>
      <c r="G889" s="7"/>
    </row>
    <row r="890" spans="5:7" x14ac:dyDescent="0.25">
      <c r="E890" s="7"/>
      <c r="F890" s="7"/>
      <c r="G890" s="7"/>
    </row>
    <row r="891" spans="5:7" x14ac:dyDescent="0.25">
      <c r="E891" s="7"/>
      <c r="F891" s="7"/>
      <c r="G891" s="7"/>
    </row>
    <row r="892" spans="5:7" x14ac:dyDescent="0.25">
      <c r="E892" s="7"/>
      <c r="F892" s="7"/>
      <c r="G892" s="7"/>
    </row>
    <row r="893" spans="5:7" x14ac:dyDescent="0.25">
      <c r="E893" s="7"/>
      <c r="F893" s="7"/>
      <c r="G893" s="7"/>
    </row>
    <row r="894" spans="5:7" x14ac:dyDescent="0.25">
      <c r="E894" s="7"/>
      <c r="F894" s="7"/>
      <c r="G894" s="7"/>
    </row>
    <row r="895" spans="5:7" x14ac:dyDescent="0.25">
      <c r="E895" s="7"/>
      <c r="F895" s="7"/>
      <c r="G895" s="7"/>
    </row>
    <row r="896" spans="5:7" x14ac:dyDescent="0.25">
      <c r="E896" s="7"/>
      <c r="F896" s="7"/>
      <c r="G896" s="7"/>
    </row>
    <row r="897" spans="5:7" x14ac:dyDescent="0.25">
      <c r="E897" s="7"/>
      <c r="F897" s="7"/>
      <c r="G897" s="7"/>
    </row>
    <row r="898" spans="5:7" x14ac:dyDescent="0.25">
      <c r="E898" s="7"/>
      <c r="F898" s="7"/>
      <c r="G898" s="7"/>
    </row>
    <row r="899" spans="5:7" x14ac:dyDescent="0.25">
      <c r="E899" s="7"/>
      <c r="F899" s="7"/>
    </row>
    <row r="900" spans="5:7" x14ac:dyDescent="0.25">
      <c r="E900" s="7"/>
      <c r="F900" s="7"/>
      <c r="G900" s="7"/>
    </row>
    <row r="901" spans="5:7" x14ac:dyDescent="0.25">
      <c r="E901" s="7"/>
      <c r="F901" s="7"/>
      <c r="G901" s="7"/>
    </row>
    <row r="902" spans="5:7" x14ac:dyDescent="0.25">
      <c r="E902" s="7"/>
      <c r="F902" s="7"/>
      <c r="G902" s="7"/>
    </row>
    <row r="903" spans="5:7" x14ac:dyDescent="0.25">
      <c r="E903" s="7"/>
      <c r="F903" s="7"/>
      <c r="G903" s="7"/>
    </row>
    <row r="904" spans="5:7" x14ac:dyDescent="0.25">
      <c r="E904" s="7"/>
      <c r="F904" s="7"/>
      <c r="G904" s="7"/>
    </row>
    <row r="905" spans="5:7" x14ac:dyDescent="0.25">
      <c r="E905" s="7"/>
      <c r="F905" s="7"/>
      <c r="G905" s="7"/>
    </row>
    <row r="906" spans="5:7" x14ac:dyDescent="0.25">
      <c r="E906" s="7"/>
      <c r="F906" s="7"/>
      <c r="G906" s="7"/>
    </row>
    <row r="907" spans="5:7" x14ac:dyDescent="0.25">
      <c r="E907" s="7"/>
      <c r="F907" s="7"/>
      <c r="G907" s="7"/>
    </row>
    <row r="908" spans="5:7" x14ac:dyDescent="0.25">
      <c r="E908" s="7"/>
      <c r="F908" s="7"/>
      <c r="G908" s="7"/>
    </row>
    <row r="909" spans="5:7" x14ac:dyDescent="0.25">
      <c r="E909" s="7"/>
      <c r="F909" s="7"/>
      <c r="G909" s="7"/>
    </row>
    <row r="910" spans="5:7" x14ac:dyDescent="0.25">
      <c r="E910" s="7"/>
      <c r="F910" s="7"/>
      <c r="G910" s="7"/>
    </row>
    <row r="911" spans="5:7" x14ac:dyDescent="0.25">
      <c r="E911" s="7"/>
      <c r="F911" s="7"/>
      <c r="G911" s="7"/>
    </row>
    <row r="912" spans="5:7" x14ac:dyDescent="0.25">
      <c r="E912" s="7"/>
      <c r="F912" s="7"/>
      <c r="G912" s="7"/>
    </row>
    <row r="913" spans="5:7" x14ac:dyDescent="0.25">
      <c r="E913" s="7"/>
      <c r="F913" s="7"/>
      <c r="G913" s="7"/>
    </row>
    <row r="914" spans="5:7" x14ac:dyDescent="0.25">
      <c r="E914" s="7"/>
      <c r="F914" s="7"/>
      <c r="G914" s="7"/>
    </row>
    <row r="915" spans="5:7" x14ac:dyDescent="0.25">
      <c r="E915" s="7"/>
      <c r="F915" s="7"/>
      <c r="G915" s="7"/>
    </row>
    <row r="916" spans="5:7" x14ac:dyDescent="0.25">
      <c r="E916" s="7"/>
      <c r="F916" s="7"/>
      <c r="G916" s="7"/>
    </row>
    <row r="917" spans="5:7" x14ac:dyDescent="0.25">
      <c r="E917" s="7"/>
      <c r="F917" s="7"/>
      <c r="G917" s="7"/>
    </row>
    <row r="918" spans="5:7" x14ac:dyDescent="0.25">
      <c r="E918" s="7"/>
      <c r="F918" s="7"/>
      <c r="G918" s="7"/>
    </row>
    <row r="919" spans="5:7" x14ac:dyDescent="0.25">
      <c r="E919" s="7"/>
      <c r="F919" s="7"/>
      <c r="G919" s="7"/>
    </row>
    <row r="920" spans="5:7" x14ac:dyDescent="0.25">
      <c r="E920" s="7"/>
      <c r="F920" s="7"/>
      <c r="G920" s="7"/>
    </row>
    <row r="921" spans="5:7" x14ac:dyDescent="0.25">
      <c r="E921" s="7"/>
      <c r="F921" s="7"/>
      <c r="G921" s="7"/>
    </row>
    <row r="922" spans="5:7" x14ac:dyDescent="0.25">
      <c r="E922" s="7"/>
      <c r="F922" s="7"/>
      <c r="G922" s="7"/>
    </row>
    <row r="923" spans="5:7" x14ac:dyDescent="0.25">
      <c r="E923" s="7"/>
      <c r="F923" s="7"/>
      <c r="G923" s="7"/>
    </row>
    <row r="924" spans="5:7" x14ac:dyDescent="0.25">
      <c r="E924" s="7"/>
      <c r="F924" s="7"/>
      <c r="G924" s="7"/>
    </row>
    <row r="925" spans="5:7" x14ac:dyDescent="0.25">
      <c r="E925" s="7"/>
      <c r="F925" s="7"/>
      <c r="G925" s="7"/>
    </row>
    <row r="926" spans="5:7" x14ac:dyDescent="0.25">
      <c r="E926" s="7"/>
      <c r="F926" s="7"/>
      <c r="G926" s="7"/>
    </row>
    <row r="927" spans="5:7" x14ac:dyDescent="0.25">
      <c r="E927" s="7"/>
      <c r="F927" s="7"/>
      <c r="G927" s="7"/>
    </row>
    <row r="928" spans="5:7" x14ac:dyDescent="0.25">
      <c r="E928" s="7"/>
      <c r="F928" s="7"/>
      <c r="G928" s="7"/>
    </row>
    <row r="929" spans="5:7" x14ac:dyDescent="0.25">
      <c r="E929" s="7"/>
      <c r="F929" s="7"/>
      <c r="G929" s="7"/>
    </row>
    <row r="930" spans="5:7" x14ac:dyDescent="0.25">
      <c r="E930" s="7"/>
      <c r="F930" s="7"/>
      <c r="G930" s="7"/>
    </row>
    <row r="931" spans="5:7" x14ac:dyDescent="0.25">
      <c r="E931" s="7"/>
      <c r="F931" s="7"/>
      <c r="G931" s="7"/>
    </row>
    <row r="932" spans="5:7" x14ac:dyDescent="0.25">
      <c r="E932" s="7"/>
      <c r="F932" s="7"/>
      <c r="G932" s="7"/>
    </row>
    <row r="933" spans="5:7" x14ac:dyDescent="0.25">
      <c r="E933" s="7"/>
      <c r="F933" s="7"/>
      <c r="G933" s="7"/>
    </row>
    <row r="934" spans="5:7" x14ac:dyDescent="0.25">
      <c r="E934" s="7"/>
      <c r="F934" s="7"/>
      <c r="G934" s="7"/>
    </row>
    <row r="935" spans="5:7" x14ac:dyDescent="0.25">
      <c r="E935" s="7"/>
      <c r="F935" s="7"/>
      <c r="G935" s="7"/>
    </row>
    <row r="936" spans="5:7" x14ac:dyDescent="0.25">
      <c r="E936" s="7"/>
      <c r="F936" s="7"/>
      <c r="G936" s="7"/>
    </row>
    <row r="937" spans="5:7" x14ac:dyDescent="0.25">
      <c r="E937" s="7"/>
      <c r="F937" s="7"/>
      <c r="G937" s="7"/>
    </row>
    <row r="938" spans="5:7" x14ac:dyDescent="0.25">
      <c r="E938" s="7"/>
      <c r="F938" s="7"/>
      <c r="G938" s="7"/>
    </row>
    <row r="939" spans="5:7" x14ac:dyDescent="0.25">
      <c r="E939" s="7"/>
      <c r="F939" s="7"/>
      <c r="G939" s="7"/>
    </row>
    <row r="940" spans="5:7" x14ac:dyDescent="0.25">
      <c r="E940" s="7"/>
      <c r="F940" s="7"/>
      <c r="G940" s="7"/>
    </row>
    <row r="941" spans="5:7" x14ac:dyDescent="0.25">
      <c r="E941" s="7"/>
      <c r="F941" s="7"/>
      <c r="G941" s="7"/>
    </row>
    <row r="942" spans="5:7" x14ac:dyDescent="0.25">
      <c r="E942" s="7"/>
      <c r="F942" s="7"/>
      <c r="G942" s="7"/>
    </row>
    <row r="943" spans="5:7" x14ac:dyDescent="0.25">
      <c r="E943" s="7"/>
      <c r="F943" s="7"/>
      <c r="G943" s="7"/>
    </row>
    <row r="944" spans="5:7" x14ac:dyDescent="0.25">
      <c r="E944" s="7"/>
      <c r="F944" s="7"/>
      <c r="G944" s="7"/>
    </row>
    <row r="945" spans="5:7" x14ac:dyDescent="0.25">
      <c r="E945" s="7"/>
      <c r="F945" s="7"/>
      <c r="G945" s="7"/>
    </row>
    <row r="946" spans="5:7" x14ac:dyDescent="0.25">
      <c r="E946" s="7"/>
      <c r="F946" s="7"/>
      <c r="G946" s="7"/>
    </row>
    <row r="947" spans="5:7" x14ac:dyDescent="0.25">
      <c r="E947" s="7"/>
      <c r="F947" s="7"/>
      <c r="G947" s="7"/>
    </row>
    <row r="948" spans="5:7" x14ac:dyDescent="0.25">
      <c r="E948" s="7"/>
      <c r="F948" s="7"/>
      <c r="G948" s="7"/>
    </row>
    <row r="949" spans="5:7" x14ac:dyDescent="0.25">
      <c r="E949" s="7"/>
      <c r="F949" s="7"/>
      <c r="G949" s="7"/>
    </row>
    <row r="950" spans="5:7" x14ac:dyDescent="0.25">
      <c r="E950" s="7"/>
      <c r="F950" s="7"/>
      <c r="G950" s="7"/>
    </row>
    <row r="951" spans="5:7" x14ac:dyDescent="0.25">
      <c r="E951" s="7"/>
      <c r="F951" s="7"/>
      <c r="G951" s="7"/>
    </row>
    <row r="952" spans="5:7" x14ac:dyDescent="0.25">
      <c r="E952" s="7"/>
      <c r="F952" s="7"/>
      <c r="G952" s="7"/>
    </row>
    <row r="953" spans="5:7" x14ac:dyDescent="0.25">
      <c r="E953" s="7"/>
      <c r="F953" s="7"/>
      <c r="G953" s="7"/>
    </row>
    <row r="954" spans="5:7" x14ac:dyDescent="0.25">
      <c r="E954" s="7"/>
      <c r="F954" s="7"/>
      <c r="G954" s="7"/>
    </row>
    <row r="955" spans="5:7" x14ac:dyDescent="0.25">
      <c r="E955" s="7"/>
      <c r="F955" s="7"/>
      <c r="G955" s="7"/>
    </row>
    <row r="956" spans="5:7" x14ac:dyDescent="0.25">
      <c r="E956" s="7"/>
      <c r="F956" s="7"/>
      <c r="G956" s="7"/>
    </row>
    <row r="957" spans="5:7" x14ac:dyDescent="0.25">
      <c r="E957" s="7"/>
      <c r="F957" s="7"/>
      <c r="G957" s="7"/>
    </row>
    <row r="958" spans="5:7" x14ac:dyDescent="0.25">
      <c r="E958" s="7"/>
      <c r="F958" s="7"/>
      <c r="G958" s="7"/>
    </row>
    <row r="959" spans="5:7" x14ac:dyDescent="0.25">
      <c r="E959" s="7"/>
      <c r="F959" s="7"/>
      <c r="G959" s="7"/>
    </row>
    <row r="960" spans="5:7" x14ac:dyDescent="0.25">
      <c r="E960" s="7"/>
      <c r="F960" s="7"/>
      <c r="G960" s="7"/>
    </row>
    <row r="961" spans="5:7" x14ac:dyDescent="0.25">
      <c r="E961" s="7"/>
      <c r="F961" s="7"/>
      <c r="G961" s="7"/>
    </row>
    <row r="962" spans="5:7" x14ac:dyDescent="0.25">
      <c r="E962" s="7"/>
      <c r="F962" s="7"/>
      <c r="G962" s="7"/>
    </row>
    <row r="963" spans="5:7" x14ac:dyDescent="0.25">
      <c r="E963" s="7"/>
      <c r="F963" s="7"/>
      <c r="G963" s="7"/>
    </row>
    <row r="964" spans="5:7" x14ac:dyDescent="0.25">
      <c r="E964" s="7"/>
      <c r="F964" s="7"/>
      <c r="G964" s="7"/>
    </row>
    <row r="965" spans="5:7" x14ac:dyDescent="0.25">
      <c r="E965" s="7"/>
      <c r="F965" s="7"/>
      <c r="G965" s="7"/>
    </row>
    <row r="966" spans="5:7" x14ac:dyDescent="0.25">
      <c r="E966" s="7"/>
      <c r="F966" s="7"/>
      <c r="G966" s="7"/>
    </row>
    <row r="967" spans="5:7" x14ac:dyDescent="0.25">
      <c r="E967" s="7"/>
      <c r="F967" s="7"/>
      <c r="G967" s="7"/>
    </row>
    <row r="968" spans="5:7" x14ac:dyDescent="0.25">
      <c r="E968" s="7"/>
      <c r="F968" s="7"/>
      <c r="G968" s="7"/>
    </row>
    <row r="969" spans="5:7" x14ac:dyDescent="0.25">
      <c r="E969" s="7"/>
      <c r="F969" s="7"/>
      <c r="G969" s="7"/>
    </row>
    <row r="970" spans="5:7" x14ac:dyDescent="0.25">
      <c r="E970" s="7"/>
      <c r="F970" s="7"/>
      <c r="G970" s="7"/>
    </row>
    <row r="971" spans="5:7" x14ac:dyDescent="0.25">
      <c r="E971" s="7"/>
      <c r="F971" s="7"/>
      <c r="G971" s="7"/>
    </row>
    <row r="972" spans="5:7" x14ac:dyDescent="0.25">
      <c r="E972" s="7"/>
      <c r="F972" s="7"/>
    </row>
    <row r="973" spans="5:7" x14ac:dyDescent="0.25">
      <c r="E973" s="7"/>
      <c r="F973" s="7"/>
      <c r="G973" s="7"/>
    </row>
    <row r="974" spans="5:7" x14ac:dyDescent="0.25">
      <c r="E974" s="7"/>
      <c r="F974" s="7"/>
      <c r="G974" s="7"/>
    </row>
    <row r="975" spans="5:7" x14ac:dyDescent="0.25">
      <c r="E975" s="7"/>
      <c r="F975" s="7"/>
      <c r="G975" s="7"/>
    </row>
    <row r="976" spans="5:7" x14ac:dyDescent="0.25">
      <c r="E976" s="7"/>
      <c r="F976" s="7"/>
      <c r="G976" s="7"/>
    </row>
    <row r="977" spans="5:7" x14ac:dyDescent="0.25">
      <c r="E977" s="7"/>
      <c r="F977" s="7"/>
      <c r="G977" s="7"/>
    </row>
    <row r="978" spans="5:7" x14ac:dyDescent="0.25">
      <c r="E978" s="7"/>
      <c r="F978" s="7"/>
      <c r="G978" s="7"/>
    </row>
    <row r="979" spans="5:7" x14ac:dyDescent="0.25">
      <c r="E979" s="7"/>
      <c r="F979" s="7"/>
      <c r="G979" s="7"/>
    </row>
    <row r="980" spans="5:7" x14ac:dyDescent="0.25">
      <c r="E980" s="7"/>
      <c r="F980" s="7"/>
      <c r="G980" s="7"/>
    </row>
    <row r="981" spans="5:7" x14ac:dyDescent="0.25">
      <c r="E981" s="7"/>
      <c r="F981" s="7"/>
      <c r="G981" s="7"/>
    </row>
    <row r="982" spans="5:7" x14ac:dyDescent="0.25">
      <c r="E982" s="7"/>
      <c r="F982" s="7"/>
      <c r="G982" s="7"/>
    </row>
    <row r="983" spans="5:7" x14ac:dyDescent="0.25">
      <c r="E983" s="7"/>
      <c r="F983" s="7"/>
    </row>
    <row r="984" spans="5:7" x14ac:dyDescent="0.25">
      <c r="E984" s="7"/>
      <c r="F984" s="7"/>
    </row>
    <row r="985" spans="5:7" x14ac:dyDescent="0.25">
      <c r="E985" s="7"/>
      <c r="F985" s="7"/>
    </row>
    <row r="986" spans="5:7" x14ac:dyDescent="0.25">
      <c r="E986" s="7"/>
      <c r="F986" s="7"/>
    </row>
    <row r="987" spans="5:7" x14ac:dyDescent="0.25">
      <c r="E987" s="7"/>
      <c r="F987" s="7"/>
    </row>
    <row r="988" spans="5:7" x14ac:dyDescent="0.25">
      <c r="E988" s="7"/>
      <c r="F988" s="7"/>
    </row>
    <row r="989" spans="5:7" x14ac:dyDescent="0.25">
      <c r="E989" s="7"/>
      <c r="F989" s="7"/>
    </row>
    <row r="990" spans="5:7" x14ac:dyDescent="0.25">
      <c r="E990" s="7"/>
      <c r="F990" s="7"/>
    </row>
    <row r="991" spans="5:7" x14ac:dyDescent="0.25">
      <c r="E991" s="7"/>
      <c r="F991" s="7"/>
    </row>
    <row r="992" spans="5:7" x14ac:dyDescent="0.25">
      <c r="E992" s="7"/>
      <c r="F992" s="7"/>
    </row>
    <row r="993" spans="5:6" x14ac:dyDescent="0.25">
      <c r="E993" s="7"/>
      <c r="F993" s="7"/>
    </row>
    <row r="994" spans="5:6" x14ac:dyDescent="0.25">
      <c r="E994" s="7"/>
      <c r="F994" s="7"/>
    </row>
    <row r="995" spans="5:6" x14ac:dyDescent="0.25">
      <c r="E995" s="7"/>
      <c r="F995" s="7"/>
    </row>
    <row r="996" spans="5:6" x14ac:dyDescent="0.25">
      <c r="E996" s="7"/>
      <c r="F996" s="7"/>
    </row>
    <row r="997" spans="5:6" x14ac:dyDescent="0.25">
      <c r="E997" s="7"/>
      <c r="F997" s="7"/>
    </row>
    <row r="998" spans="5:6" x14ac:dyDescent="0.25">
      <c r="E998" s="7"/>
      <c r="F998" s="7"/>
    </row>
    <row r="999" spans="5:6" x14ac:dyDescent="0.25">
      <c r="E999" s="7"/>
      <c r="F999" s="7"/>
    </row>
    <row r="1000" spans="5:6" x14ac:dyDescent="0.25">
      <c r="E1000" s="7"/>
      <c r="F1000" s="7"/>
    </row>
    <row r="1001" spans="5:6" x14ac:dyDescent="0.25">
      <c r="E1001" s="7"/>
      <c r="F1001" s="7"/>
    </row>
    <row r="1002" spans="5:6" x14ac:dyDescent="0.25">
      <c r="E1002" s="7"/>
      <c r="F1002" s="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3BB7A-8E46-488B-A46F-9A47BBF3D3A3}">
  <dimension ref="A2:M1002"/>
  <sheetViews>
    <sheetView workbookViewId="0">
      <selection activeCell="O6" sqref="O6"/>
    </sheetView>
  </sheetViews>
  <sheetFormatPr defaultRowHeight="15" x14ac:dyDescent="0.25"/>
  <cols>
    <col min="2" max="2" width="9.140625" style="2"/>
    <col min="3" max="3" width="12.85546875" style="6" customWidth="1"/>
    <col min="4" max="5" width="13.42578125" style="2" customWidth="1"/>
  </cols>
  <sheetData>
    <row r="2" spans="1:13" s="3" customFormat="1" x14ac:dyDescent="0.25">
      <c r="A2" s="4"/>
      <c r="B2" s="1" t="s">
        <v>1</v>
      </c>
      <c r="C2" s="5" t="s">
        <v>243</v>
      </c>
      <c r="D2" s="8" t="s">
        <v>357</v>
      </c>
      <c r="E2" s="3" t="s">
        <v>386</v>
      </c>
      <c r="F2" s="3" t="s">
        <v>387</v>
      </c>
      <c r="G2" s="3" t="s">
        <v>359</v>
      </c>
      <c r="H2" s="3" t="s">
        <v>461</v>
      </c>
      <c r="I2" s="3" t="s">
        <v>358</v>
      </c>
      <c r="K2" s="3" t="s">
        <v>384</v>
      </c>
      <c r="L2" s="3" t="s">
        <v>385</v>
      </c>
      <c r="M2" s="3" t="s">
        <v>465</v>
      </c>
    </row>
    <row r="3" spans="1:13" x14ac:dyDescent="0.25">
      <c r="B3" s="2" t="s">
        <v>2</v>
      </c>
      <c r="C3" s="6">
        <v>43152</v>
      </c>
      <c r="D3" s="7">
        <v>88360.79</v>
      </c>
      <c r="E3" t="s">
        <v>388</v>
      </c>
      <c r="F3" t="s">
        <v>389</v>
      </c>
      <c r="G3">
        <v>195121</v>
      </c>
      <c r="H3">
        <v>95314</v>
      </c>
      <c r="I3" t="s">
        <v>360</v>
      </c>
      <c r="K3">
        <v>40725</v>
      </c>
      <c r="L3">
        <v>51281</v>
      </c>
      <c r="M3">
        <v>2391</v>
      </c>
    </row>
    <row r="4" spans="1:13" x14ac:dyDescent="0.25">
      <c r="B4" s="2" t="s">
        <v>3</v>
      </c>
      <c r="C4" s="6">
        <v>43164</v>
      </c>
      <c r="D4" s="7">
        <v>85879.23</v>
      </c>
      <c r="E4" t="s">
        <v>390</v>
      </c>
      <c r="F4" t="s">
        <v>391</v>
      </c>
      <c r="G4">
        <v>26932</v>
      </c>
      <c r="H4">
        <v>14497</v>
      </c>
      <c r="I4" t="s">
        <v>360</v>
      </c>
      <c r="K4">
        <v>147695</v>
      </c>
      <c r="L4">
        <v>50254</v>
      </c>
      <c r="M4">
        <v>1263</v>
      </c>
    </row>
    <row r="5" spans="1:13" x14ac:dyDescent="0.25">
      <c r="B5" s="2" t="s">
        <v>4</v>
      </c>
      <c r="C5" s="6">
        <v>43206</v>
      </c>
      <c r="D5" s="7">
        <v>93128.34</v>
      </c>
      <c r="E5" t="s">
        <v>392</v>
      </c>
      <c r="F5" t="s">
        <v>389</v>
      </c>
      <c r="G5">
        <v>22604</v>
      </c>
      <c r="H5">
        <v>12073</v>
      </c>
      <c r="I5" t="s">
        <v>360</v>
      </c>
      <c r="K5">
        <v>20714</v>
      </c>
      <c r="L5">
        <v>32964</v>
      </c>
      <c r="M5">
        <v>2973</v>
      </c>
    </row>
    <row r="6" spans="1:13" x14ac:dyDescent="0.25">
      <c r="B6" s="2" t="s">
        <v>5</v>
      </c>
      <c r="C6" s="6">
        <v>43217</v>
      </c>
      <c r="D6" s="7">
        <v>57002.02</v>
      </c>
      <c r="E6" t="s">
        <v>393</v>
      </c>
      <c r="F6" t="s">
        <v>389</v>
      </c>
      <c r="G6">
        <v>57710</v>
      </c>
      <c r="H6">
        <v>28512</v>
      </c>
      <c r="I6" t="s">
        <v>360</v>
      </c>
      <c r="K6">
        <v>17495</v>
      </c>
      <c r="L6">
        <v>38678</v>
      </c>
      <c r="M6">
        <v>3995</v>
      </c>
    </row>
    <row r="7" spans="1:13" x14ac:dyDescent="0.25">
      <c r="B7" s="2" t="s">
        <v>6</v>
      </c>
      <c r="C7" s="6">
        <v>43234</v>
      </c>
      <c r="D7" s="7">
        <v>118976.16</v>
      </c>
      <c r="E7" t="s">
        <v>394</v>
      </c>
      <c r="F7" t="s">
        <v>391</v>
      </c>
      <c r="G7">
        <v>10678</v>
      </c>
      <c r="H7">
        <v>5660</v>
      </c>
      <c r="I7" t="s">
        <v>360</v>
      </c>
      <c r="K7">
        <v>42345</v>
      </c>
      <c r="L7">
        <v>45813</v>
      </c>
      <c r="M7">
        <v>3141</v>
      </c>
    </row>
    <row r="8" spans="1:13" x14ac:dyDescent="0.25">
      <c r="B8" s="2" t="s">
        <v>7</v>
      </c>
      <c r="C8" s="6">
        <v>43241</v>
      </c>
      <c r="D8" s="7">
        <v>104802.63</v>
      </c>
      <c r="E8" t="s">
        <v>395</v>
      </c>
      <c r="F8" t="s">
        <v>391</v>
      </c>
      <c r="G8">
        <v>20354</v>
      </c>
      <c r="H8">
        <v>9502</v>
      </c>
      <c r="I8" t="s">
        <v>360</v>
      </c>
      <c r="K8">
        <v>8057</v>
      </c>
      <c r="L8">
        <v>31938</v>
      </c>
      <c r="M8">
        <v>5884</v>
      </c>
    </row>
    <row r="9" spans="1:13" x14ac:dyDescent="0.25">
      <c r="B9" s="2" t="s">
        <v>8</v>
      </c>
      <c r="C9" s="6">
        <v>43250</v>
      </c>
      <c r="D9" s="7">
        <v>66017.179999999993</v>
      </c>
      <c r="E9" t="s">
        <v>396</v>
      </c>
      <c r="F9" t="s">
        <v>391</v>
      </c>
      <c r="G9">
        <v>116648</v>
      </c>
      <c r="H9">
        <v>56274</v>
      </c>
      <c r="I9" t="s">
        <v>360</v>
      </c>
      <c r="K9">
        <v>15581</v>
      </c>
      <c r="L9">
        <v>32229</v>
      </c>
      <c r="M9">
        <v>1793</v>
      </c>
    </row>
    <row r="10" spans="1:13" x14ac:dyDescent="0.25">
      <c r="B10" s="2" t="s">
        <v>9</v>
      </c>
      <c r="C10" s="6">
        <v>43250</v>
      </c>
      <c r="D10" s="7">
        <v>74279.009999999995</v>
      </c>
      <c r="E10" t="s">
        <v>397</v>
      </c>
      <c r="F10" t="s">
        <v>391</v>
      </c>
      <c r="G10">
        <v>34079</v>
      </c>
      <c r="H10">
        <v>16258</v>
      </c>
      <c r="I10" t="s">
        <v>360</v>
      </c>
      <c r="K10">
        <v>88612</v>
      </c>
      <c r="L10">
        <v>41703</v>
      </c>
      <c r="M10">
        <v>925</v>
      </c>
    </row>
    <row r="11" spans="1:13" x14ac:dyDescent="0.25">
      <c r="B11" s="2" t="s">
        <v>10</v>
      </c>
      <c r="C11" s="6">
        <v>43255</v>
      </c>
      <c r="D11" s="7">
        <v>68980.52</v>
      </c>
      <c r="E11" t="s">
        <v>394</v>
      </c>
      <c r="F11" t="s">
        <v>391</v>
      </c>
      <c r="G11">
        <v>26008</v>
      </c>
      <c r="H11">
        <v>12975</v>
      </c>
      <c r="I11" t="s">
        <v>360</v>
      </c>
      <c r="K11">
        <v>26462</v>
      </c>
      <c r="L11">
        <v>34177</v>
      </c>
      <c r="M11">
        <v>2949</v>
      </c>
    </row>
    <row r="12" spans="1:13" x14ac:dyDescent="0.25">
      <c r="B12" s="2" t="s">
        <v>11</v>
      </c>
      <c r="C12" s="6">
        <v>43258</v>
      </c>
      <c r="D12" s="7">
        <v>42314.39</v>
      </c>
      <c r="E12" t="s">
        <v>398</v>
      </c>
      <c r="F12" t="s">
        <v>389</v>
      </c>
      <c r="G12">
        <v>43819</v>
      </c>
      <c r="H12">
        <v>21619</v>
      </c>
      <c r="I12" t="s">
        <v>360</v>
      </c>
      <c r="K12">
        <v>20600</v>
      </c>
      <c r="L12">
        <v>36296</v>
      </c>
      <c r="M12">
        <v>1710</v>
      </c>
    </row>
    <row r="13" spans="1:13" x14ac:dyDescent="0.25">
      <c r="B13" s="2" t="s">
        <v>12</v>
      </c>
      <c r="C13" s="6">
        <v>43272</v>
      </c>
      <c r="D13" s="7">
        <v>114425.19</v>
      </c>
      <c r="E13" t="s">
        <v>399</v>
      </c>
      <c r="F13" t="s">
        <v>389</v>
      </c>
      <c r="G13">
        <v>13395</v>
      </c>
      <c r="H13">
        <v>6382</v>
      </c>
      <c r="I13" t="s">
        <v>360</v>
      </c>
      <c r="K13">
        <v>31728</v>
      </c>
      <c r="L13">
        <v>41627</v>
      </c>
      <c r="M13">
        <v>2025</v>
      </c>
    </row>
    <row r="14" spans="1:13" x14ac:dyDescent="0.25">
      <c r="B14" s="2" t="s">
        <v>13</v>
      </c>
      <c r="C14" s="6">
        <v>43272</v>
      </c>
      <c r="D14" s="7">
        <v>69192.850000000006</v>
      </c>
      <c r="E14" t="s">
        <v>400</v>
      </c>
      <c r="F14" t="s">
        <v>389</v>
      </c>
      <c r="G14">
        <v>25070</v>
      </c>
      <c r="H14">
        <v>11834</v>
      </c>
      <c r="I14" t="s">
        <v>360</v>
      </c>
      <c r="K14">
        <v>10568</v>
      </c>
      <c r="L14">
        <v>33536</v>
      </c>
      <c r="M14">
        <v>2231</v>
      </c>
    </row>
    <row r="15" spans="1:13" x14ac:dyDescent="0.25">
      <c r="B15" s="2" t="s">
        <v>14</v>
      </c>
      <c r="C15" s="6">
        <v>43280</v>
      </c>
      <c r="D15" s="7">
        <v>61214.26</v>
      </c>
      <c r="E15" t="s">
        <v>401</v>
      </c>
      <c r="F15" t="s">
        <v>389</v>
      </c>
      <c r="G15">
        <v>13537</v>
      </c>
      <c r="H15">
        <v>6671</v>
      </c>
      <c r="I15" t="s">
        <v>361</v>
      </c>
      <c r="K15">
        <v>19258</v>
      </c>
      <c r="L15">
        <v>32011</v>
      </c>
      <c r="M15">
        <v>3088</v>
      </c>
    </row>
    <row r="16" spans="1:13" x14ac:dyDescent="0.25">
      <c r="B16" s="2" t="s">
        <v>15</v>
      </c>
      <c r="C16" s="6">
        <v>43283</v>
      </c>
      <c r="D16" s="7">
        <v>54137.05</v>
      </c>
      <c r="E16" t="s">
        <v>392</v>
      </c>
      <c r="F16" t="s">
        <v>389</v>
      </c>
      <c r="G16">
        <v>15002</v>
      </c>
      <c r="H16">
        <v>7334</v>
      </c>
      <c r="I16" t="s">
        <v>361</v>
      </c>
      <c r="K16">
        <v>10312</v>
      </c>
      <c r="L16">
        <v>35327</v>
      </c>
      <c r="M16">
        <v>4517</v>
      </c>
    </row>
    <row r="17" spans="2:13" x14ac:dyDescent="0.25">
      <c r="B17" s="2" t="s">
        <v>16</v>
      </c>
      <c r="C17" s="6">
        <v>43291</v>
      </c>
      <c r="D17" s="7">
        <v>37902.35</v>
      </c>
      <c r="E17" t="s">
        <v>399</v>
      </c>
      <c r="F17" t="s">
        <v>391</v>
      </c>
      <c r="G17">
        <v>50884</v>
      </c>
      <c r="H17">
        <v>25174</v>
      </c>
      <c r="I17" t="s">
        <v>361</v>
      </c>
      <c r="K17">
        <v>11367</v>
      </c>
      <c r="L17">
        <v>38056</v>
      </c>
      <c r="M17">
        <v>3883</v>
      </c>
    </row>
    <row r="18" spans="2:13" x14ac:dyDescent="0.25">
      <c r="B18" s="2" t="s">
        <v>17</v>
      </c>
      <c r="C18" s="6">
        <v>43293</v>
      </c>
      <c r="D18" s="7">
        <v>39969.72</v>
      </c>
      <c r="E18" t="s">
        <v>394</v>
      </c>
      <c r="F18" t="s">
        <v>389</v>
      </c>
      <c r="G18">
        <v>54444</v>
      </c>
      <c r="H18">
        <v>26303</v>
      </c>
      <c r="I18" t="s">
        <v>361</v>
      </c>
      <c r="K18">
        <v>37575</v>
      </c>
      <c r="L18">
        <v>46729</v>
      </c>
      <c r="M18">
        <v>2066</v>
      </c>
    </row>
    <row r="19" spans="2:13" x14ac:dyDescent="0.25">
      <c r="B19" s="2" t="s">
        <v>18</v>
      </c>
      <c r="C19" s="6">
        <v>43297</v>
      </c>
      <c r="D19" s="7">
        <v>69913.39</v>
      </c>
      <c r="E19" t="s">
        <v>402</v>
      </c>
      <c r="F19" t="s">
        <v>391</v>
      </c>
      <c r="G19">
        <v>12865</v>
      </c>
      <c r="H19">
        <v>6176</v>
      </c>
      <c r="I19" t="s">
        <v>361</v>
      </c>
      <c r="K19">
        <v>42075</v>
      </c>
      <c r="L19">
        <v>40576</v>
      </c>
      <c r="M19">
        <v>2536</v>
      </c>
    </row>
    <row r="20" spans="2:13" x14ac:dyDescent="0.25">
      <c r="B20" s="2" t="s">
        <v>19</v>
      </c>
      <c r="C20" s="6">
        <v>43305</v>
      </c>
      <c r="D20" s="7">
        <v>52748.63</v>
      </c>
      <c r="E20" t="s">
        <v>403</v>
      </c>
      <c r="F20" t="s">
        <v>391</v>
      </c>
      <c r="G20">
        <v>11027</v>
      </c>
      <c r="H20">
        <v>5579</v>
      </c>
      <c r="I20" t="s">
        <v>361</v>
      </c>
      <c r="K20">
        <v>9930</v>
      </c>
      <c r="L20">
        <v>24900</v>
      </c>
      <c r="M20">
        <v>3001</v>
      </c>
    </row>
    <row r="21" spans="2:13" x14ac:dyDescent="0.25">
      <c r="B21" s="2" t="s">
        <v>20</v>
      </c>
      <c r="C21" s="6">
        <v>43311</v>
      </c>
      <c r="D21" s="7">
        <v>50310.09</v>
      </c>
      <c r="E21" t="s">
        <v>404</v>
      </c>
      <c r="F21" t="s">
        <v>389</v>
      </c>
      <c r="G21">
        <v>37886</v>
      </c>
      <c r="H21">
        <v>18339</v>
      </c>
      <c r="I21" t="s">
        <v>361</v>
      </c>
      <c r="K21">
        <v>8803</v>
      </c>
      <c r="L21">
        <v>31212</v>
      </c>
      <c r="M21">
        <v>2971</v>
      </c>
    </row>
    <row r="22" spans="2:13" x14ac:dyDescent="0.25">
      <c r="B22" s="2" t="s">
        <v>21</v>
      </c>
      <c r="C22" s="6">
        <v>43332</v>
      </c>
      <c r="D22" s="7">
        <v>52963.65</v>
      </c>
      <c r="E22" t="s">
        <v>399</v>
      </c>
      <c r="F22" t="s">
        <v>391</v>
      </c>
      <c r="G22">
        <v>13938</v>
      </c>
      <c r="H22">
        <v>6863</v>
      </c>
      <c r="I22" t="s">
        <v>361</v>
      </c>
      <c r="K22">
        <v>29358</v>
      </c>
      <c r="L22">
        <v>36444</v>
      </c>
      <c r="M22">
        <v>1673</v>
      </c>
    </row>
    <row r="23" spans="2:13" x14ac:dyDescent="0.25">
      <c r="B23" s="2" t="s">
        <v>22</v>
      </c>
      <c r="C23" s="6">
        <v>43340</v>
      </c>
      <c r="D23" s="7">
        <v>62195.47</v>
      </c>
      <c r="E23" t="s">
        <v>402</v>
      </c>
      <c r="F23" t="s">
        <v>389</v>
      </c>
      <c r="G23">
        <v>80965</v>
      </c>
      <c r="H23">
        <v>40081</v>
      </c>
      <c r="I23" t="s">
        <v>361</v>
      </c>
      <c r="K23">
        <v>10591</v>
      </c>
      <c r="L23">
        <v>36022</v>
      </c>
      <c r="M23">
        <v>3041</v>
      </c>
    </row>
    <row r="24" spans="2:13" x14ac:dyDescent="0.25">
      <c r="B24" s="2" t="s">
        <v>23</v>
      </c>
      <c r="C24" s="6">
        <v>43360</v>
      </c>
      <c r="D24" s="7">
        <v>43329.22</v>
      </c>
      <c r="E24" t="s">
        <v>405</v>
      </c>
      <c r="F24" t="s">
        <v>389</v>
      </c>
      <c r="G24">
        <v>49866</v>
      </c>
      <c r="H24">
        <v>24708</v>
      </c>
      <c r="I24" t="s">
        <v>361</v>
      </c>
      <c r="K24">
        <v>61222</v>
      </c>
      <c r="L24">
        <v>38971</v>
      </c>
      <c r="M24">
        <v>1526</v>
      </c>
    </row>
    <row r="25" spans="2:13" x14ac:dyDescent="0.25">
      <c r="B25" s="2" t="s">
        <v>24</v>
      </c>
      <c r="C25" s="6">
        <v>43360</v>
      </c>
      <c r="D25" s="7">
        <v>71570.990000000005</v>
      </c>
      <c r="E25" t="s">
        <v>406</v>
      </c>
      <c r="F25" t="s">
        <v>391</v>
      </c>
      <c r="G25">
        <v>42154</v>
      </c>
      <c r="H25">
        <v>19450</v>
      </c>
      <c r="I25" t="s">
        <v>361</v>
      </c>
      <c r="K25">
        <v>37331</v>
      </c>
      <c r="L25">
        <v>45028</v>
      </c>
      <c r="M25">
        <v>2413</v>
      </c>
    </row>
    <row r="26" spans="2:13" x14ac:dyDescent="0.25">
      <c r="B26" s="2" t="s">
        <v>25</v>
      </c>
      <c r="C26" s="6">
        <v>43390</v>
      </c>
      <c r="D26" s="7">
        <v>78840.23</v>
      </c>
      <c r="E26" t="s">
        <v>407</v>
      </c>
      <c r="F26" t="s">
        <v>389</v>
      </c>
      <c r="G26">
        <v>71068</v>
      </c>
      <c r="H26">
        <v>35474</v>
      </c>
      <c r="I26" t="s">
        <v>361</v>
      </c>
      <c r="K26">
        <v>31231</v>
      </c>
      <c r="L26">
        <v>27306</v>
      </c>
      <c r="M26">
        <v>2075</v>
      </c>
    </row>
    <row r="27" spans="2:13" x14ac:dyDescent="0.25">
      <c r="B27" s="2" t="s">
        <v>26</v>
      </c>
      <c r="C27" s="6">
        <v>43390</v>
      </c>
      <c r="D27" s="7">
        <v>61994.76</v>
      </c>
      <c r="E27" t="s">
        <v>398</v>
      </c>
      <c r="F27" t="s">
        <v>391</v>
      </c>
      <c r="G27">
        <v>80763</v>
      </c>
      <c r="H27">
        <v>39362</v>
      </c>
      <c r="I27" t="s">
        <v>361</v>
      </c>
      <c r="K27">
        <v>49341</v>
      </c>
      <c r="L27">
        <v>38192</v>
      </c>
      <c r="M27">
        <v>1360</v>
      </c>
    </row>
    <row r="28" spans="2:13" x14ac:dyDescent="0.25">
      <c r="B28" s="2" t="s">
        <v>27</v>
      </c>
      <c r="C28" s="6">
        <v>43392</v>
      </c>
      <c r="D28" s="7">
        <v>89690.38</v>
      </c>
      <c r="E28" t="s">
        <v>406</v>
      </c>
      <c r="F28" t="s">
        <v>389</v>
      </c>
      <c r="G28">
        <v>37935</v>
      </c>
      <c r="H28">
        <v>19524</v>
      </c>
      <c r="I28" t="s">
        <v>361</v>
      </c>
      <c r="K28">
        <v>61172</v>
      </c>
      <c r="L28">
        <v>53555</v>
      </c>
      <c r="M28">
        <v>1980</v>
      </c>
    </row>
    <row r="29" spans="2:13" x14ac:dyDescent="0.25">
      <c r="B29" s="2" t="s">
        <v>28</v>
      </c>
      <c r="C29" s="6">
        <v>43397</v>
      </c>
      <c r="D29" s="7">
        <v>104335.03999999999</v>
      </c>
      <c r="E29" t="s">
        <v>403</v>
      </c>
      <c r="F29" t="s">
        <v>391</v>
      </c>
      <c r="G29">
        <v>103766</v>
      </c>
      <c r="H29">
        <v>50207</v>
      </c>
      <c r="I29" t="s">
        <v>361</v>
      </c>
      <c r="K29">
        <v>29399</v>
      </c>
      <c r="L29">
        <v>32330</v>
      </c>
      <c r="M29">
        <v>2209</v>
      </c>
    </row>
    <row r="30" spans="2:13" x14ac:dyDescent="0.25">
      <c r="B30" s="2" t="s">
        <v>29</v>
      </c>
      <c r="C30" s="6">
        <v>43397</v>
      </c>
      <c r="D30" s="7">
        <v>52246.29</v>
      </c>
      <c r="E30" t="s">
        <v>406</v>
      </c>
      <c r="F30" t="s">
        <v>391</v>
      </c>
      <c r="G30">
        <v>16896</v>
      </c>
      <c r="H30">
        <v>8477</v>
      </c>
      <c r="I30" t="s">
        <v>361</v>
      </c>
      <c r="K30">
        <v>78881</v>
      </c>
      <c r="L30">
        <v>39220</v>
      </c>
      <c r="M30">
        <v>1976</v>
      </c>
    </row>
    <row r="31" spans="2:13" x14ac:dyDescent="0.25">
      <c r="B31" s="2" t="s">
        <v>30</v>
      </c>
      <c r="C31" s="6">
        <v>43397</v>
      </c>
      <c r="D31" s="7">
        <v>90697.67</v>
      </c>
      <c r="E31" t="s">
        <v>406</v>
      </c>
      <c r="F31" t="s">
        <v>389</v>
      </c>
      <c r="G31">
        <v>31634</v>
      </c>
      <c r="H31">
        <v>15311</v>
      </c>
      <c r="I31" t="s">
        <v>361</v>
      </c>
      <c r="K31">
        <v>13188</v>
      </c>
      <c r="L31">
        <v>34680</v>
      </c>
      <c r="M31">
        <v>2112</v>
      </c>
    </row>
    <row r="32" spans="2:13" x14ac:dyDescent="0.25">
      <c r="B32" s="2" t="s">
        <v>31</v>
      </c>
      <c r="C32" s="6">
        <v>43416</v>
      </c>
      <c r="D32" s="7">
        <v>90884.32</v>
      </c>
      <c r="E32" t="s">
        <v>408</v>
      </c>
      <c r="F32" t="s">
        <v>389</v>
      </c>
      <c r="G32">
        <v>26815</v>
      </c>
      <c r="H32">
        <v>13174</v>
      </c>
      <c r="I32" t="s">
        <v>361</v>
      </c>
      <c r="K32">
        <v>22124</v>
      </c>
      <c r="L32">
        <v>35372</v>
      </c>
      <c r="M32">
        <v>2437</v>
      </c>
    </row>
    <row r="33" spans="2:13" x14ac:dyDescent="0.25">
      <c r="B33" s="2" t="s">
        <v>32</v>
      </c>
      <c r="C33" s="6">
        <v>43416</v>
      </c>
      <c r="D33" s="7">
        <v>76320.44</v>
      </c>
      <c r="E33" t="s">
        <v>409</v>
      </c>
      <c r="F33" t="s">
        <v>391</v>
      </c>
      <c r="G33">
        <v>8697</v>
      </c>
      <c r="H33">
        <v>4095</v>
      </c>
      <c r="I33" t="s">
        <v>361</v>
      </c>
      <c r="K33">
        <v>20334</v>
      </c>
      <c r="L33">
        <v>36024</v>
      </c>
      <c r="M33">
        <v>2022</v>
      </c>
    </row>
    <row r="34" spans="2:13" x14ac:dyDescent="0.25">
      <c r="B34" s="2" t="s">
        <v>33</v>
      </c>
      <c r="C34" s="6">
        <v>43416</v>
      </c>
      <c r="D34" s="7">
        <v>73360.38</v>
      </c>
      <c r="E34" t="s">
        <v>410</v>
      </c>
      <c r="F34" t="s">
        <v>389</v>
      </c>
      <c r="G34">
        <v>15256</v>
      </c>
      <c r="H34">
        <v>7183</v>
      </c>
      <c r="I34" t="s">
        <v>361</v>
      </c>
      <c r="K34">
        <v>6669</v>
      </c>
      <c r="L34">
        <v>20541</v>
      </c>
      <c r="M34">
        <v>2413</v>
      </c>
    </row>
    <row r="35" spans="2:13" x14ac:dyDescent="0.25">
      <c r="B35" s="2" t="s">
        <v>34</v>
      </c>
      <c r="C35" s="6">
        <v>43430</v>
      </c>
      <c r="D35" s="7"/>
      <c r="E35" t="s">
        <v>394</v>
      </c>
      <c r="F35" t="s">
        <v>391</v>
      </c>
      <c r="G35">
        <v>17252</v>
      </c>
      <c r="H35">
        <v>8259</v>
      </c>
      <c r="I35" t="s">
        <v>361</v>
      </c>
      <c r="K35">
        <v>11612</v>
      </c>
      <c r="L35">
        <v>32714</v>
      </c>
      <c r="M35">
        <v>2373</v>
      </c>
    </row>
    <row r="36" spans="2:13" x14ac:dyDescent="0.25">
      <c r="B36" s="2" t="s">
        <v>35</v>
      </c>
      <c r="C36" s="6">
        <v>43430</v>
      </c>
      <c r="D36" s="7">
        <v>50449.46</v>
      </c>
      <c r="E36" t="s">
        <v>411</v>
      </c>
      <c r="F36" t="s">
        <v>389</v>
      </c>
      <c r="G36">
        <v>103534</v>
      </c>
      <c r="H36">
        <v>49563</v>
      </c>
      <c r="I36" t="s">
        <v>361</v>
      </c>
      <c r="K36">
        <v>13357</v>
      </c>
      <c r="L36">
        <v>41997</v>
      </c>
      <c r="M36">
        <v>3220</v>
      </c>
    </row>
    <row r="37" spans="2:13" x14ac:dyDescent="0.25">
      <c r="B37" s="2" t="s">
        <v>36</v>
      </c>
      <c r="C37" s="6">
        <v>43452</v>
      </c>
      <c r="D37" s="7">
        <v>53949.26</v>
      </c>
      <c r="E37" t="s">
        <v>401</v>
      </c>
      <c r="F37" t="s">
        <v>391</v>
      </c>
      <c r="G37">
        <v>52860</v>
      </c>
      <c r="H37">
        <v>26076</v>
      </c>
      <c r="I37" t="s">
        <v>361</v>
      </c>
      <c r="K37">
        <v>77666</v>
      </c>
      <c r="L37">
        <v>41571</v>
      </c>
      <c r="M37">
        <v>863</v>
      </c>
    </row>
    <row r="38" spans="2:13" x14ac:dyDescent="0.25">
      <c r="B38" s="2" t="s">
        <v>37</v>
      </c>
      <c r="C38" s="6">
        <v>43452</v>
      </c>
      <c r="D38" s="7">
        <v>113616.23</v>
      </c>
      <c r="E38" t="s">
        <v>412</v>
      </c>
      <c r="F38" t="s">
        <v>391</v>
      </c>
      <c r="G38">
        <v>659026</v>
      </c>
      <c r="H38">
        <v>311581</v>
      </c>
      <c r="I38" t="s">
        <v>361</v>
      </c>
      <c r="K38">
        <v>40758</v>
      </c>
      <c r="L38">
        <v>37745</v>
      </c>
      <c r="M38">
        <v>1399</v>
      </c>
    </row>
    <row r="39" spans="2:13" x14ac:dyDescent="0.25">
      <c r="B39" s="2" t="s">
        <v>38</v>
      </c>
      <c r="C39" s="6">
        <v>43458</v>
      </c>
      <c r="D39" s="7">
        <v>110906.35</v>
      </c>
      <c r="E39" t="s">
        <v>413</v>
      </c>
      <c r="F39" t="s">
        <v>391</v>
      </c>
      <c r="G39">
        <v>14133</v>
      </c>
      <c r="H39">
        <v>6832</v>
      </c>
      <c r="I39" t="s">
        <v>361</v>
      </c>
      <c r="K39">
        <v>490208</v>
      </c>
      <c r="L39">
        <v>45610</v>
      </c>
      <c r="M39">
        <v>910</v>
      </c>
    </row>
    <row r="40" spans="2:13" x14ac:dyDescent="0.25">
      <c r="B40" s="2" t="s">
        <v>39</v>
      </c>
      <c r="C40" s="6">
        <v>43458</v>
      </c>
      <c r="D40" s="7">
        <v>100371.31</v>
      </c>
      <c r="E40" t="s">
        <v>414</v>
      </c>
      <c r="F40" t="s">
        <v>389</v>
      </c>
      <c r="G40">
        <v>92737</v>
      </c>
      <c r="H40">
        <v>44419</v>
      </c>
      <c r="I40" t="s">
        <v>361</v>
      </c>
      <c r="K40">
        <v>11003</v>
      </c>
      <c r="L40">
        <v>35450</v>
      </c>
      <c r="M40">
        <v>2018</v>
      </c>
    </row>
    <row r="41" spans="2:13" x14ac:dyDescent="0.25">
      <c r="B41" s="2" t="s">
        <v>40</v>
      </c>
      <c r="C41" s="6">
        <v>43465</v>
      </c>
      <c r="D41" s="7">
        <v>69163.39</v>
      </c>
      <c r="E41" t="s">
        <v>399</v>
      </c>
      <c r="F41" t="s">
        <v>389</v>
      </c>
      <c r="G41">
        <v>33586</v>
      </c>
      <c r="H41">
        <v>16421</v>
      </c>
      <c r="I41" t="s">
        <v>361</v>
      </c>
      <c r="K41">
        <v>72671</v>
      </c>
      <c r="L41">
        <v>43125</v>
      </c>
      <c r="M41">
        <v>1602</v>
      </c>
    </row>
    <row r="42" spans="2:13" x14ac:dyDescent="0.25">
      <c r="B42" s="2" t="s">
        <v>41</v>
      </c>
      <c r="C42" s="6">
        <v>43466</v>
      </c>
      <c r="D42" s="7">
        <v>114691.03</v>
      </c>
      <c r="E42" t="s">
        <v>415</v>
      </c>
      <c r="F42" t="s">
        <v>389</v>
      </c>
      <c r="G42">
        <v>150982</v>
      </c>
      <c r="H42">
        <v>74277</v>
      </c>
      <c r="I42" t="s">
        <v>361</v>
      </c>
      <c r="K42">
        <v>26020</v>
      </c>
      <c r="L42">
        <v>40003</v>
      </c>
      <c r="M42">
        <v>2651</v>
      </c>
    </row>
    <row r="43" spans="2:13" x14ac:dyDescent="0.25">
      <c r="B43" s="2" t="s">
        <v>42</v>
      </c>
      <c r="C43" s="6">
        <v>43468</v>
      </c>
      <c r="D43" s="7">
        <v>86556.96</v>
      </c>
      <c r="E43" t="s">
        <v>409</v>
      </c>
      <c r="F43" t="s">
        <v>389</v>
      </c>
      <c r="G43">
        <v>88805</v>
      </c>
      <c r="H43">
        <v>44626</v>
      </c>
      <c r="I43" t="s">
        <v>361</v>
      </c>
      <c r="K43">
        <v>112580</v>
      </c>
      <c r="L43">
        <v>44570</v>
      </c>
      <c r="M43">
        <v>2152</v>
      </c>
    </row>
    <row r="44" spans="2:13" x14ac:dyDescent="0.25">
      <c r="B44" s="2" t="s">
        <v>43</v>
      </c>
      <c r="C44" s="6">
        <v>43474</v>
      </c>
      <c r="D44" s="7">
        <v>31172.77</v>
      </c>
      <c r="E44" t="s">
        <v>416</v>
      </c>
      <c r="F44" t="s">
        <v>391</v>
      </c>
      <c r="G44">
        <v>10742</v>
      </c>
      <c r="H44">
        <v>5125</v>
      </c>
      <c r="I44" t="s">
        <v>361</v>
      </c>
      <c r="K44">
        <v>66086</v>
      </c>
      <c r="L44">
        <v>49570</v>
      </c>
      <c r="M44">
        <v>1409</v>
      </c>
    </row>
    <row r="45" spans="2:13" x14ac:dyDescent="0.25">
      <c r="B45" s="2" t="s">
        <v>44</v>
      </c>
      <c r="C45" s="6">
        <v>43489</v>
      </c>
      <c r="D45" s="7">
        <v>80169.42</v>
      </c>
      <c r="E45" t="s">
        <v>396</v>
      </c>
      <c r="F45" t="s">
        <v>389</v>
      </c>
      <c r="G45">
        <v>20018</v>
      </c>
      <c r="H45">
        <v>9166</v>
      </c>
      <c r="I45" t="s">
        <v>361</v>
      </c>
      <c r="K45">
        <v>8222</v>
      </c>
      <c r="L45">
        <v>25876</v>
      </c>
      <c r="M45">
        <v>2478</v>
      </c>
    </row>
    <row r="46" spans="2:13" x14ac:dyDescent="0.25">
      <c r="B46" s="2" t="s">
        <v>45</v>
      </c>
      <c r="C46" s="6">
        <v>43494</v>
      </c>
      <c r="D46" s="7">
        <v>53949.26</v>
      </c>
      <c r="E46" t="s">
        <v>395</v>
      </c>
      <c r="F46" t="s">
        <v>391</v>
      </c>
      <c r="G46">
        <v>346438</v>
      </c>
      <c r="H46">
        <v>169422</v>
      </c>
      <c r="I46" t="s">
        <v>361</v>
      </c>
      <c r="K46">
        <v>16193</v>
      </c>
      <c r="L46">
        <v>30738</v>
      </c>
      <c r="M46">
        <v>2093</v>
      </c>
    </row>
    <row r="47" spans="2:13" x14ac:dyDescent="0.25">
      <c r="B47" s="2" t="s">
        <v>37</v>
      </c>
      <c r="C47" s="6">
        <v>43504</v>
      </c>
      <c r="D47" s="7">
        <v>58935.92</v>
      </c>
      <c r="E47" t="s">
        <v>417</v>
      </c>
      <c r="F47" t="s">
        <v>391</v>
      </c>
      <c r="G47">
        <v>20306</v>
      </c>
      <c r="H47">
        <v>9452</v>
      </c>
      <c r="I47" t="s">
        <v>362</v>
      </c>
      <c r="K47">
        <v>258791</v>
      </c>
      <c r="L47">
        <v>57993</v>
      </c>
      <c r="M47">
        <v>1443</v>
      </c>
    </row>
    <row r="48" spans="2:13" x14ac:dyDescent="0.25">
      <c r="B48" s="2" t="s">
        <v>46</v>
      </c>
      <c r="C48" s="6">
        <v>43504</v>
      </c>
      <c r="D48" s="7">
        <v>63555.73</v>
      </c>
      <c r="E48" t="s">
        <v>418</v>
      </c>
      <c r="F48" t="s">
        <v>391</v>
      </c>
      <c r="G48">
        <v>30387</v>
      </c>
      <c r="H48">
        <v>15004</v>
      </c>
      <c r="I48" t="s">
        <v>362</v>
      </c>
      <c r="K48">
        <v>15431</v>
      </c>
      <c r="L48">
        <v>32042</v>
      </c>
      <c r="M48">
        <v>2576</v>
      </c>
    </row>
    <row r="49" spans="2:13" x14ac:dyDescent="0.25">
      <c r="B49" s="2" t="s">
        <v>47</v>
      </c>
      <c r="C49" s="6">
        <v>43508</v>
      </c>
      <c r="D49" s="7">
        <v>57419.35</v>
      </c>
      <c r="E49" t="s">
        <v>419</v>
      </c>
      <c r="F49" t="s">
        <v>391</v>
      </c>
      <c r="G49">
        <v>94318</v>
      </c>
      <c r="H49">
        <v>46409</v>
      </c>
      <c r="I49" t="s">
        <v>362</v>
      </c>
      <c r="K49">
        <v>23914</v>
      </c>
      <c r="L49">
        <v>32299</v>
      </c>
      <c r="M49">
        <v>2084</v>
      </c>
    </row>
    <row r="50" spans="2:13" x14ac:dyDescent="0.25">
      <c r="B50" s="2" t="s">
        <v>48</v>
      </c>
      <c r="C50" s="6">
        <v>43515</v>
      </c>
      <c r="D50" s="7">
        <v>67818.14</v>
      </c>
      <c r="E50" t="s">
        <v>420</v>
      </c>
      <c r="F50" t="s">
        <v>391</v>
      </c>
      <c r="G50">
        <v>414251</v>
      </c>
      <c r="H50">
        <v>198216</v>
      </c>
      <c r="I50" t="s">
        <v>362</v>
      </c>
      <c r="K50">
        <v>65369</v>
      </c>
      <c r="L50">
        <v>38983</v>
      </c>
      <c r="M50">
        <v>1262</v>
      </c>
    </row>
    <row r="51" spans="2:13" x14ac:dyDescent="0.25">
      <c r="B51" s="2" t="s">
        <v>49</v>
      </c>
      <c r="C51" s="6">
        <v>43521</v>
      </c>
      <c r="D51" s="7">
        <v>44403.77</v>
      </c>
      <c r="E51" t="s">
        <v>421</v>
      </c>
      <c r="F51" t="s">
        <v>389</v>
      </c>
      <c r="G51">
        <v>22217</v>
      </c>
      <c r="H51">
        <v>10639</v>
      </c>
      <c r="I51" t="s">
        <v>362</v>
      </c>
      <c r="K51">
        <v>307788</v>
      </c>
      <c r="L51">
        <v>43809</v>
      </c>
      <c r="M51">
        <v>999</v>
      </c>
    </row>
    <row r="52" spans="2:13" x14ac:dyDescent="0.25">
      <c r="B52" s="2" t="s">
        <v>50</v>
      </c>
      <c r="C52" s="6">
        <v>43521</v>
      </c>
      <c r="D52" s="7">
        <v>40753.54</v>
      </c>
      <c r="E52" t="s">
        <v>422</v>
      </c>
      <c r="F52" t="s">
        <v>389</v>
      </c>
      <c r="G52">
        <v>228138</v>
      </c>
      <c r="H52">
        <v>108296</v>
      </c>
      <c r="I52" t="s">
        <v>362</v>
      </c>
      <c r="K52">
        <v>16842</v>
      </c>
      <c r="L52">
        <v>27257</v>
      </c>
      <c r="M52">
        <v>3360</v>
      </c>
    </row>
    <row r="53" spans="2:13" x14ac:dyDescent="0.25">
      <c r="B53" s="2" t="s">
        <v>51</v>
      </c>
      <c r="C53" s="6">
        <v>43538</v>
      </c>
      <c r="D53" s="7">
        <v>102934.09</v>
      </c>
      <c r="E53" t="s">
        <v>423</v>
      </c>
      <c r="F53" t="s">
        <v>391</v>
      </c>
      <c r="G53">
        <v>119786</v>
      </c>
      <c r="H53">
        <v>58814</v>
      </c>
      <c r="I53" t="s">
        <v>362</v>
      </c>
      <c r="K53">
        <v>166983</v>
      </c>
      <c r="L53">
        <v>44369</v>
      </c>
      <c r="M53">
        <v>1030</v>
      </c>
    </row>
    <row r="54" spans="2:13" x14ac:dyDescent="0.25">
      <c r="B54" s="2" t="s">
        <v>52</v>
      </c>
      <c r="C54" s="6">
        <v>43563</v>
      </c>
      <c r="D54" s="7">
        <v>68860.399999999994</v>
      </c>
      <c r="E54" t="s">
        <v>424</v>
      </c>
      <c r="F54" t="s">
        <v>391</v>
      </c>
      <c r="G54">
        <v>10038</v>
      </c>
      <c r="H54">
        <v>4651</v>
      </c>
      <c r="I54" t="s">
        <v>362</v>
      </c>
      <c r="K54">
        <v>87583</v>
      </c>
      <c r="L54">
        <v>45751</v>
      </c>
      <c r="M54">
        <v>1183</v>
      </c>
    </row>
    <row r="55" spans="2:13" x14ac:dyDescent="0.25">
      <c r="B55" s="2" t="s">
        <v>53</v>
      </c>
      <c r="C55" s="6">
        <v>43563</v>
      </c>
      <c r="D55" s="7">
        <v>79567.69</v>
      </c>
      <c r="E55" t="s">
        <v>396</v>
      </c>
      <c r="F55" t="s">
        <v>391</v>
      </c>
      <c r="G55">
        <v>19856</v>
      </c>
      <c r="H55">
        <v>9657</v>
      </c>
      <c r="I55" t="s">
        <v>362</v>
      </c>
      <c r="K55">
        <v>7724</v>
      </c>
      <c r="L55">
        <v>24537</v>
      </c>
      <c r="M55">
        <v>2928</v>
      </c>
    </row>
    <row r="56" spans="2:13" x14ac:dyDescent="0.25">
      <c r="B56" s="2" t="s">
        <v>54</v>
      </c>
      <c r="C56" s="6">
        <v>43567</v>
      </c>
      <c r="D56" s="7">
        <v>35943.620000000003</v>
      </c>
      <c r="E56" t="s">
        <v>402</v>
      </c>
      <c r="F56" t="s">
        <v>391</v>
      </c>
      <c r="G56">
        <v>33155</v>
      </c>
      <c r="H56">
        <v>15818</v>
      </c>
      <c r="I56" t="s">
        <v>363</v>
      </c>
      <c r="K56">
        <v>15405</v>
      </c>
      <c r="L56">
        <v>30330</v>
      </c>
      <c r="M56">
        <v>2351</v>
      </c>
    </row>
    <row r="57" spans="2:13" x14ac:dyDescent="0.25">
      <c r="B57" s="2" t="s">
        <v>55</v>
      </c>
      <c r="C57" s="6">
        <v>43584</v>
      </c>
      <c r="D57" s="7">
        <v>116767.63</v>
      </c>
      <c r="E57" t="s">
        <v>418</v>
      </c>
      <c r="F57" t="s">
        <v>389</v>
      </c>
      <c r="G57">
        <v>22648</v>
      </c>
      <c r="H57">
        <v>11090</v>
      </c>
      <c r="I57" t="s">
        <v>363</v>
      </c>
      <c r="K57">
        <v>25798</v>
      </c>
      <c r="L57">
        <v>32825</v>
      </c>
      <c r="M57">
        <v>2455</v>
      </c>
    </row>
    <row r="58" spans="2:13" x14ac:dyDescent="0.25">
      <c r="B58" s="2" t="s">
        <v>56</v>
      </c>
      <c r="C58" s="6">
        <v>43602</v>
      </c>
      <c r="D58" s="7">
        <v>85455.53</v>
      </c>
      <c r="E58" t="s">
        <v>425</v>
      </c>
      <c r="F58" t="s">
        <v>389</v>
      </c>
      <c r="G58">
        <v>58302</v>
      </c>
      <c r="H58">
        <v>28347</v>
      </c>
      <c r="I58" t="s">
        <v>363</v>
      </c>
      <c r="K58">
        <v>17343</v>
      </c>
      <c r="L58">
        <v>36924</v>
      </c>
      <c r="M58">
        <v>2722</v>
      </c>
    </row>
    <row r="59" spans="2:13" x14ac:dyDescent="0.25">
      <c r="B59" s="2" t="s">
        <v>57</v>
      </c>
      <c r="C59" s="6">
        <v>43633</v>
      </c>
      <c r="D59" s="7">
        <v>39700.82</v>
      </c>
      <c r="E59" t="s">
        <v>426</v>
      </c>
      <c r="F59" t="s">
        <v>391</v>
      </c>
      <c r="G59">
        <v>85864</v>
      </c>
      <c r="H59">
        <v>43141</v>
      </c>
      <c r="I59" t="s">
        <v>363</v>
      </c>
      <c r="K59">
        <v>42921</v>
      </c>
      <c r="L59">
        <v>37049</v>
      </c>
      <c r="M59">
        <v>2363</v>
      </c>
    </row>
    <row r="60" spans="2:13" x14ac:dyDescent="0.25">
      <c r="B60" s="2" t="s">
        <v>58</v>
      </c>
      <c r="C60" s="6">
        <v>43643</v>
      </c>
      <c r="D60" s="7">
        <v>38438.239999999998</v>
      </c>
      <c r="E60" t="s">
        <v>422</v>
      </c>
      <c r="F60" t="s">
        <v>389</v>
      </c>
      <c r="G60">
        <v>203530</v>
      </c>
      <c r="H60">
        <v>99134</v>
      </c>
      <c r="I60" t="s">
        <v>364</v>
      </c>
      <c r="K60">
        <v>65291</v>
      </c>
      <c r="L60">
        <v>51859</v>
      </c>
      <c r="M60">
        <v>1549</v>
      </c>
    </row>
    <row r="61" spans="2:13" x14ac:dyDescent="0.25">
      <c r="B61" s="2" t="s">
        <v>59</v>
      </c>
      <c r="C61" s="6">
        <v>43669</v>
      </c>
      <c r="D61" s="7">
        <v>50855.53</v>
      </c>
      <c r="E61" t="s">
        <v>394</v>
      </c>
      <c r="F61" t="s">
        <v>389</v>
      </c>
      <c r="G61">
        <v>13341</v>
      </c>
      <c r="H61">
        <v>5905</v>
      </c>
      <c r="I61" t="s">
        <v>364</v>
      </c>
      <c r="K61">
        <v>146850</v>
      </c>
      <c r="L61">
        <v>70187</v>
      </c>
      <c r="M61">
        <v>1477</v>
      </c>
    </row>
    <row r="62" spans="2:13" x14ac:dyDescent="0.25">
      <c r="B62" s="2" t="s">
        <v>60</v>
      </c>
      <c r="C62" s="6">
        <v>43682</v>
      </c>
      <c r="D62" s="7">
        <v>0</v>
      </c>
      <c r="E62" t="s">
        <v>426</v>
      </c>
      <c r="F62" t="s">
        <v>389</v>
      </c>
      <c r="G62">
        <v>81437</v>
      </c>
      <c r="H62">
        <v>39494</v>
      </c>
      <c r="I62" t="s">
        <v>364</v>
      </c>
      <c r="K62">
        <v>10471</v>
      </c>
      <c r="L62">
        <v>19501</v>
      </c>
      <c r="M62">
        <v>2420</v>
      </c>
    </row>
    <row r="63" spans="2:13" x14ac:dyDescent="0.25">
      <c r="B63" s="2" t="s">
        <v>61</v>
      </c>
      <c r="C63" s="6">
        <v>43696</v>
      </c>
      <c r="D63" s="7">
        <v>37362.300000000003</v>
      </c>
      <c r="E63" t="s">
        <v>414</v>
      </c>
      <c r="F63" t="s">
        <v>391</v>
      </c>
      <c r="G63">
        <v>41153</v>
      </c>
      <c r="H63">
        <v>19593</v>
      </c>
      <c r="I63" t="s">
        <v>364</v>
      </c>
      <c r="K63">
        <v>62264</v>
      </c>
      <c r="L63">
        <v>35155</v>
      </c>
      <c r="M63">
        <v>1837</v>
      </c>
    </row>
    <row r="64" spans="2:13" x14ac:dyDescent="0.25">
      <c r="B64" s="2" t="s">
        <v>62</v>
      </c>
      <c r="C64" s="6">
        <v>43700</v>
      </c>
      <c r="D64" s="7">
        <v>72876.91</v>
      </c>
      <c r="E64" t="s">
        <v>427</v>
      </c>
      <c r="F64" t="s">
        <v>391</v>
      </c>
      <c r="G64">
        <v>200458</v>
      </c>
      <c r="H64">
        <v>96781</v>
      </c>
      <c r="I64" t="s">
        <v>364</v>
      </c>
      <c r="K64">
        <v>32018</v>
      </c>
      <c r="L64">
        <v>39206</v>
      </c>
      <c r="M64">
        <v>2289</v>
      </c>
    </row>
    <row r="65" spans="2:13" x14ac:dyDescent="0.25">
      <c r="B65" s="2" t="s">
        <v>63</v>
      </c>
      <c r="C65" s="6">
        <v>43710</v>
      </c>
      <c r="D65" s="7">
        <v>31042.51</v>
      </c>
      <c r="E65" t="s">
        <v>428</v>
      </c>
      <c r="F65" t="s">
        <v>389</v>
      </c>
      <c r="G65">
        <v>65923</v>
      </c>
      <c r="H65">
        <v>32013</v>
      </c>
      <c r="I65" t="s">
        <v>364</v>
      </c>
      <c r="K65">
        <v>154170</v>
      </c>
      <c r="L65">
        <v>46565</v>
      </c>
      <c r="M65">
        <v>1280</v>
      </c>
    </row>
    <row r="66" spans="2:13" x14ac:dyDescent="0.25">
      <c r="B66" s="2" t="s">
        <v>64</v>
      </c>
      <c r="C66" s="6">
        <v>43725</v>
      </c>
      <c r="D66" s="7">
        <v>63705.4</v>
      </c>
      <c r="E66" t="s">
        <v>415</v>
      </c>
      <c r="F66" t="s">
        <v>391</v>
      </c>
      <c r="G66">
        <v>16997</v>
      </c>
      <c r="H66">
        <v>8490</v>
      </c>
      <c r="I66" t="s">
        <v>364</v>
      </c>
      <c r="K66">
        <v>50720</v>
      </c>
      <c r="L66">
        <v>35843</v>
      </c>
      <c r="M66">
        <v>1700</v>
      </c>
    </row>
    <row r="67" spans="2:13" x14ac:dyDescent="0.25">
      <c r="B67" s="2" t="s">
        <v>65</v>
      </c>
      <c r="C67" s="6">
        <v>43754</v>
      </c>
      <c r="D67" s="7">
        <v>59434.18</v>
      </c>
      <c r="E67" t="s">
        <v>425</v>
      </c>
      <c r="F67" t="s">
        <v>391</v>
      </c>
      <c r="G67">
        <v>11235</v>
      </c>
      <c r="H67">
        <v>5376</v>
      </c>
      <c r="I67" t="s">
        <v>364</v>
      </c>
      <c r="K67">
        <v>12968</v>
      </c>
      <c r="L67">
        <v>42811</v>
      </c>
      <c r="M67">
        <v>2262</v>
      </c>
    </row>
    <row r="68" spans="2:13" x14ac:dyDescent="0.25">
      <c r="B68" s="2" t="s">
        <v>66</v>
      </c>
      <c r="C68" s="6">
        <v>43776</v>
      </c>
      <c r="D68" s="7">
        <v>84762.76</v>
      </c>
      <c r="E68" t="s">
        <v>424</v>
      </c>
      <c r="F68" t="s">
        <v>389</v>
      </c>
      <c r="G68">
        <v>24130</v>
      </c>
      <c r="H68">
        <v>11876</v>
      </c>
      <c r="I68" t="s">
        <v>364</v>
      </c>
      <c r="K68">
        <v>8391</v>
      </c>
      <c r="L68">
        <v>23750</v>
      </c>
      <c r="M68">
        <v>3287</v>
      </c>
    </row>
    <row r="69" spans="2:13" x14ac:dyDescent="0.25">
      <c r="B69" s="2" t="s">
        <v>67</v>
      </c>
      <c r="C69" s="6">
        <v>43780</v>
      </c>
      <c r="D69" s="7">
        <v>69057.320000000007</v>
      </c>
      <c r="E69" t="s">
        <v>429</v>
      </c>
      <c r="F69" t="s">
        <v>389</v>
      </c>
      <c r="G69">
        <v>3304</v>
      </c>
      <c r="H69">
        <v>2198</v>
      </c>
      <c r="I69" t="s">
        <v>365</v>
      </c>
      <c r="K69">
        <v>18840</v>
      </c>
      <c r="L69">
        <v>33194</v>
      </c>
      <c r="M69">
        <v>2169</v>
      </c>
    </row>
    <row r="70" spans="2:13" x14ac:dyDescent="0.25">
      <c r="B70" s="2" t="s">
        <v>68</v>
      </c>
      <c r="C70" s="6">
        <v>43780</v>
      </c>
      <c r="D70" s="7">
        <v>99448.78</v>
      </c>
      <c r="E70" t="s">
        <v>430</v>
      </c>
      <c r="F70" t="s">
        <v>389</v>
      </c>
      <c r="G70">
        <v>5684</v>
      </c>
      <c r="H70">
        <v>3393</v>
      </c>
      <c r="I70" t="s">
        <v>365</v>
      </c>
      <c r="K70">
        <v>1874</v>
      </c>
      <c r="L70">
        <v>61518</v>
      </c>
      <c r="M70">
        <v>2684</v>
      </c>
    </row>
    <row r="71" spans="2:13" x14ac:dyDescent="0.25">
      <c r="B71" s="2" t="s">
        <v>69</v>
      </c>
      <c r="C71" s="6">
        <v>43791</v>
      </c>
      <c r="D71" s="7">
        <v>66865.490000000005</v>
      </c>
      <c r="E71" t="s">
        <v>405</v>
      </c>
      <c r="F71" t="s">
        <v>389</v>
      </c>
      <c r="G71">
        <v>299107</v>
      </c>
      <c r="H71">
        <v>153122</v>
      </c>
      <c r="I71" t="s">
        <v>365</v>
      </c>
      <c r="K71">
        <v>3423</v>
      </c>
      <c r="L71">
        <v>84306</v>
      </c>
      <c r="M71">
        <v>4743</v>
      </c>
    </row>
    <row r="72" spans="2:13" x14ac:dyDescent="0.25">
      <c r="B72" s="2" t="s">
        <v>70</v>
      </c>
      <c r="C72" s="6">
        <v>43794</v>
      </c>
      <c r="D72" s="7">
        <v>113747.56</v>
      </c>
      <c r="E72" t="s">
        <v>418</v>
      </c>
      <c r="F72" t="s">
        <v>389</v>
      </c>
      <c r="G72">
        <v>17776</v>
      </c>
      <c r="H72">
        <v>9351</v>
      </c>
      <c r="I72" t="s">
        <v>366</v>
      </c>
      <c r="K72">
        <v>212908</v>
      </c>
      <c r="L72">
        <v>78326</v>
      </c>
      <c r="M72">
        <v>1872</v>
      </c>
    </row>
    <row r="73" spans="2:13" x14ac:dyDescent="0.25">
      <c r="B73" s="2" t="s">
        <v>71</v>
      </c>
      <c r="C73" s="6">
        <v>43794</v>
      </c>
      <c r="D73" s="7">
        <v>85918.61</v>
      </c>
      <c r="E73" t="s">
        <v>430</v>
      </c>
      <c r="F73" t="s">
        <v>389</v>
      </c>
      <c r="G73">
        <v>970</v>
      </c>
      <c r="H73">
        <v>553</v>
      </c>
      <c r="I73" t="s">
        <v>366</v>
      </c>
      <c r="K73">
        <v>11295</v>
      </c>
      <c r="L73">
        <v>51012</v>
      </c>
      <c r="M73">
        <v>2526</v>
      </c>
    </row>
    <row r="74" spans="2:13" x14ac:dyDescent="0.25">
      <c r="B74" s="2" t="s">
        <v>72</v>
      </c>
      <c r="C74" s="6">
        <v>43801</v>
      </c>
      <c r="D74" s="7">
        <v>51165.37</v>
      </c>
      <c r="E74" t="s">
        <v>396</v>
      </c>
      <c r="F74" t="s">
        <v>391</v>
      </c>
      <c r="G74">
        <v>2060</v>
      </c>
      <c r="H74">
        <v>1126</v>
      </c>
      <c r="I74" t="s">
        <v>366</v>
      </c>
      <c r="K74">
        <v>725</v>
      </c>
      <c r="L74">
        <v>79750</v>
      </c>
      <c r="M74">
        <v>8886</v>
      </c>
    </row>
    <row r="75" spans="2:13" x14ac:dyDescent="0.25">
      <c r="B75" s="2" t="s">
        <v>73</v>
      </c>
      <c r="C75" s="6">
        <v>43808</v>
      </c>
      <c r="D75" s="7"/>
      <c r="E75" t="s">
        <v>414</v>
      </c>
      <c r="F75" t="s">
        <v>391</v>
      </c>
      <c r="G75">
        <v>4979</v>
      </c>
      <c r="H75">
        <v>2589</v>
      </c>
      <c r="I75" t="s">
        <v>366</v>
      </c>
      <c r="K75">
        <v>1548</v>
      </c>
      <c r="L75">
        <v>81544</v>
      </c>
      <c r="M75">
        <v>6321</v>
      </c>
    </row>
    <row r="76" spans="2:13" x14ac:dyDescent="0.25">
      <c r="B76" s="2" t="s">
        <v>74</v>
      </c>
      <c r="C76" s="6">
        <v>43808</v>
      </c>
      <c r="D76" s="7">
        <v>67957.899999999994</v>
      </c>
      <c r="E76" t="s">
        <v>431</v>
      </c>
      <c r="F76" t="s">
        <v>389</v>
      </c>
      <c r="G76">
        <v>99705</v>
      </c>
      <c r="H76">
        <v>53477</v>
      </c>
      <c r="I76" t="s">
        <v>366</v>
      </c>
      <c r="K76">
        <v>3365</v>
      </c>
      <c r="L76">
        <v>54173</v>
      </c>
      <c r="M76">
        <v>1651</v>
      </c>
    </row>
    <row r="77" spans="2:13" x14ac:dyDescent="0.25">
      <c r="B77" s="2" t="s">
        <v>75</v>
      </c>
      <c r="C77" s="6">
        <v>43809</v>
      </c>
      <c r="D77" s="7">
        <v>114465.93</v>
      </c>
      <c r="E77" t="s">
        <v>431</v>
      </c>
      <c r="F77" t="s">
        <v>391</v>
      </c>
      <c r="G77">
        <v>2560</v>
      </c>
      <c r="H77">
        <v>1387</v>
      </c>
      <c r="I77" t="s">
        <v>366</v>
      </c>
      <c r="K77">
        <v>72964</v>
      </c>
      <c r="L77">
        <v>71068</v>
      </c>
      <c r="M77">
        <v>1964</v>
      </c>
    </row>
    <row r="78" spans="2:13" x14ac:dyDescent="0.25">
      <c r="B78" s="2" t="s">
        <v>76</v>
      </c>
      <c r="C78" s="6">
        <v>43815</v>
      </c>
      <c r="D78" s="7">
        <v>65699.02</v>
      </c>
      <c r="E78" t="s">
        <v>420</v>
      </c>
      <c r="F78" t="s">
        <v>389</v>
      </c>
      <c r="G78">
        <v>2128</v>
      </c>
      <c r="H78">
        <v>1129</v>
      </c>
      <c r="I78" t="s">
        <v>366</v>
      </c>
      <c r="K78">
        <v>2058</v>
      </c>
      <c r="L78">
        <v>58750</v>
      </c>
      <c r="M78">
        <v>18270</v>
      </c>
    </row>
    <row r="79" spans="2:13" x14ac:dyDescent="0.25">
      <c r="B79" s="2" t="s">
        <v>77</v>
      </c>
      <c r="C79" s="6">
        <v>43822</v>
      </c>
      <c r="D79" s="7">
        <v>83191.95</v>
      </c>
      <c r="E79" t="s">
        <v>418</v>
      </c>
      <c r="F79" t="s">
        <v>389</v>
      </c>
      <c r="G79">
        <v>32531</v>
      </c>
      <c r="H79">
        <v>16645</v>
      </c>
      <c r="I79" t="s">
        <v>366</v>
      </c>
      <c r="K79">
        <v>1686</v>
      </c>
      <c r="L79">
        <v>52419</v>
      </c>
      <c r="M79">
        <v>7157</v>
      </c>
    </row>
    <row r="80" spans="2:13" x14ac:dyDescent="0.25">
      <c r="B80" s="2" t="s">
        <v>78</v>
      </c>
      <c r="C80" s="6">
        <v>43837</v>
      </c>
      <c r="D80" s="7">
        <v>106775.14</v>
      </c>
      <c r="E80" t="s">
        <v>400</v>
      </c>
      <c r="F80" t="s">
        <v>391</v>
      </c>
      <c r="G80">
        <v>57221</v>
      </c>
      <c r="H80">
        <v>29974</v>
      </c>
      <c r="I80" t="s">
        <v>366</v>
      </c>
      <c r="K80">
        <v>24246</v>
      </c>
      <c r="L80">
        <v>85746</v>
      </c>
      <c r="M80">
        <v>2129</v>
      </c>
    </row>
    <row r="81" spans="2:13" x14ac:dyDescent="0.25">
      <c r="B81" s="2" t="s">
        <v>79</v>
      </c>
      <c r="C81" s="6">
        <v>43839</v>
      </c>
      <c r="D81" s="7">
        <v>83396.5</v>
      </c>
      <c r="E81" t="s">
        <v>395</v>
      </c>
      <c r="F81" t="s">
        <v>391</v>
      </c>
      <c r="G81">
        <v>13699</v>
      </c>
      <c r="H81">
        <v>7038</v>
      </c>
      <c r="I81" t="s">
        <v>367</v>
      </c>
      <c r="K81">
        <v>43435</v>
      </c>
      <c r="L81">
        <v>63684</v>
      </c>
      <c r="M81">
        <v>2337</v>
      </c>
    </row>
    <row r="82" spans="2:13" x14ac:dyDescent="0.25">
      <c r="B82" s="2" t="s">
        <v>80</v>
      </c>
      <c r="C82" s="6">
        <v>43843</v>
      </c>
      <c r="D82" s="7">
        <v>28481.16</v>
      </c>
      <c r="E82" t="s">
        <v>432</v>
      </c>
      <c r="F82" t="s">
        <v>389</v>
      </c>
      <c r="G82">
        <v>13973</v>
      </c>
      <c r="H82">
        <v>7468</v>
      </c>
      <c r="I82" t="s">
        <v>367</v>
      </c>
      <c r="K82">
        <v>10217</v>
      </c>
      <c r="L82">
        <v>64222</v>
      </c>
      <c r="M82">
        <v>3557</v>
      </c>
    </row>
    <row r="83" spans="2:13" x14ac:dyDescent="0.25">
      <c r="B83" s="2" t="s">
        <v>81</v>
      </c>
      <c r="C83" s="6">
        <v>43846</v>
      </c>
      <c r="D83" s="7">
        <v>32192.15</v>
      </c>
      <c r="E83" t="s">
        <v>433</v>
      </c>
      <c r="F83" t="s">
        <v>391</v>
      </c>
      <c r="G83">
        <v>7914</v>
      </c>
      <c r="H83">
        <v>4200</v>
      </c>
      <c r="I83" t="s">
        <v>367</v>
      </c>
      <c r="K83">
        <v>9238</v>
      </c>
      <c r="L83">
        <v>70887</v>
      </c>
      <c r="M83">
        <v>5665</v>
      </c>
    </row>
    <row r="84" spans="2:13" x14ac:dyDescent="0.25">
      <c r="B84" s="2" t="s">
        <v>82</v>
      </c>
      <c r="C84" s="6">
        <v>43846</v>
      </c>
      <c r="D84" s="7">
        <v>112645.99</v>
      </c>
      <c r="E84" t="s">
        <v>399</v>
      </c>
      <c r="F84" t="s">
        <v>389</v>
      </c>
      <c r="G84">
        <v>1474</v>
      </c>
      <c r="H84">
        <v>731</v>
      </c>
      <c r="I84" t="s">
        <v>367</v>
      </c>
      <c r="K84">
        <v>4680</v>
      </c>
      <c r="L84">
        <v>38229</v>
      </c>
      <c r="M84">
        <v>1809</v>
      </c>
    </row>
    <row r="85" spans="2:13" x14ac:dyDescent="0.25">
      <c r="B85" s="2" t="s">
        <v>83</v>
      </c>
      <c r="C85" s="6">
        <v>43874</v>
      </c>
      <c r="D85" s="7">
        <v>107107.6</v>
      </c>
      <c r="E85" t="s">
        <v>400</v>
      </c>
      <c r="F85" t="s">
        <v>389</v>
      </c>
      <c r="G85">
        <v>96178</v>
      </c>
      <c r="H85">
        <v>50205</v>
      </c>
      <c r="I85" t="s">
        <v>367</v>
      </c>
      <c r="K85">
        <v>974</v>
      </c>
      <c r="L85">
        <v>50781</v>
      </c>
      <c r="M85">
        <v>9403</v>
      </c>
    </row>
    <row r="86" spans="2:13" x14ac:dyDescent="0.25">
      <c r="B86" s="2" t="s">
        <v>84</v>
      </c>
      <c r="C86" s="6">
        <v>43895</v>
      </c>
      <c r="D86" s="7">
        <v>80695.740000000005</v>
      </c>
      <c r="E86" t="s">
        <v>434</v>
      </c>
      <c r="F86" t="s">
        <v>389</v>
      </c>
      <c r="G86">
        <v>9854</v>
      </c>
      <c r="H86">
        <v>5272</v>
      </c>
      <c r="I86" t="s">
        <v>367</v>
      </c>
      <c r="K86">
        <v>68242</v>
      </c>
      <c r="L86">
        <v>72983</v>
      </c>
      <c r="M86">
        <v>1577</v>
      </c>
    </row>
    <row r="87" spans="2:13" x14ac:dyDescent="0.25">
      <c r="B87" s="2" t="s">
        <v>85</v>
      </c>
      <c r="C87" s="6">
        <v>43895</v>
      </c>
      <c r="D87" s="7">
        <v>75475.929999999993</v>
      </c>
      <c r="E87" t="s">
        <v>400</v>
      </c>
      <c r="F87" t="s">
        <v>391</v>
      </c>
      <c r="G87">
        <v>9667</v>
      </c>
      <c r="H87">
        <v>6172</v>
      </c>
      <c r="I87" t="s">
        <v>367</v>
      </c>
      <c r="K87">
        <v>6377</v>
      </c>
      <c r="L87">
        <v>48868</v>
      </c>
      <c r="M87">
        <v>1988</v>
      </c>
    </row>
    <row r="88" spans="2:13" x14ac:dyDescent="0.25">
      <c r="B88" s="2" t="s">
        <v>86</v>
      </c>
      <c r="C88" s="6">
        <v>43899</v>
      </c>
      <c r="D88" s="7">
        <v>86558.58</v>
      </c>
      <c r="E88" t="s">
        <v>402</v>
      </c>
      <c r="F88" t="s">
        <v>389</v>
      </c>
      <c r="G88">
        <v>7732</v>
      </c>
      <c r="H88">
        <v>4165</v>
      </c>
      <c r="I88" t="s">
        <v>367</v>
      </c>
      <c r="K88">
        <v>6892</v>
      </c>
      <c r="L88">
        <v>72576</v>
      </c>
      <c r="M88">
        <v>8046</v>
      </c>
    </row>
    <row r="89" spans="2:13" x14ac:dyDescent="0.25">
      <c r="B89" s="2" t="s">
        <v>87</v>
      </c>
      <c r="C89" s="6">
        <v>43902</v>
      </c>
      <c r="D89" s="7">
        <v>84309.95</v>
      </c>
      <c r="E89" t="s">
        <v>433</v>
      </c>
      <c r="F89" t="s">
        <v>389</v>
      </c>
      <c r="G89">
        <v>3221</v>
      </c>
      <c r="H89">
        <v>1708</v>
      </c>
      <c r="I89" t="s">
        <v>367</v>
      </c>
      <c r="K89">
        <v>4953</v>
      </c>
      <c r="L89">
        <v>63648</v>
      </c>
      <c r="M89">
        <v>2525</v>
      </c>
    </row>
    <row r="90" spans="2:13" x14ac:dyDescent="0.25">
      <c r="B90" s="2" t="s">
        <v>88</v>
      </c>
      <c r="C90" s="6">
        <v>43902</v>
      </c>
      <c r="D90" s="7">
        <v>91645.04</v>
      </c>
      <c r="E90" t="s">
        <v>407</v>
      </c>
      <c r="F90" t="s">
        <v>391</v>
      </c>
      <c r="G90">
        <v>6376</v>
      </c>
      <c r="H90">
        <v>3468</v>
      </c>
      <c r="I90" t="s">
        <v>367</v>
      </c>
      <c r="K90">
        <v>2344</v>
      </c>
      <c r="L90">
        <v>67935</v>
      </c>
      <c r="M90">
        <v>7678</v>
      </c>
    </row>
    <row r="91" spans="2:13" x14ac:dyDescent="0.25">
      <c r="B91" s="2" t="s">
        <v>89</v>
      </c>
      <c r="C91" s="6">
        <v>43914</v>
      </c>
      <c r="D91" s="7">
        <v>101187.36</v>
      </c>
      <c r="E91" t="s">
        <v>422</v>
      </c>
      <c r="F91" t="s">
        <v>391</v>
      </c>
      <c r="G91">
        <v>8943</v>
      </c>
      <c r="H91">
        <v>4584</v>
      </c>
      <c r="I91" t="s">
        <v>367</v>
      </c>
      <c r="K91">
        <v>4764</v>
      </c>
      <c r="L91">
        <v>48523</v>
      </c>
      <c r="M91">
        <v>2745</v>
      </c>
    </row>
    <row r="92" spans="2:13" x14ac:dyDescent="0.25">
      <c r="B92" s="2" t="s">
        <v>90</v>
      </c>
      <c r="C92" s="6">
        <v>43916</v>
      </c>
      <c r="D92" s="7">
        <v>80169.42</v>
      </c>
      <c r="E92" t="s">
        <v>395</v>
      </c>
      <c r="F92" t="s">
        <v>391</v>
      </c>
      <c r="G92">
        <v>999</v>
      </c>
      <c r="H92">
        <v>527</v>
      </c>
      <c r="I92" t="s">
        <v>367</v>
      </c>
      <c r="K92">
        <v>6594</v>
      </c>
      <c r="L92">
        <v>70376</v>
      </c>
      <c r="M92">
        <v>4235</v>
      </c>
    </row>
    <row r="93" spans="2:13" x14ac:dyDescent="0.25">
      <c r="B93" s="2" t="s">
        <v>45</v>
      </c>
      <c r="C93" s="6">
        <v>43916</v>
      </c>
      <c r="D93" s="7">
        <v>104038.9</v>
      </c>
      <c r="E93" t="s">
        <v>396</v>
      </c>
      <c r="F93" t="s">
        <v>389</v>
      </c>
      <c r="G93">
        <v>7029</v>
      </c>
      <c r="H93">
        <v>3909</v>
      </c>
      <c r="I93" t="s">
        <v>367</v>
      </c>
      <c r="K93">
        <v>777</v>
      </c>
      <c r="L93">
        <v>69318</v>
      </c>
      <c r="M93">
        <v>6594</v>
      </c>
    </row>
    <row r="94" spans="2:13" x14ac:dyDescent="0.25">
      <c r="B94" s="2" t="s">
        <v>91</v>
      </c>
      <c r="C94" s="6">
        <v>43931</v>
      </c>
      <c r="D94" s="7">
        <v>99683.67</v>
      </c>
      <c r="E94" t="s">
        <v>435</v>
      </c>
      <c r="F94" t="s">
        <v>391</v>
      </c>
      <c r="G94">
        <v>9617</v>
      </c>
      <c r="H94">
        <v>5137</v>
      </c>
      <c r="I94" t="s">
        <v>367</v>
      </c>
      <c r="K94">
        <v>4807</v>
      </c>
      <c r="L94">
        <v>62670</v>
      </c>
      <c r="M94">
        <v>8682</v>
      </c>
    </row>
    <row r="95" spans="2:13" x14ac:dyDescent="0.25">
      <c r="B95" s="2" t="s">
        <v>92</v>
      </c>
      <c r="C95" s="6">
        <v>43943</v>
      </c>
      <c r="D95" s="7">
        <v>47362.62</v>
      </c>
      <c r="E95" t="s">
        <v>436</v>
      </c>
      <c r="F95" t="s">
        <v>389</v>
      </c>
      <c r="G95">
        <v>2387</v>
      </c>
      <c r="H95">
        <v>1227</v>
      </c>
      <c r="I95" t="s">
        <v>367</v>
      </c>
      <c r="K95">
        <v>7127</v>
      </c>
      <c r="L95">
        <v>78810</v>
      </c>
      <c r="M95">
        <v>5996</v>
      </c>
    </row>
    <row r="96" spans="2:13" x14ac:dyDescent="0.25">
      <c r="B96" s="2" t="s">
        <v>93</v>
      </c>
      <c r="C96" s="6">
        <v>43949</v>
      </c>
      <c r="D96" s="7">
        <v>70649.460000000006</v>
      </c>
      <c r="E96" t="s">
        <v>437</v>
      </c>
      <c r="F96" t="s">
        <v>391</v>
      </c>
      <c r="G96">
        <v>643</v>
      </c>
      <c r="H96">
        <v>367</v>
      </c>
      <c r="I96" t="s">
        <v>367</v>
      </c>
      <c r="K96">
        <v>1922</v>
      </c>
      <c r="L96">
        <v>48603</v>
      </c>
      <c r="M96">
        <v>6199</v>
      </c>
    </row>
    <row r="97" spans="2:13" x14ac:dyDescent="0.25">
      <c r="B97" s="2" t="s">
        <v>94</v>
      </c>
      <c r="C97" s="6">
        <v>43949</v>
      </c>
      <c r="D97" s="7">
        <v>75733.740000000005</v>
      </c>
      <c r="E97" t="s">
        <v>406</v>
      </c>
      <c r="F97" t="s">
        <v>391</v>
      </c>
      <c r="G97">
        <v>5644</v>
      </c>
      <c r="H97">
        <v>3038</v>
      </c>
      <c r="I97" t="s">
        <v>367</v>
      </c>
      <c r="K97">
        <v>483</v>
      </c>
      <c r="L97">
        <v>72500</v>
      </c>
      <c r="M97">
        <v>17223</v>
      </c>
    </row>
    <row r="98" spans="2:13" x14ac:dyDescent="0.25">
      <c r="B98" s="2" t="s">
        <v>95</v>
      </c>
      <c r="C98" s="6">
        <v>43972</v>
      </c>
      <c r="D98" s="7">
        <v>71823.56</v>
      </c>
      <c r="E98" t="s">
        <v>438</v>
      </c>
      <c r="F98" t="s">
        <v>389</v>
      </c>
      <c r="G98">
        <v>72124</v>
      </c>
      <c r="H98">
        <v>35663</v>
      </c>
      <c r="I98" t="s">
        <v>367</v>
      </c>
      <c r="K98">
        <v>4028</v>
      </c>
      <c r="L98">
        <v>38491</v>
      </c>
      <c r="M98">
        <v>1654</v>
      </c>
    </row>
    <row r="99" spans="2:13" x14ac:dyDescent="0.25">
      <c r="B99" s="2" t="s">
        <v>96</v>
      </c>
      <c r="C99" s="6">
        <v>43972</v>
      </c>
      <c r="D99" s="7">
        <v>41934.71</v>
      </c>
      <c r="E99" t="s">
        <v>422</v>
      </c>
      <c r="F99" t="s">
        <v>391</v>
      </c>
      <c r="G99">
        <v>129647</v>
      </c>
      <c r="H99">
        <v>66100</v>
      </c>
      <c r="I99" t="s">
        <v>367</v>
      </c>
      <c r="K99">
        <v>49827</v>
      </c>
      <c r="L99">
        <v>31757</v>
      </c>
      <c r="M99">
        <v>1377</v>
      </c>
    </row>
    <row r="100" spans="2:13" x14ac:dyDescent="0.25">
      <c r="B100" s="2" t="s">
        <v>97</v>
      </c>
      <c r="C100" s="6">
        <v>44004</v>
      </c>
      <c r="D100" s="7">
        <v>66572.58</v>
      </c>
      <c r="E100" t="s">
        <v>406</v>
      </c>
      <c r="F100" t="s">
        <v>391</v>
      </c>
      <c r="G100">
        <v>136701</v>
      </c>
      <c r="H100">
        <v>67553</v>
      </c>
      <c r="I100" t="s">
        <v>367</v>
      </c>
      <c r="K100">
        <v>93583</v>
      </c>
      <c r="L100">
        <v>45075</v>
      </c>
      <c r="M100">
        <v>1485</v>
      </c>
    </row>
    <row r="101" spans="2:13" x14ac:dyDescent="0.25">
      <c r="B101" s="2" t="s">
        <v>98</v>
      </c>
      <c r="C101" s="6">
        <v>44011</v>
      </c>
      <c r="D101" s="7">
        <v>76932.600000000006</v>
      </c>
      <c r="E101" t="s">
        <v>432</v>
      </c>
      <c r="F101" t="s">
        <v>389</v>
      </c>
      <c r="G101">
        <v>53165</v>
      </c>
      <c r="H101">
        <v>26436</v>
      </c>
      <c r="I101" t="s">
        <v>367</v>
      </c>
      <c r="K101">
        <v>102071</v>
      </c>
      <c r="L101">
        <v>50234</v>
      </c>
      <c r="M101">
        <v>1876</v>
      </c>
    </row>
    <row r="102" spans="2:13" x14ac:dyDescent="0.25">
      <c r="B102" s="2" t="s">
        <v>99</v>
      </c>
      <c r="C102" s="6">
        <v>44011</v>
      </c>
      <c r="D102" s="7">
        <v>59258.19</v>
      </c>
      <c r="E102" t="s">
        <v>399</v>
      </c>
      <c r="F102" t="s">
        <v>391</v>
      </c>
      <c r="G102">
        <v>37407</v>
      </c>
      <c r="H102">
        <v>20049</v>
      </c>
      <c r="I102" t="s">
        <v>367</v>
      </c>
      <c r="K102">
        <v>41195</v>
      </c>
      <c r="L102">
        <v>39751</v>
      </c>
      <c r="M102">
        <v>1776</v>
      </c>
    </row>
    <row r="103" spans="2:13" x14ac:dyDescent="0.25">
      <c r="B103" s="2" t="s">
        <v>100</v>
      </c>
      <c r="C103" s="6">
        <v>44019</v>
      </c>
      <c r="D103" s="7">
        <v>112778.28</v>
      </c>
      <c r="E103" t="s">
        <v>439</v>
      </c>
      <c r="F103" t="s">
        <v>389</v>
      </c>
      <c r="G103">
        <v>9023</v>
      </c>
      <c r="H103">
        <v>4748</v>
      </c>
      <c r="I103" t="s">
        <v>367</v>
      </c>
      <c r="K103">
        <v>25820</v>
      </c>
      <c r="L103">
        <v>45964</v>
      </c>
      <c r="M103">
        <v>2599</v>
      </c>
    </row>
    <row r="104" spans="2:13" x14ac:dyDescent="0.25">
      <c r="B104" s="2" t="s">
        <v>101</v>
      </c>
      <c r="C104" s="6">
        <v>44039</v>
      </c>
      <c r="D104" s="7">
        <v>44845.33</v>
      </c>
      <c r="E104" t="s">
        <v>390</v>
      </c>
      <c r="F104" t="s">
        <v>391</v>
      </c>
      <c r="G104">
        <v>20335</v>
      </c>
      <c r="H104">
        <v>10378</v>
      </c>
      <c r="I104" t="s">
        <v>367</v>
      </c>
      <c r="K104">
        <v>6186</v>
      </c>
      <c r="L104">
        <v>51628</v>
      </c>
      <c r="M104">
        <v>5310</v>
      </c>
    </row>
    <row r="105" spans="2:13" x14ac:dyDescent="0.25">
      <c r="B105" s="2" t="s">
        <v>102</v>
      </c>
      <c r="C105" s="6">
        <v>44062</v>
      </c>
      <c r="D105" s="7">
        <v>115191.38</v>
      </c>
      <c r="E105" t="s">
        <v>440</v>
      </c>
      <c r="F105" t="s">
        <v>391</v>
      </c>
      <c r="G105">
        <v>4018143</v>
      </c>
      <c r="H105">
        <v>1986158</v>
      </c>
      <c r="I105" t="s">
        <v>367</v>
      </c>
      <c r="K105">
        <v>15181</v>
      </c>
      <c r="L105">
        <v>34466</v>
      </c>
      <c r="M105">
        <v>4358</v>
      </c>
    </row>
    <row r="106" spans="2:13" x14ac:dyDescent="0.25">
      <c r="B106" s="2" t="s">
        <v>103</v>
      </c>
      <c r="C106" s="6">
        <v>44067</v>
      </c>
      <c r="D106" s="7">
        <v>111049.84</v>
      </c>
      <c r="E106" t="s">
        <v>408</v>
      </c>
      <c r="F106" t="s">
        <v>391</v>
      </c>
      <c r="G106">
        <v>203362</v>
      </c>
      <c r="H106">
        <v>102371</v>
      </c>
      <c r="I106" t="s">
        <v>367</v>
      </c>
      <c r="K106">
        <v>2659853</v>
      </c>
      <c r="L106">
        <v>54229</v>
      </c>
      <c r="M106">
        <v>365</v>
      </c>
    </row>
    <row r="107" spans="2:13" x14ac:dyDescent="0.25">
      <c r="B107" s="2" t="s">
        <v>104</v>
      </c>
      <c r="C107" s="6">
        <v>44077</v>
      </c>
      <c r="D107" s="7">
        <v>75974.990000000005</v>
      </c>
      <c r="E107" t="s">
        <v>414</v>
      </c>
      <c r="F107" t="s">
        <v>389</v>
      </c>
      <c r="G107">
        <v>107656</v>
      </c>
      <c r="H107">
        <v>53984</v>
      </c>
      <c r="I107" t="s">
        <v>367</v>
      </c>
      <c r="K107">
        <v>156544</v>
      </c>
      <c r="L107">
        <v>38488</v>
      </c>
      <c r="M107">
        <v>1064</v>
      </c>
    </row>
    <row r="108" spans="2:13" x14ac:dyDescent="0.25">
      <c r="B108" s="2" t="s">
        <v>105</v>
      </c>
      <c r="C108" s="6">
        <v>44078</v>
      </c>
      <c r="D108" s="7">
        <v>42161.77</v>
      </c>
      <c r="E108" t="s">
        <v>441</v>
      </c>
      <c r="F108" t="s">
        <v>391</v>
      </c>
      <c r="G108">
        <v>998537</v>
      </c>
      <c r="H108">
        <v>491108</v>
      </c>
      <c r="I108" t="s">
        <v>367</v>
      </c>
      <c r="K108">
        <v>75710</v>
      </c>
      <c r="L108">
        <v>35921</v>
      </c>
      <c r="M108">
        <v>1585</v>
      </c>
    </row>
    <row r="109" spans="2:13" x14ac:dyDescent="0.25">
      <c r="B109" s="2" t="s">
        <v>106</v>
      </c>
      <c r="C109" s="6">
        <v>44085</v>
      </c>
      <c r="D109" s="7">
        <v>71371.37</v>
      </c>
      <c r="E109" t="s">
        <v>406</v>
      </c>
      <c r="F109" t="s">
        <v>389</v>
      </c>
      <c r="G109">
        <v>389772</v>
      </c>
      <c r="H109">
        <v>202502</v>
      </c>
      <c r="I109" t="s">
        <v>367</v>
      </c>
      <c r="K109">
        <v>715163</v>
      </c>
      <c r="L109">
        <v>46162</v>
      </c>
      <c r="M109">
        <v>620</v>
      </c>
    </row>
    <row r="110" spans="2:13" x14ac:dyDescent="0.25">
      <c r="B110" s="2" t="s">
        <v>107</v>
      </c>
      <c r="C110" s="6">
        <v>44119</v>
      </c>
      <c r="D110" s="7">
        <v>49915.14</v>
      </c>
      <c r="E110" t="s">
        <v>435</v>
      </c>
      <c r="F110" t="s">
        <v>389</v>
      </c>
      <c r="G110">
        <v>47073</v>
      </c>
      <c r="H110">
        <v>22566</v>
      </c>
      <c r="I110" t="s">
        <v>367</v>
      </c>
      <c r="K110">
        <v>269267</v>
      </c>
      <c r="L110">
        <v>49477</v>
      </c>
      <c r="M110">
        <v>1077</v>
      </c>
    </row>
    <row r="111" spans="2:13" x14ac:dyDescent="0.25">
      <c r="B111" s="2" t="s">
        <v>108</v>
      </c>
      <c r="C111" s="6">
        <v>44166</v>
      </c>
      <c r="D111" s="7">
        <v>0</v>
      </c>
      <c r="E111" t="s">
        <v>442</v>
      </c>
      <c r="F111" t="s">
        <v>389</v>
      </c>
      <c r="G111">
        <v>215996</v>
      </c>
      <c r="H111">
        <v>105693</v>
      </c>
      <c r="I111" t="s">
        <v>367</v>
      </c>
      <c r="K111">
        <v>26735</v>
      </c>
      <c r="L111">
        <v>40140</v>
      </c>
      <c r="M111">
        <v>2637</v>
      </c>
    </row>
    <row r="112" spans="2:13" x14ac:dyDescent="0.25">
      <c r="B112" s="2" t="s">
        <v>74</v>
      </c>
      <c r="C112" s="6">
        <v>44175</v>
      </c>
      <c r="D112" s="7">
        <v>37062.1</v>
      </c>
      <c r="E112" t="s">
        <v>406</v>
      </c>
      <c r="F112" t="s">
        <v>389</v>
      </c>
      <c r="G112">
        <v>202987</v>
      </c>
      <c r="H112">
        <v>103779</v>
      </c>
      <c r="I112" t="s">
        <v>368</v>
      </c>
      <c r="K112">
        <v>170343</v>
      </c>
      <c r="L112">
        <v>44748</v>
      </c>
      <c r="M112">
        <v>1150</v>
      </c>
    </row>
    <row r="113" spans="2:13" x14ac:dyDescent="0.25">
      <c r="B113" s="2" t="s">
        <v>109</v>
      </c>
      <c r="C113" s="6">
        <v>44193</v>
      </c>
      <c r="D113" s="7">
        <v>0</v>
      </c>
      <c r="E113" t="s">
        <v>433</v>
      </c>
      <c r="F113" t="s">
        <v>391</v>
      </c>
      <c r="G113">
        <v>18731</v>
      </c>
      <c r="H113">
        <v>8936</v>
      </c>
      <c r="I113" t="s">
        <v>368</v>
      </c>
      <c r="K113">
        <v>119116</v>
      </c>
      <c r="L113">
        <v>40743</v>
      </c>
      <c r="M113">
        <v>1111</v>
      </c>
    </row>
    <row r="114" spans="2:13" x14ac:dyDescent="0.25">
      <c r="B114" s="2" t="s">
        <v>110</v>
      </c>
      <c r="C114" s="6">
        <v>44194</v>
      </c>
      <c r="D114" s="7"/>
      <c r="E114" t="s">
        <v>429</v>
      </c>
      <c r="F114" t="s">
        <v>389</v>
      </c>
      <c r="G114">
        <v>21229</v>
      </c>
      <c r="H114">
        <v>10185</v>
      </c>
      <c r="I114" t="s">
        <v>368</v>
      </c>
      <c r="K114">
        <v>14064</v>
      </c>
      <c r="L114">
        <v>36411</v>
      </c>
      <c r="M114">
        <v>2766</v>
      </c>
    </row>
    <row r="115" spans="2:13" x14ac:dyDescent="0.25">
      <c r="B115" s="2" t="s">
        <v>111</v>
      </c>
      <c r="C115" s="6">
        <v>44195</v>
      </c>
      <c r="D115" s="7">
        <v>90884.32</v>
      </c>
      <c r="E115" t="s">
        <v>424</v>
      </c>
      <c r="F115" t="s">
        <v>389</v>
      </c>
      <c r="G115">
        <v>41040</v>
      </c>
      <c r="H115">
        <v>19811</v>
      </c>
      <c r="I115" t="s">
        <v>368</v>
      </c>
      <c r="K115">
        <v>15892</v>
      </c>
      <c r="L115">
        <v>34263</v>
      </c>
      <c r="M115">
        <v>2352</v>
      </c>
    </row>
    <row r="116" spans="2:13" x14ac:dyDescent="0.25">
      <c r="B116" s="2" t="s">
        <v>32</v>
      </c>
      <c r="C116" s="6">
        <v>44203</v>
      </c>
      <c r="D116" s="7">
        <v>89838.77</v>
      </c>
      <c r="E116" t="s">
        <v>425</v>
      </c>
      <c r="F116" t="s">
        <v>391</v>
      </c>
      <c r="G116">
        <v>238198</v>
      </c>
      <c r="H116">
        <v>117781</v>
      </c>
      <c r="I116" t="s">
        <v>368</v>
      </c>
      <c r="K116">
        <v>33474</v>
      </c>
      <c r="L116">
        <v>35396</v>
      </c>
      <c r="M116">
        <v>2040</v>
      </c>
    </row>
    <row r="117" spans="2:13" x14ac:dyDescent="0.25">
      <c r="B117" s="2" t="s">
        <v>112</v>
      </c>
      <c r="C117" s="6">
        <v>44203</v>
      </c>
      <c r="D117" s="7">
        <v>0</v>
      </c>
      <c r="E117" t="s">
        <v>414</v>
      </c>
      <c r="F117" t="s">
        <v>391</v>
      </c>
      <c r="G117">
        <v>37227</v>
      </c>
      <c r="H117">
        <v>18138</v>
      </c>
      <c r="I117" t="s">
        <v>368</v>
      </c>
      <c r="K117">
        <v>156678</v>
      </c>
      <c r="L117">
        <v>56239</v>
      </c>
      <c r="M117">
        <v>1291</v>
      </c>
    </row>
    <row r="118" spans="2:13" x14ac:dyDescent="0.25">
      <c r="B118" s="2" t="s">
        <v>113</v>
      </c>
      <c r="C118" s="6">
        <v>44207</v>
      </c>
      <c r="D118" s="7">
        <v>68887.839999999997</v>
      </c>
      <c r="E118" t="s">
        <v>414</v>
      </c>
      <c r="F118" t="s">
        <v>391</v>
      </c>
      <c r="G118">
        <v>11206</v>
      </c>
      <c r="H118">
        <v>5534</v>
      </c>
      <c r="I118" t="s">
        <v>368</v>
      </c>
      <c r="K118">
        <v>28663</v>
      </c>
      <c r="L118">
        <v>39251</v>
      </c>
      <c r="M118">
        <v>1797</v>
      </c>
    </row>
    <row r="119" spans="2:13" x14ac:dyDescent="0.25">
      <c r="B119" s="2" t="s">
        <v>114</v>
      </c>
      <c r="C119" s="6">
        <v>44207</v>
      </c>
      <c r="D119" s="7">
        <v>106775.14</v>
      </c>
      <c r="E119" t="s">
        <v>436</v>
      </c>
      <c r="F119" t="s">
        <v>391</v>
      </c>
      <c r="G119">
        <v>5245</v>
      </c>
      <c r="H119">
        <v>2692</v>
      </c>
      <c r="I119" t="s">
        <v>368</v>
      </c>
      <c r="K119">
        <v>8034</v>
      </c>
      <c r="L119">
        <v>33701</v>
      </c>
      <c r="M119">
        <v>2360</v>
      </c>
    </row>
    <row r="120" spans="2:13" x14ac:dyDescent="0.25">
      <c r="B120" s="2" t="s">
        <v>79</v>
      </c>
      <c r="C120" s="6">
        <v>44221</v>
      </c>
      <c r="D120" s="7">
        <v>89690.38</v>
      </c>
      <c r="E120" t="s">
        <v>443</v>
      </c>
      <c r="F120" t="s">
        <v>389</v>
      </c>
      <c r="G120">
        <v>27635</v>
      </c>
      <c r="H120">
        <v>13535</v>
      </c>
      <c r="I120" t="s">
        <v>368</v>
      </c>
      <c r="K120">
        <v>4216</v>
      </c>
      <c r="L120">
        <v>36899</v>
      </c>
      <c r="M120">
        <v>6334</v>
      </c>
    </row>
    <row r="121" spans="2:13" x14ac:dyDescent="0.25">
      <c r="B121" s="2" t="s">
        <v>115</v>
      </c>
      <c r="C121" s="6">
        <v>44223</v>
      </c>
      <c r="D121" s="7">
        <v>111229.47</v>
      </c>
      <c r="E121" t="s">
        <v>394</v>
      </c>
      <c r="F121" t="s">
        <v>391</v>
      </c>
      <c r="G121">
        <v>11353</v>
      </c>
      <c r="H121">
        <v>5577</v>
      </c>
      <c r="I121" t="s">
        <v>369</v>
      </c>
      <c r="K121">
        <v>20067</v>
      </c>
      <c r="L121">
        <v>36897</v>
      </c>
      <c r="M121">
        <v>2308</v>
      </c>
    </row>
    <row r="122" spans="2:13" x14ac:dyDescent="0.25">
      <c r="B122" s="2" t="s">
        <v>116</v>
      </c>
      <c r="C122" s="6">
        <v>44235</v>
      </c>
      <c r="D122" s="7">
        <v>67633.850000000006</v>
      </c>
      <c r="E122" t="s">
        <v>440</v>
      </c>
      <c r="F122" t="s">
        <v>391</v>
      </c>
      <c r="G122">
        <v>22751</v>
      </c>
      <c r="H122">
        <v>10786</v>
      </c>
      <c r="I122" t="s">
        <v>369</v>
      </c>
      <c r="K122">
        <v>8537</v>
      </c>
      <c r="L122">
        <v>28913</v>
      </c>
      <c r="M122">
        <v>2578</v>
      </c>
    </row>
    <row r="123" spans="2:13" x14ac:dyDescent="0.25">
      <c r="B123" s="2" t="s">
        <v>117</v>
      </c>
      <c r="C123" s="6">
        <v>44277</v>
      </c>
      <c r="D123" s="7">
        <v>111815.49</v>
      </c>
      <c r="E123" t="s">
        <v>410</v>
      </c>
      <c r="F123" t="s">
        <v>389</v>
      </c>
      <c r="G123">
        <v>15400</v>
      </c>
      <c r="H123">
        <v>7588</v>
      </c>
      <c r="I123" t="s">
        <v>369</v>
      </c>
      <c r="K123">
        <v>17967</v>
      </c>
      <c r="L123">
        <v>35031</v>
      </c>
      <c r="M123">
        <v>2501</v>
      </c>
    </row>
    <row r="124" spans="2:13" x14ac:dyDescent="0.25">
      <c r="B124" s="2" t="s">
        <v>118</v>
      </c>
      <c r="C124" s="6">
        <v>44277</v>
      </c>
      <c r="D124" s="7">
        <v>39784.239999999998</v>
      </c>
      <c r="E124" t="s">
        <v>393</v>
      </c>
      <c r="F124" t="s">
        <v>389</v>
      </c>
      <c r="G124">
        <v>25711</v>
      </c>
      <c r="H124">
        <v>12842</v>
      </c>
      <c r="I124" t="s">
        <v>369</v>
      </c>
      <c r="K124">
        <v>12069</v>
      </c>
      <c r="L124">
        <v>32552</v>
      </c>
      <c r="M124">
        <v>2465</v>
      </c>
    </row>
    <row r="125" spans="2:13" x14ac:dyDescent="0.25">
      <c r="B125" s="2" t="s">
        <v>119</v>
      </c>
      <c r="C125" s="6">
        <v>44285</v>
      </c>
      <c r="D125" s="7">
        <v>89829.33</v>
      </c>
      <c r="E125" t="s">
        <v>426</v>
      </c>
      <c r="F125" t="s">
        <v>389</v>
      </c>
      <c r="G125">
        <v>8510</v>
      </c>
      <c r="H125">
        <v>4234</v>
      </c>
      <c r="I125" t="s">
        <v>369</v>
      </c>
      <c r="K125">
        <v>20431</v>
      </c>
      <c r="L125">
        <v>42905</v>
      </c>
      <c r="M125">
        <v>2785</v>
      </c>
    </row>
    <row r="126" spans="2:13" x14ac:dyDescent="0.25">
      <c r="B126" s="2" t="s">
        <v>120</v>
      </c>
      <c r="C126" s="6">
        <v>44288</v>
      </c>
      <c r="D126" s="7">
        <v>111815.49</v>
      </c>
      <c r="E126" t="s">
        <v>444</v>
      </c>
      <c r="F126" t="s">
        <v>389</v>
      </c>
      <c r="G126">
        <v>24327</v>
      </c>
      <c r="H126">
        <v>11569</v>
      </c>
      <c r="I126" t="s">
        <v>369</v>
      </c>
      <c r="K126">
        <v>6408</v>
      </c>
      <c r="L126">
        <v>43158</v>
      </c>
      <c r="M126">
        <v>4010</v>
      </c>
    </row>
    <row r="127" spans="2:13" x14ac:dyDescent="0.25">
      <c r="B127" s="2" t="s">
        <v>118</v>
      </c>
      <c r="C127" s="6">
        <v>44357</v>
      </c>
      <c r="D127" s="7">
        <v>72843.23</v>
      </c>
      <c r="E127" t="s">
        <v>445</v>
      </c>
      <c r="F127" t="s">
        <v>389</v>
      </c>
      <c r="G127">
        <v>21110</v>
      </c>
      <c r="H127">
        <v>10346</v>
      </c>
      <c r="I127" t="s">
        <v>370</v>
      </c>
      <c r="K127">
        <v>18348</v>
      </c>
      <c r="L127">
        <v>36619</v>
      </c>
      <c r="M127">
        <v>3136</v>
      </c>
    </row>
    <row r="128" spans="2:13" x14ac:dyDescent="0.25">
      <c r="B128" s="2" t="s">
        <v>121</v>
      </c>
      <c r="C128" s="6">
        <v>44383</v>
      </c>
      <c r="D128" s="7">
        <v>71823.56</v>
      </c>
      <c r="E128" t="s">
        <v>446</v>
      </c>
      <c r="F128" t="s">
        <v>389</v>
      </c>
      <c r="G128">
        <v>101409</v>
      </c>
      <c r="H128">
        <v>49362</v>
      </c>
      <c r="I128" t="s">
        <v>370</v>
      </c>
      <c r="K128">
        <v>15895</v>
      </c>
      <c r="L128">
        <v>37732</v>
      </c>
      <c r="M128">
        <v>3753</v>
      </c>
    </row>
    <row r="129" spans="2:13" x14ac:dyDescent="0.25">
      <c r="B129" s="2" t="s">
        <v>96</v>
      </c>
      <c r="C129" s="6">
        <v>44384</v>
      </c>
      <c r="D129" s="7">
        <v>88511.17</v>
      </c>
      <c r="E129" t="s">
        <v>426</v>
      </c>
      <c r="F129" t="s">
        <v>391</v>
      </c>
      <c r="G129">
        <v>61748</v>
      </c>
      <c r="H129">
        <v>30269</v>
      </c>
      <c r="I129" t="s">
        <v>370</v>
      </c>
      <c r="K129">
        <v>73775</v>
      </c>
      <c r="L129">
        <v>42475</v>
      </c>
      <c r="M129">
        <v>1586</v>
      </c>
    </row>
    <row r="130" spans="2:13" x14ac:dyDescent="0.25">
      <c r="B130" s="2" t="s">
        <v>122</v>
      </c>
      <c r="C130" s="6">
        <v>44393</v>
      </c>
      <c r="D130" s="7">
        <v>36547.58</v>
      </c>
      <c r="E130" t="s">
        <v>432</v>
      </c>
      <c r="F130" t="s">
        <v>391</v>
      </c>
      <c r="G130">
        <v>49765</v>
      </c>
      <c r="H130">
        <v>23482</v>
      </c>
      <c r="I130" t="s">
        <v>370</v>
      </c>
      <c r="K130">
        <v>44604</v>
      </c>
      <c r="L130">
        <v>41268</v>
      </c>
      <c r="M130">
        <v>1870</v>
      </c>
    </row>
    <row r="131" spans="2:13" x14ac:dyDescent="0.25">
      <c r="B131" s="2" t="s">
        <v>123</v>
      </c>
      <c r="C131" s="6">
        <v>44393</v>
      </c>
      <c r="D131" s="7">
        <v>95954.02</v>
      </c>
      <c r="E131" t="s">
        <v>423</v>
      </c>
      <c r="F131" t="s">
        <v>389</v>
      </c>
      <c r="G131">
        <v>17467</v>
      </c>
      <c r="H131">
        <v>8384</v>
      </c>
      <c r="I131" t="s">
        <v>370</v>
      </c>
      <c r="K131">
        <v>35272</v>
      </c>
      <c r="L131">
        <v>38004</v>
      </c>
      <c r="M131">
        <v>2282</v>
      </c>
    </row>
    <row r="132" spans="2:13" x14ac:dyDescent="0.25">
      <c r="B132" s="2" t="s">
        <v>124</v>
      </c>
      <c r="C132" s="6">
        <v>44393</v>
      </c>
      <c r="D132" s="7">
        <v>95677.9</v>
      </c>
      <c r="E132" t="s">
        <v>414</v>
      </c>
      <c r="F132" t="s">
        <v>391</v>
      </c>
      <c r="G132">
        <v>7868</v>
      </c>
      <c r="H132">
        <v>3877</v>
      </c>
      <c r="I132" t="s">
        <v>370</v>
      </c>
      <c r="K132">
        <v>13150</v>
      </c>
      <c r="L132">
        <v>38103</v>
      </c>
      <c r="M132">
        <v>3272</v>
      </c>
    </row>
    <row r="133" spans="2:13" x14ac:dyDescent="0.25">
      <c r="B133" s="2" t="s">
        <v>125</v>
      </c>
      <c r="C133" s="6">
        <v>44425</v>
      </c>
      <c r="D133" s="7">
        <v>76303.820000000007</v>
      </c>
      <c r="E133" t="s">
        <v>415</v>
      </c>
      <c r="F133" t="s">
        <v>391</v>
      </c>
      <c r="G133">
        <v>12379</v>
      </c>
      <c r="H133">
        <v>5741</v>
      </c>
      <c r="I133" t="s">
        <v>370</v>
      </c>
      <c r="K133">
        <v>5922</v>
      </c>
      <c r="L133">
        <v>34084</v>
      </c>
      <c r="M133">
        <v>3929</v>
      </c>
    </row>
    <row r="134" spans="2:13" x14ac:dyDescent="0.25">
      <c r="B134" s="2" t="s">
        <v>126</v>
      </c>
      <c r="C134" s="6">
        <v>44431</v>
      </c>
      <c r="D134" s="7"/>
      <c r="E134" t="s">
        <v>426</v>
      </c>
      <c r="F134" t="s">
        <v>389</v>
      </c>
      <c r="G134">
        <v>18740</v>
      </c>
      <c r="H134">
        <v>9215</v>
      </c>
      <c r="I134" t="s">
        <v>370</v>
      </c>
      <c r="K134">
        <v>8978</v>
      </c>
      <c r="L134">
        <v>27197</v>
      </c>
      <c r="M134">
        <v>2543</v>
      </c>
    </row>
    <row r="135" spans="2:13" x14ac:dyDescent="0.25">
      <c r="B135" s="2" t="s">
        <v>127</v>
      </c>
      <c r="C135" s="6">
        <v>44431</v>
      </c>
      <c r="D135" s="7">
        <v>99460.78</v>
      </c>
      <c r="E135" t="s">
        <v>415</v>
      </c>
      <c r="F135" t="s">
        <v>391</v>
      </c>
      <c r="G135">
        <v>119343</v>
      </c>
      <c r="H135">
        <v>58488</v>
      </c>
      <c r="I135" t="s">
        <v>370</v>
      </c>
      <c r="K135">
        <v>14364</v>
      </c>
      <c r="L135">
        <v>32819</v>
      </c>
      <c r="M135">
        <v>2479</v>
      </c>
    </row>
    <row r="136" spans="2:13" x14ac:dyDescent="0.25">
      <c r="B136" s="2" t="s">
        <v>128</v>
      </c>
      <c r="C136" s="6">
        <v>44454</v>
      </c>
      <c r="D136" s="7">
        <v>88034.67</v>
      </c>
      <c r="E136" t="s">
        <v>414</v>
      </c>
      <c r="F136" t="s">
        <v>389</v>
      </c>
      <c r="G136">
        <v>17866</v>
      </c>
      <c r="H136">
        <v>8797</v>
      </c>
      <c r="I136" t="s">
        <v>371</v>
      </c>
      <c r="K136">
        <v>88588</v>
      </c>
      <c r="L136">
        <v>51223</v>
      </c>
      <c r="M136">
        <v>1885</v>
      </c>
    </row>
    <row r="137" spans="2:13" x14ac:dyDescent="0.25">
      <c r="B137" s="2" t="s">
        <v>129</v>
      </c>
      <c r="C137" s="6">
        <v>44473</v>
      </c>
      <c r="D137" s="7">
        <v>44447.26</v>
      </c>
      <c r="E137" t="s">
        <v>402</v>
      </c>
      <c r="F137" t="s">
        <v>389</v>
      </c>
      <c r="G137">
        <v>12224</v>
      </c>
      <c r="H137">
        <v>6055</v>
      </c>
      <c r="I137" t="s">
        <v>371</v>
      </c>
      <c r="K137">
        <v>13606</v>
      </c>
      <c r="L137">
        <v>39285</v>
      </c>
      <c r="M137">
        <v>1922</v>
      </c>
    </row>
    <row r="138" spans="2:13" x14ac:dyDescent="0.25">
      <c r="B138" s="2" t="s">
        <v>130</v>
      </c>
      <c r="C138" s="6">
        <v>44494</v>
      </c>
      <c r="D138" s="7">
        <v>40445.29</v>
      </c>
      <c r="E138" t="s">
        <v>404</v>
      </c>
      <c r="F138" t="s">
        <v>389</v>
      </c>
      <c r="G138">
        <v>96954</v>
      </c>
      <c r="H138">
        <v>46921</v>
      </c>
      <c r="I138" t="s">
        <v>371</v>
      </c>
      <c r="K138">
        <v>9674</v>
      </c>
      <c r="L138">
        <v>37066</v>
      </c>
      <c r="M138">
        <v>4108</v>
      </c>
    </row>
    <row r="139" spans="2:13" x14ac:dyDescent="0.25">
      <c r="B139" s="2" t="s">
        <v>131</v>
      </c>
      <c r="C139" s="6">
        <v>44494</v>
      </c>
      <c r="D139" s="7">
        <v>92336.08</v>
      </c>
      <c r="E139" t="s">
        <v>426</v>
      </c>
      <c r="F139" t="s">
        <v>391</v>
      </c>
      <c r="G139">
        <v>18054</v>
      </c>
      <c r="H139">
        <v>8875</v>
      </c>
      <c r="I139" t="s">
        <v>371</v>
      </c>
      <c r="K139">
        <v>75395</v>
      </c>
      <c r="L139">
        <v>38733</v>
      </c>
      <c r="M139">
        <v>1804</v>
      </c>
    </row>
    <row r="140" spans="2:13" x14ac:dyDescent="0.25">
      <c r="B140" s="2" t="s">
        <v>132</v>
      </c>
      <c r="C140" s="6">
        <v>44501</v>
      </c>
      <c r="D140" s="7">
        <v>68008.55</v>
      </c>
      <c r="E140" t="s">
        <v>415</v>
      </c>
      <c r="F140" t="s">
        <v>389</v>
      </c>
      <c r="G140">
        <v>43382</v>
      </c>
      <c r="H140">
        <v>21477</v>
      </c>
      <c r="I140" t="s">
        <v>372</v>
      </c>
      <c r="K140">
        <v>13591</v>
      </c>
      <c r="L140">
        <v>46171</v>
      </c>
      <c r="M140">
        <v>2233</v>
      </c>
    </row>
    <row r="141" spans="2:13" x14ac:dyDescent="0.25">
      <c r="B141" s="2" t="s">
        <v>133</v>
      </c>
      <c r="C141" s="6">
        <v>44502</v>
      </c>
      <c r="D141" s="7">
        <v>74924.649999999994</v>
      </c>
      <c r="E141" t="s">
        <v>394</v>
      </c>
      <c r="F141" t="s">
        <v>391</v>
      </c>
      <c r="G141">
        <v>22336</v>
      </c>
      <c r="H141">
        <v>10787</v>
      </c>
      <c r="I141" t="s">
        <v>372</v>
      </c>
      <c r="K141">
        <v>32368</v>
      </c>
      <c r="L141">
        <v>41286</v>
      </c>
      <c r="M141">
        <v>1835</v>
      </c>
    </row>
    <row r="142" spans="2:13" x14ac:dyDescent="0.25">
      <c r="B142" s="2" t="s">
        <v>134</v>
      </c>
      <c r="C142" s="6">
        <v>44510</v>
      </c>
      <c r="D142" s="7"/>
      <c r="E142" t="s">
        <v>433</v>
      </c>
      <c r="F142" t="s">
        <v>389</v>
      </c>
      <c r="G142">
        <v>33316</v>
      </c>
      <c r="H142">
        <v>17089</v>
      </c>
      <c r="I142" t="s">
        <v>372</v>
      </c>
      <c r="K142">
        <v>15217</v>
      </c>
      <c r="L142">
        <v>32122</v>
      </c>
      <c r="M142">
        <v>2918</v>
      </c>
    </row>
    <row r="143" spans="2:13" x14ac:dyDescent="0.25">
      <c r="B143" s="2" t="s">
        <v>61</v>
      </c>
      <c r="C143" s="6" t="s">
        <v>244</v>
      </c>
      <c r="D143" s="7">
        <v>88689.09</v>
      </c>
      <c r="E143" t="s">
        <v>396</v>
      </c>
      <c r="F143" t="s">
        <v>391</v>
      </c>
      <c r="G143">
        <v>13555</v>
      </c>
      <c r="H143">
        <v>6596</v>
      </c>
      <c r="I143" t="s">
        <v>372</v>
      </c>
      <c r="K143">
        <v>25860</v>
      </c>
      <c r="L143">
        <v>40000</v>
      </c>
      <c r="M143">
        <v>2603</v>
      </c>
    </row>
    <row r="144" spans="2:13" x14ac:dyDescent="0.25">
      <c r="B144" s="2" t="s">
        <v>135</v>
      </c>
      <c r="C144" s="6" t="s">
        <v>245</v>
      </c>
      <c r="D144" s="7">
        <v>96555.53</v>
      </c>
      <c r="E144" t="s">
        <v>419</v>
      </c>
      <c r="F144" t="s">
        <v>389</v>
      </c>
      <c r="G144">
        <v>36952</v>
      </c>
      <c r="H144">
        <v>18064</v>
      </c>
      <c r="I144" t="s">
        <v>372</v>
      </c>
      <c r="K144">
        <v>9398</v>
      </c>
      <c r="L144">
        <v>34229</v>
      </c>
      <c r="M144">
        <v>3163</v>
      </c>
    </row>
    <row r="145" spans="2:13" x14ac:dyDescent="0.25">
      <c r="B145" s="2" t="s">
        <v>136</v>
      </c>
      <c r="C145" s="6" t="s">
        <v>245</v>
      </c>
      <c r="D145" s="7">
        <v>71924.850000000006</v>
      </c>
      <c r="E145" t="s">
        <v>390</v>
      </c>
      <c r="F145" t="s">
        <v>389</v>
      </c>
      <c r="G145">
        <v>13480</v>
      </c>
      <c r="H145">
        <v>6997</v>
      </c>
      <c r="I145" t="s">
        <v>372</v>
      </c>
      <c r="K145">
        <v>27469</v>
      </c>
      <c r="L145">
        <v>36265</v>
      </c>
      <c r="M145">
        <v>1665</v>
      </c>
    </row>
    <row r="146" spans="2:13" x14ac:dyDescent="0.25">
      <c r="B146" s="2" t="s">
        <v>137</v>
      </c>
      <c r="C146" s="6" t="s">
        <v>246</v>
      </c>
      <c r="D146" s="7">
        <v>31241.24</v>
      </c>
      <c r="E146" t="s">
        <v>414</v>
      </c>
      <c r="F146" t="s">
        <v>389</v>
      </c>
      <c r="G146">
        <v>17597</v>
      </c>
      <c r="H146">
        <v>8737</v>
      </c>
      <c r="I146" t="s">
        <v>372</v>
      </c>
      <c r="K146">
        <v>10846</v>
      </c>
      <c r="L146">
        <v>32630</v>
      </c>
      <c r="M146">
        <v>2526</v>
      </c>
    </row>
    <row r="147" spans="2:13" x14ac:dyDescent="0.25">
      <c r="B147" s="2" t="s">
        <v>138</v>
      </c>
      <c r="C147" s="6" t="s">
        <v>247</v>
      </c>
      <c r="D147" s="7">
        <v>110042.37</v>
      </c>
      <c r="E147" t="s">
        <v>422</v>
      </c>
      <c r="F147" t="s">
        <v>389</v>
      </c>
      <c r="G147">
        <v>73548</v>
      </c>
      <c r="H147">
        <v>36165</v>
      </c>
      <c r="I147" t="s">
        <v>372</v>
      </c>
      <c r="K147">
        <v>13934</v>
      </c>
      <c r="L147">
        <v>31261</v>
      </c>
      <c r="M147">
        <v>2306</v>
      </c>
    </row>
    <row r="148" spans="2:13" x14ac:dyDescent="0.25">
      <c r="B148" s="2" t="s">
        <v>139</v>
      </c>
      <c r="C148" s="6" t="s">
        <v>248</v>
      </c>
      <c r="D148" s="7">
        <v>37902.35</v>
      </c>
      <c r="E148" t="s">
        <v>429</v>
      </c>
      <c r="F148" t="s">
        <v>389</v>
      </c>
      <c r="G148">
        <v>25930</v>
      </c>
      <c r="H148">
        <v>12834</v>
      </c>
      <c r="I148" t="s">
        <v>372</v>
      </c>
      <c r="K148">
        <v>55705</v>
      </c>
      <c r="L148">
        <v>36747</v>
      </c>
      <c r="M148">
        <v>1832</v>
      </c>
    </row>
    <row r="149" spans="2:13" x14ac:dyDescent="0.25">
      <c r="B149" s="2" t="s">
        <v>17</v>
      </c>
      <c r="C149" s="6" t="s">
        <v>249</v>
      </c>
      <c r="D149" s="7">
        <v>33031.26</v>
      </c>
      <c r="E149" t="s">
        <v>402</v>
      </c>
      <c r="F149" t="s">
        <v>389</v>
      </c>
      <c r="G149">
        <v>7270</v>
      </c>
      <c r="H149">
        <v>3534</v>
      </c>
      <c r="I149" t="s">
        <v>373</v>
      </c>
      <c r="K149">
        <v>18202</v>
      </c>
      <c r="L149">
        <v>34139</v>
      </c>
      <c r="M149">
        <v>3029</v>
      </c>
    </row>
    <row r="150" spans="2:13" x14ac:dyDescent="0.25">
      <c r="B150" s="2" t="s">
        <v>140</v>
      </c>
      <c r="C150" s="6" t="s">
        <v>250</v>
      </c>
      <c r="D150" s="7">
        <v>32496.880000000001</v>
      </c>
      <c r="E150" t="s">
        <v>447</v>
      </c>
      <c r="F150" t="s">
        <v>391</v>
      </c>
      <c r="G150">
        <v>17029</v>
      </c>
      <c r="H150">
        <v>8303</v>
      </c>
      <c r="I150" t="s">
        <v>373</v>
      </c>
      <c r="K150">
        <v>5739</v>
      </c>
      <c r="L150">
        <v>31194</v>
      </c>
      <c r="M150">
        <v>2050</v>
      </c>
    </row>
    <row r="151" spans="2:13" x14ac:dyDescent="0.25">
      <c r="B151" s="2" t="s">
        <v>141</v>
      </c>
      <c r="C151" s="6" t="s">
        <v>250</v>
      </c>
      <c r="D151" s="7">
        <v>81897.789999999994</v>
      </c>
      <c r="E151" t="s">
        <v>422</v>
      </c>
      <c r="F151" t="s">
        <v>389</v>
      </c>
      <c r="G151">
        <v>9966</v>
      </c>
      <c r="H151">
        <v>5561</v>
      </c>
      <c r="I151" t="s">
        <v>373</v>
      </c>
      <c r="K151">
        <v>13110</v>
      </c>
      <c r="L151">
        <v>32379</v>
      </c>
      <c r="M151">
        <v>2333</v>
      </c>
    </row>
    <row r="152" spans="2:13" x14ac:dyDescent="0.25">
      <c r="B152" s="2" t="s">
        <v>142</v>
      </c>
      <c r="C152" s="6" t="s">
        <v>251</v>
      </c>
      <c r="D152" s="7">
        <v>108872.77</v>
      </c>
      <c r="E152" t="s">
        <v>446</v>
      </c>
      <c r="F152" t="s">
        <v>391</v>
      </c>
      <c r="G152">
        <v>14062</v>
      </c>
      <c r="H152">
        <v>8596</v>
      </c>
      <c r="I152" t="s">
        <v>373</v>
      </c>
      <c r="K152">
        <v>7986</v>
      </c>
      <c r="L152">
        <v>28393</v>
      </c>
      <c r="M152">
        <v>3099</v>
      </c>
    </row>
    <row r="153" spans="2:13" x14ac:dyDescent="0.25">
      <c r="B153" s="2" t="s">
        <v>143</v>
      </c>
      <c r="C153" s="6" t="s">
        <v>252</v>
      </c>
      <c r="D153" s="7">
        <v>89605.13</v>
      </c>
      <c r="E153" t="s">
        <v>448</v>
      </c>
      <c r="F153" t="s">
        <v>389</v>
      </c>
      <c r="G153">
        <v>12720</v>
      </c>
      <c r="H153">
        <v>6384</v>
      </c>
      <c r="I153" t="s">
        <v>374</v>
      </c>
      <c r="K153">
        <v>11347</v>
      </c>
      <c r="L153">
        <v>32580</v>
      </c>
      <c r="M153">
        <v>3772</v>
      </c>
    </row>
    <row r="154" spans="2:13" x14ac:dyDescent="0.25">
      <c r="B154" s="2" t="s">
        <v>144</v>
      </c>
      <c r="C154" s="6" t="s">
        <v>252</v>
      </c>
      <c r="D154" s="7">
        <v>63447.07</v>
      </c>
      <c r="E154" t="s">
        <v>449</v>
      </c>
      <c r="F154" t="s">
        <v>389</v>
      </c>
      <c r="G154">
        <v>22001</v>
      </c>
      <c r="H154">
        <v>11022</v>
      </c>
      <c r="I154" t="s">
        <v>374</v>
      </c>
      <c r="K154">
        <v>9716</v>
      </c>
      <c r="L154">
        <v>36205</v>
      </c>
      <c r="M154">
        <v>2431</v>
      </c>
    </row>
    <row r="155" spans="2:13" x14ac:dyDescent="0.25">
      <c r="B155" s="2" t="s">
        <v>145</v>
      </c>
      <c r="C155" s="6" t="s">
        <v>253</v>
      </c>
      <c r="D155" s="7">
        <v>106665.67</v>
      </c>
      <c r="E155" t="s">
        <v>414</v>
      </c>
      <c r="F155" t="s">
        <v>391</v>
      </c>
      <c r="G155">
        <v>70691</v>
      </c>
      <c r="H155">
        <v>34831</v>
      </c>
      <c r="I155" t="s">
        <v>374</v>
      </c>
      <c r="K155">
        <v>16781</v>
      </c>
      <c r="L155">
        <v>35325</v>
      </c>
      <c r="M155">
        <v>2421</v>
      </c>
    </row>
    <row r="156" spans="2:13" x14ac:dyDescent="0.25">
      <c r="B156" s="2" t="s">
        <v>146</v>
      </c>
      <c r="C156" s="6" t="s">
        <v>254</v>
      </c>
      <c r="D156" s="7">
        <v>100424.23</v>
      </c>
      <c r="E156" t="s">
        <v>416</v>
      </c>
      <c r="F156" t="s">
        <v>389</v>
      </c>
      <c r="G156">
        <v>15702</v>
      </c>
      <c r="H156">
        <v>7865</v>
      </c>
      <c r="I156" t="s">
        <v>374</v>
      </c>
      <c r="K156">
        <v>51160</v>
      </c>
      <c r="L156">
        <v>53631</v>
      </c>
      <c r="M156">
        <v>1815</v>
      </c>
    </row>
    <row r="157" spans="2:13" x14ac:dyDescent="0.25">
      <c r="B157" s="2" t="s">
        <v>147</v>
      </c>
      <c r="C157" s="6" t="s">
        <v>255</v>
      </c>
      <c r="D157" s="7">
        <v>47646.95</v>
      </c>
      <c r="E157" t="s">
        <v>415</v>
      </c>
      <c r="F157" t="s">
        <v>389</v>
      </c>
      <c r="G157">
        <v>16458</v>
      </c>
      <c r="H157">
        <v>8172</v>
      </c>
      <c r="I157" t="s">
        <v>375</v>
      </c>
      <c r="K157">
        <v>11712</v>
      </c>
      <c r="L157">
        <v>37691</v>
      </c>
      <c r="M157">
        <v>2566</v>
      </c>
    </row>
    <row r="158" spans="2:13" x14ac:dyDescent="0.25">
      <c r="B158" s="2" t="s">
        <v>148</v>
      </c>
      <c r="C158" s="6" t="s">
        <v>256</v>
      </c>
      <c r="D158" s="7">
        <v>28481.16</v>
      </c>
      <c r="E158" t="s">
        <v>439</v>
      </c>
      <c r="F158" t="s">
        <v>389</v>
      </c>
      <c r="G158">
        <v>43652</v>
      </c>
      <c r="H158">
        <v>21540</v>
      </c>
      <c r="I158" t="s">
        <v>375</v>
      </c>
      <c r="K158">
        <v>13531</v>
      </c>
      <c r="L158">
        <v>34195</v>
      </c>
      <c r="M158">
        <v>1933</v>
      </c>
    </row>
    <row r="159" spans="2:13" x14ac:dyDescent="0.25">
      <c r="B159" s="2" t="s">
        <v>149</v>
      </c>
      <c r="C159" s="6" t="s">
        <v>257</v>
      </c>
      <c r="D159" s="7"/>
      <c r="E159" t="s">
        <v>450</v>
      </c>
      <c r="F159" t="s">
        <v>389</v>
      </c>
      <c r="G159">
        <v>44864</v>
      </c>
      <c r="H159">
        <v>21815</v>
      </c>
      <c r="I159" t="s">
        <v>375</v>
      </c>
      <c r="K159">
        <v>32939</v>
      </c>
      <c r="L159">
        <v>40317</v>
      </c>
      <c r="M159">
        <v>1704</v>
      </c>
    </row>
    <row r="160" spans="2:13" x14ac:dyDescent="0.25">
      <c r="B160" s="2" t="s">
        <v>110</v>
      </c>
      <c r="C160" s="6" t="s">
        <v>258</v>
      </c>
      <c r="D160" s="7">
        <v>39535.49</v>
      </c>
      <c r="E160" t="s">
        <v>402</v>
      </c>
      <c r="F160" t="s">
        <v>389</v>
      </c>
      <c r="G160">
        <v>7713</v>
      </c>
      <c r="H160">
        <v>3642</v>
      </c>
      <c r="I160" t="s">
        <v>375</v>
      </c>
      <c r="K160">
        <v>32214</v>
      </c>
      <c r="L160">
        <v>34612</v>
      </c>
      <c r="M160">
        <v>1846</v>
      </c>
    </row>
    <row r="161" spans="2:13" x14ac:dyDescent="0.25">
      <c r="B161" s="2" t="s">
        <v>150</v>
      </c>
      <c r="C161" s="6" t="s">
        <v>259</v>
      </c>
      <c r="D161" s="7">
        <v>95017.1</v>
      </c>
      <c r="E161" t="s">
        <v>431</v>
      </c>
      <c r="F161" t="s">
        <v>389</v>
      </c>
      <c r="G161">
        <v>9197</v>
      </c>
      <c r="H161">
        <v>4547</v>
      </c>
      <c r="I161" t="s">
        <v>375</v>
      </c>
      <c r="K161">
        <v>5992</v>
      </c>
      <c r="L161">
        <v>27647</v>
      </c>
      <c r="M161">
        <v>2257</v>
      </c>
    </row>
    <row r="162" spans="2:13" x14ac:dyDescent="0.25">
      <c r="B162" s="2" t="s">
        <v>151</v>
      </c>
      <c r="C162" s="6" t="s">
        <v>260</v>
      </c>
      <c r="D162" s="7">
        <v>69764.100000000006</v>
      </c>
      <c r="E162" t="s">
        <v>406</v>
      </c>
      <c r="F162" t="s">
        <v>389</v>
      </c>
      <c r="G162">
        <v>8793</v>
      </c>
      <c r="H162">
        <v>4367</v>
      </c>
      <c r="I162" t="s">
        <v>375</v>
      </c>
      <c r="K162">
        <v>7330</v>
      </c>
      <c r="L162">
        <v>33037</v>
      </c>
      <c r="M162">
        <v>3000</v>
      </c>
    </row>
    <row r="163" spans="2:13" x14ac:dyDescent="0.25">
      <c r="B163" s="2" t="s">
        <v>152</v>
      </c>
      <c r="C163" s="6" t="s">
        <v>260</v>
      </c>
      <c r="D163" s="7">
        <v>84598.88</v>
      </c>
      <c r="E163" t="s">
        <v>405</v>
      </c>
      <c r="F163" t="s">
        <v>391</v>
      </c>
      <c r="G163">
        <v>8052</v>
      </c>
      <c r="H163">
        <v>4035</v>
      </c>
      <c r="I163" t="s">
        <v>375</v>
      </c>
      <c r="K163">
        <v>6642</v>
      </c>
      <c r="L163">
        <v>30691</v>
      </c>
      <c r="M163">
        <v>6746</v>
      </c>
    </row>
    <row r="164" spans="2:13" x14ac:dyDescent="0.25">
      <c r="B164" s="2" t="s">
        <v>153</v>
      </c>
      <c r="C164" s="6" t="s">
        <v>261</v>
      </c>
      <c r="D164" s="7">
        <v>36536.26</v>
      </c>
      <c r="E164" t="s">
        <v>414</v>
      </c>
      <c r="F164" t="s">
        <v>391</v>
      </c>
      <c r="G164">
        <v>25044</v>
      </c>
      <c r="H164">
        <v>11790</v>
      </c>
      <c r="I164" t="s">
        <v>375</v>
      </c>
      <c r="K164">
        <v>6410</v>
      </c>
      <c r="L164">
        <v>34536</v>
      </c>
      <c r="M164">
        <v>4215</v>
      </c>
    </row>
    <row r="165" spans="2:13" x14ac:dyDescent="0.25">
      <c r="B165" s="2" t="s">
        <v>154</v>
      </c>
      <c r="C165" s="6" t="s">
        <v>261</v>
      </c>
      <c r="D165" s="7">
        <v>61688.77</v>
      </c>
      <c r="E165" t="s">
        <v>411</v>
      </c>
      <c r="F165" t="s">
        <v>391</v>
      </c>
      <c r="G165">
        <v>10300</v>
      </c>
      <c r="H165">
        <v>5133</v>
      </c>
      <c r="I165" t="s">
        <v>375</v>
      </c>
      <c r="K165">
        <v>19159</v>
      </c>
      <c r="L165">
        <v>31293</v>
      </c>
      <c r="M165">
        <v>2373</v>
      </c>
    </row>
    <row r="166" spans="2:13" x14ac:dyDescent="0.25">
      <c r="B166" s="2" t="s">
        <v>155</v>
      </c>
      <c r="C166" s="6" t="s">
        <v>262</v>
      </c>
      <c r="D166" s="7"/>
      <c r="E166" t="s">
        <v>398</v>
      </c>
      <c r="F166" t="s">
        <v>391</v>
      </c>
      <c r="G166">
        <v>20391</v>
      </c>
      <c r="H166">
        <v>9529</v>
      </c>
      <c r="I166" t="s">
        <v>375</v>
      </c>
      <c r="K166">
        <v>7935</v>
      </c>
      <c r="L166">
        <v>42346</v>
      </c>
      <c r="M166">
        <v>4617</v>
      </c>
    </row>
    <row r="167" spans="2:13" x14ac:dyDescent="0.25">
      <c r="B167" s="2" t="s">
        <v>156</v>
      </c>
      <c r="C167" s="6" t="s">
        <v>263</v>
      </c>
      <c r="D167" s="7">
        <v>88425.08</v>
      </c>
      <c r="E167" t="s">
        <v>428</v>
      </c>
      <c r="F167" t="s">
        <v>389</v>
      </c>
      <c r="G167">
        <v>11087</v>
      </c>
      <c r="H167">
        <v>5420</v>
      </c>
      <c r="I167" t="s">
        <v>375</v>
      </c>
      <c r="K167">
        <v>14771</v>
      </c>
      <c r="L167">
        <v>26844</v>
      </c>
      <c r="M167">
        <v>1699</v>
      </c>
    </row>
    <row r="168" spans="2:13" x14ac:dyDescent="0.25">
      <c r="B168" s="2" t="s">
        <v>157</v>
      </c>
      <c r="C168" s="6" t="s">
        <v>264</v>
      </c>
      <c r="D168" s="7">
        <v>38438.239999999998</v>
      </c>
      <c r="E168" t="s">
        <v>451</v>
      </c>
      <c r="F168" t="s">
        <v>389</v>
      </c>
      <c r="G168">
        <v>24210</v>
      </c>
      <c r="H168">
        <v>11819</v>
      </c>
      <c r="I168" t="s">
        <v>375</v>
      </c>
      <c r="K168">
        <v>8137</v>
      </c>
      <c r="L168">
        <v>33097</v>
      </c>
      <c r="M168">
        <v>2443</v>
      </c>
    </row>
    <row r="169" spans="2:13" x14ac:dyDescent="0.25">
      <c r="B169" s="2" t="s">
        <v>59</v>
      </c>
      <c r="C169" s="6" t="s">
        <v>265</v>
      </c>
      <c r="D169" s="7">
        <v>96753.78</v>
      </c>
      <c r="E169" t="s">
        <v>414</v>
      </c>
      <c r="F169" t="s">
        <v>389</v>
      </c>
      <c r="G169">
        <v>20364</v>
      </c>
      <c r="H169">
        <v>9929</v>
      </c>
      <c r="I169" t="s">
        <v>375</v>
      </c>
      <c r="K169">
        <v>18264</v>
      </c>
      <c r="L169">
        <v>33070</v>
      </c>
      <c r="M169">
        <v>2520</v>
      </c>
    </row>
    <row r="170" spans="2:13" x14ac:dyDescent="0.25">
      <c r="B170" s="2" t="s">
        <v>158</v>
      </c>
      <c r="C170" s="6" t="s">
        <v>265</v>
      </c>
      <c r="D170" s="7">
        <v>112778.28</v>
      </c>
      <c r="E170" t="s">
        <v>407</v>
      </c>
      <c r="F170" t="s">
        <v>391</v>
      </c>
      <c r="G170">
        <v>62830</v>
      </c>
      <c r="H170">
        <v>31083</v>
      </c>
      <c r="I170" t="s">
        <v>375</v>
      </c>
      <c r="K170">
        <v>15143</v>
      </c>
      <c r="L170">
        <v>33702</v>
      </c>
      <c r="M170">
        <v>1934</v>
      </c>
    </row>
    <row r="171" spans="2:13" x14ac:dyDescent="0.25">
      <c r="B171" s="2" t="s">
        <v>101</v>
      </c>
      <c r="C171" s="6" t="s">
        <v>265</v>
      </c>
      <c r="D171" s="7">
        <v>28974.03</v>
      </c>
      <c r="E171" t="s">
        <v>395</v>
      </c>
      <c r="F171" t="s">
        <v>389</v>
      </c>
      <c r="G171">
        <v>8402</v>
      </c>
      <c r="H171">
        <v>4137</v>
      </c>
      <c r="I171" t="s">
        <v>376</v>
      </c>
      <c r="K171">
        <v>46549</v>
      </c>
      <c r="L171">
        <v>39810</v>
      </c>
      <c r="M171">
        <v>2382</v>
      </c>
    </row>
    <row r="172" spans="2:13" x14ac:dyDescent="0.25">
      <c r="B172" s="2" t="s">
        <v>159</v>
      </c>
      <c r="C172" s="6" t="s">
        <v>266</v>
      </c>
      <c r="D172" s="7">
        <v>86233.83</v>
      </c>
      <c r="E172" t="s">
        <v>399</v>
      </c>
      <c r="F172" t="s">
        <v>391</v>
      </c>
      <c r="G172">
        <v>390463</v>
      </c>
      <c r="H172">
        <v>187292</v>
      </c>
      <c r="I172" t="s">
        <v>376</v>
      </c>
      <c r="K172">
        <v>6653</v>
      </c>
      <c r="L172">
        <v>35833</v>
      </c>
      <c r="M172">
        <v>3076</v>
      </c>
    </row>
    <row r="173" spans="2:13" x14ac:dyDescent="0.25">
      <c r="B173" s="2" t="s">
        <v>160</v>
      </c>
      <c r="C173" s="6" t="s">
        <v>267</v>
      </c>
      <c r="D173" s="7">
        <v>66865.490000000005</v>
      </c>
      <c r="E173" t="s">
        <v>416</v>
      </c>
      <c r="F173" t="s">
        <v>389</v>
      </c>
      <c r="G173">
        <v>17695</v>
      </c>
      <c r="H173">
        <v>8678</v>
      </c>
      <c r="I173" t="s">
        <v>376</v>
      </c>
      <c r="K173">
        <v>285473</v>
      </c>
      <c r="L173">
        <v>46140</v>
      </c>
      <c r="M173">
        <v>890</v>
      </c>
    </row>
    <row r="174" spans="2:13" x14ac:dyDescent="0.25">
      <c r="B174" s="2" t="s">
        <v>70</v>
      </c>
      <c r="C174" s="6" t="s">
        <v>268</v>
      </c>
      <c r="D174" s="7">
        <v>119022.49</v>
      </c>
      <c r="E174" t="s">
        <v>399</v>
      </c>
      <c r="F174" t="s">
        <v>389</v>
      </c>
      <c r="G174">
        <v>27345</v>
      </c>
      <c r="H174">
        <v>14996</v>
      </c>
      <c r="I174" t="s">
        <v>376</v>
      </c>
      <c r="K174">
        <v>13591</v>
      </c>
      <c r="L174">
        <v>34044</v>
      </c>
      <c r="M174">
        <v>3141</v>
      </c>
    </row>
    <row r="175" spans="2:13" x14ac:dyDescent="0.25">
      <c r="B175" s="2" t="s">
        <v>161</v>
      </c>
      <c r="C175" s="6" t="s">
        <v>269</v>
      </c>
      <c r="D175" s="7">
        <v>114177.23</v>
      </c>
      <c r="E175" t="s">
        <v>421</v>
      </c>
      <c r="F175" t="s">
        <v>391</v>
      </c>
      <c r="G175">
        <v>113833</v>
      </c>
      <c r="H175">
        <v>55920</v>
      </c>
      <c r="I175" t="s">
        <v>376</v>
      </c>
      <c r="K175">
        <v>20601</v>
      </c>
      <c r="L175">
        <v>32105</v>
      </c>
      <c r="M175">
        <v>2438</v>
      </c>
    </row>
    <row r="176" spans="2:13" x14ac:dyDescent="0.25">
      <c r="B176" s="2" t="s">
        <v>162</v>
      </c>
      <c r="C176" s="6" t="s">
        <v>270</v>
      </c>
      <c r="D176" s="7">
        <v>100731.95</v>
      </c>
      <c r="E176" t="s">
        <v>414</v>
      </c>
      <c r="F176" t="s">
        <v>391</v>
      </c>
      <c r="G176">
        <v>10870</v>
      </c>
      <c r="H176">
        <v>5557</v>
      </c>
      <c r="I176" t="s">
        <v>376</v>
      </c>
      <c r="K176">
        <v>85359</v>
      </c>
      <c r="L176">
        <v>55817</v>
      </c>
      <c r="M176">
        <v>1634</v>
      </c>
    </row>
    <row r="177" spans="2:13" x14ac:dyDescent="0.25">
      <c r="B177" s="2" t="s">
        <v>163</v>
      </c>
      <c r="C177" s="6" t="s">
        <v>270</v>
      </c>
      <c r="D177" s="7">
        <v>86010.54</v>
      </c>
      <c r="E177" t="s">
        <v>425</v>
      </c>
      <c r="F177" t="s">
        <v>389</v>
      </c>
      <c r="G177">
        <v>7965</v>
      </c>
      <c r="H177">
        <v>3984</v>
      </c>
      <c r="I177" t="s">
        <v>376</v>
      </c>
      <c r="K177">
        <v>7958</v>
      </c>
      <c r="L177">
        <v>37321</v>
      </c>
      <c r="M177">
        <v>3360</v>
      </c>
    </row>
    <row r="178" spans="2:13" x14ac:dyDescent="0.25">
      <c r="B178" s="2" t="s">
        <v>164</v>
      </c>
      <c r="C178" s="6" t="s">
        <v>271</v>
      </c>
      <c r="D178" s="7">
        <v>52270.22</v>
      </c>
      <c r="E178" t="s">
        <v>392</v>
      </c>
      <c r="F178" t="s">
        <v>391</v>
      </c>
      <c r="G178">
        <v>127273</v>
      </c>
      <c r="H178">
        <v>62355</v>
      </c>
      <c r="I178" t="s">
        <v>376</v>
      </c>
      <c r="K178">
        <v>6284</v>
      </c>
      <c r="L178">
        <v>33083</v>
      </c>
      <c r="M178">
        <v>2407</v>
      </c>
    </row>
    <row r="179" spans="2:13" x14ac:dyDescent="0.25">
      <c r="B179" s="2" t="s">
        <v>165</v>
      </c>
      <c r="C179" s="6" t="s">
        <v>271</v>
      </c>
      <c r="D179" s="7">
        <v>61624.77</v>
      </c>
      <c r="E179" t="s">
        <v>400</v>
      </c>
      <c r="F179" t="s">
        <v>389</v>
      </c>
      <c r="G179">
        <v>17268</v>
      </c>
      <c r="H179">
        <v>8563</v>
      </c>
      <c r="I179" t="s">
        <v>376</v>
      </c>
      <c r="K179">
        <v>88532</v>
      </c>
      <c r="L179">
        <v>38575</v>
      </c>
      <c r="M179">
        <v>1454</v>
      </c>
    </row>
    <row r="180" spans="2:13" x14ac:dyDescent="0.25">
      <c r="B180" s="2" t="s">
        <v>166</v>
      </c>
      <c r="C180" s="6" t="s">
        <v>272</v>
      </c>
      <c r="D180" s="7">
        <v>104903.79</v>
      </c>
      <c r="E180" t="s">
        <v>452</v>
      </c>
      <c r="F180" t="s">
        <v>389</v>
      </c>
      <c r="G180">
        <v>17055</v>
      </c>
      <c r="H180">
        <v>8302</v>
      </c>
      <c r="I180" t="s">
        <v>376</v>
      </c>
      <c r="K180">
        <v>10037</v>
      </c>
      <c r="L180">
        <v>36579</v>
      </c>
      <c r="M180">
        <v>3298</v>
      </c>
    </row>
    <row r="181" spans="2:13" x14ac:dyDescent="0.25">
      <c r="B181" s="2" t="s">
        <v>167</v>
      </c>
      <c r="C181" s="6" t="s">
        <v>273</v>
      </c>
      <c r="D181" s="7">
        <v>69057.320000000007</v>
      </c>
      <c r="E181" t="s">
        <v>402</v>
      </c>
      <c r="F181" t="s">
        <v>389</v>
      </c>
      <c r="G181">
        <v>12512</v>
      </c>
      <c r="H181">
        <v>6340</v>
      </c>
      <c r="I181" t="s">
        <v>376</v>
      </c>
      <c r="K181">
        <v>13393</v>
      </c>
      <c r="L181">
        <v>30691</v>
      </c>
      <c r="M181">
        <v>1775</v>
      </c>
    </row>
    <row r="182" spans="2:13" x14ac:dyDescent="0.25">
      <c r="B182" s="2" t="s">
        <v>68</v>
      </c>
      <c r="C182" s="6" t="s">
        <v>274</v>
      </c>
      <c r="D182" s="7">
        <v>59258.19</v>
      </c>
      <c r="E182" t="s">
        <v>425</v>
      </c>
      <c r="F182" t="s">
        <v>389</v>
      </c>
      <c r="G182">
        <v>40633</v>
      </c>
      <c r="H182">
        <v>19640</v>
      </c>
      <c r="I182" t="s">
        <v>376</v>
      </c>
      <c r="K182">
        <v>9875</v>
      </c>
      <c r="L182">
        <v>29264</v>
      </c>
      <c r="M182">
        <v>2701</v>
      </c>
    </row>
    <row r="183" spans="2:13" x14ac:dyDescent="0.25">
      <c r="B183" s="2" t="s">
        <v>100</v>
      </c>
      <c r="C183" s="6" t="s">
        <v>275</v>
      </c>
      <c r="D183" s="7">
        <v>28160.79</v>
      </c>
      <c r="E183" t="s">
        <v>402</v>
      </c>
      <c r="F183" t="s">
        <v>391</v>
      </c>
      <c r="G183">
        <v>17002</v>
      </c>
      <c r="H183">
        <v>8402</v>
      </c>
      <c r="I183" t="s">
        <v>376</v>
      </c>
      <c r="K183">
        <v>30352</v>
      </c>
      <c r="L183">
        <v>38678</v>
      </c>
      <c r="M183">
        <v>2741</v>
      </c>
    </row>
    <row r="184" spans="2:13" x14ac:dyDescent="0.25">
      <c r="B184" s="2" t="s">
        <v>168</v>
      </c>
      <c r="C184" s="6" t="s">
        <v>276</v>
      </c>
      <c r="D184" s="7">
        <v>109143.17</v>
      </c>
      <c r="E184" t="s">
        <v>434</v>
      </c>
      <c r="F184" t="s">
        <v>389</v>
      </c>
      <c r="G184">
        <v>216432</v>
      </c>
      <c r="H184">
        <v>108144</v>
      </c>
      <c r="I184" t="s">
        <v>376</v>
      </c>
      <c r="K184">
        <v>13395</v>
      </c>
      <c r="L184">
        <v>32312</v>
      </c>
      <c r="M184">
        <v>2393</v>
      </c>
    </row>
    <row r="185" spans="2:13" x14ac:dyDescent="0.25">
      <c r="B185" s="2" t="s">
        <v>169</v>
      </c>
      <c r="C185" s="6" t="s">
        <v>277</v>
      </c>
      <c r="D185" s="7">
        <v>70755.5</v>
      </c>
      <c r="E185" t="s">
        <v>453</v>
      </c>
      <c r="F185" t="s">
        <v>389</v>
      </c>
      <c r="G185">
        <v>78660</v>
      </c>
      <c r="H185">
        <v>38736</v>
      </c>
      <c r="I185" t="s">
        <v>377</v>
      </c>
      <c r="K185">
        <v>144421</v>
      </c>
      <c r="L185">
        <v>43524</v>
      </c>
      <c r="M185">
        <v>1412</v>
      </c>
    </row>
    <row r="186" spans="2:13" x14ac:dyDescent="0.25">
      <c r="B186" s="2" t="s">
        <v>170</v>
      </c>
      <c r="C186" s="6" t="s">
        <v>278</v>
      </c>
      <c r="D186" s="7">
        <v>73360.38</v>
      </c>
      <c r="E186" t="s">
        <v>393</v>
      </c>
      <c r="F186" t="s">
        <v>389</v>
      </c>
      <c r="G186">
        <v>6983</v>
      </c>
      <c r="H186">
        <v>3380</v>
      </c>
      <c r="I186" t="s">
        <v>377</v>
      </c>
      <c r="K186">
        <v>58819</v>
      </c>
      <c r="L186">
        <v>42554</v>
      </c>
      <c r="M186">
        <v>2009</v>
      </c>
    </row>
    <row r="187" spans="2:13" x14ac:dyDescent="0.25">
      <c r="B187" s="2" t="s">
        <v>34</v>
      </c>
      <c r="C187" s="6" t="s">
        <v>279</v>
      </c>
      <c r="D187" s="7">
        <v>76303.820000000007</v>
      </c>
      <c r="E187" t="s">
        <v>431</v>
      </c>
      <c r="F187" t="s">
        <v>389</v>
      </c>
      <c r="G187">
        <v>21835</v>
      </c>
      <c r="H187">
        <v>10804</v>
      </c>
      <c r="I187" t="s">
        <v>377</v>
      </c>
      <c r="K187">
        <v>5418</v>
      </c>
      <c r="L187">
        <v>28993</v>
      </c>
      <c r="M187">
        <v>2970</v>
      </c>
    </row>
    <row r="188" spans="2:13" x14ac:dyDescent="0.25">
      <c r="B188" s="2" t="s">
        <v>126</v>
      </c>
      <c r="C188" s="6" t="s">
        <v>280</v>
      </c>
      <c r="D188" s="7">
        <v>58861.19</v>
      </c>
      <c r="E188" t="s">
        <v>393</v>
      </c>
      <c r="F188" t="s">
        <v>391</v>
      </c>
      <c r="G188">
        <v>1584983</v>
      </c>
      <c r="H188">
        <v>776699</v>
      </c>
      <c r="I188" t="s">
        <v>377</v>
      </c>
      <c r="K188">
        <v>14694</v>
      </c>
      <c r="L188">
        <v>37804</v>
      </c>
      <c r="M188">
        <v>2149</v>
      </c>
    </row>
    <row r="189" spans="2:13" x14ac:dyDescent="0.25">
      <c r="B189" s="2" t="s">
        <v>171</v>
      </c>
      <c r="C189" s="6" t="s">
        <v>281</v>
      </c>
      <c r="D189" s="7">
        <v>58744.17</v>
      </c>
      <c r="E189" t="s">
        <v>390</v>
      </c>
      <c r="F189" t="s">
        <v>391</v>
      </c>
      <c r="G189">
        <v>1131</v>
      </c>
      <c r="H189">
        <v>654</v>
      </c>
      <c r="I189" t="s">
        <v>377</v>
      </c>
      <c r="K189">
        <v>1025865</v>
      </c>
      <c r="L189">
        <v>75619</v>
      </c>
      <c r="M189">
        <v>613</v>
      </c>
    </row>
    <row r="190" spans="2:13" x14ac:dyDescent="0.25">
      <c r="B190" s="2" t="s">
        <v>172</v>
      </c>
      <c r="C190" s="6" t="s">
        <v>282</v>
      </c>
      <c r="D190" s="7">
        <v>73488.679999999993</v>
      </c>
      <c r="E190" t="s">
        <v>426</v>
      </c>
      <c r="F190" t="s">
        <v>391</v>
      </c>
      <c r="G190">
        <v>36995</v>
      </c>
      <c r="H190">
        <v>20012</v>
      </c>
      <c r="I190" t="s">
        <v>378</v>
      </c>
      <c r="K190">
        <v>865</v>
      </c>
      <c r="L190">
        <v>52917</v>
      </c>
      <c r="M190">
        <v>13603</v>
      </c>
    </row>
    <row r="191" spans="2:13" x14ac:dyDescent="0.25">
      <c r="B191" s="2" t="s">
        <v>173</v>
      </c>
      <c r="C191" s="6" t="s">
        <v>283</v>
      </c>
      <c r="D191" s="7">
        <v>92704.48</v>
      </c>
      <c r="E191" t="s">
        <v>436</v>
      </c>
      <c r="F191" t="s">
        <v>391</v>
      </c>
      <c r="G191">
        <v>222564</v>
      </c>
      <c r="H191">
        <v>110115</v>
      </c>
      <c r="I191" t="s">
        <v>378</v>
      </c>
      <c r="K191">
        <v>30376</v>
      </c>
      <c r="L191">
        <v>54171</v>
      </c>
      <c r="M191">
        <v>4208</v>
      </c>
    </row>
    <row r="192" spans="2:13" x14ac:dyDescent="0.25">
      <c r="B192" s="2" t="s">
        <v>174</v>
      </c>
      <c r="C192" s="6" t="s">
        <v>284</v>
      </c>
      <c r="D192" s="7">
        <v>78443.78</v>
      </c>
      <c r="E192" t="s">
        <v>414</v>
      </c>
      <c r="F192" t="s">
        <v>391</v>
      </c>
      <c r="G192">
        <v>44767</v>
      </c>
      <c r="H192">
        <v>22143</v>
      </c>
      <c r="I192" t="s">
        <v>378</v>
      </c>
      <c r="K192">
        <v>169724</v>
      </c>
      <c r="L192">
        <v>43444</v>
      </c>
      <c r="M192">
        <v>1068</v>
      </c>
    </row>
    <row r="193" spans="2:13" x14ac:dyDescent="0.25">
      <c r="B193" s="2" t="s">
        <v>175</v>
      </c>
      <c r="C193" s="6" t="s">
        <v>285</v>
      </c>
      <c r="D193" s="7">
        <v>97105.19</v>
      </c>
      <c r="E193" t="s">
        <v>440</v>
      </c>
      <c r="F193" t="s">
        <v>389</v>
      </c>
      <c r="G193">
        <v>21396</v>
      </c>
      <c r="H193">
        <v>11129</v>
      </c>
      <c r="I193" t="s">
        <v>379</v>
      </c>
      <c r="K193">
        <v>35415</v>
      </c>
      <c r="L193">
        <v>53233</v>
      </c>
      <c r="M193">
        <v>3774</v>
      </c>
    </row>
    <row r="194" spans="2:13" x14ac:dyDescent="0.25">
      <c r="B194" s="2" t="s">
        <v>176</v>
      </c>
      <c r="C194" s="6" t="s">
        <v>286</v>
      </c>
      <c r="D194" s="7">
        <v>109163.39</v>
      </c>
      <c r="E194" t="s">
        <v>395</v>
      </c>
      <c r="F194" t="s">
        <v>389</v>
      </c>
      <c r="G194">
        <v>1096068</v>
      </c>
      <c r="H194">
        <v>534618</v>
      </c>
      <c r="I194" t="s">
        <v>379</v>
      </c>
      <c r="K194">
        <v>12114</v>
      </c>
      <c r="L194">
        <v>52168</v>
      </c>
      <c r="M194">
        <v>2583</v>
      </c>
    </row>
    <row r="195" spans="2:13" x14ac:dyDescent="0.25">
      <c r="B195" s="2" t="s">
        <v>177</v>
      </c>
      <c r="C195" s="6" t="s">
        <v>287</v>
      </c>
      <c r="D195" s="7">
        <v>31816.57</v>
      </c>
      <c r="E195" t="s">
        <v>416</v>
      </c>
      <c r="F195" t="s">
        <v>391</v>
      </c>
      <c r="G195">
        <v>27788</v>
      </c>
      <c r="H195">
        <v>15418</v>
      </c>
      <c r="I195" t="s">
        <v>379</v>
      </c>
      <c r="K195">
        <v>720881</v>
      </c>
      <c r="L195">
        <v>80185</v>
      </c>
      <c r="M195">
        <v>827</v>
      </c>
    </row>
    <row r="196" spans="2:13" x14ac:dyDescent="0.25">
      <c r="B196" s="2" t="s">
        <v>178</v>
      </c>
      <c r="C196" s="6" t="s">
        <v>288</v>
      </c>
      <c r="D196" s="7">
        <v>118442.54</v>
      </c>
      <c r="E196" t="s">
        <v>406</v>
      </c>
      <c r="F196" t="s">
        <v>389</v>
      </c>
      <c r="G196">
        <v>182093</v>
      </c>
      <c r="H196">
        <v>90970</v>
      </c>
      <c r="I196" t="s">
        <v>379</v>
      </c>
      <c r="K196">
        <v>21078</v>
      </c>
      <c r="L196">
        <v>40847</v>
      </c>
      <c r="M196">
        <v>4369</v>
      </c>
    </row>
    <row r="197" spans="2:13" x14ac:dyDescent="0.25">
      <c r="B197" s="2" t="s">
        <v>179</v>
      </c>
      <c r="C197" s="6" t="s">
        <v>289</v>
      </c>
      <c r="D197" s="7">
        <v>84745.93</v>
      </c>
      <c r="E197" t="s">
        <v>400</v>
      </c>
      <c r="F197" t="s">
        <v>391</v>
      </c>
      <c r="G197">
        <v>956749</v>
      </c>
      <c r="H197">
        <v>477316</v>
      </c>
      <c r="I197" t="s">
        <v>379</v>
      </c>
      <c r="K197">
        <v>135584</v>
      </c>
      <c r="L197">
        <v>69584</v>
      </c>
      <c r="M197">
        <v>1835</v>
      </c>
    </row>
    <row r="198" spans="2:13" x14ac:dyDescent="0.25">
      <c r="B198" s="2" t="s">
        <v>180</v>
      </c>
      <c r="C198" s="6" t="s">
        <v>290</v>
      </c>
      <c r="D198" s="7">
        <v>69163.39</v>
      </c>
      <c r="E198" t="s">
        <v>406</v>
      </c>
      <c r="F198" t="s">
        <v>391</v>
      </c>
      <c r="G198">
        <v>28029</v>
      </c>
      <c r="H198">
        <v>14168</v>
      </c>
      <c r="I198" t="s">
        <v>379</v>
      </c>
      <c r="K198">
        <v>559092</v>
      </c>
      <c r="L198">
        <v>45233</v>
      </c>
      <c r="M198">
        <v>692</v>
      </c>
    </row>
    <row r="199" spans="2:13" x14ac:dyDescent="0.25">
      <c r="B199" s="2" t="s">
        <v>41</v>
      </c>
      <c r="C199" s="6" t="s">
        <v>291</v>
      </c>
      <c r="D199" s="7">
        <v>84598.88</v>
      </c>
      <c r="E199" t="s">
        <v>421</v>
      </c>
      <c r="F199" t="s">
        <v>389</v>
      </c>
      <c r="G199">
        <v>135034</v>
      </c>
      <c r="H199">
        <v>67533</v>
      </c>
      <c r="I199" t="s">
        <v>379</v>
      </c>
      <c r="K199">
        <v>17146</v>
      </c>
      <c r="L199">
        <v>39349</v>
      </c>
      <c r="M199">
        <v>4204</v>
      </c>
    </row>
    <row r="200" spans="2:13" x14ac:dyDescent="0.25">
      <c r="B200" s="2" t="s">
        <v>153</v>
      </c>
      <c r="C200" s="6" t="s">
        <v>292</v>
      </c>
      <c r="D200" s="7">
        <v>68795.48</v>
      </c>
      <c r="E200" t="s">
        <v>394</v>
      </c>
      <c r="F200" t="s">
        <v>389</v>
      </c>
      <c r="G200">
        <v>178206</v>
      </c>
      <c r="H200">
        <v>91167</v>
      </c>
      <c r="I200" t="s">
        <v>379</v>
      </c>
      <c r="K200">
        <v>104456</v>
      </c>
      <c r="L200">
        <v>42197</v>
      </c>
      <c r="M200">
        <v>1183</v>
      </c>
    </row>
    <row r="201" spans="2:13" x14ac:dyDescent="0.25">
      <c r="B201" s="2" t="s">
        <v>181</v>
      </c>
      <c r="C201" s="6" t="s">
        <v>293</v>
      </c>
      <c r="D201" s="7">
        <v>32269.91</v>
      </c>
      <c r="E201" t="s">
        <v>432</v>
      </c>
      <c r="F201" t="s">
        <v>391</v>
      </c>
      <c r="G201">
        <v>18373</v>
      </c>
      <c r="H201">
        <v>9214</v>
      </c>
      <c r="I201" t="s">
        <v>379</v>
      </c>
      <c r="K201">
        <v>98226</v>
      </c>
      <c r="L201">
        <v>41079</v>
      </c>
      <c r="M201">
        <v>1556</v>
      </c>
    </row>
    <row r="202" spans="2:13" x14ac:dyDescent="0.25">
      <c r="B202" s="2" t="s">
        <v>182</v>
      </c>
      <c r="C202" s="6" t="s">
        <v>294</v>
      </c>
      <c r="D202" s="7">
        <v>78705.929999999993</v>
      </c>
      <c r="E202" t="s">
        <v>396</v>
      </c>
      <c r="F202" t="s">
        <v>391</v>
      </c>
      <c r="G202">
        <v>865736</v>
      </c>
      <c r="H202">
        <v>444547</v>
      </c>
      <c r="I202" t="s">
        <v>379</v>
      </c>
      <c r="K202">
        <v>13642</v>
      </c>
      <c r="L202">
        <v>45955</v>
      </c>
      <c r="M202">
        <v>2280</v>
      </c>
    </row>
    <row r="203" spans="2:13" x14ac:dyDescent="0.25">
      <c r="B203" s="2" t="s">
        <v>183</v>
      </c>
      <c r="C203" s="6" t="s">
        <v>295</v>
      </c>
      <c r="D203" s="7">
        <v>53535.62</v>
      </c>
      <c r="E203" t="s">
        <v>409</v>
      </c>
      <c r="F203" t="s">
        <v>389</v>
      </c>
      <c r="G203">
        <v>150998</v>
      </c>
      <c r="H203">
        <v>83958</v>
      </c>
      <c r="I203" t="s">
        <v>379</v>
      </c>
      <c r="K203">
        <v>499713</v>
      </c>
      <c r="L203">
        <v>49026</v>
      </c>
      <c r="M203">
        <v>865</v>
      </c>
    </row>
    <row r="204" spans="2:13" x14ac:dyDescent="0.25">
      <c r="B204" s="2" t="s">
        <v>184</v>
      </c>
      <c r="C204" s="6" t="s">
        <v>295</v>
      </c>
      <c r="D204" s="7">
        <v>41934.71</v>
      </c>
      <c r="E204" t="s">
        <v>423</v>
      </c>
      <c r="F204" t="s">
        <v>391</v>
      </c>
      <c r="G204">
        <v>64158</v>
      </c>
      <c r="H204">
        <v>32146</v>
      </c>
      <c r="I204" t="s">
        <v>379</v>
      </c>
      <c r="K204">
        <v>92064</v>
      </c>
      <c r="L204">
        <v>46481</v>
      </c>
      <c r="M204">
        <v>1200</v>
      </c>
    </row>
    <row r="205" spans="2:13" x14ac:dyDescent="0.25">
      <c r="B205" s="2" t="s">
        <v>185</v>
      </c>
      <c r="C205" s="6" t="s">
        <v>296</v>
      </c>
      <c r="D205" s="7">
        <v>91929.69</v>
      </c>
      <c r="E205" t="s">
        <v>431</v>
      </c>
      <c r="F205" t="s">
        <v>391</v>
      </c>
      <c r="G205">
        <v>32645</v>
      </c>
      <c r="H205">
        <v>21818</v>
      </c>
      <c r="I205" t="s">
        <v>379</v>
      </c>
      <c r="K205">
        <v>48212</v>
      </c>
      <c r="L205">
        <v>35578</v>
      </c>
      <c r="M205">
        <v>2034</v>
      </c>
    </row>
    <row r="206" spans="2:13" x14ac:dyDescent="0.25">
      <c r="B206" s="2" t="s">
        <v>186</v>
      </c>
      <c r="C206" s="6" t="s">
        <v>296</v>
      </c>
      <c r="D206" s="7">
        <v>62281.24</v>
      </c>
      <c r="E206" t="s">
        <v>425</v>
      </c>
      <c r="F206" t="s">
        <v>391</v>
      </c>
      <c r="G206">
        <v>10038388</v>
      </c>
      <c r="H206">
        <v>4945351</v>
      </c>
      <c r="I206" t="s">
        <v>379</v>
      </c>
      <c r="K206">
        <v>26125</v>
      </c>
      <c r="L206">
        <v>51555</v>
      </c>
      <c r="M206">
        <v>2789</v>
      </c>
    </row>
    <row r="207" spans="2:13" x14ac:dyDescent="0.25">
      <c r="B207" s="2" t="s">
        <v>187</v>
      </c>
      <c r="C207" s="6" t="s">
        <v>297</v>
      </c>
      <c r="D207" s="7">
        <v>57925.91</v>
      </c>
      <c r="E207" t="s">
        <v>438</v>
      </c>
      <c r="F207" t="s">
        <v>391</v>
      </c>
      <c r="G207">
        <v>153187</v>
      </c>
      <c r="H207">
        <v>73863</v>
      </c>
      <c r="I207" t="s">
        <v>380</v>
      </c>
      <c r="K207">
        <v>6046749</v>
      </c>
      <c r="L207">
        <v>56196</v>
      </c>
      <c r="M207">
        <v>270</v>
      </c>
    </row>
    <row r="208" spans="2:13" x14ac:dyDescent="0.25">
      <c r="B208" s="2" t="s">
        <v>188</v>
      </c>
      <c r="C208" s="6" t="s">
        <v>298</v>
      </c>
      <c r="D208" s="7">
        <v>82239.53</v>
      </c>
      <c r="E208" t="s">
        <v>395</v>
      </c>
      <c r="F208" t="s">
        <v>391</v>
      </c>
      <c r="G208">
        <v>258349</v>
      </c>
      <c r="H208">
        <v>126460</v>
      </c>
      <c r="I208" t="s">
        <v>380</v>
      </c>
      <c r="K208">
        <v>87708</v>
      </c>
      <c r="L208">
        <v>45073</v>
      </c>
      <c r="M208">
        <v>1837</v>
      </c>
    </row>
    <row r="209" spans="2:13" x14ac:dyDescent="0.25">
      <c r="B209" s="2" t="s">
        <v>189</v>
      </c>
      <c r="C209" s="6" t="s">
        <v>299</v>
      </c>
      <c r="D209" s="7">
        <v>53184.02</v>
      </c>
      <c r="E209" t="s">
        <v>435</v>
      </c>
      <c r="F209" t="s">
        <v>389</v>
      </c>
      <c r="G209">
        <v>17789</v>
      </c>
      <c r="H209">
        <v>8931</v>
      </c>
      <c r="I209" t="s">
        <v>380</v>
      </c>
      <c r="K209">
        <v>181699</v>
      </c>
      <c r="L209">
        <v>93257</v>
      </c>
      <c r="M209">
        <v>2610</v>
      </c>
    </row>
    <row r="210" spans="2:13" x14ac:dyDescent="0.25">
      <c r="B210" s="2" t="s">
        <v>190</v>
      </c>
      <c r="C210" s="6" t="s">
        <v>299</v>
      </c>
      <c r="D210" s="7">
        <v>35936.31</v>
      </c>
      <c r="E210" t="s">
        <v>414</v>
      </c>
      <c r="F210" t="s">
        <v>389</v>
      </c>
      <c r="G210">
        <v>87544</v>
      </c>
      <c r="H210">
        <v>43827</v>
      </c>
      <c r="I210" t="s">
        <v>380</v>
      </c>
      <c r="K210">
        <v>14196</v>
      </c>
      <c r="L210">
        <v>47681</v>
      </c>
      <c r="M210">
        <v>4294</v>
      </c>
    </row>
    <row r="211" spans="2:13" x14ac:dyDescent="0.25">
      <c r="B211" s="2" t="s">
        <v>191</v>
      </c>
      <c r="C211" s="6" t="s">
        <v>300</v>
      </c>
      <c r="D211" s="7">
        <v>28305.08</v>
      </c>
      <c r="E211" t="s">
        <v>416</v>
      </c>
      <c r="F211" t="s">
        <v>389</v>
      </c>
      <c r="G211">
        <v>263885</v>
      </c>
      <c r="H211">
        <v>133152</v>
      </c>
      <c r="I211" t="s">
        <v>380</v>
      </c>
      <c r="K211">
        <v>61868</v>
      </c>
      <c r="L211">
        <v>42980</v>
      </c>
      <c r="M211">
        <v>1757</v>
      </c>
    </row>
    <row r="212" spans="2:13" x14ac:dyDescent="0.25">
      <c r="B212" s="2" t="s">
        <v>192</v>
      </c>
      <c r="C212" s="6" t="s">
        <v>301</v>
      </c>
      <c r="D212" s="7">
        <v>29774.76</v>
      </c>
      <c r="E212" t="s">
        <v>432</v>
      </c>
      <c r="F212" t="s">
        <v>389</v>
      </c>
      <c r="G212">
        <v>9184</v>
      </c>
      <c r="H212">
        <v>4664</v>
      </c>
      <c r="I212" t="s">
        <v>380</v>
      </c>
      <c r="K212">
        <v>144588</v>
      </c>
      <c r="L212">
        <v>42462</v>
      </c>
      <c r="M212">
        <v>1214</v>
      </c>
    </row>
    <row r="213" spans="2:13" x14ac:dyDescent="0.25">
      <c r="B213" s="2" t="s">
        <v>193</v>
      </c>
      <c r="C213" s="6" t="s">
        <v>302</v>
      </c>
      <c r="D213" s="7">
        <v>102515.81</v>
      </c>
      <c r="E213" t="s">
        <v>428</v>
      </c>
      <c r="F213" t="s">
        <v>389</v>
      </c>
      <c r="G213">
        <v>14146</v>
      </c>
      <c r="H213">
        <v>7311</v>
      </c>
      <c r="I213" t="s">
        <v>381</v>
      </c>
      <c r="K213">
        <v>6860</v>
      </c>
      <c r="L213">
        <v>37860</v>
      </c>
      <c r="M213">
        <v>4210</v>
      </c>
    </row>
    <row r="214" spans="2:13" x14ac:dyDescent="0.25">
      <c r="B214" s="2" t="s">
        <v>194</v>
      </c>
      <c r="C214" s="6" t="s">
        <v>303</v>
      </c>
      <c r="D214" s="7">
        <v>99448.78</v>
      </c>
      <c r="E214" t="s">
        <v>423</v>
      </c>
      <c r="F214" t="s">
        <v>389</v>
      </c>
      <c r="G214">
        <v>428441</v>
      </c>
      <c r="H214">
        <v>219299</v>
      </c>
      <c r="I214" t="s">
        <v>381</v>
      </c>
      <c r="K214">
        <v>9474</v>
      </c>
      <c r="L214">
        <v>56944</v>
      </c>
      <c r="M214">
        <v>10734</v>
      </c>
    </row>
    <row r="215" spans="2:13" x14ac:dyDescent="0.25">
      <c r="B215" s="2" t="s">
        <v>69</v>
      </c>
      <c r="C215" s="6" t="s">
        <v>304</v>
      </c>
      <c r="D215" s="7">
        <v>68795.48</v>
      </c>
      <c r="E215" t="s">
        <v>426</v>
      </c>
      <c r="F215" t="s">
        <v>391</v>
      </c>
      <c r="G215">
        <v>140295</v>
      </c>
      <c r="H215">
        <v>69798</v>
      </c>
      <c r="I215" t="s">
        <v>381</v>
      </c>
      <c r="K215">
        <v>229007</v>
      </c>
      <c r="L215">
        <v>58783</v>
      </c>
      <c r="M215">
        <v>1121</v>
      </c>
    </row>
    <row r="216" spans="2:13" x14ac:dyDescent="0.25">
      <c r="B216" s="2" t="s">
        <v>181</v>
      </c>
      <c r="C216" s="6" t="s">
        <v>304</v>
      </c>
      <c r="D216" s="7">
        <v>99683.67</v>
      </c>
      <c r="E216" t="s">
        <v>395</v>
      </c>
      <c r="F216" t="s">
        <v>391</v>
      </c>
      <c r="G216">
        <v>98570</v>
      </c>
      <c r="H216">
        <v>48668</v>
      </c>
      <c r="I216" t="s">
        <v>381</v>
      </c>
      <c r="K216">
        <v>91161</v>
      </c>
      <c r="L216">
        <v>71379</v>
      </c>
      <c r="M216">
        <v>2063</v>
      </c>
    </row>
    <row r="217" spans="2:13" x14ac:dyDescent="0.25">
      <c r="B217" s="2" t="s">
        <v>92</v>
      </c>
      <c r="C217" s="6" t="s">
        <v>305</v>
      </c>
      <c r="D217" s="7">
        <v>38825.18</v>
      </c>
      <c r="E217" t="s">
        <v>417</v>
      </c>
      <c r="F217" t="s">
        <v>389</v>
      </c>
      <c r="G217">
        <v>3116069</v>
      </c>
      <c r="H217">
        <v>1539600</v>
      </c>
      <c r="I217" t="s">
        <v>381</v>
      </c>
      <c r="K217">
        <v>77833</v>
      </c>
      <c r="L217">
        <v>56521</v>
      </c>
      <c r="M217">
        <v>2539</v>
      </c>
    </row>
    <row r="218" spans="2:13" x14ac:dyDescent="0.25">
      <c r="B218" s="2" t="s">
        <v>195</v>
      </c>
      <c r="C218" s="6" t="s">
        <v>306</v>
      </c>
      <c r="D218" s="7">
        <v>71229.42</v>
      </c>
      <c r="E218" t="s">
        <v>395</v>
      </c>
      <c r="F218" t="s">
        <v>389</v>
      </c>
      <c r="G218">
        <v>366280</v>
      </c>
      <c r="H218">
        <v>178729</v>
      </c>
      <c r="I218" t="s">
        <v>381</v>
      </c>
      <c r="K218">
        <v>1961585</v>
      </c>
      <c r="L218">
        <v>76509</v>
      </c>
      <c r="M218">
        <v>426</v>
      </c>
    </row>
    <row r="219" spans="2:13" x14ac:dyDescent="0.25">
      <c r="B219" s="2" t="s">
        <v>196</v>
      </c>
      <c r="C219" s="6" t="s">
        <v>307</v>
      </c>
      <c r="D219" s="7">
        <v>80695.740000000005</v>
      </c>
      <c r="E219" t="s">
        <v>435</v>
      </c>
      <c r="F219" t="s">
        <v>391</v>
      </c>
      <c r="G219">
        <v>18966</v>
      </c>
      <c r="H219">
        <v>9608</v>
      </c>
      <c r="I219" t="s">
        <v>381</v>
      </c>
      <c r="K219">
        <v>266102</v>
      </c>
      <c r="L219">
        <v>73948</v>
      </c>
      <c r="M219">
        <v>1220</v>
      </c>
    </row>
    <row r="220" spans="2:13" x14ac:dyDescent="0.25">
      <c r="B220" s="2" t="s">
        <v>197</v>
      </c>
      <c r="C220" s="6" t="s">
        <v>308</v>
      </c>
      <c r="D220" s="7">
        <v>72502.61</v>
      </c>
      <c r="E220" t="s">
        <v>418</v>
      </c>
      <c r="F220" t="s">
        <v>391</v>
      </c>
      <c r="G220">
        <v>2298032</v>
      </c>
      <c r="H220">
        <v>1143477</v>
      </c>
      <c r="I220" t="s">
        <v>381</v>
      </c>
      <c r="K220">
        <v>15240</v>
      </c>
      <c r="L220">
        <v>47333</v>
      </c>
      <c r="M220">
        <v>3575</v>
      </c>
    </row>
    <row r="221" spans="2:13" x14ac:dyDescent="0.25">
      <c r="B221" s="2" t="s">
        <v>198</v>
      </c>
      <c r="C221" s="6" t="s">
        <v>309</v>
      </c>
      <c r="D221" s="7">
        <v>68197.899999999994</v>
      </c>
      <c r="E221" t="s">
        <v>438</v>
      </c>
      <c r="F221" t="s">
        <v>389</v>
      </c>
      <c r="G221">
        <v>1465832</v>
      </c>
      <c r="H221">
        <v>717117</v>
      </c>
      <c r="I221" t="s">
        <v>381</v>
      </c>
      <c r="K221">
        <v>1427761</v>
      </c>
      <c r="L221">
        <v>56603</v>
      </c>
      <c r="M221">
        <v>478</v>
      </c>
    </row>
    <row r="222" spans="2:13" x14ac:dyDescent="0.25">
      <c r="B222" s="2" t="s">
        <v>199</v>
      </c>
      <c r="C222" s="6" t="s">
        <v>310</v>
      </c>
      <c r="D222" s="7"/>
      <c r="E222" t="s">
        <v>413</v>
      </c>
      <c r="F222" t="s">
        <v>391</v>
      </c>
      <c r="G222">
        <v>57557</v>
      </c>
      <c r="H222">
        <v>28773</v>
      </c>
      <c r="I222" t="s">
        <v>381</v>
      </c>
      <c r="K222">
        <v>985653</v>
      </c>
      <c r="L222">
        <v>55987</v>
      </c>
      <c r="M222">
        <v>594</v>
      </c>
    </row>
    <row r="223" spans="2:13" x14ac:dyDescent="0.25">
      <c r="B223" s="2" t="s">
        <v>200</v>
      </c>
      <c r="C223" s="6" t="s">
        <v>311</v>
      </c>
      <c r="D223" s="7">
        <v>89960.6</v>
      </c>
      <c r="E223" t="s">
        <v>431</v>
      </c>
      <c r="F223" t="s">
        <v>391</v>
      </c>
      <c r="G223">
        <v>2094769</v>
      </c>
      <c r="H223">
        <v>1042053</v>
      </c>
      <c r="I223" t="s">
        <v>381</v>
      </c>
      <c r="K223">
        <v>35185</v>
      </c>
      <c r="L223">
        <v>71077</v>
      </c>
      <c r="M223">
        <v>2019</v>
      </c>
    </row>
    <row r="224" spans="2:13" x14ac:dyDescent="0.25">
      <c r="B224" s="2" t="s">
        <v>201</v>
      </c>
      <c r="C224" s="6" t="s">
        <v>312</v>
      </c>
      <c r="D224" s="7"/>
      <c r="E224" t="s">
        <v>444</v>
      </c>
      <c r="F224" t="s">
        <v>391</v>
      </c>
      <c r="G224">
        <v>3223096</v>
      </c>
      <c r="H224">
        <v>1618945</v>
      </c>
      <c r="I224" t="s">
        <v>381</v>
      </c>
      <c r="K224">
        <v>1292879</v>
      </c>
      <c r="L224">
        <v>53433</v>
      </c>
      <c r="M224">
        <v>571</v>
      </c>
    </row>
    <row r="225" spans="2:13" x14ac:dyDescent="0.25">
      <c r="B225" s="2" t="s">
        <v>202</v>
      </c>
      <c r="C225" s="6" t="s">
        <v>313</v>
      </c>
      <c r="D225" s="7">
        <v>28481.16</v>
      </c>
      <c r="E225" t="s">
        <v>411</v>
      </c>
      <c r="F225" t="s">
        <v>389</v>
      </c>
      <c r="G225">
        <v>840763</v>
      </c>
      <c r="H225">
        <v>427909</v>
      </c>
      <c r="I225" t="s">
        <v>381</v>
      </c>
      <c r="K225">
        <v>2141755</v>
      </c>
      <c r="L225">
        <v>64309</v>
      </c>
      <c r="M225">
        <v>514</v>
      </c>
    </row>
    <row r="226" spans="2:13" x14ac:dyDescent="0.25">
      <c r="B226" s="2" t="s">
        <v>149</v>
      </c>
      <c r="C226" s="6" t="s">
        <v>314</v>
      </c>
      <c r="D226" s="7">
        <v>116767.63</v>
      </c>
      <c r="E226" t="s">
        <v>400</v>
      </c>
      <c r="F226" t="s">
        <v>389</v>
      </c>
      <c r="G226">
        <v>708554</v>
      </c>
      <c r="H226">
        <v>352400</v>
      </c>
      <c r="I226" t="s">
        <v>381</v>
      </c>
      <c r="K226">
        <v>618670</v>
      </c>
      <c r="L226">
        <v>81294</v>
      </c>
      <c r="M226">
        <v>1099</v>
      </c>
    </row>
    <row r="227" spans="2:13" x14ac:dyDescent="0.25">
      <c r="B227" s="2" t="s">
        <v>56</v>
      </c>
      <c r="C227" s="6" t="s">
        <v>315</v>
      </c>
      <c r="D227" s="7">
        <v>80360.41</v>
      </c>
      <c r="E227" t="s">
        <v>397</v>
      </c>
      <c r="F227" t="s">
        <v>389</v>
      </c>
      <c r="G227">
        <v>276517</v>
      </c>
      <c r="H227">
        <v>140953</v>
      </c>
      <c r="I227" t="s">
        <v>381</v>
      </c>
      <c r="K227">
        <v>428049</v>
      </c>
      <c r="L227">
        <v>53274</v>
      </c>
      <c r="M227">
        <v>946</v>
      </c>
    </row>
    <row r="228" spans="2:13" x14ac:dyDescent="0.25">
      <c r="B228" s="2" t="s">
        <v>203</v>
      </c>
      <c r="C228" s="6" t="s">
        <v>316</v>
      </c>
      <c r="D228" s="7">
        <v>77045.440000000002</v>
      </c>
      <c r="E228" t="s">
        <v>436</v>
      </c>
      <c r="F228" t="s">
        <v>389</v>
      </c>
      <c r="G228">
        <v>748731</v>
      </c>
      <c r="H228">
        <v>368416</v>
      </c>
      <c r="I228" t="s">
        <v>381</v>
      </c>
      <c r="K228">
        <v>210483</v>
      </c>
      <c r="L228">
        <v>60691</v>
      </c>
      <c r="M228">
        <v>1137</v>
      </c>
    </row>
    <row r="229" spans="2:13" x14ac:dyDescent="0.25">
      <c r="B229" s="2" t="s">
        <v>204</v>
      </c>
      <c r="C229" s="6" t="s">
        <v>317</v>
      </c>
      <c r="D229" s="7">
        <v>96135.75</v>
      </c>
      <c r="E229" t="s">
        <v>414</v>
      </c>
      <c r="F229" t="s">
        <v>389</v>
      </c>
      <c r="G229">
        <v>435850</v>
      </c>
      <c r="H229">
        <v>218483</v>
      </c>
      <c r="I229" t="s">
        <v>381</v>
      </c>
      <c r="K229">
        <v>480863</v>
      </c>
      <c r="L229">
        <v>93623</v>
      </c>
      <c r="M229">
        <v>1412</v>
      </c>
    </row>
    <row r="230" spans="2:13" x14ac:dyDescent="0.25">
      <c r="B230" s="2" t="s">
        <v>205</v>
      </c>
      <c r="C230" s="6" t="s">
        <v>317</v>
      </c>
      <c r="D230" s="7">
        <v>102129.37</v>
      </c>
      <c r="E230" t="s">
        <v>431</v>
      </c>
      <c r="F230" t="s">
        <v>391</v>
      </c>
      <c r="G230">
        <v>1868149</v>
      </c>
      <c r="H230">
        <v>939004</v>
      </c>
      <c r="I230" t="s">
        <v>381</v>
      </c>
      <c r="K230">
        <v>276381</v>
      </c>
      <c r="L230">
        <v>63985</v>
      </c>
      <c r="M230">
        <v>1293</v>
      </c>
    </row>
    <row r="231" spans="2:13" x14ac:dyDescent="0.25">
      <c r="B231" s="2" t="s">
        <v>206</v>
      </c>
      <c r="C231" s="6" t="s">
        <v>318</v>
      </c>
      <c r="D231" s="7">
        <v>99965.97</v>
      </c>
      <c r="E231" t="s">
        <v>431</v>
      </c>
      <c r="F231" t="s">
        <v>391</v>
      </c>
      <c r="G231">
        <v>269278</v>
      </c>
      <c r="H231">
        <v>133714</v>
      </c>
      <c r="I231" t="s">
        <v>382</v>
      </c>
      <c r="K231">
        <v>1131378</v>
      </c>
      <c r="L231">
        <v>96310</v>
      </c>
      <c r="M231">
        <v>783</v>
      </c>
    </row>
    <row r="232" spans="2:13" x14ac:dyDescent="0.25">
      <c r="B232" s="2" t="s">
        <v>207</v>
      </c>
      <c r="C232" s="6" t="s">
        <v>318</v>
      </c>
      <c r="D232" s="7">
        <v>49625.64</v>
      </c>
      <c r="E232" t="s">
        <v>421</v>
      </c>
      <c r="F232" t="s">
        <v>389</v>
      </c>
      <c r="G232">
        <v>178942</v>
      </c>
      <c r="H232">
        <v>87851</v>
      </c>
      <c r="I232" t="s">
        <v>382</v>
      </c>
      <c r="K232">
        <v>185139</v>
      </c>
      <c r="L232">
        <v>67256</v>
      </c>
      <c r="M232">
        <v>1534</v>
      </c>
    </row>
    <row r="233" spans="2:13" x14ac:dyDescent="0.25">
      <c r="B233" s="2" t="s">
        <v>208</v>
      </c>
      <c r="C233" s="6" t="s">
        <v>319</v>
      </c>
      <c r="D233" s="7">
        <v>94815.28</v>
      </c>
      <c r="E233" t="s">
        <v>394</v>
      </c>
      <c r="F233" t="s">
        <v>391</v>
      </c>
      <c r="G233">
        <v>3021</v>
      </c>
      <c r="H233">
        <v>1505</v>
      </c>
      <c r="I233" t="s">
        <v>382</v>
      </c>
      <c r="K233">
        <v>135991</v>
      </c>
      <c r="L233">
        <v>44620</v>
      </c>
      <c r="M233">
        <v>1209</v>
      </c>
    </row>
    <row r="234" spans="2:13" x14ac:dyDescent="0.25">
      <c r="B234" s="2" t="s">
        <v>209</v>
      </c>
      <c r="C234" s="6" t="s">
        <v>320</v>
      </c>
      <c r="D234" s="7">
        <v>36714.379999999997</v>
      </c>
      <c r="E234" t="s">
        <v>413</v>
      </c>
      <c r="F234" t="s">
        <v>389</v>
      </c>
      <c r="G234">
        <v>43895</v>
      </c>
      <c r="H234">
        <v>21825</v>
      </c>
      <c r="I234" t="s">
        <v>382</v>
      </c>
      <c r="K234">
        <v>2493</v>
      </c>
      <c r="L234">
        <v>42833</v>
      </c>
      <c r="M234">
        <v>8464</v>
      </c>
    </row>
    <row r="235" spans="2:13" x14ac:dyDescent="0.25">
      <c r="B235" s="2" t="s">
        <v>210</v>
      </c>
      <c r="C235" s="6" t="s">
        <v>321</v>
      </c>
      <c r="D235" s="7">
        <v>67905.8</v>
      </c>
      <c r="E235" t="s">
        <v>414</v>
      </c>
      <c r="F235" t="s">
        <v>389</v>
      </c>
      <c r="G235">
        <v>425753</v>
      </c>
      <c r="H235">
        <v>211881</v>
      </c>
      <c r="I235" t="s">
        <v>382</v>
      </c>
      <c r="K235">
        <v>33830</v>
      </c>
      <c r="L235">
        <v>37170</v>
      </c>
      <c r="M235">
        <v>1702</v>
      </c>
    </row>
    <row r="236" spans="2:13" x14ac:dyDescent="0.25">
      <c r="B236" s="2" t="s">
        <v>211</v>
      </c>
      <c r="C236" s="6" t="s">
        <v>322</v>
      </c>
      <c r="D236" s="7">
        <v>69862.38</v>
      </c>
      <c r="E236" t="s">
        <v>402</v>
      </c>
      <c r="F236" t="s">
        <v>389</v>
      </c>
      <c r="G236">
        <v>495078</v>
      </c>
      <c r="H236">
        <v>242817</v>
      </c>
      <c r="I236" t="s">
        <v>382</v>
      </c>
      <c r="K236">
        <v>290741</v>
      </c>
      <c r="L236">
        <v>66828</v>
      </c>
      <c r="M236">
        <v>1238</v>
      </c>
    </row>
    <row r="237" spans="2:13" x14ac:dyDescent="0.25">
      <c r="B237" s="2" t="s">
        <v>212</v>
      </c>
      <c r="C237" s="6" t="s">
        <v>323</v>
      </c>
      <c r="D237" s="7">
        <v>36547.58</v>
      </c>
      <c r="E237" t="s">
        <v>454</v>
      </c>
      <c r="F237" t="s">
        <v>391</v>
      </c>
      <c r="G237">
        <v>527367</v>
      </c>
      <c r="H237">
        <v>261045</v>
      </c>
      <c r="I237" t="s">
        <v>382</v>
      </c>
      <c r="K237">
        <v>347287</v>
      </c>
      <c r="L237">
        <v>64240</v>
      </c>
      <c r="M237">
        <v>1224</v>
      </c>
    </row>
    <row r="238" spans="2:13" x14ac:dyDescent="0.25">
      <c r="B238" s="2" t="s">
        <v>123</v>
      </c>
      <c r="C238" s="6" t="s">
        <v>324</v>
      </c>
      <c r="D238" s="7">
        <v>106400.02</v>
      </c>
      <c r="E238" t="s">
        <v>394</v>
      </c>
      <c r="F238" t="s">
        <v>391</v>
      </c>
      <c r="G238">
        <v>95247</v>
      </c>
      <c r="H238">
        <v>47349</v>
      </c>
      <c r="I238" t="s">
        <v>382</v>
      </c>
      <c r="K238">
        <v>323587</v>
      </c>
      <c r="L238">
        <v>50125</v>
      </c>
      <c r="M238">
        <v>718</v>
      </c>
    </row>
    <row r="239" spans="2:13" x14ac:dyDescent="0.25">
      <c r="B239" s="2" t="s">
        <v>213</v>
      </c>
      <c r="C239" s="6" t="s">
        <v>325</v>
      </c>
      <c r="D239" s="7">
        <v>103494.94</v>
      </c>
      <c r="E239" t="s">
        <v>440</v>
      </c>
      <c r="F239" t="s">
        <v>391</v>
      </c>
      <c r="G239">
        <v>63152</v>
      </c>
      <c r="H239">
        <v>31489</v>
      </c>
      <c r="I239" t="s">
        <v>382</v>
      </c>
      <c r="K239">
        <v>59874</v>
      </c>
      <c r="L239">
        <v>52017</v>
      </c>
      <c r="M239">
        <v>1350</v>
      </c>
    </row>
    <row r="240" spans="2:13" x14ac:dyDescent="0.25">
      <c r="B240" s="2" t="s">
        <v>214</v>
      </c>
      <c r="C240" s="6" t="s">
        <v>326</v>
      </c>
      <c r="D240" s="7">
        <v>96753.78</v>
      </c>
      <c r="E240" t="s">
        <v>429</v>
      </c>
      <c r="F240" t="s">
        <v>391</v>
      </c>
      <c r="G240">
        <v>13373</v>
      </c>
      <c r="H240">
        <v>6878</v>
      </c>
      <c r="I240" t="s">
        <v>382</v>
      </c>
      <c r="K240">
        <v>45284</v>
      </c>
      <c r="L240">
        <v>41001</v>
      </c>
      <c r="M240">
        <v>2564</v>
      </c>
    </row>
    <row r="241" spans="2:13" x14ac:dyDescent="0.25">
      <c r="B241" s="2" t="s">
        <v>158</v>
      </c>
      <c r="C241" s="6" t="s">
        <v>326</v>
      </c>
      <c r="D241" s="7">
        <v>80695.740000000005</v>
      </c>
      <c r="E241" t="s">
        <v>407</v>
      </c>
      <c r="F241" t="s">
        <v>391</v>
      </c>
      <c r="G241">
        <v>454033</v>
      </c>
      <c r="H241">
        <v>227426</v>
      </c>
      <c r="I241" t="s">
        <v>382</v>
      </c>
      <c r="K241">
        <v>10562</v>
      </c>
      <c r="L241">
        <v>34974</v>
      </c>
      <c r="M241">
        <v>4081</v>
      </c>
    </row>
    <row r="242" spans="2:13" x14ac:dyDescent="0.25">
      <c r="B242" s="2" t="s">
        <v>197</v>
      </c>
      <c r="C242" s="6" t="s">
        <v>327</v>
      </c>
      <c r="D242" s="7">
        <v>61213.01</v>
      </c>
      <c r="E242" t="s">
        <v>439</v>
      </c>
      <c r="F242" t="s">
        <v>389</v>
      </c>
      <c r="G242">
        <v>54079</v>
      </c>
      <c r="H242">
        <v>28218</v>
      </c>
      <c r="I242" t="s">
        <v>382</v>
      </c>
      <c r="K242">
        <v>243032</v>
      </c>
      <c r="L242">
        <v>42031</v>
      </c>
      <c r="M242">
        <v>920</v>
      </c>
    </row>
    <row r="243" spans="2:13" x14ac:dyDescent="0.25">
      <c r="B243" s="2" t="s">
        <v>215</v>
      </c>
      <c r="C243" s="6" t="s">
        <v>328</v>
      </c>
      <c r="D243" s="7">
        <v>69709.509999999995</v>
      </c>
      <c r="E243" t="s">
        <v>455</v>
      </c>
      <c r="F243" t="s">
        <v>389</v>
      </c>
      <c r="G243">
        <v>840833</v>
      </c>
      <c r="H243">
        <v>416484</v>
      </c>
      <c r="I243" t="s">
        <v>382</v>
      </c>
      <c r="K243">
        <v>43923</v>
      </c>
      <c r="L243">
        <v>50306</v>
      </c>
      <c r="M243">
        <v>2202</v>
      </c>
    </row>
    <row r="244" spans="2:13" x14ac:dyDescent="0.25">
      <c r="B244" s="2" t="s">
        <v>216</v>
      </c>
      <c r="C244" s="6" t="s">
        <v>328</v>
      </c>
      <c r="D244" s="7">
        <v>46751.7</v>
      </c>
      <c r="E244" t="s">
        <v>440</v>
      </c>
      <c r="F244" t="s">
        <v>391</v>
      </c>
      <c r="G244">
        <v>207320</v>
      </c>
      <c r="H244">
        <v>100937</v>
      </c>
      <c r="I244" t="s">
        <v>382</v>
      </c>
      <c r="K244">
        <v>537621</v>
      </c>
      <c r="L244">
        <v>77348</v>
      </c>
      <c r="M244">
        <v>954</v>
      </c>
    </row>
    <row r="245" spans="2:13" x14ac:dyDescent="0.25">
      <c r="B245" s="2" t="s">
        <v>217</v>
      </c>
      <c r="C245" s="6" t="s">
        <v>329</v>
      </c>
      <c r="D245" s="7">
        <v>77096.05</v>
      </c>
      <c r="E245" t="s">
        <v>451</v>
      </c>
      <c r="F245" t="s">
        <v>389</v>
      </c>
      <c r="G245">
        <v>73437</v>
      </c>
      <c r="H245">
        <v>37300</v>
      </c>
      <c r="I245" t="s">
        <v>383</v>
      </c>
      <c r="K245">
        <v>139127</v>
      </c>
      <c r="L245">
        <v>54989</v>
      </c>
      <c r="M245">
        <v>1553</v>
      </c>
    </row>
    <row r="246" spans="2:13" x14ac:dyDescent="0.25">
      <c r="B246" s="2" t="s">
        <v>218</v>
      </c>
      <c r="C246" s="6" t="s">
        <v>330</v>
      </c>
      <c r="D246" s="7">
        <v>67818.14</v>
      </c>
      <c r="E246" t="s">
        <v>401</v>
      </c>
      <c r="F246" t="s">
        <v>389</v>
      </c>
      <c r="G246">
        <v>471206</v>
      </c>
      <c r="H246">
        <v>237107</v>
      </c>
      <c r="I246" t="s">
        <v>383</v>
      </c>
      <c r="K246">
        <v>48153</v>
      </c>
      <c r="L246">
        <v>46892</v>
      </c>
      <c r="M246">
        <v>1931</v>
      </c>
    </row>
    <row r="247" spans="2:13" x14ac:dyDescent="0.25">
      <c r="B247" s="2" t="s">
        <v>49</v>
      </c>
      <c r="C247" s="6" t="s">
        <v>331</v>
      </c>
      <c r="D247" s="7">
        <v>77743.149999999994</v>
      </c>
      <c r="E247" t="s">
        <v>392</v>
      </c>
      <c r="F247" t="s">
        <v>389</v>
      </c>
      <c r="G247">
        <v>16269</v>
      </c>
      <c r="H247">
        <v>7972</v>
      </c>
      <c r="I247" t="s">
        <v>383</v>
      </c>
      <c r="K247">
        <v>295079</v>
      </c>
      <c r="L247">
        <v>58946</v>
      </c>
      <c r="M247">
        <v>1016</v>
      </c>
    </row>
    <row r="248" spans="2:13" x14ac:dyDescent="0.25">
      <c r="B248" s="2" t="s">
        <v>219</v>
      </c>
      <c r="C248" s="6" t="s">
        <v>332</v>
      </c>
      <c r="D248" s="7">
        <v>48525.71</v>
      </c>
      <c r="E248" t="s">
        <v>436</v>
      </c>
      <c r="F248" t="s">
        <v>389</v>
      </c>
      <c r="G248">
        <v>608310</v>
      </c>
      <c r="H248">
        <v>299103</v>
      </c>
      <c r="I248" t="s">
        <v>383</v>
      </c>
      <c r="K248">
        <v>11392</v>
      </c>
      <c r="L248">
        <v>32395</v>
      </c>
      <c r="M248">
        <v>6782</v>
      </c>
    </row>
    <row r="249" spans="2:13" x14ac:dyDescent="0.25">
      <c r="B249" s="2" t="s">
        <v>220</v>
      </c>
      <c r="C249" s="6" t="s">
        <v>333</v>
      </c>
      <c r="D249" s="7">
        <v>103494.94</v>
      </c>
      <c r="E249" t="s">
        <v>456</v>
      </c>
      <c r="F249" t="s">
        <v>391</v>
      </c>
      <c r="G249">
        <v>12174</v>
      </c>
      <c r="H249">
        <v>6202</v>
      </c>
      <c r="I249" t="s">
        <v>383</v>
      </c>
      <c r="K249">
        <v>411357</v>
      </c>
      <c r="L249">
        <v>63265</v>
      </c>
      <c r="M249">
        <v>942</v>
      </c>
    </row>
    <row r="250" spans="2:13" x14ac:dyDescent="0.25">
      <c r="B250" s="2" t="s">
        <v>214</v>
      </c>
      <c r="C250" s="6" t="s">
        <v>334</v>
      </c>
      <c r="D250" s="7">
        <v>106400.02</v>
      </c>
      <c r="E250" t="s">
        <v>400</v>
      </c>
      <c r="F250" t="s">
        <v>389</v>
      </c>
      <c r="G250">
        <v>3701</v>
      </c>
      <c r="H250">
        <v>1776</v>
      </c>
      <c r="I250" t="s">
        <v>383</v>
      </c>
      <c r="K250">
        <v>9676</v>
      </c>
      <c r="L250">
        <v>46646</v>
      </c>
      <c r="M250">
        <v>4453</v>
      </c>
    </row>
    <row r="251" spans="2:13" x14ac:dyDescent="0.25">
      <c r="B251" s="2" t="s">
        <v>213</v>
      </c>
      <c r="C251" s="6" t="s">
        <v>335</v>
      </c>
      <c r="D251" s="7"/>
      <c r="E251" t="s">
        <v>410</v>
      </c>
      <c r="F251" t="s">
        <v>389</v>
      </c>
      <c r="G251">
        <v>5895</v>
      </c>
      <c r="H251">
        <v>4046</v>
      </c>
      <c r="I251" t="s">
        <v>383</v>
      </c>
      <c r="K251">
        <v>2859</v>
      </c>
      <c r="L251">
        <v>38000</v>
      </c>
      <c r="M251">
        <v>3517</v>
      </c>
    </row>
    <row r="252" spans="2:13" x14ac:dyDescent="0.25">
      <c r="B252" s="2" t="s">
        <v>221</v>
      </c>
      <c r="C252" s="6" t="s">
        <v>335</v>
      </c>
      <c r="D252" s="7">
        <v>65569.36</v>
      </c>
      <c r="E252" t="s">
        <v>452</v>
      </c>
      <c r="F252" t="s">
        <v>391</v>
      </c>
      <c r="G252">
        <v>310032</v>
      </c>
      <c r="H252">
        <v>155795</v>
      </c>
      <c r="I252" s="3"/>
      <c r="K252">
        <v>4627</v>
      </c>
      <c r="L252">
        <v>36791</v>
      </c>
      <c r="M252">
        <v>5397</v>
      </c>
    </row>
    <row r="253" spans="2:13" x14ac:dyDescent="0.25">
      <c r="B253" s="2" t="s">
        <v>222</v>
      </c>
      <c r="C253" s="6" t="s">
        <v>336</v>
      </c>
      <c r="D253" s="7">
        <v>40445.29</v>
      </c>
      <c r="E253" t="s">
        <v>425</v>
      </c>
      <c r="F253" t="s">
        <v>391</v>
      </c>
      <c r="G253">
        <v>60699</v>
      </c>
      <c r="H253">
        <v>30075</v>
      </c>
      <c r="K253">
        <v>228765</v>
      </c>
      <c r="L253">
        <v>70961</v>
      </c>
      <c r="M253">
        <v>1552</v>
      </c>
    </row>
    <row r="254" spans="2:13" x14ac:dyDescent="0.25">
      <c r="B254" s="2" t="s">
        <v>131</v>
      </c>
      <c r="C254" s="6" t="s">
        <v>337</v>
      </c>
      <c r="D254" s="7">
        <v>0</v>
      </c>
      <c r="E254" t="s">
        <v>427</v>
      </c>
      <c r="F254" t="s">
        <v>389</v>
      </c>
      <c r="G254">
        <v>18309</v>
      </c>
      <c r="H254">
        <v>9798</v>
      </c>
      <c r="K254">
        <v>43009</v>
      </c>
      <c r="L254">
        <v>81898</v>
      </c>
      <c r="M254">
        <v>2803</v>
      </c>
    </row>
    <row r="255" spans="2:13" x14ac:dyDescent="0.25">
      <c r="B255" s="2" t="s">
        <v>202</v>
      </c>
      <c r="C255" s="6" t="s">
        <v>338</v>
      </c>
      <c r="D255" s="7">
        <v>114772.32</v>
      </c>
      <c r="E255" t="s">
        <v>394</v>
      </c>
      <c r="F255" t="s">
        <v>391</v>
      </c>
      <c r="G255">
        <v>2002</v>
      </c>
      <c r="H255">
        <v>1051</v>
      </c>
      <c r="K255">
        <v>15187</v>
      </c>
      <c r="L255">
        <v>51092</v>
      </c>
      <c r="M255">
        <v>2278</v>
      </c>
    </row>
    <row r="256" spans="2:13" x14ac:dyDescent="0.25">
      <c r="B256" s="2" t="s">
        <v>223</v>
      </c>
      <c r="C256" s="6" t="s">
        <v>339</v>
      </c>
      <c r="D256" s="7">
        <v>56253.81</v>
      </c>
      <c r="E256" t="s">
        <v>395</v>
      </c>
      <c r="F256" t="s">
        <v>389</v>
      </c>
      <c r="G256">
        <v>9136</v>
      </c>
      <c r="H256">
        <v>4724</v>
      </c>
      <c r="K256">
        <v>1383</v>
      </c>
      <c r="L256">
        <v>52554</v>
      </c>
      <c r="M256">
        <v>3744</v>
      </c>
    </row>
    <row r="257" spans="2:13" x14ac:dyDescent="0.25">
      <c r="B257" s="2" t="s">
        <v>224</v>
      </c>
      <c r="C257" s="6" t="s">
        <v>340</v>
      </c>
      <c r="D257" s="7">
        <v>51798.25</v>
      </c>
      <c r="E257" t="s">
        <v>413</v>
      </c>
      <c r="F257" t="s">
        <v>391</v>
      </c>
      <c r="G257">
        <v>8249</v>
      </c>
      <c r="H257">
        <v>4111</v>
      </c>
      <c r="K257">
        <v>7506</v>
      </c>
      <c r="L257">
        <v>67710</v>
      </c>
      <c r="M257">
        <v>3884</v>
      </c>
    </row>
    <row r="258" spans="2:13" x14ac:dyDescent="0.25">
      <c r="B258" s="2" t="s">
        <v>225</v>
      </c>
      <c r="C258" s="6" t="s">
        <v>341</v>
      </c>
      <c r="D258" s="7">
        <v>28329.77</v>
      </c>
      <c r="E258" t="s">
        <v>457</v>
      </c>
      <c r="F258" t="s">
        <v>389</v>
      </c>
      <c r="G258">
        <v>3581</v>
      </c>
      <c r="H258">
        <v>1866</v>
      </c>
      <c r="K258">
        <v>5809</v>
      </c>
      <c r="L258">
        <v>36652</v>
      </c>
      <c r="M258">
        <v>4979</v>
      </c>
    </row>
    <row r="259" spans="2:13" x14ac:dyDescent="0.25">
      <c r="B259" s="2" t="s">
        <v>226</v>
      </c>
      <c r="C259" s="6" t="s">
        <v>342</v>
      </c>
      <c r="D259" s="7">
        <v>93964.3</v>
      </c>
      <c r="E259" t="s">
        <v>441</v>
      </c>
      <c r="F259" t="s">
        <v>389</v>
      </c>
      <c r="G259">
        <v>5551</v>
      </c>
      <c r="H259">
        <v>3145</v>
      </c>
      <c r="K259">
        <v>2728</v>
      </c>
      <c r="L259">
        <v>31321</v>
      </c>
      <c r="M259">
        <v>5677</v>
      </c>
    </row>
    <row r="260" spans="2:13" x14ac:dyDescent="0.25">
      <c r="B260" s="2" t="s">
        <v>227</v>
      </c>
      <c r="C260" s="6" t="s">
        <v>342</v>
      </c>
      <c r="D260" s="7">
        <v>90884.32</v>
      </c>
      <c r="E260" t="s">
        <v>411</v>
      </c>
      <c r="F260" t="s">
        <v>389</v>
      </c>
      <c r="G260">
        <v>4303</v>
      </c>
      <c r="H260">
        <v>2148</v>
      </c>
      <c r="K260">
        <v>4169</v>
      </c>
      <c r="L260">
        <v>31151</v>
      </c>
      <c r="M260">
        <v>4231</v>
      </c>
    </row>
    <row r="261" spans="2:13" x14ac:dyDescent="0.25">
      <c r="B261" s="2" t="s">
        <v>228</v>
      </c>
      <c r="C261" s="6" t="s">
        <v>343</v>
      </c>
      <c r="D261" s="7">
        <v>84742.86</v>
      </c>
      <c r="E261" t="s">
        <v>452</v>
      </c>
      <c r="F261" t="s">
        <v>391</v>
      </c>
      <c r="G261">
        <v>30214</v>
      </c>
      <c r="H261">
        <v>15148</v>
      </c>
      <c r="K261">
        <v>3495</v>
      </c>
      <c r="L261">
        <v>35000</v>
      </c>
      <c r="M261">
        <v>5776</v>
      </c>
    </row>
    <row r="262" spans="2:13" x14ac:dyDescent="0.25">
      <c r="B262" s="2" t="s">
        <v>229</v>
      </c>
      <c r="C262" s="6" t="s">
        <v>344</v>
      </c>
      <c r="D262" s="7">
        <v>80772.92</v>
      </c>
      <c r="E262" t="s">
        <v>425</v>
      </c>
      <c r="F262" t="s">
        <v>389</v>
      </c>
      <c r="G262">
        <v>649654</v>
      </c>
      <c r="H262">
        <v>324730</v>
      </c>
      <c r="K262">
        <v>23171</v>
      </c>
      <c r="L262">
        <v>42452</v>
      </c>
      <c r="M262">
        <v>2626</v>
      </c>
    </row>
    <row r="263" spans="2:13" x14ac:dyDescent="0.25">
      <c r="B263" s="2" t="s">
        <v>230</v>
      </c>
      <c r="C263" s="6" t="s">
        <v>344</v>
      </c>
      <c r="D263" s="7">
        <v>85264.38</v>
      </c>
      <c r="E263" t="s">
        <v>433</v>
      </c>
      <c r="F263" t="s">
        <v>389</v>
      </c>
      <c r="G263">
        <v>1862</v>
      </c>
      <c r="H263">
        <v>1017</v>
      </c>
      <c r="K263">
        <v>449814</v>
      </c>
      <c r="L263">
        <v>53637</v>
      </c>
      <c r="M263">
        <v>803</v>
      </c>
    </row>
    <row r="264" spans="2:13" x14ac:dyDescent="0.25">
      <c r="B264" s="2" t="s">
        <v>231</v>
      </c>
      <c r="C264" s="6" t="s">
        <v>345</v>
      </c>
      <c r="D264" s="7"/>
      <c r="E264" t="s">
        <v>432</v>
      </c>
      <c r="F264" t="s">
        <v>391</v>
      </c>
      <c r="G264">
        <v>306974</v>
      </c>
      <c r="H264">
        <v>152339</v>
      </c>
      <c r="K264">
        <v>1448</v>
      </c>
      <c r="L264">
        <v>31875</v>
      </c>
      <c r="M264">
        <v>3530</v>
      </c>
    </row>
    <row r="265" spans="2:13" x14ac:dyDescent="0.25">
      <c r="B265" s="2" t="s">
        <v>232</v>
      </c>
      <c r="C265" s="6" t="s">
        <v>346</v>
      </c>
      <c r="D265" s="7">
        <v>113747.56</v>
      </c>
      <c r="E265" t="s">
        <v>394</v>
      </c>
      <c r="F265" t="s">
        <v>391</v>
      </c>
      <c r="G265">
        <v>52576</v>
      </c>
      <c r="H265">
        <v>27887</v>
      </c>
      <c r="K265">
        <v>209369</v>
      </c>
      <c r="L265">
        <v>102964</v>
      </c>
      <c r="M265">
        <v>1796</v>
      </c>
    </row>
    <row r="266" spans="2:13" x14ac:dyDescent="0.25">
      <c r="B266" s="2" t="s">
        <v>71</v>
      </c>
      <c r="C266" s="6" t="s">
        <v>347</v>
      </c>
      <c r="D266" s="7">
        <v>78378.2</v>
      </c>
      <c r="E266" t="s">
        <v>437</v>
      </c>
      <c r="F266" t="s">
        <v>391</v>
      </c>
      <c r="G266">
        <v>23855</v>
      </c>
      <c r="H266">
        <v>11969</v>
      </c>
      <c r="K266">
        <v>33036</v>
      </c>
      <c r="L266">
        <v>72214</v>
      </c>
      <c r="M266">
        <v>3789</v>
      </c>
    </row>
    <row r="267" spans="2:13" x14ac:dyDescent="0.25">
      <c r="B267" s="2" t="s">
        <v>233</v>
      </c>
      <c r="C267" s="6" t="s">
        <v>348</v>
      </c>
      <c r="D267" s="7">
        <v>91314.75</v>
      </c>
      <c r="E267" t="s">
        <v>394</v>
      </c>
      <c r="F267" t="s">
        <v>389</v>
      </c>
      <c r="G267">
        <v>655024</v>
      </c>
      <c r="H267">
        <v>329550</v>
      </c>
      <c r="K267">
        <v>17858</v>
      </c>
      <c r="L267">
        <v>84963</v>
      </c>
      <c r="M267">
        <v>4050</v>
      </c>
    </row>
    <row r="268" spans="2:13" x14ac:dyDescent="0.25">
      <c r="B268" s="2" t="s">
        <v>234</v>
      </c>
      <c r="C268" s="6" t="s">
        <v>348</v>
      </c>
      <c r="D268" s="7">
        <v>66572.58</v>
      </c>
      <c r="E268" t="s">
        <v>398</v>
      </c>
      <c r="F268" t="s">
        <v>391</v>
      </c>
      <c r="G268">
        <v>46809</v>
      </c>
      <c r="H268">
        <v>27003</v>
      </c>
      <c r="K268">
        <v>468300</v>
      </c>
      <c r="L268">
        <v>58206</v>
      </c>
      <c r="M268">
        <v>869</v>
      </c>
    </row>
    <row r="269" spans="2:13" x14ac:dyDescent="0.25">
      <c r="B269" s="2" t="s">
        <v>98</v>
      </c>
      <c r="C269" s="6" t="s">
        <v>349</v>
      </c>
      <c r="D269" s="7">
        <v>30077.45</v>
      </c>
      <c r="E269" t="s">
        <v>432</v>
      </c>
      <c r="F269" t="s">
        <v>389</v>
      </c>
      <c r="G269">
        <v>57076</v>
      </c>
      <c r="H269">
        <v>29186</v>
      </c>
      <c r="K269">
        <v>38084</v>
      </c>
      <c r="L269">
        <v>40423</v>
      </c>
      <c r="M269">
        <v>1747</v>
      </c>
    </row>
    <row r="270" spans="2:13" x14ac:dyDescent="0.25">
      <c r="B270" s="2" t="s">
        <v>235</v>
      </c>
      <c r="C270" s="6" t="s">
        <v>350</v>
      </c>
      <c r="D270" s="7">
        <v>98012.63</v>
      </c>
      <c r="E270" t="s">
        <v>394</v>
      </c>
      <c r="F270" t="s">
        <v>389</v>
      </c>
      <c r="G270">
        <v>5605</v>
      </c>
      <c r="H270">
        <v>2878</v>
      </c>
      <c r="K270">
        <v>36129</v>
      </c>
      <c r="L270">
        <v>56590</v>
      </c>
      <c r="M270">
        <v>3065</v>
      </c>
    </row>
    <row r="271" spans="2:13" x14ac:dyDescent="0.25">
      <c r="B271" s="2" t="s">
        <v>236</v>
      </c>
      <c r="C271" s="6" t="s">
        <v>351</v>
      </c>
      <c r="D271" s="7">
        <v>72876.91</v>
      </c>
      <c r="E271" t="s">
        <v>417</v>
      </c>
      <c r="F271" t="s">
        <v>391</v>
      </c>
      <c r="K271">
        <v>4466</v>
      </c>
      <c r="L271">
        <v>65670</v>
      </c>
      <c r="M271">
        <v>10178</v>
      </c>
    </row>
    <row r="272" spans="2:13" x14ac:dyDescent="0.25">
      <c r="B272" s="2" t="s">
        <v>237</v>
      </c>
      <c r="C272" s="6" t="s">
        <v>352</v>
      </c>
      <c r="D272" s="7">
        <v>92943.89</v>
      </c>
      <c r="E272" s="7"/>
      <c r="I272">
        <v>11252</v>
      </c>
      <c r="J272">
        <v>63628</v>
      </c>
      <c r="K272">
        <v>6543</v>
      </c>
    </row>
    <row r="273" spans="2:11" x14ac:dyDescent="0.25">
      <c r="B273" s="2" t="s">
        <v>238</v>
      </c>
      <c r="C273" s="6" t="s">
        <v>352</v>
      </c>
      <c r="D273" s="7">
        <v>29808.07</v>
      </c>
      <c r="E273" s="7"/>
      <c r="I273">
        <v>12428</v>
      </c>
      <c r="J273">
        <v>48071</v>
      </c>
      <c r="K273">
        <v>3928</v>
      </c>
    </row>
    <row r="274" spans="2:11" x14ac:dyDescent="0.25">
      <c r="B274" s="2" t="s">
        <v>239</v>
      </c>
      <c r="C274" s="6" t="s">
        <v>353</v>
      </c>
      <c r="D274" s="7">
        <v>47551.89</v>
      </c>
      <c r="E274" s="7"/>
      <c r="I274">
        <v>734</v>
      </c>
      <c r="J274">
        <v>57083</v>
      </c>
      <c r="K274">
        <v>6141</v>
      </c>
    </row>
    <row r="275" spans="2:11" x14ac:dyDescent="0.25">
      <c r="B275" s="2" t="s">
        <v>240</v>
      </c>
      <c r="C275" s="6" t="s">
        <v>354</v>
      </c>
      <c r="D275" s="7">
        <v>39700.82</v>
      </c>
      <c r="E275" s="7"/>
      <c r="I275">
        <v>5421</v>
      </c>
      <c r="J275">
        <v>31715</v>
      </c>
      <c r="K275">
        <v>2861</v>
      </c>
    </row>
    <row r="276" spans="2:11" x14ac:dyDescent="0.25">
      <c r="B276" s="2" t="s">
        <v>58</v>
      </c>
      <c r="C276" s="6" t="s">
        <v>355</v>
      </c>
      <c r="D276" s="7">
        <v>31089.22</v>
      </c>
      <c r="E276" s="7"/>
      <c r="I276">
        <v>1066</v>
      </c>
      <c r="J276">
        <v>46014</v>
      </c>
      <c r="K276">
        <v>3111</v>
      </c>
    </row>
    <row r="277" spans="2:11" x14ac:dyDescent="0.25">
      <c r="B277" s="2" t="s">
        <v>241</v>
      </c>
      <c r="C277" s="6" t="s">
        <v>356</v>
      </c>
      <c r="D277" s="7">
        <v>78020.39</v>
      </c>
      <c r="E277" s="7"/>
      <c r="I277" s="3"/>
      <c r="J277" s="3"/>
      <c r="K277" s="3"/>
    </row>
    <row r="278" spans="2:11" x14ac:dyDescent="0.25">
      <c r="B278" s="2" t="s">
        <v>242</v>
      </c>
      <c r="D278" s="7"/>
      <c r="E278" s="7"/>
    </row>
    <row r="279" spans="2:11" x14ac:dyDescent="0.25">
      <c r="D279" s="7"/>
      <c r="E279" s="7"/>
    </row>
    <row r="280" spans="2:11" x14ac:dyDescent="0.25">
      <c r="D280" s="7"/>
      <c r="E280" s="7"/>
    </row>
    <row r="281" spans="2:11" x14ac:dyDescent="0.25">
      <c r="D281" s="7"/>
      <c r="E281" s="7"/>
    </row>
    <row r="282" spans="2:11" x14ac:dyDescent="0.25">
      <c r="D282" s="7"/>
      <c r="E282" s="7"/>
    </row>
    <row r="283" spans="2:11" x14ac:dyDescent="0.25">
      <c r="D283" s="7"/>
      <c r="E283" s="7"/>
    </row>
    <row r="284" spans="2:11" x14ac:dyDescent="0.25">
      <c r="D284" s="7"/>
      <c r="E284" s="7"/>
    </row>
    <row r="285" spans="2:11" x14ac:dyDescent="0.25">
      <c r="D285" s="7"/>
      <c r="E285" s="7"/>
    </row>
    <row r="286" spans="2:11" x14ac:dyDescent="0.25">
      <c r="D286" s="7"/>
      <c r="E286" s="7"/>
    </row>
    <row r="287" spans="2:11" x14ac:dyDescent="0.25">
      <c r="D287" s="7"/>
      <c r="E287" s="7"/>
    </row>
    <row r="288" spans="2:11" x14ac:dyDescent="0.25">
      <c r="D288" s="7"/>
      <c r="E288" s="7"/>
    </row>
    <row r="289" spans="4:5" x14ac:dyDescent="0.25">
      <c r="D289" s="7"/>
      <c r="E289" s="7"/>
    </row>
    <row r="290" spans="4:5" x14ac:dyDescent="0.25">
      <c r="D290" s="7"/>
      <c r="E290" s="7"/>
    </row>
    <row r="291" spans="4:5" x14ac:dyDescent="0.25">
      <c r="D291" s="7"/>
      <c r="E291" s="7"/>
    </row>
    <row r="292" spans="4:5" x14ac:dyDescent="0.25">
      <c r="D292" s="7"/>
      <c r="E292" s="7"/>
    </row>
    <row r="293" spans="4:5" x14ac:dyDescent="0.25">
      <c r="D293" s="7"/>
      <c r="E293" s="7"/>
    </row>
    <row r="294" spans="4:5" x14ac:dyDescent="0.25">
      <c r="D294" s="7"/>
      <c r="E294" s="7"/>
    </row>
    <row r="295" spans="4:5" x14ac:dyDescent="0.25">
      <c r="D295" s="7"/>
      <c r="E295" s="7"/>
    </row>
    <row r="296" spans="4:5" x14ac:dyDescent="0.25">
      <c r="D296" s="7"/>
      <c r="E296" s="7"/>
    </row>
    <row r="297" spans="4:5" x14ac:dyDescent="0.25">
      <c r="D297" s="7"/>
      <c r="E297" s="7"/>
    </row>
    <row r="298" spans="4:5" x14ac:dyDescent="0.25">
      <c r="D298" s="7"/>
      <c r="E298" s="7"/>
    </row>
    <row r="299" spans="4:5" x14ac:dyDescent="0.25">
      <c r="D299" s="7"/>
      <c r="E299" s="7"/>
    </row>
    <row r="300" spans="4:5" x14ac:dyDescent="0.25">
      <c r="D300" s="7"/>
      <c r="E300" s="7"/>
    </row>
    <row r="301" spans="4:5" x14ac:dyDescent="0.25">
      <c r="D301" s="7"/>
      <c r="E301" s="7"/>
    </row>
    <row r="302" spans="4:5" x14ac:dyDescent="0.25">
      <c r="D302" s="7"/>
      <c r="E302" s="7"/>
    </row>
    <row r="303" spans="4:5" x14ac:dyDescent="0.25">
      <c r="D303" s="7"/>
      <c r="E303" s="7"/>
    </row>
    <row r="304" spans="4:5" x14ac:dyDescent="0.25">
      <c r="D304" s="7"/>
      <c r="E304" s="7"/>
    </row>
    <row r="305" spans="4:5" x14ac:dyDescent="0.25">
      <c r="D305" s="7"/>
      <c r="E305" s="7"/>
    </row>
    <row r="306" spans="4:5" x14ac:dyDescent="0.25">
      <c r="D306" s="7"/>
      <c r="E306" s="7"/>
    </row>
    <row r="307" spans="4:5" x14ac:dyDescent="0.25">
      <c r="D307" s="7"/>
      <c r="E307" s="7"/>
    </row>
    <row r="308" spans="4:5" x14ac:dyDescent="0.25">
      <c r="D308" s="7"/>
      <c r="E308" s="7"/>
    </row>
    <row r="309" spans="4:5" x14ac:dyDescent="0.25">
      <c r="D309" s="7"/>
      <c r="E309" s="7"/>
    </row>
    <row r="310" spans="4:5" x14ac:dyDescent="0.25">
      <c r="D310" s="7"/>
      <c r="E310" s="7"/>
    </row>
    <row r="311" spans="4:5" x14ac:dyDescent="0.25">
      <c r="D311" s="7"/>
      <c r="E311" s="7"/>
    </row>
    <row r="312" spans="4:5" x14ac:dyDescent="0.25">
      <c r="D312" s="7"/>
      <c r="E312" s="7"/>
    </row>
    <row r="313" spans="4:5" x14ac:dyDescent="0.25">
      <c r="D313" s="7"/>
      <c r="E313" s="7"/>
    </row>
    <row r="314" spans="4:5" x14ac:dyDescent="0.25">
      <c r="D314" s="7"/>
      <c r="E314" s="7"/>
    </row>
    <row r="315" spans="4:5" x14ac:dyDescent="0.25">
      <c r="D315" s="7"/>
      <c r="E315" s="7"/>
    </row>
    <row r="316" spans="4:5" x14ac:dyDescent="0.25">
      <c r="D316" s="7"/>
      <c r="E316" s="7"/>
    </row>
    <row r="317" spans="4:5" x14ac:dyDescent="0.25">
      <c r="D317" s="7"/>
      <c r="E317" s="7"/>
    </row>
    <row r="318" spans="4:5" x14ac:dyDescent="0.25">
      <c r="D318" s="7"/>
      <c r="E318" s="7"/>
    </row>
    <row r="319" spans="4:5" x14ac:dyDescent="0.25">
      <c r="D319" s="7"/>
      <c r="E319" s="7"/>
    </row>
    <row r="320" spans="4:5" x14ac:dyDescent="0.25">
      <c r="D320" s="7"/>
      <c r="E320" s="7"/>
    </row>
    <row r="321" spans="4:5" x14ac:dyDescent="0.25">
      <c r="D321" s="7"/>
      <c r="E321" s="7"/>
    </row>
    <row r="322" spans="4:5" x14ac:dyDescent="0.25">
      <c r="D322" s="7"/>
      <c r="E322" s="7"/>
    </row>
    <row r="323" spans="4:5" x14ac:dyDescent="0.25">
      <c r="D323" s="7"/>
      <c r="E323" s="7"/>
    </row>
    <row r="324" spans="4:5" x14ac:dyDescent="0.25">
      <c r="D324" s="7"/>
      <c r="E324" s="7"/>
    </row>
    <row r="325" spans="4:5" x14ac:dyDescent="0.25">
      <c r="D325" s="7"/>
      <c r="E325" s="7"/>
    </row>
    <row r="326" spans="4:5" x14ac:dyDescent="0.25">
      <c r="D326" s="7"/>
      <c r="E326" s="7"/>
    </row>
    <row r="327" spans="4:5" x14ac:dyDescent="0.25">
      <c r="D327" s="7"/>
      <c r="E327" s="7"/>
    </row>
    <row r="328" spans="4:5" x14ac:dyDescent="0.25">
      <c r="D328" s="7"/>
      <c r="E328" s="7"/>
    </row>
    <row r="329" spans="4:5" x14ac:dyDescent="0.25">
      <c r="D329" s="7"/>
      <c r="E329" s="7"/>
    </row>
    <row r="330" spans="4:5" x14ac:dyDescent="0.25">
      <c r="D330" s="7"/>
      <c r="E330" s="7"/>
    </row>
    <row r="331" spans="4:5" x14ac:dyDescent="0.25">
      <c r="D331" s="7"/>
      <c r="E331" s="7"/>
    </row>
    <row r="332" spans="4:5" x14ac:dyDescent="0.25">
      <c r="D332" s="7"/>
      <c r="E332" s="7"/>
    </row>
    <row r="333" spans="4:5" x14ac:dyDescent="0.25">
      <c r="D333" s="7"/>
      <c r="E333" s="7"/>
    </row>
    <row r="334" spans="4:5" x14ac:dyDescent="0.25">
      <c r="D334" s="7"/>
      <c r="E334" s="7"/>
    </row>
    <row r="335" spans="4:5" x14ac:dyDescent="0.25">
      <c r="D335" s="7"/>
      <c r="E335" s="7"/>
    </row>
    <row r="336" spans="4:5" x14ac:dyDescent="0.25">
      <c r="D336" s="7"/>
      <c r="E336" s="7"/>
    </row>
    <row r="337" spans="4:5" x14ac:dyDescent="0.25">
      <c r="D337" s="7"/>
      <c r="E337" s="7"/>
    </row>
    <row r="338" spans="4:5" x14ac:dyDescent="0.25">
      <c r="D338" s="7"/>
      <c r="E338" s="7"/>
    </row>
    <row r="339" spans="4:5" x14ac:dyDescent="0.25">
      <c r="D339" s="7"/>
      <c r="E339" s="7"/>
    </row>
    <row r="340" spans="4:5" x14ac:dyDescent="0.25">
      <c r="D340" s="7"/>
      <c r="E340" s="7"/>
    </row>
    <row r="341" spans="4:5" x14ac:dyDescent="0.25">
      <c r="D341" s="7"/>
      <c r="E341" s="7"/>
    </row>
    <row r="342" spans="4:5" x14ac:dyDescent="0.25">
      <c r="D342" s="7"/>
      <c r="E342" s="7"/>
    </row>
    <row r="343" spans="4:5" x14ac:dyDescent="0.25">
      <c r="D343" s="7"/>
      <c r="E343" s="7"/>
    </row>
    <row r="344" spans="4:5" x14ac:dyDescent="0.25">
      <c r="D344" s="7"/>
      <c r="E344" s="7"/>
    </row>
    <row r="345" spans="4:5" x14ac:dyDescent="0.25">
      <c r="D345" s="7"/>
      <c r="E345" s="7"/>
    </row>
    <row r="346" spans="4:5" x14ac:dyDescent="0.25">
      <c r="D346" s="7"/>
      <c r="E346" s="7"/>
    </row>
    <row r="347" spans="4:5" x14ac:dyDescent="0.25">
      <c r="D347" s="7"/>
      <c r="E347" s="7"/>
    </row>
    <row r="348" spans="4:5" x14ac:dyDescent="0.25">
      <c r="D348" s="7"/>
      <c r="E348" s="7"/>
    </row>
    <row r="349" spans="4:5" x14ac:dyDescent="0.25">
      <c r="D349" s="7"/>
      <c r="E349" s="7"/>
    </row>
    <row r="350" spans="4:5" x14ac:dyDescent="0.25">
      <c r="D350" s="7"/>
      <c r="E350" s="7"/>
    </row>
    <row r="351" spans="4:5" x14ac:dyDescent="0.25">
      <c r="D351" s="7"/>
      <c r="E351" s="7"/>
    </row>
    <row r="352" spans="4:5" x14ac:dyDescent="0.25">
      <c r="D352" s="7"/>
      <c r="E352" s="7"/>
    </row>
    <row r="353" spans="4:5" x14ac:dyDescent="0.25">
      <c r="D353" s="7"/>
      <c r="E353" s="7"/>
    </row>
    <row r="354" spans="4:5" x14ac:dyDescent="0.25">
      <c r="D354" s="7"/>
      <c r="E354" s="7"/>
    </row>
    <row r="355" spans="4:5" x14ac:dyDescent="0.25">
      <c r="D355" s="7"/>
      <c r="E355" s="7"/>
    </row>
    <row r="356" spans="4:5" x14ac:dyDescent="0.25">
      <c r="D356" s="7"/>
      <c r="E356" s="7"/>
    </row>
    <row r="357" spans="4:5" x14ac:dyDescent="0.25">
      <c r="D357" s="7"/>
      <c r="E357" s="7"/>
    </row>
    <row r="358" spans="4:5" x14ac:dyDescent="0.25">
      <c r="D358" s="7"/>
      <c r="E358" s="7"/>
    </row>
    <row r="359" spans="4:5" x14ac:dyDescent="0.25">
      <c r="D359" s="7"/>
      <c r="E359" s="7"/>
    </row>
    <row r="360" spans="4:5" x14ac:dyDescent="0.25">
      <c r="D360" s="7"/>
      <c r="E360" s="7"/>
    </row>
    <row r="361" spans="4:5" x14ac:dyDescent="0.25">
      <c r="D361" s="7"/>
      <c r="E361" s="7"/>
    </row>
    <row r="362" spans="4:5" x14ac:dyDescent="0.25">
      <c r="D362" s="7"/>
      <c r="E362" s="7"/>
    </row>
    <row r="363" spans="4:5" x14ac:dyDescent="0.25">
      <c r="D363" s="7"/>
      <c r="E363" s="7"/>
    </row>
    <row r="364" spans="4:5" x14ac:dyDescent="0.25">
      <c r="D364" s="7"/>
      <c r="E364" s="7"/>
    </row>
    <row r="365" spans="4:5" x14ac:dyDescent="0.25">
      <c r="D365" s="7"/>
      <c r="E365" s="7"/>
    </row>
    <row r="366" spans="4:5" x14ac:dyDescent="0.25">
      <c r="D366" s="7"/>
      <c r="E366" s="7"/>
    </row>
    <row r="367" spans="4:5" x14ac:dyDescent="0.25">
      <c r="D367" s="7"/>
      <c r="E367" s="7"/>
    </row>
    <row r="368" spans="4:5" x14ac:dyDescent="0.25">
      <c r="D368" s="7"/>
      <c r="E368" s="7"/>
    </row>
    <row r="369" spans="4:5" x14ac:dyDescent="0.25">
      <c r="D369" s="7"/>
      <c r="E369" s="7"/>
    </row>
    <row r="370" spans="4:5" x14ac:dyDescent="0.25">
      <c r="D370" s="7"/>
      <c r="E370" s="7"/>
    </row>
    <row r="371" spans="4:5" x14ac:dyDescent="0.25">
      <c r="D371" s="7"/>
      <c r="E371" s="7"/>
    </row>
    <row r="372" spans="4:5" x14ac:dyDescent="0.25">
      <c r="D372" s="7"/>
      <c r="E372" s="7"/>
    </row>
    <row r="373" spans="4:5" x14ac:dyDescent="0.25">
      <c r="D373" s="7"/>
      <c r="E373" s="7"/>
    </row>
    <row r="374" spans="4:5" x14ac:dyDescent="0.25">
      <c r="D374" s="7"/>
      <c r="E374" s="7"/>
    </row>
    <row r="375" spans="4:5" x14ac:dyDescent="0.25">
      <c r="D375" s="7"/>
      <c r="E375" s="7"/>
    </row>
    <row r="376" spans="4:5" x14ac:dyDescent="0.25">
      <c r="D376" s="7"/>
      <c r="E376" s="7"/>
    </row>
    <row r="377" spans="4:5" x14ac:dyDescent="0.25">
      <c r="D377" s="7"/>
      <c r="E377" s="7"/>
    </row>
    <row r="378" spans="4:5" x14ac:dyDescent="0.25">
      <c r="D378" s="7"/>
      <c r="E378" s="7"/>
    </row>
    <row r="379" spans="4:5" x14ac:dyDescent="0.25">
      <c r="D379" s="7"/>
      <c r="E379" s="7"/>
    </row>
    <row r="380" spans="4:5" x14ac:dyDescent="0.25">
      <c r="D380" s="7"/>
      <c r="E380" s="7"/>
    </row>
    <row r="381" spans="4:5" x14ac:dyDescent="0.25">
      <c r="D381" s="7"/>
      <c r="E381" s="7"/>
    </row>
    <row r="382" spans="4:5" x14ac:dyDescent="0.25">
      <c r="D382" s="7"/>
      <c r="E382" s="7"/>
    </row>
    <row r="383" spans="4:5" x14ac:dyDescent="0.25">
      <c r="D383" s="7"/>
      <c r="E383" s="7"/>
    </row>
    <row r="384" spans="4:5" x14ac:dyDescent="0.25">
      <c r="D384" s="7"/>
      <c r="E384" s="7"/>
    </row>
    <row r="385" spans="4:5" x14ac:dyDescent="0.25">
      <c r="D385" s="7"/>
      <c r="E385" s="7"/>
    </row>
    <row r="386" spans="4:5" x14ac:dyDescent="0.25">
      <c r="D386" s="7"/>
      <c r="E386" s="7"/>
    </row>
    <row r="387" spans="4:5" x14ac:dyDescent="0.25">
      <c r="D387" s="7"/>
      <c r="E387" s="7"/>
    </row>
    <row r="388" spans="4:5" x14ac:dyDescent="0.25">
      <c r="D388" s="7"/>
      <c r="E388" s="7"/>
    </row>
    <row r="389" spans="4:5" x14ac:dyDescent="0.25">
      <c r="D389" s="7"/>
      <c r="E389" s="7"/>
    </row>
    <row r="390" spans="4:5" x14ac:dyDescent="0.25">
      <c r="D390" s="7"/>
      <c r="E390" s="7"/>
    </row>
    <row r="392" spans="4:5" x14ac:dyDescent="0.25">
      <c r="D392" s="7"/>
      <c r="E392" s="7"/>
    </row>
    <row r="393" spans="4:5" x14ac:dyDescent="0.25">
      <c r="D393" s="7"/>
      <c r="E393" s="7"/>
    </row>
    <row r="394" spans="4:5" x14ac:dyDescent="0.25">
      <c r="D394" s="7"/>
      <c r="E394" s="7"/>
    </row>
    <row r="395" spans="4:5" x14ac:dyDescent="0.25">
      <c r="D395" s="7"/>
      <c r="E395" s="7"/>
    </row>
    <row r="396" spans="4:5" x14ac:dyDescent="0.25">
      <c r="D396" s="7"/>
      <c r="E396" s="7"/>
    </row>
    <row r="397" spans="4:5" x14ac:dyDescent="0.25">
      <c r="D397" s="7"/>
      <c r="E397" s="7"/>
    </row>
    <row r="398" spans="4:5" x14ac:dyDescent="0.25">
      <c r="D398" s="7"/>
      <c r="E398" s="7"/>
    </row>
    <row r="399" spans="4:5" x14ac:dyDescent="0.25">
      <c r="D399" s="7"/>
      <c r="E399" s="7"/>
    </row>
    <row r="400" spans="4:5" x14ac:dyDescent="0.25">
      <c r="D400" s="7"/>
      <c r="E400" s="7"/>
    </row>
    <row r="401" spans="4:5" x14ac:dyDescent="0.25">
      <c r="D401" s="7"/>
      <c r="E401" s="7"/>
    </row>
    <row r="403" spans="4:5" x14ac:dyDescent="0.25">
      <c r="D403" s="7"/>
      <c r="E403" s="7"/>
    </row>
    <row r="404" spans="4:5" x14ac:dyDescent="0.25">
      <c r="D404" s="7"/>
      <c r="E404" s="7"/>
    </row>
    <row r="405" spans="4:5" x14ac:dyDescent="0.25">
      <c r="D405" s="7"/>
      <c r="E405" s="7"/>
    </row>
    <row r="406" spans="4:5" x14ac:dyDescent="0.25">
      <c r="D406" s="7"/>
      <c r="E406" s="7"/>
    </row>
    <row r="407" spans="4:5" x14ac:dyDescent="0.25">
      <c r="D407" s="7"/>
      <c r="E407" s="7"/>
    </row>
    <row r="408" spans="4:5" x14ac:dyDescent="0.25">
      <c r="D408" s="7"/>
      <c r="E408" s="7"/>
    </row>
    <row r="409" spans="4:5" x14ac:dyDescent="0.25">
      <c r="D409" s="7"/>
      <c r="E409" s="7"/>
    </row>
    <row r="410" spans="4:5" x14ac:dyDescent="0.25">
      <c r="D410" s="7"/>
      <c r="E410" s="7"/>
    </row>
    <row r="411" spans="4:5" x14ac:dyDescent="0.25">
      <c r="D411" s="7"/>
      <c r="E411" s="7"/>
    </row>
    <row r="412" spans="4:5" x14ac:dyDescent="0.25">
      <c r="D412" s="7"/>
      <c r="E412" s="7"/>
    </row>
    <row r="413" spans="4:5" x14ac:dyDescent="0.25">
      <c r="D413" s="7"/>
      <c r="E413" s="7"/>
    </row>
    <row r="414" spans="4:5" x14ac:dyDescent="0.25">
      <c r="D414" s="7"/>
      <c r="E414" s="7"/>
    </row>
    <row r="415" spans="4:5" x14ac:dyDescent="0.25">
      <c r="D415" s="7"/>
      <c r="E415" s="7"/>
    </row>
    <row r="416" spans="4:5" x14ac:dyDescent="0.25">
      <c r="D416" s="7"/>
      <c r="E416" s="7"/>
    </row>
    <row r="417" spans="4:5" x14ac:dyDescent="0.25">
      <c r="D417" s="7"/>
      <c r="E417" s="7"/>
    </row>
    <row r="418" spans="4:5" x14ac:dyDescent="0.25">
      <c r="D418" s="7"/>
      <c r="E418" s="7"/>
    </row>
    <row r="419" spans="4:5" x14ac:dyDescent="0.25">
      <c r="D419" s="7"/>
      <c r="E419" s="7"/>
    </row>
    <row r="420" spans="4:5" x14ac:dyDescent="0.25">
      <c r="D420" s="7"/>
      <c r="E420" s="7"/>
    </row>
    <row r="421" spans="4:5" x14ac:dyDescent="0.25">
      <c r="D421" s="7"/>
      <c r="E421" s="7"/>
    </row>
    <row r="422" spans="4:5" x14ac:dyDescent="0.25">
      <c r="D422" s="7"/>
      <c r="E422" s="7"/>
    </row>
    <row r="423" spans="4:5" x14ac:dyDescent="0.25">
      <c r="D423" s="7"/>
      <c r="E423" s="7"/>
    </row>
    <row r="424" spans="4:5" x14ac:dyDescent="0.25">
      <c r="D424" s="7"/>
      <c r="E424" s="7"/>
    </row>
    <row r="425" spans="4:5" x14ac:dyDescent="0.25">
      <c r="D425" s="7"/>
      <c r="E425" s="7"/>
    </row>
    <row r="426" spans="4:5" x14ac:dyDescent="0.25">
      <c r="D426" s="7"/>
      <c r="E426" s="7"/>
    </row>
    <row r="427" spans="4:5" x14ac:dyDescent="0.25">
      <c r="D427" s="7"/>
      <c r="E427" s="7"/>
    </row>
    <row r="428" spans="4:5" x14ac:dyDescent="0.25">
      <c r="D428" s="7"/>
      <c r="E428" s="7"/>
    </row>
    <row r="429" spans="4:5" x14ac:dyDescent="0.25">
      <c r="D429" s="7"/>
      <c r="E429" s="7"/>
    </row>
    <row r="430" spans="4:5" x14ac:dyDescent="0.25">
      <c r="D430" s="7"/>
      <c r="E430" s="7"/>
    </row>
    <row r="431" spans="4:5" x14ac:dyDescent="0.25">
      <c r="D431" s="7"/>
      <c r="E431" s="7"/>
    </row>
    <row r="432" spans="4:5" x14ac:dyDescent="0.25">
      <c r="D432" s="7"/>
      <c r="E432" s="7"/>
    </row>
    <row r="433" spans="4:5" x14ac:dyDescent="0.25">
      <c r="D433" s="7"/>
      <c r="E433" s="7"/>
    </row>
    <row r="434" spans="4:5" x14ac:dyDescent="0.25">
      <c r="D434" s="7"/>
      <c r="E434" s="7"/>
    </row>
    <row r="435" spans="4:5" x14ac:dyDescent="0.25">
      <c r="D435" s="7"/>
      <c r="E435" s="7"/>
    </row>
    <row r="436" spans="4:5" x14ac:dyDescent="0.25">
      <c r="D436" s="7"/>
      <c r="E436" s="7"/>
    </row>
    <row r="437" spans="4:5" x14ac:dyDescent="0.25">
      <c r="D437" s="7"/>
      <c r="E437" s="7"/>
    </row>
    <row r="438" spans="4:5" x14ac:dyDescent="0.25">
      <c r="D438" s="7"/>
      <c r="E438" s="7"/>
    </row>
    <row r="439" spans="4:5" x14ac:dyDescent="0.25">
      <c r="D439" s="7"/>
      <c r="E439" s="7"/>
    </row>
    <row r="440" spans="4:5" x14ac:dyDescent="0.25">
      <c r="D440" s="7"/>
      <c r="E440" s="7"/>
    </row>
    <row r="441" spans="4:5" x14ac:dyDescent="0.25">
      <c r="D441" s="7"/>
      <c r="E441" s="7"/>
    </row>
    <row r="442" spans="4:5" x14ac:dyDescent="0.25">
      <c r="D442" s="7"/>
      <c r="E442" s="7"/>
    </row>
    <row r="443" spans="4:5" x14ac:dyDescent="0.25">
      <c r="D443" s="7"/>
      <c r="E443" s="7"/>
    </row>
    <row r="444" spans="4:5" x14ac:dyDescent="0.25">
      <c r="D444" s="7"/>
      <c r="E444" s="7"/>
    </row>
    <row r="445" spans="4:5" x14ac:dyDescent="0.25">
      <c r="D445" s="7"/>
      <c r="E445" s="7"/>
    </row>
    <row r="446" spans="4:5" x14ac:dyDescent="0.25">
      <c r="D446" s="7"/>
      <c r="E446" s="7"/>
    </row>
    <row r="447" spans="4:5" x14ac:dyDescent="0.25">
      <c r="D447" s="7"/>
      <c r="E447" s="7"/>
    </row>
    <row r="448" spans="4:5" x14ac:dyDescent="0.25">
      <c r="D448" s="7"/>
      <c r="E448" s="7"/>
    </row>
    <row r="449" spans="4:5" x14ac:dyDescent="0.25">
      <c r="D449" s="7"/>
      <c r="E449" s="7"/>
    </row>
    <row r="450" spans="4:5" x14ac:dyDescent="0.25">
      <c r="D450" s="7"/>
      <c r="E450" s="7"/>
    </row>
    <row r="451" spans="4:5" x14ac:dyDescent="0.25">
      <c r="D451" s="7"/>
      <c r="E451" s="7"/>
    </row>
    <row r="452" spans="4:5" x14ac:dyDescent="0.25">
      <c r="D452" s="7"/>
      <c r="E452" s="7"/>
    </row>
    <row r="453" spans="4:5" x14ac:dyDescent="0.25">
      <c r="D453" s="7"/>
      <c r="E453" s="7"/>
    </row>
    <row r="454" spans="4:5" x14ac:dyDescent="0.25">
      <c r="D454" s="7"/>
      <c r="E454" s="7"/>
    </row>
    <row r="455" spans="4:5" x14ac:dyDescent="0.25">
      <c r="D455" s="7"/>
      <c r="E455" s="7"/>
    </row>
    <row r="456" spans="4:5" x14ac:dyDescent="0.25">
      <c r="D456" s="7"/>
      <c r="E456" s="7"/>
    </row>
    <row r="457" spans="4:5" x14ac:dyDescent="0.25">
      <c r="D457" s="7"/>
      <c r="E457" s="7"/>
    </row>
    <row r="458" spans="4:5" x14ac:dyDescent="0.25">
      <c r="D458" s="7"/>
      <c r="E458" s="7"/>
    </row>
    <row r="459" spans="4:5" x14ac:dyDescent="0.25">
      <c r="D459" s="7"/>
      <c r="E459" s="7"/>
    </row>
    <row r="460" spans="4:5" x14ac:dyDescent="0.25">
      <c r="D460" s="7"/>
      <c r="E460" s="7"/>
    </row>
    <row r="461" spans="4:5" x14ac:dyDescent="0.25">
      <c r="D461" s="7"/>
      <c r="E461" s="7"/>
    </row>
    <row r="462" spans="4:5" x14ac:dyDescent="0.25">
      <c r="D462" s="7"/>
      <c r="E462" s="7"/>
    </row>
    <row r="463" spans="4:5" x14ac:dyDescent="0.25">
      <c r="D463" s="7"/>
      <c r="E463" s="7"/>
    </row>
    <row r="464" spans="4:5" x14ac:dyDescent="0.25">
      <c r="D464" s="7"/>
      <c r="E464" s="7"/>
    </row>
    <row r="465" spans="4:5" x14ac:dyDescent="0.25">
      <c r="D465" s="7"/>
      <c r="E465" s="7"/>
    </row>
    <row r="466" spans="4:5" x14ac:dyDescent="0.25">
      <c r="D466" s="7"/>
      <c r="E466" s="7"/>
    </row>
    <row r="467" spans="4:5" x14ac:dyDescent="0.25">
      <c r="D467" s="7"/>
      <c r="E467" s="7"/>
    </row>
    <row r="468" spans="4:5" x14ac:dyDescent="0.25">
      <c r="D468" s="7"/>
      <c r="E468" s="7"/>
    </row>
    <row r="469" spans="4:5" x14ac:dyDescent="0.25">
      <c r="D469" s="7"/>
      <c r="E469" s="7"/>
    </row>
    <row r="470" spans="4:5" x14ac:dyDescent="0.25">
      <c r="D470" s="7"/>
      <c r="E470" s="7"/>
    </row>
    <row r="471" spans="4:5" x14ac:dyDescent="0.25">
      <c r="D471" s="7"/>
      <c r="E471" s="7"/>
    </row>
    <row r="472" spans="4:5" x14ac:dyDescent="0.25">
      <c r="D472" s="7"/>
      <c r="E472" s="7"/>
    </row>
    <row r="473" spans="4:5" x14ac:dyDescent="0.25">
      <c r="D473" s="7"/>
      <c r="E473" s="7"/>
    </row>
    <row r="474" spans="4:5" x14ac:dyDescent="0.25">
      <c r="D474" s="7"/>
      <c r="E474" s="7"/>
    </row>
    <row r="475" spans="4:5" x14ac:dyDescent="0.25">
      <c r="D475" s="7"/>
      <c r="E475" s="7"/>
    </row>
    <row r="476" spans="4:5" x14ac:dyDescent="0.25">
      <c r="D476" s="7"/>
      <c r="E476" s="7"/>
    </row>
    <row r="477" spans="4:5" x14ac:dyDescent="0.25">
      <c r="D477" s="7"/>
      <c r="E477" s="7"/>
    </row>
    <row r="478" spans="4:5" x14ac:dyDescent="0.25">
      <c r="D478" s="7"/>
      <c r="E478" s="7"/>
    </row>
    <row r="479" spans="4:5" x14ac:dyDescent="0.25">
      <c r="D479" s="7"/>
      <c r="E479" s="7"/>
    </row>
    <row r="480" spans="4:5" x14ac:dyDescent="0.25">
      <c r="D480" s="7"/>
      <c r="E480" s="7"/>
    </row>
    <row r="481" spans="4:5" x14ac:dyDescent="0.25">
      <c r="D481" s="7"/>
      <c r="E481" s="7"/>
    </row>
    <row r="482" spans="4:5" x14ac:dyDescent="0.25">
      <c r="D482" s="7"/>
      <c r="E482" s="7"/>
    </row>
    <row r="483" spans="4:5" x14ac:dyDescent="0.25">
      <c r="D483" s="7"/>
      <c r="E483" s="7"/>
    </row>
    <row r="484" spans="4:5" x14ac:dyDescent="0.25">
      <c r="D484" s="7"/>
      <c r="E484" s="7"/>
    </row>
    <row r="485" spans="4:5" x14ac:dyDescent="0.25">
      <c r="D485" s="7"/>
      <c r="E485" s="7"/>
    </row>
    <row r="486" spans="4:5" x14ac:dyDescent="0.25">
      <c r="D486" s="7"/>
      <c r="E486" s="7"/>
    </row>
    <row r="487" spans="4:5" x14ac:dyDescent="0.25">
      <c r="D487" s="7"/>
      <c r="E487" s="7"/>
    </row>
    <row r="488" spans="4:5" x14ac:dyDescent="0.25">
      <c r="D488" s="7"/>
      <c r="E488" s="7"/>
    </row>
    <row r="489" spans="4:5" x14ac:dyDescent="0.25">
      <c r="D489" s="7"/>
      <c r="E489" s="7"/>
    </row>
    <row r="490" spans="4:5" x14ac:dyDescent="0.25">
      <c r="D490" s="7"/>
      <c r="E490" s="7"/>
    </row>
    <row r="491" spans="4:5" x14ac:dyDescent="0.25">
      <c r="D491" s="7"/>
      <c r="E491" s="7"/>
    </row>
    <row r="492" spans="4:5" x14ac:dyDescent="0.25">
      <c r="D492" s="7"/>
      <c r="E492" s="7"/>
    </row>
    <row r="493" spans="4:5" x14ac:dyDescent="0.25">
      <c r="D493" s="7"/>
      <c r="E493" s="7"/>
    </row>
    <row r="494" spans="4:5" x14ac:dyDescent="0.25">
      <c r="D494" s="7"/>
      <c r="E494" s="7"/>
    </row>
    <row r="495" spans="4:5" x14ac:dyDescent="0.25">
      <c r="D495" s="7"/>
      <c r="E495" s="7"/>
    </row>
    <row r="496" spans="4:5" x14ac:dyDescent="0.25">
      <c r="D496" s="7"/>
      <c r="E496" s="7"/>
    </row>
    <row r="497" spans="4:5" x14ac:dyDescent="0.25">
      <c r="D497" s="7"/>
      <c r="E497" s="7"/>
    </row>
    <row r="498" spans="4:5" x14ac:dyDescent="0.25">
      <c r="D498" s="7"/>
      <c r="E498" s="7"/>
    </row>
    <row r="499" spans="4:5" x14ac:dyDescent="0.25">
      <c r="D499" s="7"/>
      <c r="E499" s="7"/>
    </row>
    <row r="500" spans="4:5" x14ac:dyDescent="0.25">
      <c r="D500" s="7"/>
      <c r="E500" s="7"/>
    </row>
    <row r="501" spans="4:5" x14ac:dyDescent="0.25">
      <c r="D501" s="7"/>
      <c r="E501" s="7"/>
    </row>
    <row r="502" spans="4:5" x14ac:dyDescent="0.25">
      <c r="D502" s="7"/>
      <c r="E502" s="7"/>
    </row>
    <row r="503" spans="4:5" x14ac:dyDescent="0.25">
      <c r="D503" s="7"/>
      <c r="E503" s="7"/>
    </row>
    <row r="504" spans="4:5" x14ac:dyDescent="0.25">
      <c r="D504" s="7"/>
      <c r="E504" s="7"/>
    </row>
    <row r="505" spans="4:5" x14ac:dyDescent="0.25">
      <c r="D505" s="7"/>
      <c r="E505" s="7"/>
    </row>
    <row r="506" spans="4:5" x14ac:dyDescent="0.25">
      <c r="D506" s="7"/>
      <c r="E506" s="7"/>
    </row>
    <row r="507" spans="4:5" x14ac:dyDescent="0.25">
      <c r="D507" s="7"/>
      <c r="E507" s="7"/>
    </row>
    <row r="508" spans="4:5" x14ac:dyDescent="0.25">
      <c r="D508" s="7"/>
      <c r="E508" s="7"/>
    </row>
    <row r="509" spans="4:5" x14ac:dyDescent="0.25">
      <c r="D509" s="7"/>
      <c r="E509" s="7"/>
    </row>
    <row r="510" spans="4:5" x14ac:dyDescent="0.25">
      <c r="D510" s="7"/>
      <c r="E510" s="7"/>
    </row>
    <row r="511" spans="4:5" x14ac:dyDescent="0.25">
      <c r="D511" s="7"/>
      <c r="E511" s="7"/>
    </row>
    <row r="512" spans="4:5" x14ac:dyDescent="0.25">
      <c r="D512" s="7"/>
      <c r="E512" s="7"/>
    </row>
    <row r="513" spans="4:5" x14ac:dyDescent="0.25">
      <c r="D513" s="7"/>
      <c r="E513" s="7"/>
    </row>
    <row r="514" spans="4:5" x14ac:dyDescent="0.25">
      <c r="D514" s="7"/>
      <c r="E514" s="7"/>
    </row>
    <row r="515" spans="4:5" x14ac:dyDescent="0.25">
      <c r="D515" s="7"/>
      <c r="E515" s="7"/>
    </row>
    <row r="516" spans="4:5" x14ac:dyDescent="0.25">
      <c r="D516" s="7"/>
      <c r="E516" s="7"/>
    </row>
    <row r="517" spans="4:5" x14ac:dyDescent="0.25">
      <c r="D517" s="7"/>
      <c r="E517" s="7"/>
    </row>
    <row r="518" spans="4:5" x14ac:dyDescent="0.25">
      <c r="D518" s="7"/>
      <c r="E518" s="7"/>
    </row>
    <row r="519" spans="4:5" x14ac:dyDescent="0.25">
      <c r="D519" s="7"/>
      <c r="E519" s="7"/>
    </row>
    <row r="520" spans="4:5" x14ac:dyDescent="0.25">
      <c r="D520" s="7"/>
      <c r="E520" s="7"/>
    </row>
    <row r="521" spans="4:5" x14ac:dyDescent="0.25">
      <c r="D521" s="7"/>
      <c r="E521" s="7"/>
    </row>
    <row r="522" spans="4:5" x14ac:dyDescent="0.25">
      <c r="D522" s="7"/>
      <c r="E522" s="7"/>
    </row>
    <row r="523" spans="4:5" x14ac:dyDescent="0.25">
      <c r="D523" s="7"/>
      <c r="E523" s="7"/>
    </row>
    <row r="524" spans="4:5" x14ac:dyDescent="0.25">
      <c r="D524" s="7"/>
      <c r="E524" s="7"/>
    </row>
    <row r="525" spans="4:5" x14ac:dyDescent="0.25">
      <c r="D525" s="7"/>
      <c r="E525" s="7"/>
    </row>
    <row r="526" spans="4:5" x14ac:dyDescent="0.25">
      <c r="D526" s="7"/>
      <c r="E526" s="7"/>
    </row>
    <row r="527" spans="4:5" x14ac:dyDescent="0.25">
      <c r="D527" s="7"/>
      <c r="E527" s="7"/>
    </row>
    <row r="528" spans="4:5" x14ac:dyDescent="0.25">
      <c r="D528" s="7"/>
      <c r="E528" s="7"/>
    </row>
    <row r="529" spans="4:5" x14ac:dyDescent="0.25">
      <c r="D529" s="7"/>
      <c r="E529" s="7"/>
    </row>
    <row r="530" spans="4:5" x14ac:dyDescent="0.25">
      <c r="D530" s="7"/>
      <c r="E530" s="7"/>
    </row>
    <row r="531" spans="4:5" x14ac:dyDescent="0.25">
      <c r="D531" s="7"/>
      <c r="E531" s="7"/>
    </row>
    <row r="532" spans="4:5" x14ac:dyDescent="0.25">
      <c r="D532" s="7"/>
      <c r="E532" s="7"/>
    </row>
    <row r="533" spans="4:5" x14ac:dyDescent="0.25">
      <c r="D533" s="7"/>
      <c r="E533" s="7"/>
    </row>
    <row r="534" spans="4:5" x14ac:dyDescent="0.25">
      <c r="D534" s="7"/>
      <c r="E534" s="7"/>
    </row>
    <row r="535" spans="4:5" x14ac:dyDescent="0.25">
      <c r="D535" s="7"/>
      <c r="E535" s="7"/>
    </row>
    <row r="536" spans="4:5" x14ac:dyDescent="0.25">
      <c r="D536" s="7"/>
      <c r="E536" s="7"/>
    </row>
    <row r="537" spans="4:5" x14ac:dyDescent="0.25">
      <c r="D537" s="7"/>
      <c r="E537" s="7"/>
    </row>
    <row r="538" spans="4:5" x14ac:dyDescent="0.25">
      <c r="D538" s="7"/>
      <c r="E538" s="7"/>
    </row>
    <row r="539" spans="4:5" x14ac:dyDescent="0.25">
      <c r="D539" s="7"/>
      <c r="E539" s="7"/>
    </row>
    <row r="540" spans="4:5" x14ac:dyDescent="0.25">
      <c r="D540" s="7"/>
      <c r="E540" s="7"/>
    </row>
    <row r="541" spans="4:5" x14ac:dyDescent="0.25">
      <c r="D541" s="7"/>
      <c r="E541" s="7"/>
    </row>
    <row r="542" spans="4:5" x14ac:dyDescent="0.25">
      <c r="D542" s="7"/>
      <c r="E542" s="7"/>
    </row>
    <row r="543" spans="4:5" x14ac:dyDescent="0.25">
      <c r="D543" s="7"/>
      <c r="E543" s="7"/>
    </row>
    <row r="544" spans="4:5" x14ac:dyDescent="0.25">
      <c r="D544" s="7"/>
      <c r="E544" s="7"/>
    </row>
    <row r="545" spans="4:5" x14ac:dyDescent="0.25">
      <c r="D545" s="7"/>
      <c r="E545" s="7"/>
    </row>
    <row r="546" spans="4:5" x14ac:dyDescent="0.25">
      <c r="D546" s="7"/>
      <c r="E546" s="7"/>
    </row>
    <row r="547" spans="4:5" x14ac:dyDescent="0.25">
      <c r="D547" s="7"/>
      <c r="E547" s="7"/>
    </row>
    <row r="548" spans="4:5" x14ac:dyDescent="0.25">
      <c r="D548" s="7"/>
      <c r="E548" s="7"/>
    </row>
    <row r="549" spans="4:5" x14ac:dyDescent="0.25">
      <c r="D549" s="7"/>
      <c r="E549" s="7"/>
    </row>
    <row r="550" spans="4:5" x14ac:dyDescent="0.25">
      <c r="D550" s="7"/>
      <c r="E550" s="7"/>
    </row>
    <row r="551" spans="4:5" x14ac:dyDescent="0.25">
      <c r="D551" s="7"/>
      <c r="E551" s="7"/>
    </row>
    <row r="552" spans="4:5" x14ac:dyDescent="0.25">
      <c r="D552" s="7"/>
      <c r="E552" s="7"/>
    </row>
    <row r="553" spans="4:5" x14ac:dyDescent="0.25">
      <c r="D553" s="7"/>
      <c r="E553" s="7"/>
    </row>
    <row r="554" spans="4:5" x14ac:dyDescent="0.25">
      <c r="D554" s="7"/>
      <c r="E554" s="7"/>
    </row>
    <row r="555" spans="4:5" x14ac:dyDescent="0.25">
      <c r="D555" s="7"/>
      <c r="E555" s="7"/>
    </row>
    <row r="558" spans="4:5" x14ac:dyDescent="0.25">
      <c r="D558" s="7"/>
      <c r="E558" s="7"/>
    </row>
    <row r="559" spans="4:5" x14ac:dyDescent="0.25">
      <c r="D559" s="7"/>
      <c r="E559" s="7"/>
    </row>
    <row r="560" spans="4:5" x14ac:dyDescent="0.25">
      <c r="D560" s="7"/>
      <c r="E560" s="7"/>
    </row>
    <row r="561" spans="4:5" x14ac:dyDescent="0.25">
      <c r="D561" s="7"/>
      <c r="E561" s="7"/>
    </row>
    <row r="562" spans="4:5" x14ac:dyDescent="0.25">
      <c r="D562" s="7"/>
      <c r="E562" s="7"/>
    </row>
    <row r="563" spans="4:5" x14ac:dyDescent="0.25">
      <c r="D563" s="7"/>
      <c r="E563" s="7"/>
    </row>
    <row r="564" spans="4:5" x14ac:dyDescent="0.25">
      <c r="D564" s="7"/>
      <c r="E564" s="7"/>
    </row>
    <row r="565" spans="4:5" x14ac:dyDescent="0.25">
      <c r="D565" s="7"/>
      <c r="E565" s="7"/>
    </row>
    <row r="566" spans="4:5" x14ac:dyDescent="0.25">
      <c r="D566" s="7"/>
      <c r="E566" s="7"/>
    </row>
    <row r="567" spans="4:5" x14ac:dyDescent="0.25">
      <c r="D567" s="7"/>
      <c r="E567" s="7"/>
    </row>
    <row r="568" spans="4:5" x14ac:dyDescent="0.25">
      <c r="D568" s="7"/>
      <c r="E568" s="7"/>
    </row>
    <row r="569" spans="4:5" x14ac:dyDescent="0.25">
      <c r="D569" s="7"/>
      <c r="E569" s="7"/>
    </row>
    <row r="570" spans="4:5" x14ac:dyDescent="0.25">
      <c r="D570" s="7"/>
      <c r="E570" s="7"/>
    </row>
    <row r="571" spans="4:5" x14ac:dyDescent="0.25">
      <c r="D571" s="7"/>
      <c r="E571" s="7"/>
    </row>
    <row r="572" spans="4:5" x14ac:dyDescent="0.25">
      <c r="D572" s="7"/>
      <c r="E572" s="7"/>
    </row>
    <row r="574" spans="4:5" x14ac:dyDescent="0.25">
      <c r="D574" s="7"/>
      <c r="E574" s="7"/>
    </row>
    <row r="575" spans="4:5" x14ac:dyDescent="0.25">
      <c r="D575" s="7"/>
      <c r="E575" s="7"/>
    </row>
    <row r="576" spans="4:5" x14ac:dyDescent="0.25">
      <c r="D576" s="7"/>
      <c r="E576" s="7"/>
    </row>
    <row r="577" spans="4:5" x14ac:dyDescent="0.25">
      <c r="D577" s="7"/>
      <c r="E577" s="7"/>
    </row>
    <row r="578" spans="4:5" x14ac:dyDescent="0.25">
      <c r="D578" s="7"/>
      <c r="E578" s="7"/>
    </row>
    <row r="579" spans="4:5" x14ac:dyDescent="0.25">
      <c r="D579" s="7"/>
      <c r="E579" s="7"/>
    </row>
    <row r="580" spans="4:5" x14ac:dyDescent="0.25">
      <c r="D580" s="7"/>
      <c r="E580" s="7"/>
    </row>
    <row r="581" spans="4:5" x14ac:dyDescent="0.25">
      <c r="D581" s="7"/>
      <c r="E581" s="7"/>
    </row>
    <row r="582" spans="4:5" x14ac:dyDescent="0.25">
      <c r="D582" s="7"/>
      <c r="E582" s="7"/>
    </row>
    <row r="583" spans="4:5" x14ac:dyDescent="0.25">
      <c r="D583" s="7"/>
      <c r="E583" s="7"/>
    </row>
    <row r="585" spans="4:5" x14ac:dyDescent="0.25">
      <c r="D585" s="7"/>
      <c r="E585" s="7"/>
    </row>
    <row r="586" spans="4:5" x14ac:dyDescent="0.25">
      <c r="D586" s="7"/>
      <c r="E586" s="7"/>
    </row>
    <row r="587" spans="4:5" x14ac:dyDescent="0.25">
      <c r="D587" s="7"/>
      <c r="E587" s="7"/>
    </row>
    <row r="588" spans="4:5" x14ac:dyDescent="0.25">
      <c r="D588" s="7"/>
      <c r="E588" s="7"/>
    </row>
    <row r="589" spans="4:5" x14ac:dyDescent="0.25">
      <c r="D589" s="7"/>
      <c r="E589" s="7"/>
    </row>
    <row r="590" spans="4:5" x14ac:dyDescent="0.25">
      <c r="D590" s="7"/>
      <c r="E590" s="7"/>
    </row>
    <row r="591" spans="4:5" x14ac:dyDescent="0.25">
      <c r="D591" s="7"/>
      <c r="E591" s="7"/>
    </row>
    <row r="592" spans="4:5" x14ac:dyDescent="0.25">
      <c r="D592" s="7"/>
      <c r="E592" s="7"/>
    </row>
    <row r="593" spans="4:5" x14ac:dyDescent="0.25">
      <c r="D593" s="7"/>
      <c r="E593" s="7"/>
    </row>
    <row r="594" spans="4:5" x14ac:dyDescent="0.25">
      <c r="D594" s="7"/>
      <c r="E594" s="7"/>
    </row>
    <row r="595" spans="4:5" x14ac:dyDescent="0.25">
      <c r="D595" s="7"/>
      <c r="E595" s="7"/>
    </row>
    <row r="596" spans="4:5" x14ac:dyDescent="0.25">
      <c r="D596" s="7"/>
      <c r="E596" s="7"/>
    </row>
    <row r="597" spans="4:5" x14ac:dyDescent="0.25">
      <c r="D597" s="7"/>
      <c r="E597" s="7"/>
    </row>
    <row r="598" spans="4:5" x14ac:dyDescent="0.25">
      <c r="D598" s="7"/>
      <c r="E598" s="7"/>
    </row>
    <row r="599" spans="4:5" x14ac:dyDescent="0.25">
      <c r="D599" s="7"/>
      <c r="E599" s="7"/>
    </row>
    <row r="600" spans="4:5" x14ac:dyDescent="0.25">
      <c r="D600" s="7"/>
      <c r="E600" s="7"/>
    </row>
    <row r="601" spans="4:5" x14ac:dyDescent="0.25">
      <c r="D601" s="7"/>
      <c r="E601" s="7"/>
    </row>
    <row r="602" spans="4:5" x14ac:dyDescent="0.25">
      <c r="D602" s="7"/>
      <c r="E602" s="7"/>
    </row>
    <row r="603" spans="4:5" x14ac:dyDescent="0.25">
      <c r="D603" s="7"/>
      <c r="E603" s="7"/>
    </row>
    <row r="604" spans="4:5" x14ac:dyDescent="0.25">
      <c r="D604" s="7"/>
      <c r="E604" s="7"/>
    </row>
    <row r="605" spans="4:5" x14ac:dyDescent="0.25">
      <c r="D605" s="7"/>
      <c r="E605" s="7"/>
    </row>
    <row r="606" spans="4:5" x14ac:dyDescent="0.25">
      <c r="D606" s="7"/>
      <c r="E606" s="7"/>
    </row>
    <row r="607" spans="4:5" x14ac:dyDescent="0.25">
      <c r="D607" s="7"/>
      <c r="E607" s="7"/>
    </row>
    <row r="608" spans="4:5" x14ac:dyDescent="0.25">
      <c r="D608" s="7"/>
      <c r="E608" s="7"/>
    </row>
    <row r="609" spans="4:5" x14ac:dyDescent="0.25">
      <c r="D609" s="7"/>
      <c r="E609" s="7"/>
    </row>
    <row r="610" spans="4:5" x14ac:dyDescent="0.25">
      <c r="D610" s="7"/>
      <c r="E610" s="7"/>
    </row>
    <row r="611" spans="4:5" x14ac:dyDescent="0.25">
      <c r="D611" s="7"/>
      <c r="E611" s="7"/>
    </row>
    <row r="612" spans="4:5" x14ac:dyDescent="0.25">
      <c r="D612" s="7"/>
      <c r="E612" s="7"/>
    </row>
    <row r="613" spans="4:5" x14ac:dyDescent="0.25">
      <c r="D613" s="7"/>
      <c r="E613" s="7"/>
    </row>
    <row r="614" spans="4:5" x14ac:dyDescent="0.25">
      <c r="D614" s="7"/>
      <c r="E614" s="7"/>
    </row>
    <row r="615" spans="4:5" x14ac:dyDescent="0.25">
      <c r="D615" s="7"/>
      <c r="E615" s="7"/>
    </row>
    <row r="616" spans="4:5" x14ac:dyDescent="0.25">
      <c r="D616" s="7"/>
      <c r="E616" s="7"/>
    </row>
    <row r="617" spans="4:5" x14ac:dyDescent="0.25">
      <c r="D617" s="7"/>
      <c r="E617" s="7"/>
    </row>
    <row r="618" spans="4:5" x14ac:dyDescent="0.25">
      <c r="D618" s="7"/>
      <c r="E618" s="7"/>
    </row>
    <row r="619" spans="4:5" x14ac:dyDescent="0.25">
      <c r="D619" s="7"/>
      <c r="E619" s="7"/>
    </row>
    <row r="620" spans="4:5" x14ac:dyDescent="0.25">
      <c r="D620" s="7"/>
      <c r="E620" s="7"/>
    </row>
    <row r="621" spans="4:5" x14ac:dyDescent="0.25">
      <c r="D621" s="7"/>
      <c r="E621" s="7"/>
    </row>
    <row r="622" spans="4:5" x14ac:dyDescent="0.25">
      <c r="D622" s="7"/>
      <c r="E622" s="7"/>
    </row>
    <row r="623" spans="4:5" x14ac:dyDescent="0.25">
      <c r="D623" s="7"/>
      <c r="E623" s="7"/>
    </row>
    <row r="624" spans="4:5" x14ac:dyDescent="0.25">
      <c r="D624" s="7"/>
      <c r="E624" s="7"/>
    </row>
    <row r="625" spans="4:5" x14ac:dyDescent="0.25">
      <c r="D625" s="7"/>
      <c r="E625" s="7"/>
    </row>
    <row r="626" spans="4:5" x14ac:dyDescent="0.25">
      <c r="D626" s="7"/>
      <c r="E626" s="7"/>
    </row>
    <row r="627" spans="4:5" x14ac:dyDescent="0.25">
      <c r="D627" s="7"/>
      <c r="E627" s="7"/>
    </row>
    <row r="628" spans="4:5" x14ac:dyDescent="0.25">
      <c r="D628" s="7"/>
      <c r="E628" s="7"/>
    </row>
    <row r="629" spans="4:5" x14ac:dyDescent="0.25">
      <c r="D629" s="7"/>
      <c r="E629" s="7"/>
    </row>
    <row r="630" spans="4:5" x14ac:dyDescent="0.25">
      <c r="D630" s="7"/>
      <c r="E630" s="7"/>
    </row>
    <row r="631" spans="4:5" x14ac:dyDescent="0.25">
      <c r="D631" s="7"/>
      <c r="E631" s="7"/>
    </row>
    <row r="632" spans="4:5" x14ac:dyDescent="0.25">
      <c r="D632" s="7"/>
      <c r="E632" s="7"/>
    </row>
    <row r="633" spans="4:5" x14ac:dyDescent="0.25">
      <c r="D633" s="7"/>
      <c r="E633" s="7"/>
    </row>
    <row r="634" spans="4:5" x14ac:dyDescent="0.25">
      <c r="D634" s="7"/>
      <c r="E634" s="7"/>
    </row>
    <row r="635" spans="4:5" x14ac:dyDescent="0.25">
      <c r="D635" s="7"/>
      <c r="E635" s="7"/>
    </row>
    <row r="636" spans="4:5" x14ac:dyDescent="0.25">
      <c r="D636" s="7"/>
      <c r="E636" s="7"/>
    </row>
    <row r="637" spans="4:5" x14ac:dyDescent="0.25">
      <c r="D637" s="7"/>
      <c r="E637" s="7"/>
    </row>
    <row r="638" spans="4:5" x14ac:dyDescent="0.25">
      <c r="D638" s="7"/>
      <c r="E638" s="7"/>
    </row>
    <row r="639" spans="4:5" x14ac:dyDescent="0.25">
      <c r="D639" s="7"/>
      <c r="E639" s="7"/>
    </row>
    <row r="640" spans="4:5" x14ac:dyDescent="0.25">
      <c r="D640" s="7"/>
      <c r="E640" s="7"/>
    </row>
    <row r="641" spans="4:5" x14ac:dyDescent="0.25">
      <c r="D641" s="7"/>
      <c r="E641" s="7"/>
    </row>
    <row r="642" spans="4:5" x14ac:dyDescent="0.25">
      <c r="D642" s="7"/>
      <c r="E642" s="7"/>
    </row>
    <row r="643" spans="4:5" x14ac:dyDescent="0.25">
      <c r="D643" s="7"/>
      <c r="E643" s="7"/>
    </row>
    <row r="644" spans="4:5" x14ac:dyDescent="0.25">
      <c r="D644" s="7"/>
      <c r="E644" s="7"/>
    </row>
    <row r="645" spans="4:5" x14ac:dyDescent="0.25">
      <c r="D645" s="7"/>
      <c r="E645" s="7"/>
    </row>
    <row r="646" spans="4:5" x14ac:dyDescent="0.25">
      <c r="D646" s="7"/>
      <c r="E646" s="7"/>
    </row>
    <row r="647" spans="4:5" x14ac:dyDescent="0.25">
      <c r="D647" s="7"/>
      <c r="E647" s="7"/>
    </row>
    <row r="648" spans="4:5" x14ac:dyDescent="0.25">
      <c r="D648" s="7"/>
      <c r="E648" s="7"/>
    </row>
    <row r="649" spans="4:5" x14ac:dyDescent="0.25">
      <c r="D649" s="7"/>
      <c r="E649" s="7"/>
    </row>
    <row r="650" spans="4:5" x14ac:dyDescent="0.25">
      <c r="D650" s="7"/>
      <c r="E650" s="7"/>
    </row>
    <row r="651" spans="4:5" x14ac:dyDescent="0.25">
      <c r="D651" s="7"/>
      <c r="E651" s="7"/>
    </row>
    <row r="652" spans="4:5" x14ac:dyDescent="0.25">
      <c r="D652" s="7"/>
      <c r="E652" s="7"/>
    </row>
    <row r="653" spans="4:5" x14ac:dyDescent="0.25">
      <c r="D653" s="7"/>
      <c r="E653" s="7"/>
    </row>
    <row r="654" spans="4:5" x14ac:dyDescent="0.25">
      <c r="D654" s="7"/>
      <c r="E654" s="7"/>
    </row>
    <row r="655" spans="4:5" x14ac:dyDescent="0.25">
      <c r="D655" s="7"/>
      <c r="E655" s="7"/>
    </row>
    <row r="656" spans="4:5" x14ac:dyDescent="0.25">
      <c r="D656" s="7"/>
      <c r="E656" s="7"/>
    </row>
    <row r="657" spans="4:5" x14ac:dyDescent="0.25">
      <c r="D657" s="7"/>
      <c r="E657" s="7"/>
    </row>
    <row r="658" spans="4:5" x14ac:dyDescent="0.25">
      <c r="D658" s="7"/>
      <c r="E658" s="7"/>
    </row>
    <row r="659" spans="4:5" x14ac:dyDescent="0.25">
      <c r="D659" s="7"/>
      <c r="E659" s="7"/>
    </row>
    <row r="660" spans="4:5" x14ac:dyDescent="0.25">
      <c r="D660" s="7"/>
      <c r="E660" s="7"/>
    </row>
    <row r="661" spans="4:5" x14ac:dyDescent="0.25">
      <c r="D661" s="7"/>
      <c r="E661" s="7"/>
    </row>
    <row r="662" spans="4:5" x14ac:dyDescent="0.25">
      <c r="D662" s="7"/>
      <c r="E662" s="7"/>
    </row>
    <row r="663" spans="4:5" x14ac:dyDescent="0.25">
      <c r="D663" s="7"/>
      <c r="E663" s="7"/>
    </row>
    <row r="664" spans="4:5" x14ac:dyDescent="0.25">
      <c r="D664" s="7"/>
      <c r="E664" s="7"/>
    </row>
    <row r="665" spans="4:5" x14ac:dyDescent="0.25">
      <c r="D665" s="7"/>
      <c r="E665" s="7"/>
    </row>
    <row r="666" spans="4:5" x14ac:dyDescent="0.25">
      <c r="D666" s="7"/>
      <c r="E666" s="7"/>
    </row>
    <row r="667" spans="4:5" x14ac:dyDescent="0.25">
      <c r="D667" s="7"/>
      <c r="E667" s="7"/>
    </row>
    <row r="668" spans="4:5" x14ac:dyDescent="0.25">
      <c r="D668" s="7"/>
      <c r="E668" s="7"/>
    </row>
    <row r="669" spans="4:5" x14ac:dyDescent="0.25">
      <c r="D669" s="7"/>
      <c r="E669" s="7"/>
    </row>
    <row r="670" spans="4:5" x14ac:dyDescent="0.25">
      <c r="D670" s="7"/>
      <c r="E670" s="7"/>
    </row>
    <row r="671" spans="4:5" x14ac:dyDescent="0.25">
      <c r="D671" s="7"/>
      <c r="E671" s="7"/>
    </row>
    <row r="672" spans="4:5" x14ac:dyDescent="0.25">
      <c r="D672" s="7"/>
      <c r="E672" s="7"/>
    </row>
    <row r="673" spans="4:5" x14ac:dyDescent="0.25">
      <c r="D673" s="7"/>
      <c r="E673" s="7"/>
    </row>
    <row r="674" spans="4:5" x14ac:dyDescent="0.25">
      <c r="D674" s="7"/>
      <c r="E674" s="7"/>
    </row>
    <row r="675" spans="4:5" x14ac:dyDescent="0.25">
      <c r="D675" s="7"/>
      <c r="E675" s="7"/>
    </row>
    <row r="676" spans="4:5" x14ac:dyDescent="0.25">
      <c r="D676" s="7"/>
      <c r="E676" s="7"/>
    </row>
    <row r="677" spans="4:5" x14ac:dyDescent="0.25">
      <c r="D677" s="7"/>
      <c r="E677" s="7"/>
    </row>
    <row r="678" spans="4:5" x14ac:dyDescent="0.25">
      <c r="D678" s="7"/>
      <c r="E678" s="7"/>
    </row>
    <row r="679" spans="4:5" x14ac:dyDescent="0.25">
      <c r="D679" s="7"/>
      <c r="E679" s="7"/>
    </row>
    <row r="680" spans="4:5" x14ac:dyDescent="0.25">
      <c r="D680" s="7"/>
      <c r="E680" s="7"/>
    </row>
    <row r="681" spans="4:5" x14ac:dyDescent="0.25">
      <c r="D681" s="7"/>
      <c r="E681" s="7"/>
    </row>
    <row r="682" spans="4:5" x14ac:dyDescent="0.25">
      <c r="D682" s="7"/>
      <c r="E682" s="7"/>
    </row>
    <row r="683" spans="4:5" x14ac:dyDescent="0.25">
      <c r="D683" s="7"/>
      <c r="E683" s="7"/>
    </row>
    <row r="684" spans="4:5" x14ac:dyDescent="0.25">
      <c r="D684" s="7"/>
      <c r="E684" s="7"/>
    </row>
    <row r="685" spans="4:5" x14ac:dyDescent="0.25">
      <c r="D685" s="7"/>
      <c r="E685" s="7"/>
    </row>
    <row r="686" spans="4:5" x14ac:dyDescent="0.25">
      <c r="D686" s="7"/>
      <c r="E686" s="7"/>
    </row>
    <row r="687" spans="4:5" x14ac:dyDescent="0.25">
      <c r="D687" s="7"/>
      <c r="E687" s="7"/>
    </row>
    <row r="688" spans="4:5" x14ac:dyDescent="0.25">
      <c r="D688" s="7"/>
      <c r="E688" s="7"/>
    </row>
    <row r="689" spans="4:5" x14ac:dyDescent="0.25">
      <c r="D689" s="7"/>
      <c r="E689" s="7"/>
    </row>
    <row r="690" spans="4:5" x14ac:dyDescent="0.25">
      <c r="D690" s="7"/>
      <c r="E690" s="7"/>
    </row>
    <row r="691" spans="4:5" x14ac:dyDescent="0.25">
      <c r="D691" s="7"/>
      <c r="E691" s="7"/>
    </row>
    <row r="692" spans="4:5" x14ac:dyDescent="0.25">
      <c r="D692" s="7"/>
      <c r="E692" s="7"/>
    </row>
    <row r="693" spans="4:5" x14ac:dyDescent="0.25">
      <c r="D693" s="7"/>
      <c r="E693" s="7"/>
    </row>
    <row r="694" spans="4:5" x14ac:dyDescent="0.25">
      <c r="D694" s="7"/>
      <c r="E694" s="7"/>
    </row>
    <row r="695" spans="4:5" x14ac:dyDescent="0.25">
      <c r="D695" s="7"/>
      <c r="E695" s="7"/>
    </row>
    <row r="696" spans="4:5" x14ac:dyDescent="0.25">
      <c r="D696" s="7"/>
      <c r="E696" s="7"/>
    </row>
    <row r="697" spans="4:5" x14ac:dyDescent="0.25">
      <c r="D697" s="7"/>
      <c r="E697" s="7"/>
    </row>
    <row r="698" spans="4:5" x14ac:dyDescent="0.25">
      <c r="D698" s="7"/>
      <c r="E698" s="7"/>
    </row>
    <row r="699" spans="4:5" x14ac:dyDescent="0.25">
      <c r="D699" s="7"/>
      <c r="E699" s="7"/>
    </row>
    <row r="700" spans="4:5" x14ac:dyDescent="0.25">
      <c r="D700" s="7"/>
      <c r="E700" s="7"/>
    </row>
    <row r="701" spans="4:5" x14ac:dyDescent="0.25">
      <c r="D701" s="7"/>
      <c r="E701" s="7"/>
    </row>
    <row r="702" spans="4:5" x14ac:dyDescent="0.25">
      <c r="D702" s="7"/>
      <c r="E702" s="7"/>
    </row>
    <row r="703" spans="4:5" x14ac:dyDescent="0.25">
      <c r="D703" s="7"/>
      <c r="E703" s="7"/>
    </row>
    <row r="705" spans="4:5" x14ac:dyDescent="0.25">
      <c r="D705" s="7"/>
      <c r="E705" s="7"/>
    </row>
    <row r="706" spans="4:5" x14ac:dyDescent="0.25">
      <c r="D706" s="7"/>
      <c r="E706" s="7"/>
    </row>
    <row r="707" spans="4:5" x14ac:dyDescent="0.25">
      <c r="D707" s="7"/>
      <c r="E707" s="7"/>
    </row>
    <row r="708" spans="4:5" x14ac:dyDescent="0.25">
      <c r="D708" s="7"/>
      <c r="E708" s="7"/>
    </row>
    <row r="709" spans="4:5" x14ac:dyDescent="0.25">
      <c r="D709" s="7"/>
      <c r="E709" s="7"/>
    </row>
    <row r="710" spans="4:5" x14ac:dyDescent="0.25">
      <c r="D710" s="7"/>
      <c r="E710" s="7"/>
    </row>
    <row r="711" spans="4:5" x14ac:dyDescent="0.25">
      <c r="D711" s="7"/>
      <c r="E711" s="7"/>
    </row>
    <row r="712" spans="4:5" x14ac:dyDescent="0.25">
      <c r="D712" s="7"/>
      <c r="E712" s="7"/>
    </row>
    <row r="713" spans="4:5" x14ac:dyDescent="0.25">
      <c r="D713" s="7"/>
      <c r="E713" s="7"/>
    </row>
    <row r="714" spans="4:5" x14ac:dyDescent="0.25">
      <c r="D714" s="7"/>
      <c r="E714" s="7"/>
    </row>
    <row r="715" spans="4:5" x14ac:dyDescent="0.25">
      <c r="D715" s="7"/>
      <c r="E715" s="7"/>
    </row>
    <row r="716" spans="4:5" x14ac:dyDescent="0.25">
      <c r="D716" s="7"/>
      <c r="E716" s="7"/>
    </row>
    <row r="717" spans="4:5" x14ac:dyDescent="0.25">
      <c r="D717" s="7"/>
      <c r="E717" s="7"/>
    </row>
    <row r="718" spans="4:5" x14ac:dyDescent="0.25">
      <c r="D718" s="7"/>
      <c r="E718" s="7"/>
    </row>
    <row r="719" spans="4:5" x14ac:dyDescent="0.25">
      <c r="D719" s="7"/>
      <c r="E719" s="7"/>
    </row>
    <row r="720" spans="4:5" x14ac:dyDescent="0.25">
      <c r="D720" s="7"/>
      <c r="E720" s="7"/>
    </row>
    <row r="721" spans="4:5" x14ac:dyDescent="0.25">
      <c r="D721" s="7"/>
      <c r="E721" s="7"/>
    </row>
    <row r="722" spans="4:5" x14ac:dyDescent="0.25">
      <c r="D722" s="7"/>
      <c r="E722" s="7"/>
    </row>
    <row r="723" spans="4:5" x14ac:dyDescent="0.25">
      <c r="D723" s="7"/>
      <c r="E723" s="7"/>
    </row>
    <row r="724" spans="4:5" x14ac:dyDescent="0.25">
      <c r="D724" s="7"/>
      <c r="E724" s="7"/>
    </row>
    <row r="725" spans="4:5" x14ac:dyDescent="0.25">
      <c r="D725" s="7"/>
      <c r="E725" s="7"/>
    </row>
    <row r="726" spans="4:5" x14ac:dyDescent="0.25">
      <c r="D726" s="7"/>
      <c r="E726" s="7"/>
    </row>
    <row r="727" spans="4:5" x14ac:dyDescent="0.25">
      <c r="D727" s="7"/>
      <c r="E727" s="7"/>
    </row>
    <row r="728" spans="4:5" x14ac:dyDescent="0.25">
      <c r="D728" s="7"/>
      <c r="E728" s="7"/>
    </row>
    <row r="729" spans="4:5" x14ac:dyDescent="0.25">
      <c r="D729" s="7"/>
      <c r="E729" s="7"/>
    </row>
    <row r="730" spans="4:5" x14ac:dyDescent="0.25">
      <c r="D730" s="7"/>
      <c r="E730" s="7"/>
    </row>
    <row r="731" spans="4:5" x14ac:dyDescent="0.25">
      <c r="D731" s="7"/>
      <c r="E731" s="7"/>
    </row>
    <row r="732" spans="4:5" x14ac:dyDescent="0.25">
      <c r="D732" s="7"/>
      <c r="E732" s="7"/>
    </row>
    <row r="733" spans="4:5" x14ac:dyDescent="0.25">
      <c r="D733" s="7"/>
      <c r="E733" s="7"/>
    </row>
    <row r="734" spans="4:5" x14ac:dyDescent="0.25">
      <c r="D734" s="7"/>
      <c r="E734" s="7"/>
    </row>
    <row r="735" spans="4:5" x14ac:dyDescent="0.25">
      <c r="D735" s="7"/>
      <c r="E735" s="7"/>
    </row>
    <row r="736" spans="4:5" x14ac:dyDescent="0.25">
      <c r="D736" s="7"/>
      <c r="E736" s="7"/>
    </row>
    <row r="737" spans="4:5" x14ac:dyDescent="0.25">
      <c r="D737" s="7"/>
      <c r="E737" s="7"/>
    </row>
    <row r="738" spans="4:5" x14ac:dyDescent="0.25">
      <c r="D738" s="7"/>
      <c r="E738" s="7"/>
    </row>
    <row r="739" spans="4:5" x14ac:dyDescent="0.25">
      <c r="D739" s="7"/>
      <c r="E739" s="7"/>
    </row>
    <row r="740" spans="4:5" x14ac:dyDescent="0.25">
      <c r="D740" s="7"/>
      <c r="E740" s="7"/>
    </row>
    <row r="741" spans="4:5" x14ac:dyDescent="0.25">
      <c r="D741" s="7"/>
      <c r="E741" s="7"/>
    </row>
    <row r="742" spans="4:5" x14ac:dyDescent="0.25">
      <c r="D742" s="7"/>
      <c r="E742" s="7"/>
    </row>
    <row r="743" spans="4:5" x14ac:dyDescent="0.25">
      <c r="D743" s="7"/>
      <c r="E743" s="7"/>
    </row>
    <row r="744" spans="4:5" x14ac:dyDescent="0.25">
      <c r="D744" s="7"/>
      <c r="E744" s="7"/>
    </row>
    <row r="745" spans="4:5" x14ac:dyDescent="0.25">
      <c r="D745" s="7"/>
      <c r="E745" s="7"/>
    </row>
    <row r="746" spans="4:5" x14ac:dyDescent="0.25">
      <c r="D746" s="7"/>
      <c r="E746" s="7"/>
    </row>
    <row r="747" spans="4:5" x14ac:dyDescent="0.25">
      <c r="D747" s="7"/>
      <c r="E747" s="7"/>
    </row>
    <row r="748" spans="4:5" x14ac:dyDescent="0.25">
      <c r="D748" s="7"/>
      <c r="E748" s="7"/>
    </row>
    <row r="749" spans="4:5" x14ac:dyDescent="0.25">
      <c r="D749" s="7"/>
      <c r="E749" s="7"/>
    </row>
    <row r="750" spans="4:5" x14ac:dyDescent="0.25">
      <c r="D750" s="7"/>
      <c r="E750" s="7"/>
    </row>
    <row r="751" spans="4:5" x14ac:dyDescent="0.25">
      <c r="D751" s="7"/>
      <c r="E751" s="7"/>
    </row>
    <row r="752" spans="4:5" x14ac:dyDescent="0.25">
      <c r="D752" s="7"/>
      <c r="E752" s="7"/>
    </row>
    <row r="753" spans="4:5" x14ac:dyDescent="0.25">
      <c r="D753" s="7"/>
      <c r="E753" s="7"/>
    </row>
    <row r="754" spans="4:5" x14ac:dyDescent="0.25">
      <c r="D754" s="7"/>
      <c r="E754" s="7"/>
    </row>
    <row r="755" spans="4:5" x14ac:dyDescent="0.25">
      <c r="D755" s="7"/>
      <c r="E755" s="7"/>
    </row>
    <row r="756" spans="4:5" x14ac:dyDescent="0.25">
      <c r="D756" s="7"/>
      <c r="E756" s="7"/>
    </row>
    <row r="758" spans="4:5" x14ac:dyDescent="0.25">
      <c r="D758" s="7"/>
      <c r="E758" s="7"/>
    </row>
    <row r="759" spans="4:5" x14ac:dyDescent="0.25">
      <c r="D759" s="7"/>
      <c r="E759" s="7"/>
    </row>
    <row r="760" spans="4:5" x14ac:dyDescent="0.25">
      <c r="D760" s="7"/>
      <c r="E760" s="7"/>
    </row>
    <row r="761" spans="4:5" x14ac:dyDescent="0.25">
      <c r="D761" s="7"/>
      <c r="E761" s="7"/>
    </row>
    <row r="762" spans="4:5" x14ac:dyDescent="0.25">
      <c r="D762" s="7"/>
      <c r="E762" s="7"/>
    </row>
    <row r="763" spans="4:5" x14ac:dyDescent="0.25">
      <c r="D763" s="7"/>
      <c r="E763" s="7"/>
    </row>
    <row r="765" spans="4:5" x14ac:dyDescent="0.25">
      <c r="D765" s="7"/>
      <c r="E765" s="7"/>
    </row>
    <row r="766" spans="4:5" x14ac:dyDescent="0.25">
      <c r="D766" s="7"/>
      <c r="E766" s="7"/>
    </row>
    <row r="767" spans="4:5" x14ac:dyDescent="0.25">
      <c r="D767" s="7"/>
      <c r="E767" s="7"/>
    </row>
    <row r="768" spans="4:5" x14ac:dyDescent="0.25">
      <c r="D768" s="7"/>
      <c r="E768" s="7"/>
    </row>
    <row r="769" spans="4:5" x14ac:dyDescent="0.25">
      <c r="D769" s="7"/>
      <c r="E769" s="7"/>
    </row>
    <row r="770" spans="4:5" x14ac:dyDescent="0.25">
      <c r="D770" s="7"/>
      <c r="E770" s="7"/>
    </row>
    <row r="771" spans="4:5" x14ac:dyDescent="0.25">
      <c r="D771" s="7"/>
      <c r="E771" s="7"/>
    </row>
    <row r="772" spans="4:5" x14ac:dyDescent="0.25">
      <c r="D772" s="7"/>
      <c r="E772" s="7"/>
    </row>
    <row r="773" spans="4:5" x14ac:dyDescent="0.25">
      <c r="D773" s="7"/>
      <c r="E773" s="7"/>
    </row>
    <row r="774" spans="4:5" x14ac:dyDescent="0.25">
      <c r="D774" s="7"/>
      <c r="E774" s="7"/>
    </row>
    <row r="775" spans="4:5" x14ac:dyDescent="0.25">
      <c r="D775" s="7"/>
      <c r="E775" s="7"/>
    </row>
    <row r="776" spans="4:5" x14ac:dyDescent="0.25">
      <c r="D776" s="7"/>
      <c r="E776" s="7"/>
    </row>
    <row r="777" spans="4:5" x14ac:dyDescent="0.25">
      <c r="D777" s="7"/>
      <c r="E777" s="7"/>
    </row>
    <row r="778" spans="4:5" x14ac:dyDescent="0.25">
      <c r="D778" s="7"/>
      <c r="E778" s="7"/>
    </row>
    <row r="779" spans="4:5" x14ac:dyDescent="0.25">
      <c r="D779" s="7"/>
      <c r="E779" s="7"/>
    </row>
    <row r="780" spans="4:5" x14ac:dyDescent="0.25">
      <c r="D780" s="7"/>
      <c r="E780" s="7"/>
    </row>
    <row r="781" spans="4:5" x14ac:dyDescent="0.25">
      <c r="D781" s="7"/>
      <c r="E781" s="7"/>
    </row>
    <row r="782" spans="4:5" x14ac:dyDescent="0.25">
      <c r="D782" s="7"/>
      <c r="E782" s="7"/>
    </row>
    <row r="783" spans="4:5" x14ac:dyDescent="0.25">
      <c r="D783" s="7"/>
      <c r="E783" s="7"/>
    </row>
    <row r="784" spans="4:5" x14ac:dyDescent="0.25">
      <c r="D784" s="7"/>
      <c r="E784" s="7"/>
    </row>
    <row r="785" spans="4:5" x14ac:dyDescent="0.25">
      <c r="D785" s="7"/>
      <c r="E785" s="7"/>
    </row>
    <row r="786" spans="4:5" x14ac:dyDescent="0.25">
      <c r="D786" s="7"/>
      <c r="E786" s="7"/>
    </row>
    <row r="787" spans="4:5" x14ac:dyDescent="0.25">
      <c r="D787" s="7"/>
      <c r="E787" s="7"/>
    </row>
    <row r="788" spans="4:5" x14ac:dyDescent="0.25">
      <c r="D788" s="7"/>
      <c r="E788" s="7"/>
    </row>
    <row r="789" spans="4:5" x14ac:dyDescent="0.25">
      <c r="D789" s="7"/>
      <c r="E789" s="7"/>
    </row>
    <row r="790" spans="4:5" x14ac:dyDescent="0.25">
      <c r="D790" s="7"/>
      <c r="E790" s="7"/>
    </row>
    <row r="791" spans="4:5" x14ac:dyDescent="0.25">
      <c r="D791" s="7"/>
      <c r="E791" s="7"/>
    </row>
    <row r="792" spans="4:5" x14ac:dyDescent="0.25">
      <c r="D792" s="7"/>
      <c r="E792" s="7"/>
    </row>
    <row r="793" spans="4:5" x14ac:dyDescent="0.25">
      <c r="D793" s="7"/>
      <c r="E793" s="7"/>
    </row>
    <row r="794" spans="4:5" x14ac:dyDescent="0.25">
      <c r="D794" s="7"/>
      <c r="E794" s="7"/>
    </row>
    <row r="795" spans="4:5" x14ac:dyDescent="0.25">
      <c r="D795" s="7"/>
      <c r="E795" s="7"/>
    </row>
    <row r="796" spans="4:5" x14ac:dyDescent="0.25">
      <c r="D796" s="7"/>
      <c r="E796" s="7"/>
    </row>
    <row r="797" spans="4:5" x14ac:dyDescent="0.25">
      <c r="D797" s="7"/>
      <c r="E797" s="7"/>
    </row>
    <row r="798" spans="4:5" x14ac:dyDescent="0.25">
      <c r="D798" s="7"/>
      <c r="E798" s="7"/>
    </row>
    <row r="799" spans="4:5" x14ac:dyDescent="0.25">
      <c r="D799" s="7"/>
      <c r="E799" s="7"/>
    </row>
    <row r="800" spans="4:5" x14ac:dyDescent="0.25">
      <c r="D800" s="7"/>
      <c r="E800" s="7"/>
    </row>
    <row r="801" spans="4:5" x14ac:dyDescent="0.25">
      <c r="D801" s="7"/>
      <c r="E801" s="7"/>
    </row>
    <row r="802" spans="4:5" x14ac:dyDescent="0.25">
      <c r="D802" s="7"/>
      <c r="E802" s="7"/>
    </row>
    <row r="803" spans="4:5" x14ac:dyDescent="0.25">
      <c r="D803" s="7"/>
      <c r="E803" s="7"/>
    </row>
    <row r="804" spans="4:5" x14ac:dyDescent="0.25">
      <c r="D804" s="7"/>
      <c r="E804" s="7"/>
    </row>
    <row r="805" spans="4:5" x14ac:dyDescent="0.25">
      <c r="D805" s="7"/>
      <c r="E805" s="7"/>
    </row>
    <row r="806" spans="4:5" x14ac:dyDescent="0.25">
      <c r="D806" s="7"/>
      <c r="E806" s="7"/>
    </row>
    <row r="807" spans="4:5" x14ac:dyDescent="0.25">
      <c r="D807" s="7"/>
      <c r="E807" s="7"/>
    </row>
    <row r="808" spans="4:5" x14ac:dyDescent="0.25">
      <c r="D808" s="7"/>
      <c r="E808" s="7"/>
    </row>
    <row r="809" spans="4:5" x14ac:dyDescent="0.25">
      <c r="D809" s="7"/>
      <c r="E809" s="7"/>
    </row>
    <row r="810" spans="4:5" x14ac:dyDescent="0.25">
      <c r="D810" s="7"/>
      <c r="E810" s="7"/>
    </row>
    <row r="811" spans="4:5" x14ac:dyDescent="0.25">
      <c r="D811" s="7"/>
      <c r="E811" s="7"/>
    </row>
    <row r="812" spans="4:5" x14ac:dyDescent="0.25">
      <c r="D812" s="7"/>
      <c r="E812" s="7"/>
    </row>
    <row r="813" spans="4:5" x14ac:dyDescent="0.25">
      <c r="D813" s="7"/>
      <c r="E813" s="7"/>
    </row>
    <row r="814" spans="4:5" x14ac:dyDescent="0.25">
      <c r="D814" s="7"/>
      <c r="E814" s="7"/>
    </row>
    <row r="815" spans="4:5" x14ac:dyDescent="0.25">
      <c r="D815" s="7"/>
      <c r="E815" s="7"/>
    </row>
    <row r="816" spans="4:5" x14ac:dyDescent="0.25">
      <c r="D816" s="7"/>
      <c r="E816" s="7"/>
    </row>
    <row r="817" spans="4:5" x14ac:dyDescent="0.25">
      <c r="D817" s="7"/>
      <c r="E817" s="7"/>
    </row>
    <row r="818" spans="4:5" x14ac:dyDescent="0.25">
      <c r="D818" s="7"/>
      <c r="E818" s="7"/>
    </row>
    <row r="819" spans="4:5" x14ac:dyDescent="0.25">
      <c r="D819" s="7"/>
      <c r="E819" s="7"/>
    </row>
    <row r="820" spans="4:5" x14ac:dyDescent="0.25">
      <c r="D820" s="7"/>
      <c r="E820" s="7"/>
    </row>
    <row r="821" spans="4:5" x14ac:dyDescent="0.25">
      <c r="D821" s="7"/>
      <c r="E821" s="7"/>
    </row>
    <row r="822" spans="4:5" x14ac:dyDescent="0.25">
      <c r="D822" s="7"/>
      <c r="E822" s="7"/>
    </row>
    <row r="823" spans="4:5" x14ac:dyDescent="0.25">
      <c r="D823" s="7"/>
      <c r="E823" s="7"/>
    </row>
    <row r="824" spans="4:5" x14ac:dyDescent="0.25">
      <c r="D824" s="7"/>
      <c r="E824" s="7"/>
    </row>
    <row r="825" spans="4:5" x14ac:dyDescent="0.25">
      <c r="D825" s="7"/>
      <c r="E825" s="7"/>
    </row>
    <row r="826" spans="4:5" x14ac:dyDescent="0.25">
      <c r="D826" s="7"/>
      <c r="E826" s="7"/>
    </row>
    <row r="827" spans="4:5" x14ac:dyDescent="0.25">
      <c r="D827" s="7"/>
      <c r="E827" s="7"/>
    </row>
    <row r="828" spans="4:5" x14ac:dyDescent="0.25">
      <c r="D828" s="7"/>
      <c r="E828" s="7"/>
    </row>
    <row r="829" spans="4:5" x14ac:dyDescent="0.25">
      <c r="D829" s="7"/>
      <c r="E829" s="7"/>
    </row>
    <row r="830" spans="4:5" x14ac:dyDescent="0.25">
      <c r="D830" s="7"/>
      <c r="E830" s="7"/>
    </row>
    <row r="831" spans="4:5" x14ac:dyDescent="0.25">
      <c r="D831" s="7"/>
      <c r="E831" s="7"/>
    </row>
    <row r="832" spans="4:5" x14ac:dyDescent="0.25">
      <c r="D832" s="7"/>
      <c r="E832" s="7"/>
    </row>
    <row r="834" spans="4:5" x14ac:dyDescent="0.25">
      <c r="D834" s="7"/>
      <c r="E834" s="7"/>
    </row>
    <row r="835" spans="4:5" x14ac:dyDescent="0.25">
      <c r="D835" s="7"/>
      <c r="E835" s="7"/>
    </row>
    <row r="836" spans="4:5" x14ac:dyDescent="0.25">
      <c r="D836" s="7"/>
      <c r="E836" s="7"/>
    </row>
    <row r="837" spans="4:5" x14ac:dyDescent="0.25">
      <c r="D837" s="7"/>
      <c r="E837" s="7"/>
    </row>
    <row r="838" spans="4:5" x14ac:dyDescent="0.25">
      <c r="D838" s="7"/>
      <c r="E838" s="7"/>
    </row>
    <row r="839" spans="4:5" x14ac:dyDescent="0.25">
      <c r="D839" s="7"/>
      <c r="E839" s="7"/>
    </row>
    <row r="840" spans="4:5" x14ac:dyDescent="0.25">
      <c r="D840" s="7"/>
      <c r="E840" s="7"/>
    </row>
    <row r="841" spans="4:5" x14ac:dyDescent="0.25">
      <c r="D841" s="7"/>
      <c r="E841" s="7"/>
    </row>
    <row r="842" spans="4:5" x14ac:dyDescent="0.25">
      <c r="D842" s="7"/>
      <c r="E842" s="7"/>
    </row>
    <row r="843" spans="4:5" x14ac:dyDescent="0.25">
      <c r="D843" s="7"/>
      <c r="E843" s="7"/>
    </row>
    <row r="844" spans="4:5" x14ac:dyDescent="0.25">
      <c r="D844" s="7"/>
      <c r="E844" s="7"/>
    </row>
    <row r="845" spans="4:5" x14ac:dyDescent="0.25">
      <c r="D845" s="7"/>
      <c r="E845" s="7"/>
    </row>
    <row r="846" spans="4:5" x14ac:dyDescent="0.25">
      <c r="D846" s="7"/>
      <c r="E846" s="7"/>
    </row>
    <row r="847" spans="4:5" x14ac:dyDescent="0.25">
      <c r="D847" s="7"/>
      <c r="E847" s="7"/>
    </row>
    <row r="848" spans="4:5" x14ac:dyDescent="0.25">
      <c r="D848" s="7"/>
      <c r="E848" s="7"/>
    </row>
    <row r="849" spans="4:5" x14ac:dyDescent="0.25">
      <c r="D849" s="7"/>
      <c r="E849" s="7"/>
    </row>
    <row r="850" spans="4:5" x14ac:dyDescent="0.25">
      <c r="D850" s="7"/>
      <c r="E850" s="7"/>
    </row>
    <row r="851" spans="4:5" x14ac:dyDescent="0.25">
      <c r="D851" s="7"/>
      <c r="E851" s="7"/>
    </row>
    <row r="852" spans="4:5" x14ac:dyDescent="0.25">
      <c r="D852" s="7"/>
      <c r="E852" s="7"/>
    </row>
    <row r="853" spans="4:5" x14ac:dyDescent="0.25">
      <c r="D853" s="7"/>
      <c r="E853" s="7"/>
    </row>
    <row r="854" spans="4:5" x14ac:dyDescent="0.25">
      <c r="D854" s="7"/>
      <c r="E854" s="7"/>
    </row>
    <row r="855" spans="4:5" x14ac:dyDescent="0.25">
      <c r="D855" s="7"/>
      <c r="E855" s="7"/>
    </row>
    <row r="856" spans="4:5" x14ac:dyDescent="0.25">
      <c r="D856" s="7"/>
      <c r="E856" s="7"/>
    </row>
    <row r="857" spans="4:5" x14ac:dyDescent="0.25">
      <c r="D857" s="7"/>
      <c r="E857" s="7"/>
    </row>
    <row r="858" spans="4:5" x14ac:dyDescent="0.25">
      <c r="D858" s="7"/>
      <c r="E858" s="7"/>
    </row>
    <row r="859" spans="4:5" x14ac:dyDescent="0.25">
      <c r="D859" s="7"/>
      <c r="E859" s="7"/>
    </row>
    <row r="860" spans="4:5" x14ac:dyDescent="0.25">
      <c r="D860" s="7"/>
      <c r="E860" s="7"/>
    </row>
    <row r="861" spans="4:5" x14ac:dyDescent="0.25">
      <c r="D861" s="7"/>
      <c r="E861" s="7"/>
    </row>
    <row r="862" spans="4:5" x14ac:dyDescent="0.25">
      <c r="D862" s="7"/>
      <c r="E862" s="7"/>
    </row>
    <row r="863" spans="4:5" x14ac:dyDescent="0.25">
      <c r="D863" s="7"/>
      <c r="E863" s="7"/>
    </row>
    <row r="864" spans="4:5" x14ac:dyDescent="0.25">
      <c r="D864" s="7"/>
      <c r="E864" s="7"/>
    </row>
    <row r="865" spans="4:5" x14ac:dyDescent="0.25">
      <c r="D865" s="7"/>
      <c r="E865" s="7"/>
    </row>
    <row r="866" spans="4:5" x14ac:dyDescent="0.25">
      <c r="D866" s="7"/>
      <c r="E866" s="7"/>
    </row>
    <row r="867" spans="4:5" x14ac:dyDescent="0.25">
      <c r="D867" s="7"/>
      <c r="E867" s="7"/>
    </row>
    <row r="868" spans="4:5" x14ac:dyDescent="0.25">
      <c r="D868" s="7"/>
      <c r="E868" s="7"/>
    </row>
    <row r="869" spans="4:5" x14ac:dyDescent="0.25">
      <c r="D869" s="7"/>
      <c r="E869" s="7"/>
    </row>
    <row r="870" spans="4:5" x14ac:dyDescent="0.25">
      <c r="D870" s="7"/>
      <c r="E870" s="7"/>
    </row>
    <row r="872" spans="4:5" x14ac:dyDescent="0.25">
      <c r="D872" s="7"/>
      <c r="E872" s="7"/>
    </row>
    <row r="873" spans="4:5" x14ac:dyDescent="0.25">
      <c r="D873" s="7"/>
      <c r="E873" s="7"/>
    </row>
    <row r="874" spans="4:5" x14ac:dyDescent="0.25">
      <c r="D874" s="7"/>
      <c r="E874" s="7"/>
    </row>
    <row r="875" spans="4:5" x14ac:dyDescent="0.25">
      <c r="D875" s="7"/>
      <c r="E875" s="7"/>
    </row>
    <row r="876" spans="4:5" x14ac:dyDescent="0.25">
      <c r="D876" s="7"/>
      <c r="E876" s="7"/>
    </row>
    <row r="877" spans="4:5" x14ac:dyDescent="0.25">
      <c r="D877" s="7"/>
      <c r="E877" s="7"/>
    </row>
    <row r="878" spans="4:5" x14ac:dyDescent="0.25">
      <c r="D878" s="7"/>
      <c r="E878" s="7"/>
    </row>
    <row r="879" spans="4:5" x14ac:dyDescent="0.25">
      <c r="D879" s="7"/>
      <c r="E879" s="7"/>
    </row>
    <row r="880" spans="4:5" x14ac:dyDescent="0.25">
      <c r="D880" s="7"/>
      <c r="E880" s="7"/>
    </row>
    <row r="881" spans="4:5" x14ac:dyDescent="0.25">
      <c r="D881" s="7"/>
      <c r="E881" s="7"/>
    </row>
    <row r="882" spans="4:5" x14ac:dyDescent="0.25">
      <c r="D882" s="7"/>
      <c r="E882" s="7"/>
    </row>
    <row r="883" spans="4:5" x14ac:dyDescent="0.25">
      <c r="D883" s="7"/>
      <c r="E883" s="7"/>
    </row>
    <row r="885" spans="4:5" x14ac:dyDescent="0.25">
      <c r="D885" s="7"/>
      <c r="E885" s="7"/>
    </row>
    <row r="886" spans="4:5" x14ac:dyDescent="0.25">
      <c r="D886" s="7"/>
      <c r="E886" s="7"/>
    </row>
    <row r="887" spans="4:5" x14ac:dyDescent="0.25">
      <c r="D887" s="7"/>
      <c r="E887" s="7"/>
    </row>
    <row r="888" spans="4:5" x14ac:dyDescent="0.25">
      <c r="D888" s="7"/>
      <c r="E888" s="7"/>
    </row>
    <row r="889" spans="4:5" x14ac:dyDescent="0.25">
      <c r="D889" s="7"/>
      <c r="E889" s="7"/>
    </row>
    <row r="890" spans="4:5" x14ac:dyDescent="0.25">
      <c r="D890" s="7"/>
      <c r="E890" s="7"/>
    </row>
    <row r="891" spans="4:5" x14ac:dyDescent="0.25">
      <c r="D891" s="7"/>
      <c r="E891" s="7"/>
    </row>
    <row r="892" spans="4:5" x14ac:dyDescent="0.25">
      <c r="D892" s="7"/>
      <c r="E892" s="7"/>
    </row>
    <row r="893" spans="4:5" x14ac:dyDescent="0.25">
      <c r="D893" s="7"/>
      <c r="E893" s="7"/>
    </row>
    <row r="894" spans="4:5" x14ac:dyDescent="0.25">
      <c r="D894" s="7"/>
      <c r="E894" s="7"/>
    </row>
    <row r="895" spans="4:5" x14ac:dyDescent="0.25">
      <c r="D895" s="7"/>
      <c r="E895" s="7"/>
    </row>
    <row r="896" spans="4:5" x14ac:dyDescent="0.25">
      <c r="D896" s="7"/>
      <c r="E896" s="7"/>
    </row>
    <row r="897" spans="4:5" x14ac:dyDescent="0.25">
      <c r="D897" s="7"/>
      <c r="E897" s="7"/>
    </row>
    <row r="898" spans="4:5" x14ac:dyDescent="0.25">
      <c r="D898" s="7"/>
      <c r="E898" s="7"/>
    </row>
    <row r="899" spans="4:5" x14ac:dyDescent="0.25">
      <c r="D899" s="7"/>
      <c r="E899" s="7"/>
    </row>
    <row r="900" spans="4:5" x14ac:dyDescent="0.25">
      <c r="D900" s="7"/>
      <c r="E900" s="7"/>
    </row>
    <row r="901" spans="4:5" x14ac:dyDescent="0.25">
      <c r="D901" s="7"/>
      <c r="E901" s="7"/>
    </row>
    <row r="902" spans="4:5" x14ac:dyDescent="0.25">
      <c r="D902" s="7"/>
      <c r="E902" s="7"/>
    </row>
    <row r="904" spans="4:5" x14ac:dyDescent="0.25">
      <c r="D904" s="7"/>
      <c r="E904" s="7"/>
    </row>
    <row r="905" spans="4:5" x14ac:dyDescent="0.25">
      <c r="D905" s="7"/>
      <c r="E905" s="7"/>
    </row>
    <row r="906" spans="4:5" x14ac:dyDescent="0.25">
      <c r="D906" s="7"/>
      <c r="E906" s="7"/>
    </row>
    <row r="907" spans="4:5" x14ac:dyDescent="0.25">
      <c r="D907" s="7"/>
      <c r="E907" s="7"/>
    </row>
    <row r="908" spans="4:5" x14ac:dyDescent="0.25">
      <c r="D908" s="7"/>
      <c r="E908" s="7"/>
    </row>
    <row r="909" spans="4:5" x14ac:dyDescent="0.25">
      <c r="D909" s="7"/>
      <c r="E909" s="7"/>
    </row>
    <row r="910" spans="4:5" x14ac:dyDescent="0.25">
      <c r="D910" s="7"/>
      <c r="E910" s="7"/>
    </row>
    <row r="911" spans="4:5" x14ac:dyDescent="0.25">
      <c r="D911" s="7"/>
      <c r="E911" s="7"/>
    </row>
    <row r="912" spans="4:5" x14ac:dyDescent="0.25">
      <c r="D912" s="7"/>
      <c r="E912" s="7"/>
    </row>
    <row r="913" spans="4:5" x14ac:dyDescent="0.25">
      <c r="D913" s="7"/>
      <c r="E913" s="7"/>
    </row>
    <row r="914" spans="4:5" x14ac:dyDescent="0.25">
      <c r="D914" s="7"/>
      <c r="E914" s="7"/>
    </row>
    <row r="915" spans="4:5" x14ac:dyDescent="0.25">
      <c r="D915" s="7"/>
      <c r="E915" s="7"/>
    </row>
    <row r="916" spans="4:5" x14ac:dyDescent="0.25">
      <c r="D916" s="7"/>
      <c r="E916" s="7"/>
    </row>
    <row r="917" spans="4:5" x14ac:dyDescent="0.25">
      <c r="D917" s="7"/>
      <c r="E917" s="7"/>
    </row>
    <row r="918" spans="4:5" x14ac:dyDescent="0.25">
      <c r="D918" s="7"/>
      <c r="E918" s="7"/>
    </row>
    <row r="920" spans="4:5" x14ac:dyDescent="0.25">
      <c r="D920" s="7"/>
      <c r="E920" s="7"/>
    </row>
    <row r="921" spans="4:5" x14ac:dyDescent="0.25">
      <c r="D921" s="7"/>
      <c r="E921" s="7"/>
    </row>
    <row r="922" spans="4:5" x14ac:dyDescent="0.25">
      <c r="D922" s="7"/>
      <c r="E922" s="7"/>
    </row>
    <row r="923" spans="4:5" x14ac:dyDescent="0.25">
      <c r="D923" s="7"/>
      <c r="E923" s="7"/>
    </row>
    <row r="924" spans="4:5" x14ac:dyDescent="0.25">
      <c r="D924" s="7"/>
      <c r="E924" s="7"/>
    </row>
    <row r="925" spans="4:5" x14ac:dyDescent="0.25">
      <c r="D925" s="7"/>
      <c r="E925" s="7"/>
    </row>
    <row r="926" spans="4:5" x14ac:dyDescent="0.25">
      <c r="D926" s="7"/>
      <c r="E926" s="7"/>
    </row>
    <row r="927" spans="4:5" x14ac:dyDescent="0.25">
      <c r="D927" s="7"/>
      <c r="E927" s="7"/>
    </row>
    <row r="928" spans="4:5" x14ac:dyDescent="0.25">
      <c r="D928" s="7"/>
      <c r="E928" s="7"/>
    </row>
    <row r="929" spans="4:5" x14ac:dyDescent="0.25">
      <c r="D929" s="7"/>
      <c r="E929" s="7"/>
    </row>
    <row r="930" spans="4:5" x14ac:dyDescent="0.25">
      <c r="D930" s="7"/>
      <c r="E930" s="7"/>
    </row>
    <row r="931" spans="4:5" x14ac:dyDescent="0.25">
      <c r="D931" s="7"/>
      <c r="E931" s="7"/>
    </row>
    <row r="932" spans="4:5" x14ac:dyDescent="0.25">
      <c r="D932" s="7"/>
      <c r="E932" s="7"/>
    </row>
    <row r="933" spans="4:5" x14ac:dyDescent="0.25">
      <c r="D933" s="7"/>
      <c r="E933" s="7"/>
    </row>
    <row r="934" spans="4:5" x14ac:dyDescent="0.25">
      <c r="D934" s="7"/>
      <c r="E934" s="7"/>
    </row>
    <row r="935" spans="4:5" x14ac:dyDescent="0.25">
      <c r="D935" s="7"/>
      <c r="E935" s="7"/>
    </row>
    <row r="936" spans="4:5" x14ac:dyDescent="0.25">
      <c r="D936" s="7"/>
      <c r="E936" s="7"/>
    </row>
    <row r="937" spans="4:5" x14ac:dyDescent="0.25">
      <c r="D937" s="7"/>
      <c r="E937" s="7"/>
    </row>
    <row r="938" spans="4:5" x14ac:dyDescent="0.25">
      <c r="D938" s="7"/>
      <c r="E938" s="7"/>
    </row>
    <row r="939" spans="4:5" x14ac:dyDescent="0.25">
      <c r="D939" s="7"/>
      <c r="E939" s="7"/>
    </row>
    <row r="940" spans="4:5" x14ac:dyDescent="0.25">
      <c r="D940" s="7"/>
      <c r="E940" s="7"/>
    </row>
    <row r="941" spans="4:5" x14ac:dyDescent="0.25">
      <c r="D941" s="7"/>
      <c r="E941" s="7"/>
    </row>
    <row r="942" spans="4:5" x14ac:dyDescent="0.25">
      <c r="D942" s="7"/>
      <c r="E942" s="7"/>
    </row>
    <row r="943" spans="4:5" x14ac:dyDescent="0.25">
      <c r="D943" s="7"/>
      <c r="E943" s="7"/>
    </row>
    <row r="944" spans="4:5" x14ac:dyDescent="0.25">
      <c r="D944" s="7"/>
      <c r="E944" s="7"/>
    </row>
    <row r="945" spans="4:5" x14ac:dyDescent="0.25">
      <c r="D945" s="7"/>
      <c r="E945" s="7"/>
    </row>
    <row r="946" spans="4:5" x14ac:dyDescent="0.25">
      <c r="D946" s="7"/>
      <c r="E946" s="7"/>
    </row>
    <row r="947" spans="4:5" x14ac:dyDescent="0.25">
      <c r="D947" s="7"/>
      <c r="E947" s="7"/>
    </row>
    <row r="948" spans="4:5" x14ac:dyDescent="0.25">
      <c r="D948" s="7"/>
      <c r="E948" s="7"/>
    </row>
    <row r="949" spans="4:5" x14ac:dyDescent="0.25">
      <c r="D949" s="7"/>
      <c r="E949" s="7"/>
    </row>
    <row r="950" spans="4:5" x14ac:dyDescent="0.25">
      <c r="D950" s="7"/>
      <c r="E950" s="7"/>
    </row>
    <row r="951" spans="4:5" x14ac:dyDescent="0.25">
      <c r="D951" s="7"/>
      <c r="E951" s="7"/>
    </row>
    <row r="952" spans="4:5" x14ac:dyDescent="0.25">
      <c r="D952" s="7"/>
      <c r="E952" s="7"/>
    </row>
    <row r="953" spans="4:5" x14ac:dyDescent="0.25">
      <c r="D953" s="7"/>
      <c r="E953" s="7"/>
    </row>
    <row r="954" spans="4:5" x14ac:dyDescent="0.25">
      <c r="D954" s="7"/>
      <c r="E954" s="7"/>
    </row>
    <row r="955" spans="4:5" x14ac:dyDescent="0.25">
      <c r="D955" s="7"/>
      <c r="E955" s="7"/>
    </row>
    <row r="956" spans="4:5" x14ac:dyDescent="0.25">
      <c r="D956" s="7"/>
      <c r="E956" s="7"/>
    </row>
    <row r="957" spans="4:5" x14ac:dyDescent="0.25">
      <c r="D957" s="7"/>
      <c r="E957" s="7"/>
    </row>
    <row r="958" spans="4:5" x14ac:dyDescent="0.25">
      <c r="D958" s="7"/>
      <c r="E958" s="7"/>
    </row>
    <row r="959" spans="4:5" x14ac:dyDescent="0.25">
      <c r="D959" s="7"/>
      <c r="E959" s="7"/>
    </row>
    <row r="960" spans="4:5" x14ac:dyDescent="0.25">
      <c r="D960" s="7"/>
      <c r="E960" s="7"/>
    </row>
    <row r="961" spans="4:5" x14ac:dyDescent="0.25">
      <c r="D961" s="7"/>
      <c r="E961" s="7"/>
    </row>
    <row r="962" spans="4:5" x14ac:dyDescent="0.25">
      <c r="D962" s="7"/>
      <c r="E962" s="7"/>
    </row>
    <row r="963" spans="4:5" x14ac:dyDescent="0.25">
      <c r="D963" s="7"/>
      <c r="E963" s="7"/>
    </row>
    <row r="964" spans="4:5" x14ac:dyDescent="0.25">
      <c r="D964" s="7"/>
      <c r="E964" s="7"/>
    </row>
    <row r="965" spans="4:5" x14ac:dyDescent="0.25">
      <c r="D965" s="7"/>
      <c r="E965" s="7"/>
    </row>
    <row r="966" spans="4:5" x14ac:dyDescent="0.25">
      <c r="D966" s="7"/>
      <c r="E966" s="7"/>
    </row>
    <row r="967" spans="4:5" x14ac:dyDescent="0.25">
      <c r="D967" s="7"/>
      <c r="E967" s="7"/>
    </row>
    <row r="968" spans="4:5" x14ac:dyDescent="0.25">
      <c r="D968" s="7"/>
      <c r="E968" s="7"/>
    </row>
    <row r="969" spans="4:5" x14ac:dyDescent="0.25">
      <c r="D969" s="7"/>
      <c r="E969" s="7"/>
    </row>
    <row r="970" spans="4:5" x14ac:dyDescent="0.25">
      <c r="D970" s="7"/>
      <c r="E970" s="7"/>
    </row>
    <row r="971" spans="4:5" x14ac:dyDescent="0.25">
      <c r="D971" s="7"/>
      <c r="E971" s="7"/>
    </row>
    <row r="972" spans="4:5" x14ac:dyDescent="0.25">
      <c r="D972" s="7"/>
      <c r="E972" s="7"/>
    </row>
    <row r="973" spans="4:5" x14ac:dyDescent="0.25">
      <c r="D973" s="7"/>
      <c r="E973" s="7"/>
    </row>
    <row r="974" spans="4:5" x14ac:dyDescent="0.25">
      <c r="D974" s="7"/>
      <c r="E974" s="7"/>
    </row>
    <row r="975" spans="4:5" x14ac:dyDescent="0.25">
      <c r="D975" s="7"/>
      <c r="E975" s="7"/>
    </row>
    <row r="976" spans="4:5" x14ac:dyDescent="0.25">
      <c r="D976" s="7"/>
      <c r="E976" s="7"/>
    </row>
    <row r="977" spans="4:5" x14ac:dyDescent="0.25">
      <c r="D977" s="7"/>
      <c r="E977" s="7"/>
    </row>
    <row r="978" spans="4:5" x14ac:dyDescent="0.25">
      <c r="D978" s="7"/>
      <c r="E978" s="7"/>
    </row>
    <row r="979" spans="4:5" x14ac:dyDescent="0.25">
      <c r="D979" s="7"/>
      <c r="E979" s="7"/>
    </row>
    <row r="980" spans="4:5" x14ac:dyDescent="0.25">
      <c r="D980" s="7"/>
      <c r="E980" s="7"/>
    </row>
    <row r="981" spans="4:5" x14ac:dyDescent="0.25">
      <c r="D981" s="7"/>
      <c r="E981" s="7"/>
    </row>
    <row r="982" spans="4:5" x14ac:dyDescent="0.25">
      <c r="D982" s="7"/>
      <c r="E982" s="7"/>
    </row>
    <row r="983" spans="4:5" x14ac:dyDescent="0.25">
      <c r="D983" s="7"/>
      <c r="E983" s="7"/>
    </row>
    <row r="984" spans="4:5" x14ac:dyDescent="0.25">
      <c r="D984" s="7"/>
      <c r="E984" s="7"/>
    </row>
    <row r="985" spans="4:5" x14ac:dyDescent="0.25">
      <c r="D985" s="7"/>
      <c r="E985" s="7"/>
    </row>
    <row r="986" spans="4:5" x14ac:dyDescent="0.25">
      <c r="D986" s="7"/>
      <c r="E986" s="7"/>
    </row>
    <row r="987" spans="4:5" x14ac:dyDescent="0.25">
      <c r="D987" s="7"/>
      <c r="E987" s="7"/>
    </row>
    <row r="988" spans="4:5" x14ac:dyDescent="0.25">
      <c r="D988" s="7"/>
      <c r="E988" s="7"/>
    </row>
    <row r="989" spans="4:5" x14ac:dyDescent="0.25">
      <c r="D989" s="7"/>
      <c r="E989" s="7"/>
    </row>
    <row r="990" spans="4:5" x14ac:dyDescent="0.25">
      <c r="D990" s="7"/>
      <c r="E990" s="7"/>
    </row>
    <row r="991" spans="4:5" x14ac:dyDescent="0.25">
      <c r="D991" s="7"/>
      <c r="E991" s="7"/>
    </row>
    <row r="993" spans="4:5" x14ac:dyDescent="0.25">
      <c r="D993" s="7"/>
      <c r="E993" s="7"/>
    </row>
    <row r="994" spans="4:5" x14ac:dyDescent="0.25">
      <c r="D994" s="7"/>
      <c r="E994" s="7"/>
    </row>
    <row r="995" spans="4:5" x14ac:dyDescent="0.25">
      <c r="D995" s="7"/>
      <c r="E995" s="7"/>
    </row>
    <row r="996" spans="4:5" x14ac:dyDescent="0.25">
      <c r="D996" s="7"/>
      <c r="E996" s="7"/>
    </row>
    <row r="997" spans="4:5" x14ac:dyDescent="0.25">
      <c r="D997" s="7"/>
      <c r="E997" s="7"/>
    </row>
    <row r="998" spans="4:5" x14ac:dyDescent="0.25">
      <c r="D998" s="7"/>
      <c r="E998" s="7"/>
    </row>
    <row r="999" spans="4:5" x14ac:dyDescent="0.25">
      <c r="D999" s="7"/>
      <c r="E999" s="7"/>
    </row>
    <row r="1000" spans="4:5" x14ac:dyDescent="0.25">
      <c r="D1000" s="7"/>
      <c r="E1000" s="7"/>
    </row>
    <row r="1001" spans="4:5" x14ac:dyDescent="0.25">
      <c r="D1001" s="7"/>
      <c r="E1001" s="7"/>
    </row>
    <row r="1002" spans="4:5" x14ac:dyDescent="0.25">
      <c r="D1002" s="7"/>
      <c r="E100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0505-63F2-4BD8-BF85-1B21725D079B}">
  <dimension ref="A1:R39"/>
  <sheetViews>
    <sheetView workbookViewId="0">
      <selection activeCell="U33" sqref="U33"/>
    </sheetView>
  </sheetViews>
  <sheetFormatPr defaultRowHeight="15" x14ac:dyDescent="0.25"/>
  <sheetData>
    <row r="1" spans="1:18" x14ac:dyDescent="0.25">
      <c r="A1" t="s">
        <v>0</v>
      </c>
    </row>
    <row r="2" spans="1:18" x14ac:dyDescent="0.25">
      <c r="A2" t="s">
        <v>458</v>
      </c>
    </row>
    <row r="3" spans="1:18" x14ac:dyDescent="0.25">
      <c r="A3" t="s">
        <v>459</v>
      </c>
    </row>
    <row r="4" spans="1:18" x14ac:dyDescent="0.25">
      <c r="A4" t="s">
        <v>460</v>
      </c>
    </row>
    <row r="5" spans="1:18" x14ac:dyDescent="0.25">
      <c r="A5" t="s">
        <v>462</v>
      </c>
    </row>
    <row r="6" spans="1:18" x14ac:dyDescent="0.25">
      <c r="A6" t="s">
        <v>463</v>
      </c>
    </row>
    <row r="7" spans="1:18" x14ac:dyDescent="0.25">
      <c r="A7" t="s">
        <v>464</v>
      </c>
    </row>
    <row r="8" spans="1:18" x14ac:dyDescent="0.25">
      <c r="A8" t="s">
        <v>466</v>
      </c>
    </row>
    <row r="9" spans="1:18" x14ac:dyDescent="0.25">
      <c r="A9" t="s">
        <v>467</v>
      </c>
    </row>
    <row r="10" spans="1:18" x14ac:dyDescent="0.25">
      <c r="A10" t="s">
        <v>468</v>
      </c>
    </row>
    <row r="12" spans="1:18" ht="15" customHeight="1" x14ac:dyDescent="0.25">
      <c r="A12" s="50" t="s">
        <v>741</v>
      </c>
      <c r="B12" s="50"/>
      <c r="C12" s="50"/>
      <c r="D12" s="50"/>
      <c r="E12" s="50"/>
      <c r="F12" s="50"/>
      <c r="G12" s="50"/>
      <c r="H12" s="50"/>
      <c r="I12" s="50"/>
      <c r="J12" s="50"/>
      <c r="K12" s="50"/>
      <c r="L12" s="50"/>
      <c r="M12" s="50"/>
      <c r="N12" s="50"/>
      <c r="O12" s="50"/>
      <c r="P12" s="50"/>
      <c r="Q12" s="50"/>
      <c r="R12" s="50"/>
    </row>
    <row r="13" spans="1:18" x14ac:dyDescent="0.25">
      <c r="A13" s="50"/>
      <c r="B13" s="50"/>
      <c r="C13" s="50"/>
      <c r="D13" s="50"/>
      <c r="E13" s="50"/>
      <c r="F13" s="50"/>
      <c r="G13" s="50"/>
      <c r="H13" s="50"/>
      <c r="I13" s="50"/>
      <c r="J13" s="50"/>
      <c r="K13" s="50"/>
      <c r="L13" s="50"/>
      <c r="M13" s="50"/>
      <c r="N13" s="50"/>
      <c r="O13" s="50"/>
      <c r="P13" s="50"/>
      <c r="Q13" s="50"/>
      <c r="R13" s="50"/>
    </row>
    <row r="14" spans="1:18" x14ac:dyDescent="0.25">
      <c r="A14" s="50"/>
      <c r="B14" s="50"/>
      <c r="C14" s="50"/>
      <c r="D14" s="50"/>
      <c r="E14" s="50"/>
      <c r="F14" s="50"/>
      <c r="G14" s="50"/>
      <c r="H14" s="50"/>
      <c r="I14" s="50"/>
      <c r="J14" s="50"/>
      <c r="K14" s="50"/>
      <c r="L14" s="50"/>
      <c r="M14" s="50"/>
      <c r="N14" s="50"/>
      <c r="O14" s="50"/>
      <c r="P14" s="50"/>
      <c r="Q14" s="50"/>
      <c r="R14" s="50"/>
    </row>
    <row r="15" spans="1:18" x14ac:dyDescent="0.25">
      <c r="A15" s="50"/>
      <c r="B15" s="50"/>
      <c r="C15" s="50"/>
      <c r="D15" s="50"/>
      <c r="E15" s="50"/>
      <c r="F15" s="50"/>
      <c r="G15" s="50"/>
      <c r="H15" s="50"/>
      <c r="I15" s="50"/>
      <c r="J15" s="50"/>
      <c r="K15" s="50"/>
      <c r="L15" s="50"/>
      <c r="M15" s="50"/>
      <c r="N15" s="50"/>
      <c r="O15" s="50"/>
      <c r="P15" s="50"/>
      <c r="Q15" s="50"/>
      <c r="R15" s="50"/>
    </row>
    <row r="16" spans="1:18" x14ac:dyDescent="0.25">
      <c r="A16" s="50"/>
      <c r="B16" s="50"/>
      <c r="C16" s="50"/>
      <c r="D16" s="50"/>
      <c r="E16" s="50"/>
      <c r="F16" s="50"/>
      <c r="G16" s="50"/>
      <c r="H16" s="50"/>
      <c r="I16" s="50"/>
      <c r="J16" s="50"/>
      <c r="K16" s="50"/>
      <c r="L16" s="50"/>
      <c r="M16" s="50"/>
      <c r="N16" s="50"/>
      <c r="O16" s="50"/>
      <c r="P16" s="50"/>
      <c r="Q16" s="50"/>
      <c r="R16" s="50"/>
    </row>
    <row r="17" spans="1:18" x14ac:dyDescent="0.25">
      <c r="A17" s="50"/>
      <c r="B17" s="50"/>
      <c r="C17" s="50"/>
      <c r="D17" s="50"/>
      <c r="E17" s="50"/>
      <c r="F17" s="50"/>
      <c r="G17" s="50"/>
      <c r="H17" s="50"/>
      <c r="I17" s="50"/>
      <c r="J17" s="50"/>
      <c r="K17" s="50"/>
      <c r="L17" s="50"/>
      <c r="M17" s="50"/>
      <c r="N17" s="50"/>
      <c r="O17" s="50"/>
      <c r="P17" s="50"/>
      <c r="Q17" s="50"/>
      <c r="R17" s="50"/>
    </row>
    <row r="18" spans="1:18" x14ac:dyDescent="0.25">
      <c r="A18" s="50"/>
      <c r="B18" s="50"/>
      <c r="C18" s="50"/>
      <c r="D18" s="50"/>
      <c r="E18" s="50"/>
      <c r="F18" s="50"/>
      <c r="G18" s="50"/>
      <c r="H18" s="50"/>
      <c r="I18" s="50"/>
      <c r="J18" s="50"/>
      <c r="K18" s="50"/>
      <c r="L18" s="50"/>
      <c r="M18" s="50"/>
      <c r="N18" s="50"/>
      <c r="O18" s="50"/>
      <c r="P18" s="50"/>
      <c r="Q18" s="50"/>
      <c r="R18" s="50"/>
    </row>
    <row r="19" spans="1:18" x14ac:dyDescent="0.25">
      <c r="A19" s="50"/>
      <c r="B19" s="50"/>
      <c r="C19" s="50"/>
      <c r="D19" s="50"/>
      <c r="E19" s="50"/>
      <c r="F19" s="50"/>
      <c r="G19" s="50"/>
      <c r="H19" s="50"/>
      <c r="I19" s="50"/>
      <c r="J19" s="50"/>
      <c r="K19" s="50"/>
      <c r="L19" s="50"/>
      <c r="M19" s="50"/>
      <c r="N19" s="50"/>
      <c r="O19" s="50"/>
      <c r="P19" s="50"/>
      <c r="Q19" s="50"/>
      <c r="R19" s="50"/>
    </row>
    <row r="20" spans="1:18" x14ac:dyDescent="0.25">
      <c r="A20" s="50"/>
      <c r="B20" s="50"/>
      <c r="C20" s="50"/>
      <c r="D20" s="50"/>
      <c r="E20" s="50"/>
      <c r="F20" s="50"/>
      <c r="G20" s="50"/>
      <c r="H20" s="50"/>
      <c r="I20" s="50"/>
      <c r="J20" s="50"/>
      <c r="K20" s="50"/>
      <c r="L20" s="50"/>
      <c r="M20" s="50"/>
      <c r="N20" s="50"/>
      <c r="O20" s="50"/>
      <c r="P20" s="50"/>
      <c r="Q20" s="50"/>
      <c r="R20" s="50"/>
    </row>
    <row r="21" spans="1:18" x14ac:dyDescent="0.25">
      <c r="A21" s="50"/>
      <c r="B21" s="50"/>
      <c r="C21" s="50"/>
      <c r="D21" s="50"/>
      <c r="E21" s="50"/>
      <c r="F21" s="50"/>
      <c r="G21" s="50"/>
      <c r="H21" s="50"/>
      <c r="I21" s="50"/>
      <c r="J21" s="50"/>
      <c r="K21" s="50"/>
      <c r="L21" s="50"/>
      <c r="M21" s="50"/>
      <c r="N21" s="50"/>
      <c r="O21" s="50"/>
      <c r="P21" s="50"/>
      <c r="Q21" s="50"/>
      <c r="R21" s="50"/>
    </row>
    <row r="22" spans="1:18" x14ac:dyDescent="0.25">
      <c r="A22" s="50"/>
      <c r="B22" s="50"/>
      <c r="C22" s="50"/>
      <c r="D22" s="50"/>
      <c r="E22" s="50"/>
      <c r="F22" s="50"/>
      <c r="G22" s="50"/>
      <c r="H22" s="50"/>
      <c r="I22" s="50"/>
      <c r="J22" s="50"/>
      <c r="K22" s="50"/>
      <c r="L22" s="50"/>
      <c r="M22" s="50"/>
      <c r="N22" s="50"/>
      <c r="O22" s="50"/>
      <c r="P22" s="50"/>
      <c r="Q22" s="50"/>
      <c r="R22" s="50"/>
    </row>
    <row r="23" spans="1:18" x14ac:dyDescent="0.25">
      <c r="A23" s="50"/>
      <c r="B23" s="50"/>
      <c r="C23" s="50"/>
      <c r="D23" s="50"/>
      <c r="E23" s="50"/>
      <c r="F23" s="50"/>
      <c r="G23" s="50"/>
      <c r="H23" s="50"/>
      <c r="I23" s="50"/>
      <c r="J23" s="50"/>
      <c r="K23" s="50"/>
      <c r="L23" s="50"/>
      <c r="M23" s="50"/>
      <c r="N23" s="50"/>
      <c r="O23" s="50"/>
      <c r="P23" s="50"/>
      <c r="Q23" s="50"/>
      <c r="R23" s="50"/>
    </row>
    <row r="24" spans="1:18" x14ac:dyDescent="0.25">
      <c r="A24" s="50"/>
      <c r="B24" s="50"/>
      <c r="C24" s="50"/>
      <c r="D24" s="50"/>
      <c r="E24" s="50"/>
      <c r="F24" s="50"/>
      <c r="G24" s="50"/>
      <c r="H24" s="50"/>
      <c r="I24" s="50"/>
      <c r="J24" s="50"/>
      <c r="K24" s="50"/>
      <c r="L24" s="50"/>
      <c r="M24" s="50"/>
      <c r="N24" s="50"/>
      <c r="O24" s="50"/>
      <c r="P24" s="50"/>
      <c r="Q24" s="50"/>
      <c r="R24" s="50"/>
    </row>
    <row r="25" spans="1:18" x14ac:dyDescent="0.25">
      <c r="A25" s="50"/>
      <c r="B25" s="50"/>
      <c r="C25" s="50"/>
      <c r="D25" s="50"/>
      <c r="E25" s="50"/>
      <c r="F25" s="50"/>
      <c r="G25" s="50"/>
      <c r="H25" s="50"/>
      <c r="I25" s="50"/>
      <c r="J25" s="50"/>
      <c r="K25" s="50"/>
      <c r="L25" s="50"/>
      <c r="M25" s="50"/>
      <c r="N25" s="50"/>
      <c r="O25" s="50"/>
      <c r="P25" s="50"/>
      <c r="Q25" s="50"/>
      <c r="R25" s="50"/>
    </row>
    <row r="26" spans="1:18" x14ac:dyDescent="0.25">
      <c r="A26" s="50"/>
      <c r="B26" s="50"/>
      <c r="C26" s="50"/>
      <c r="D26" s="50"/>
      <c r="E26" s="50"/>
      <c r="F26" s="50"/>
      <c r="G26" s="50"/>
      <c r="H26" s="50"/>
      <c r="I26" s="50"/>
      <c r="J26" s="50"/>
      <c r="K26" s="50"/>
      <c r="L26" s="50"/>
      <c r="M26" s="50"/>
      <c r="N26" s="50"/>
      <c r="O26" s="50"/>
      <c r="P26" s="50"/>
      <c r="Q26" s="50"/>
      <c r="R26" s="50"/>
    </row>
    <row r="27" spans="1:18" x14ac:dyDescent="0.25">
      <c r="A27" s="50"/>
      <c r="B27" s="50"/>
      <c r="C27" s="50"/>
      <c r="D27" s="50"/>
      <c r="E27" s="50"/>
      <c r="F27" s="50"/>
      <c r="G27" s="50"/>
      <c r="H27" s="50"/>
      <c r="I27" s="50"/>
      <c r="J27" s="50"/>
      <c r="K27" s="50"/>
      <c r="L27" s="50"/>
      <c r="M27" s="50"/>
      <c r="N27" s="50"/>
      <c r="O27" s="50"/>
      <c r="P27" s="50"/>
      <c r="Q27" s="50"/>
      <c r="R27" s="50"/>
    </row>
    <row r="28" spans="1:18" x14ac:dyDescent="0.25">
      <c r="A28" s="50"/>
      <c r="B28" s="50"/>
      <c r="C28" s="50"/>
      <c r="D28" s="50"/>
      <c r="E28" s="50"/>
      <c r="F28" s="50"/>
      <c r="G28" s="50"/>
      <c r="H28" s="50"/>
      <c r="I28" s="50"/>
      <c r="J28" s="50"/>
      <c r="K28" s="50"/>
      <c r="L28" s="50"/>
      <c r="M28" s="50"/>
      <c r="N28" s="50"/>
      <c r="O28" s="50"/>
      <c r="P28" s="50"/>
      <c r="Q28" s="50"/>
      <c r="R28" s="50"/>
    </row>
    <row r="29" spans="1:18" x14ac:dyDescent="0.25">
      <c r="A29" s="50"/>
      <c r="B29" s="50"/>
      <c r="C29" s="50"/>
      <c r="D29" s="50"/>
      <c r="E29" s="50"/>
      <c r="F29" s="50"/>
      <c r="G29" s="50"/>
      <c r="H29" s="50"/>
      <c r="I29" s="50"/>
      <c r="J29" s="50"/>
      <c r="K29" s="50"/>
      <c r="L29" s="50"/>
      <c r="M29" s="50"/>
      <c r="N29" s="50"/>
      <c r="O29" s="50"/>
      <c r="P29" s="50"/>
      <c r="Q29" s="50"/>
      <c r="R29" s="50"/>
    </row>
    <row r="30" spans="1:18" x14ac:dyDescent="0.25">
      <c r="A30" s="50"/>
      <c r="B30" s="50"/>
      <c r="C30" s="50"/>
      <c r="D30" s="50"/>
      <c r="E30" s="50"/>
      <c r="F30" s="50"/>
      <c r="G30" s="50"/>
      <c r="H30" s="50"/>
      <c r="I30" s="50"/>
      <c r="J30" s="50"/>
      <c r="K30" s="50"/>
      <c r="L30" s="50"/>
      <c r="M30" s="50"/>
      <c r="N30" s="50"/>
      <c r="O30" s="50"/>
      <c r="P30" s="50"/>
      <c r="Q30" s="50"/>
      <c r="R30" s="50"/>
    </row>
    <row r="31" spans="1:18" x14ac:dyDescent="0.25">
      <c r="A31" s="50"/>
      <c r="B31" s="50"/>
      <c r="C31" s="50"/>
      <c r="D31" s="50"/>
      <c r="E31" s="50"/>
      <c r="F31" s="50"/>
      <c r="G31" s="50"/>
      <c r="H31" s="50"/>
      <c r="I31" s="50"/>
      <c r="J31" s="50"/>
      <c r="K31" s="50"/>
      <c r="L31" s="50"/>
      <c r="M31" s="50"/>
      <c r="N31" s="50"/>
      <c r="O31" s="50"/>
      <c r="P31" s="50"/>
      <c r="Q31" s="50"/>
      <c r="R31" s="50"/>
    </row>
    <row r="32" spans="1:18" x14ac:dyDescent="0.25">
      <c r="A32" s="50"/>
      <c r="B32" s="50"/>
      <c r="C32" s="50"/>
      <c r="D32" s="50"/>
      <c r="E32" s="50"/>
      <c r="F32" s="50"/>
      <c r="G32" s="50"/>
      <c r="H32" s="50"/>
      <c r="I32" s="50"/>
      <c r="J32" s="50"/>
      <c r="K32" s="50"/>
      <c r="L32" s="50"/>
      <c r="M32" s="50"/>
      <c r="N32" s="50"/>
      <c r="O32" s="50"/>
      <c r="P32" s="50"/>
      <c r="Q32" s="50"/>
      <c r="R32" s="50"/>
    </row>
    <row r="33" spans="1:18" x14ac:dyDescent="0.25">
      <c r="A33" s="50"/>
      <c r="B33" s="50"/>
      <c r="C33" s="50"/>
      <c r="D33" s="50"/>
      <c r="E33" s="50"/>
      <c r="F33" s="50"/>
      <c r="G33" s="50"/>
      <c r="H33" s="50"/>
      <c r="I33" s="50"/>
      <c r="J33" s="50"/>
      <c r="K33" s="50"/>
      <c r="L33" s="50"/>
      <c r="M33" s="50"/>
      <c r="N33" s="50"/>
      <c r="O33" s="50"/>
      <c r="P33" s="50"/>
      <c r="Q33" s="50"/>
      <c r="R33" s="50"/>
    </row>
    <row r="34" spans="1:18" x14ac:dyDescent="0.25">
      <c r="A34" s="50"/>
      <c r="B34" s="50"/>
      <c r="C34" s="50"/>
      <c r="D34" s="50"/>
      <c r="E34" s="50"/>
      <c r="F34" s="50"/>
      <c r="G34" s="50"/>
      <c r="H34" s="50"/>
      <c r="I34" s="50"/>
      <c r="J34" s="50"/>
      <c r="K34" s="50"/>
      <c r="L34" s="50"/>
      <c r="M34" s="50"/>
      <c r="N34" s="50"/>
      <c r="O34" s="50"/>
      <c r="P34" s="50"/>
      <c r="Q34" s="50"/>
      <c r="R34" s="50"/>
    </row>
    <row r="35" spans="1:18" x14ac:dyDescent="0.25">
      <c r="A35" s="50"/>
      <c r="B35" s="50"/>
      <c r="C35" s="50"/>
      <c r="D35" s="50"/>
      <c r="E35" s="50"/>
      <c r="F35" s="50"/>
      <c r="G35" s="50"/>
      <c r="H35" s="50"/>
      <c r="I35" s="50"/>
      <c r="J35" s="50"/>
      <c r="K35" s="50"/>
      <c r="L35" s="50"/>
      <c r="M35" s="50"/>
      <c r="N35" s="50"/>
      <c r="O35" s="50"/>
      <c r="P35" s="50"/>
      <c r="Q35" s="50"/>
      <c r="R35" s="50"/>
    </row>
    <row r="36" spans="1:18" x14ac:dyDescent="0.25">
      <c r="A36" s="50"/>
      <c r="B36" s="50"/>
      <c r="C36" s="50"/>
      <c r="D36" s="50"/>
      <c r="E36" s="50"/>
      <c r="F36" s="50"/>
      <c r="G36" s="50"/>
      <c r="H36" s="50"/>
      <c r="I36" s="50"/>
      <c r="J36" s="50"/>
      <c r="K36" s="50"/>
      <c r="L36" s="50"/>
      <c r="M36" s="50"/>
      <c r="N36" s="50"/>
      <c r="O36" s="50"/>
      <c r="P36" s="50"/>
      <c r="Q36" s="50"/>
      <c r="R36" s="50"/>
    </row>
    <row r="37" spans="1:18" x14ac:dyDescent="0.25">
      <c r="A37" s="50"/>
      <c r="B37" s="50"/>
      <c r="C37" s="50"/>
      <c r="D37" s="50"/>
      <c r="E37" s="50"/>
      <c r="F37" s="50"/>
      <c r="G37" s="50"/>
      <c r="H37" s="50"/>
      <c r="I37" s="50"/>
      <c r="J37" s="50"/>
      <c r="K37" s="50"/>
      <c r="L37" s="50"/>
      <c r="M37" s="50"/>
      <c r="N37" s="50"/>
      <c r="O37" s="50"/>
      <c r="P37" s="50"/>
      <c r="Q37" s="50"/>
      <c r="R37" s="50"/>
    </row>
    <row r="38" spans="1:18" x14ac:dyDescent="0.25">
      <c r="A38" s="50"/>
      <c r="B38" s="50"/>
      <c r="C38" s="50"/>
      <c r="D38" s="50"/>
      <c r="E38" s="50"/>
      <c r="F38" s="50"/>
      <c r="G38" s="50"/>
      <c r="H38" s="50"/>
      <c r="I38" s="50"/>
      <c r="J38" s="50"/>
      <c r="K38" s="50"/>
      <c r="L38" s="50"/>
      <c r="M38" s="50"/>
      <c r="N38" s="50"/>
      <c r="O38" s="50"/>
      <c r="P38" s="50"/>
      <c r="Q38" s="50"/>
      <c r="R38" s="50"/>
    </row>
    <row r="39" spans="1:18" x14ac:dyDescent="0.25">
      <c r="A39" s="50"/>
      <c r="B39" s="50"/>
      <c r="C39" s="50"/>
      <c r="D39" s="50"/>
      <c r="E39" s="50"/>
      <c r="F39" s="50"/>
      <c r="G39" s="50"/>
      <c r="H39" s="50"/>
      <c r="I39" s="50"/>
      <c r="J39" s="50"/>
      <c r="K39" s="50"/>
      <c r="L39" s="50"/>
      <c r="M39" s="50"/>
      <c r="N39" s="50"/>
      <c r="O39" s="50"/>
      <c r="P39" s="50"/>
      <c r="Q39" s="50"/>
      <c r="R39" s="50"/>
    </row>
  </sheetData>
  <mergeCells count="1">
    <mergeCell ref="A12:R3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293B-5D41-483A-A9DD-4EA7D7198530}">
  <dimension ref="A3:B5"/>
  <sheetViews>
    <sheetView workbookViewId="0">
      <selection activeCell="L10" sqref="L10"/>
    </sheetView>
  </sheetViews>
  <sheetFormatPr defaultRowHeight="15" x14ac:dyDescent="0.25"/>
  <cols>
    <col min="1" max="1" width="10" bestFit="1" customWidth="1"/>
    <col min="2" max="2" width="16.42578125" bestFit="1" customWidth="1"/>
  </cols>
  <sheetData>
    <row r="3" spans="1:2" x14ac:dyDescent="0.25">
      <c r="A3" s="47" t="s">
        <v>387</v>
      </c>
      <c r="B3" t="s">
        <v>745</v>
      </c>
    </row>
    <row r="4" spans="1:2" x14ac:dyDescent="0.25">
      <c r="A4" t="s">
        <v>391</v>
      </c>
      <c r="B4">
        <v>73933.237777777787</v>
      </c>
    </row>
    <row r="5" spans="1:2" x14ac:dyDescent="0.25">
      <c r="A5" t="s">
        <v>389</v>
      </c>
      <c r="B5">
        <v>71414.318357142882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7BCA-95E2-49E0-B24C-996D18420E76}">
  <dimension ref="A3:B28"/>
  <sheetViews>
    <sheetView workbookViewId="0">
      <selection activeCell="M17" sqref="M17"/>
    </sheetView>
  </sheetViews>
  <sheetFormatPr defaultRowHeight="15" x14ac:dyDescent="0.25"/>
  <cols>
    <col min="1" max="1" width="10" bestFit="1" customWidth="1"/>
    <col min="2" max="2" width="16.42578125" bestFit="1" customWidth="1"/>
  </cols>
  <sheetData>
    <row r="3" spans="1:2" x14ac:dyDescent="0.25">
      <c r="A3" s="47" t="s">
        <v>358</v>
      </c>
      <c r="B3" t="s">
        <v>745</v>
      </c>
    </row>
    <row r="4" spans="1:2" x14ac:dyDescent="0.25">
      <c r="A4" t="s">
        <v>473</v>
      </c>
      <c r="B4">
        <v>81946.525833333333</v>
      </c>
    </row>
    <row r="5" spans="1:2" x14ac:dyDescent="0.25">
      <c r="A5" t="s">
        <v>474</v>
      </c>
      <c r="B5">
        <v>70310.315161290331</v>
      </c>
    </row>
    <row r="6" spans="1:2" x14ac:dyDescent="0.25">
      <c r="A6" t="s">
        <v>475</v>
      </c>
      <c r="B6">
        <v>64916.51444444443</v>
      </c>
    </row>
    <row r="7" spans="1:2" x14ac:dyDescent="0.25">
      <c r="A7" t="s">
        <v>476</v>
      </c>
      <c r="B7">
        <v>69466.899999999994</v>
      </c>
    </row>
    <row r="8" spans="1:2" x14ac:dyDescent="0.25">
      <c r="A8" t="s">
        <v>477</v>
      </c>
      <c r="B8">
        <v>48719.758888888893</v>
      </c>
    </row>
    <row r="9" spans="1:2" x14ac:dyDescent="0.25">
      <c r="A9" t="s">
        <v>478</v>
      </c>
      <c r="B9">
        <v>78457.19666666667</v>
      </c>
    </row>
    <row r="10" spans="1:2" x14ac:dyDescent="0.25">
      <c r="A10" t="s">
        <v>479</v>
      </c>
      <c r="B10">
        <v>86115.184999999998</v>
      </c>
    </row>
    <row r="11" spans="1:2" x14ac:dyDescent="0.25">
      <c r="A11" t="s">
        <v>480</v>
      </c>
      <c r="B11">
        <v>74230.4370967742</v>
      </c>
    </row>
    <row r="12" spans="1:2" x14ac:dyDescent="0.25">
      <c r="A12" t="s">
        <v>481</v>
      </c>
      <c r="B12">
        <v>60392.318750000006</v>
      </c>
    </row>
    <row r="13" spans="1:2" x14ac:dyDescent="0.25">
      <c r="A13" t="s">
        <v>482</v>
      </c>
      <c r="B13">
        <v>88684.645000000004</v>
      </c>
    </row>
    <row r="14" spans="1:2" x14ac:dyDescent="0.25">
      <c r="A14" t="s">
        <v>483</v>
      </c>
      <c r="B14">
        <v>79640.257500000007</v>
      </c>
    </row>
    <row r="15" spans="1:2" x14ac:dyDescent="0.25">
      <c r="A15" t="s">
        <v>484</v>
      </c>
      <c r="B15">
        <v>66315.824999999997</v>
      </c>
    </row>
    <row r="16" spans="1:2" x14ac:dyDescent="0.25">
      <c r="A16" t="s">
        <v>485</v>
      </c>
      <c r="B16">
        <v>72411.078750000001</v>
      </c>
    </row>
    <row r="17" spans="1:2" x14ac:dyDescent="0.25">
      <c r="A17" t="s">
        <v>486</v>
      </c>
      <c r="B17">
        <v>64074.675000000003</v>
      </c>
    </row>
    <row r="18" spans="1:2" x14ac:dyDescent="0.25">
      <c r="A18" t="s">
        <v>487</v>
      </c>
      <c r="B18">
        <v>90035.524999999994</v>
      </c>
    </row>
    <row r="19" spans="1:2" x14ac:dyDescent="0.25">
      <c r="A19" t="s">
        <v>488</v>
      </c>
      <c r="B19">
        <v>66638.674166666679</v>
      </c>
    </row>
    <row r="20" spans="1:2" x14ac:dyDescent="0.25">
      <c r="A20" t="s">
        <v>489</v>
      </c>
      <c r="B20">
        <v>77602.414999999994</v>
      </c>
    </row>
    <row r="21" spans="1:2" x14ac:dyDescent="0.25">
      <c r="A21" t="s">
        <v>490</v>
      </c>
      <c r="B21">
        <v>67605.012000000002</v>
      </c>
    </row>
    <row r="22" spans="1:2" x14ac:dyDescent="0.25">
      <c r="A22" t="s">
        <v>491</v>
      </c>
      <c r="B22">
        <v>81545.646666666653</v>
      </c>
    </row>
    <row r="23" spans="1:2" x14ac:dyDescent="0.25">
      <c r="A23" t="s">
        <v>492</v>
      </c>
      <c r="B23">
        <v>73177.747857142851</v>
      </c>
    </row>
    <row r="24" spans="1:2" x14ac:dyDescent="0.25">
      <c r="A24" t="s">
        <v>493</v>
      </c>
      <c r="B24">
        <v>47894.268333333341</v>
      </c>
    </row>
    <row r="25" spans="1:2" x14ac:dyDescent="0.25">
      <c r="A25" t="s">
        <v>494</v>
      </c>
      <c r="B25">
        <v>80798.434375000012</v>
      </c>
    </row>
    <row r="26" spans="1:2" x14ac:dyDescent="0.25">
      <c r="A26" t="s">
        <v>495</v>
      </c>
      <c r="B26">
        <v>72889.695000000007</v>
      </c>
    </row>
    <row r="27" spans="1:2" x14ac:dyDescent="0.25">
      <c r="A27" t="s">
        <v>496</v>
      </c>
      <c r="B27">
        <v>80179.66833333332</v>
      </c>
    </row>
    <row r="28" spans="1:2" x14ac:dyDescent="0.25">
      <c r="A28" t="s">
        <v>731</v>
      </c>
      <c r="B28">
        <v>70605.597222222248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d 6 2 3 4 6 9 2 - 9 a 1 2 - 4 e 0 f - b 1 7 0 - d 0 6 9 1 b c e d c 4 e "   x m l n s = " h t t p : / / s c h e m a s . m i c r o s o f t . c o m / D a t a M a s h u p " > A A A A A P Q E A A B Q S w M E F A A C A A g A o 1 I 2 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K N S N 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U j Z W N T l 4 w e 0 B A A A 4 C A A A E w A c A E Z v c m 1 1 b G F z L 1 N l Y 3 R p b 2 4 x L m 0 g o h g A K K A U A A A A A A A A A A A A A A A A A A A A A A A A A A A A 3 V T P a 9 s w F L 4 H 8 j 8 I 5 e K A c X E Y u 4 w e R r q V Q L e V x t 0 O p Q f F e U l N 5 K c g y z R e y P 8 + K X J q x X L W 0 h 4 6 l o v D 9 / T e 9 7 2 f B a Q q E 0 i m 9 h t / 6 v f 6 v e K B S Z i T h M 0 4 x O S c c F D 9 H t G / q S h l C h r 5 s k m B R + N S S k D 1 S 8 j V T I h V M N z e f W c 5 n F P r S e 9 3 d 2 O B S j + 5 D 2 2 A A R 0 / M F y a 4 N U a q I 6 0 f x o l k m G x E D I f C 1 7 m a I x F Y N n C 7 Z Z O F V s s y O S C h k R p E 1 G w U b u Q H A x X o B T I o t s 6 0 P A E 1 c c P k Y l 6 w K U i F 0 z B w Y V h Z S 2 M M 1 k d U C z z G c i 9 w e o a d V i + l p w T k 7 Z H f w k 4 B + n B i V C M X 4 u 1 r + s b 4 F / w M 8 f R l 1 e i q j w q q z r 2 8 U x l v w F 9 p g m m Y p 9 J C 0 / Y 5 h j c D Z 8 6 e g N r z l L d 0 p + M l 0 5 P a 3 y P B q 3 G h 6 i r F t J b X K F 4 1 D r q t / L I K X z K 6 y R b f J K u p e r l h L Z i D q M r P H 5 m Z H 1 9 9 f i 2 5 m 2 u / 7 s 1 n A q p t M + N e C w a B g M G b X 4 T z x 2 5 H 1 L P W P S 5 S P W w Z b j U Q f u 9 D L v i u q s 9 q F e U B K M h / R 8 2 3 I O 7 C n 6 0 4 T a 1 t G q G v N n x a 9 C y U L E l N N Z 3 2 f M u I e + 7 6 6 g r M C e W r H C 3 z x h q 2 N v 2 r S u v T m B E X 3 F E 2 v z / 8 B 2 p c 2 w Y E 5 n l R n u i O 3 N y L 0 6 d E H f 6 T I D I R H N b / c J j c i T i D b f k D 1 B L A Q I t A B Q A A g A I A K N S N l Y + i u t 7 p Q A A A P Y A A A A S A A A A A A A A A A A A A A A A A A A A A A B D b 2 5 m a W c v U G F j a 2 F n Z S 5 4 b W x Q S w E C L Q A U A A I A C A C j U j Z W D 8 r p q 6 Q A A A D p A A A A E w A A A A A A A A A A A A A A A A D x A A A A W 0 N v b n R l b n R f V H l w Z X N d L n h t b F B L A Q I t A B Q A A g A I A K N S N l Y 1 O X j B 7 Q E A A D g I A A A T A A A A A A A A A A A A A A A A A O I 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Y l A A A A A A A A R 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U 3 I i A v P j x F b n R y e S B U e X B l P S J G a W x s R X J y b 3 J D b 2 R l I i B W Y W x 1 Z T 0 i c 1 V u a 2 5 v d 2 4 i I C 8 + P E V u d H J 5 I F R 5 c G U 9 I k Z p b G x F c n J v c k N v d W 5 0 I i B W Y W x 1 Z T 0 i b D A i I C 8 + P E V u d H J 5 I F R 5 c G U 9 I k Z p b G x M Y X N 0 V X B k Y X R l Z C I g V m F s d W U 9 I m Q y M D I z L T A x L T I y V D E w O j E 4 O j A 1 L j E z M T A z O T B a I i A v P j x F b n R y e S B U e X B l P S J G a W x s Q 2 9 s d W 1 u V H l w Z X M i I F Z h b H V l P S J z Q m d Z R E N R V U Z C Z 1 l E Q X d V R 0 J n T U R B d z 0 9 I i A v P j x F b n R y e S B U e X B l P S J G a W x s Q 2 9 s d W 1 u T m F t Z X M i I F Z h b H V l P S J z W y Z x d W 9 0 O 1 N 0 Y W Z m I E l E J n F 1 b 3 Q 7 L C Z x d W 9 0 O 1 N 0 Y W Z m I E x l d H R l c n M m c X V v d D s s J n F 1 b 3 Q 7 U 3 R h Z m Y j J n F 1 b 3 Q 7 L C Z x d W 9 0 O 1 N 0 Y X J 0 I E R h d G U m c X V v d D s s J n F 1 b 3 Q 7 U 2 F s Y X J 5 J n F 1 b 3 Q 7 L C Z x d W 9 0 O 0 N v b H V t b j I m c X V v d D s s J n F 1 b 3 Q 7 R n V s b C B O Y W 1 l J n F 1 b 3 Q 7 L C Z x d W 9 0 O 0 d l b m R l c i Z x d W 9 0 O y w m c X V v d D t U b 3 R h b F B v c C Z x d W 9 0 O y w m c X V v d D t N Z W 5 Q b 3 A m c X V v d D s s J n F 1 b 3 Q 7 T W V u U G 9 w L 1 R v d G F s U G 9 w J n F 1 b 3 Q 7 L C Z x d W 9 0 O 0 N v d W 5 0 e S Z x d W 9 0 O y w m c X V v d D t D b 2 x 1 b W 4 x J n F 1 b 3 Q 7 L C Z x d W 9 0 O 0 N p d G l 6 Z W 4 m c X V v d D s s J n F 1 b 3 Q 7 S W 5 j b 2 1 l J n F 1 b 3 Q 7 L C Z x d W 9 0 O 1 R h e 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E v Q X V 0 b 1 J l b W 9 2 Z W R D b 2 x 1 b W 5 z M S 5 7 U 3 R h Z m Y g S U Q s M H 0 m c X V v d D s s J n F 1 b 3 Q 7 U 2 V j d G l v b j E v V G F i b G U x L 0 F 1 d G 9 S Z W 1 v d m V k Q 2 9 s d W 1 u c z E u e 1 N 0 Y W Z m I E x l d H R l c n M s M X 0 m c X V v d D s s J n F 1 b 3 Q 7 U 2 V j d G l v b j E v V G F i b G U x L 0 F 1 d G 9 S Z W 1 v d m V k Q 2 9 s d W 1 u c z E u e 1 N 0 Y W Z m I y w y f S Z x d W 9 0 O y w m c X V v d D t T Z W N 0 a W 9 u M S 9 U Y W J s Z T E v Q X V 0 b 1 J l b W 9 2 Z W R D b 2 x 1 b W 5 z M S 5 7 U 3 R h c n Q g R G F 0 Z S w z f S Z x d W 9 0 O y w m c X V v d D t T Z W N 0 a W 9 u M S 9 U Y W J s Z T E v Q X V 0 b 1 J l b W 9 2 Z W R D b 2 x 1 b W 5 z M S 5 7 U 2 F s Y X J 5 L D R 9 J n F 1 b 3 Q 7 L C Z x d W 9 0 O 1 N l Y 3 R p b 2 4 x L 1 R h Y m x l M S 9 B d X R v U m V t b 3 Z l Z E N v b H V t b n M x L n t D b 2 x 1 b W 4 y L D V 9 J n F 1 b 3 Q 7 L C Z x d W 9 0 O 1 N l Y 3 R p b 2 4 x L 1 R h Y m x l M S 9 B d X R v U m V t b 3 Z l Z E N v b H V t b n M x L n t G d W x s I E 5 h b W U s N n 0 m c X V v d D s s J n F 1 b 3 Q 7 U 2 V j d G l v b j E v V G F i b G U x L 0 F 1 d G 9 S Z W 1 v d m V k Q 2 9 s d W 1 u c z E u e 0 d l b m R l c i w 3 f S Z x d W 9 0 O y w m c X V v d D t T Z W N 0 a W 9 u M S 9 U Y W J s Z T E v Q X V 0 b 1 J l b W 9 2 Z W R D b 2 x 1 b W 5 z M S 5 7 V G 9 0 Y W x Q b 3 A s O H 0 m c X V v d D s s J n F 1 b 3 Q 7 U 2 V j d G l v b j E v V G F i b G U x L 0 F 1 d G 9 S Z W 1 v d m V k Q 2 9 s d W 1 u c z E u e 0 1 l b l B v c C w 5 f S Z x d W 9 0 O y w m c X V v d D t T Z W N 0 a W 9 u M S 9 U Y W J s Z T E v Q X V 0 b 1 J l b W 9 2 Z W R D b 2 x 1 b W 5 z M S 5 7 T W V u U G 9 w L 1 R v d G F s U G 9 w L D E w f S Z x d W 9 0 O y w m c X V v d D t T Z W N 0 a W 9 u M S 9 U Y W J s Z T E v Q X V 0 b 1 J l b W 9 2 Z W R D b 2 x 1 b W 5 z M S 5 7 Q 2 9 1 b n R 5 L D E x f S Z x d W 9 0 O y w m c X V v d D t T Z W N 0 a W 9 u M S 9 U Y W J s Z T E v Q X V 0 b 1 J l b W 9 2 Z W R D b 2 x 1 b W 5 z M S 5 7 Q 2 9 s d W 1 u M S w x M n 0 m c X V v d D s s J n F 1 b 3 Q 7 U 2 V j d G l v b j E v V G F i b G U x L 0 F 1 d G 9 S Z W 1 v d m V k Q 2 9 s d W 1 u c z E u e 0 N p d G l 6 Z W 4 s M T N 9 J n F 1 b 3 Q 7 L C Z x d W 9 0 O 1 N l Y 3 R p b 2 4 x L 1 R h Y m x l M S 9 B d X R v U m V t b 3 Z l Z E N v b H V t b n M x L n t J b m N v b W U s M T R 9 J n F 1 b 3 Q 7 L C Z x d W 9 0 O 1 N l Y 3 R p b 2 4 x L 1 R h Y m x l M S 9 B d X R v U m V t b 3 Z l Z E N v b H V t b n M x L n t U Y X g s M T V 9 J n F 1 b 3 Q 7 X S w m c X V v d D t D b 2 x 1 b W 5 D b 3 V u d C Z x d W 9 0 O z o x N i w m c X V v d D t L Z X l D b 2 x 1 b W 5 O Y W 1 l c y Z x d W 9 0 O z p b X S w m c X V v d D t D b 2 x 1 b W 5 J Z G V u d G l 0 a W V z J n F 1 b 3 Q 7 O l s m c X V v d D t T Z W N 0 a W 9 u M S 9 U Y W J s Z T E v Q X V 0 b 1 J l b W 9 2 Z W R D b 2 x 1 b W 5 z M S 5 7 U 3 R h Z m Y g S U Q s M H 0 m c X V v d D s s J n F 1 b 3 Q 7 U 2 V j d G l v b j E v V G F i b G U x L 0 F 1 d G 9 S Z W 1 v d m V k Q 2 9 s d W 1 u c z E u e 1 N 0 Y W Z m I E x l d H R l c n M s M X 0 m c X V v d D s s J n F 1 b 3 Q 7 U 2 V j d G l v b j E v V G F i b G U x L 0 F 1 d G 9 S Z W 1 v d m V k Q 2 9 s d W 1 u c z E u e 1 N 0 Y W Z m I y w y f S Z x d W 9 0 O y w m c X V v d D t T Z W N 0 a W 9 u M S 9 U Y W J s Z T E v Q X V 0 b 1 J l b W 9 2 Z W R D b 2 x 1 b W 5 z M S 5 7 U 3 R h c n Q g R G F 0 Z S w z f S Z x d W 9 0 O y w m c X V v d D t T Z W N 0 a W 9 u M S 9 U Y W J s Z T E v Q X V 0 b 1 J l b W 9 2 Z W R D b 2 x 1 b W 5 z M S 5 7 U 2 F s Y X J 5 L D R 9 J n F 1 b 3 Q 7 L C Z x d W 9 0 O 1 N l Y 3 R p b 2 4 x L 1 R h Y m x l M S 9 B d X R v U m V t b 3 Z l Z E N v b H V t b n M x L n t D b 2 x 1 b W 4 y L D V 9 J n F 1 b 3 Q 7 L C Z x d W 9 0 O 1 N l Y 3 R p b 2 4 x L 1 R h Y m x l M S 9 B d X R v U m V t b 3 Z l Z E N v b H V t b n M x L n t G d W x s I E 5 h b W U s N n 0 m c X V v d D s s J n F 1 b 3 Q 7 U 2 V j d G l v b j E v V G F i b G U x L 0 F 1 d G 9 S Z W 1 v d m V k Q 2 9 s d W 1 u c z E u e 0 d l b m R l c i w 3 f S Z x d W 9 0 O y w m c X V v d D t T Z W N 0 a W 9 u M S 9 U Y W J s Z T E v Q X V 0 b 1 J l b W 9 2 Z W R D b 2 x 1 b W 5 z M S 5 7 V G 9 0 Y W x Q b 3 A s O H 0 m c X V v d D s s J n F 1 b 3 Q 7 U 2 V j d G l v b j E v V G F i b G U x L 0 F 1 d G 9 S Z W 1 v d m V k Q 2 9 s d W 1 u c z E u e 0 1 l b l B v c C w 5 f S Z x d W 9 0 O y w m c X V v d D t T Z W N 0 a W 9 u M S 9 U Y W J s Z T E v Q X V 0 b 1 J l b W 9 2 Z W R D b 2 x 1 b W 5 z M S 5 7 T W V u U G 9 w L 1 R v d G F s U G 9 w L D E w f S Z x d W 9 0 O y w m c X V v d D t T Z W N 0 a W 9 u M S 9 U Y W J s Z T E v Q X V 0 b 1 J l b W 9 2 Z W R D b 2 x 1 b W 5 z M S 5 7 Q 2 9 1 b n R 5 L D E x f S Z x d W 9 0 O y w m c X V v d D t T Z W N 0 a W 9 u M S 9 U Y W J s Z T E v Q X V 0 b 1 J l b W 9 2 Z W R D b 2 x 1 b W 5 z M S 5 7 Q 2 9 s d W 1 u M S w x M n 0 m c X V v d D s s J n F 1 b 3 Q 7 U 2 V j d G l v b j E v V G F i b G U x L 0 F 1 d G 9 S Z W 1 v d m V k Q 2 9 s d W 1 u c z E u e 0 N p d G l 6 Z W 4 s M T N 9 J n F 1 b 3 Q 7 L C Z x d W 9 0 O 1 N l Y 3 R p b 2 4 x L 1 R h Y m x l M S 9 B d X R v U m V t b 3 Z l Z E N v b H V t b n M x L n t J b m N v b W U s M T R 9 J n F 1 b 3 Q 7 L C Z x d W 9 0 O 1 N l Y 3 R p b 2 4 x L 1 R h Y m x l M S 9 B d X R v U m V t b 3 Z l Z E N v b H V t b n M x L n t U Y X g s M T V 9 J n F 1 b 3 Q 7 X S w m c X V v d D t S Z W x h d G l v b n N o a X B J b m Z v J n F 1 b 3 Q 7 O l t d f S I g L z 4 8 R W 5 0 c n k g V H l w Z T 0 i U X V l c n l J R C I g V m F s d W U 9 I n M z N T R m Z W M 1 Z i 0 y M j E 2 L T Q w Z T M t Y W J l Y S 0 0 O D Z j O D V m N D g x Z G 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b 3 J 0 Z W Q l M j B S b 3 d 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V G F i b G U x I C g y K S 9 B d X R v U m V t b 3 Z l Z E N v b H V t b n M x L n t T d G F m Z i B J R C w w f S Z x d W 9 0 O y w m c X V v d D t T Z W N 0 a W 9 u M S 9 U Y W J s Z T E g K D I p L 0 F 1 d G 9 S Z W 1 v d m V k Q 2 9 s d W 1 u c z E u e 1 N 0 Y W Z m I E x l d H R l c n M s M X 0 m c X V v d D s s J n F 1 b 3 Q 7 U 2 V j d G l v b j E v V G F i b G U x I C g y K S 9 B d X R v U m V t b 3 Z l Z E N v b H V t b n M x L n t T d G F m Z i M s M n 0 m c X V v d D s s J n F 1 b 3 Q 7 U 2 V j d G l v b j E v V G F i b G U x I C g y K S 9 B d X R v U m V t b 3 Z l Z E N v b H V t b n M x L n t T d G F y d C B E Y X R l L D N 9 J n F 1 b 3 Q 7 L C Z x d W 9 0 O 1 N l Y 3 R p b 2 4 x L 1 R h Y m x l M S A o M i k v Q X V 0 b 1 J l b W 9 2 Z W R D b 2 x 1 b W 5 z M S 5 7 U 2 F s Y X J 5 L D R 9 J n F 1 b 3 Q 7 L C Z x d W 9 0 O 1 N l Y 3 R p b 2 4 x L 1 R h Y m x l M S A o M i k v Q X V 0 b 1 J l b W 9 2 Z W R D b 2 x 1 b W 5 z M S 5 7 Q 2 9 s d W 1 u M i w 1 f S Z x d W 9 0 O y w m c X V v d D t T Z W N 0 a W 9 u M S 9 U Y W J s Z T E g K D I p L 0 F 1 d G 9 S Z W 1 v d m V k Q 2 9 s d W 1 u c z E u e 0 Z 1 b G w g T m F t Z S w 2 f S Z x d W 9 0 O y w m c X V v d D t T Z W N 0 a W 9 u M S 9 U Y W J s Z T E g K D I p L 0 F 1 d G 9 S Z W 1 v d m V k Q 2 9 s d W 1 u c z E u e 0 d l b m R l c i w 3 f S Z x d W 9 0 O y w m c X V v d D t T Z W N 0 a W 9 u M S 9 U Y W J s Z T E g K D I p L 0 F 1 d G 9 S Z W 1 v d m V k Q 2 9 s d W 1 u c z E u e 1 R v d G F s U G 9 w L D h 9 J n F 1 b 3 Q 7 L C Z x d W 9 0 O 1 N l Y 3 R p b 2 4 x L 1 R h Y m x l M S A o M i k v Q X V 0 b 1 J l b W 9 2 Z W R D b 2 x 1 b W 5 z M S 5 7 T W V u U G 9 w L D l 9 J n F 1 b 3 Q 7 L C Z x d W 9 0 O 1 N l Y 3 R p b 2 4 x L 1 R h Y m x l M S A o M i k v Q X V 0 b 1 J l b W 9 2 Z W R D b 2 x 1 b W 5 z M S 5 7 T W V u U G 9 w L 1 R v d G F s U G 9 w L D E w f S Z x d W 9 0 O y w m c X V v d D t T Z W N 0 a W 9 u M S 9 U Y W J s Z T E g K D I p L 0 F 1 d G 9 S Z W 1 v d m V k Q 2 9 s d W 1 u c z E u e 0 N v d W 5 0 e S w x M X 0 m c X V v d D s s J n F 1 b 3 Q 7 U 2 V j d G l v b j E v V G F i b G U x I C g y K S 9 B d X R v U m V t b 3 Z l Z E N v b H V t b n M x L n t D b 3 V u d H k y L D E y f S Z x d W 9 0 O y w m c X V v d D t T Z W N 0 a W 9 u M S 9 U Y W J s Z T E g K D I p L 0 F 1 d G 9 S Z W 1 v d m V k Q 2 9 s d W 1 u c z E u e 0 N p d G l 6 Z W 4 s M T N 9 J n F 1 b 3 Q 7 L C Z x d W 9 0 O 1 N l Y 3 R p b 2 4 x L 1 R h Y m x l M S A o M i k v Q X V 0 b 1 J l b W 9 2 Z W R D b 2 x 1 b W 5 z M S 5 7 S W 5 j b 2 1 l L D E 0 f S Z x d W 9 0 O y w m c X V v d D t T Z W N 0 a W 9 u M S 9 U Y W J s Z T E g K D I p L 0 F 1 d G 9 S Z W 1 v d m V k Q 2 9 s d W 1 u c z E u e 1 R h e C w x N X 0 m c X V v d D t d L C Z x d W 9 0 O 0 N v b H V t b k N v d W 5 0 J n F 1 b 3 Q 7 O j E 2 L C Z x d W 9 0 O 0 t l e U N v b H V t b k 5 h b W V z J n F 1 b 3 Q 7 O l t d L C Z x d W 9 0 O 0 N v b H V t b k l k Z W 5 0 a X R p Z X M m c X V v d D s 6 W y Z x d W 9 0 O 1 N l Y 3 R p b 2 4 x L 1 R h Y m x l M S A o M i k v Q X V 0 b 1 J l b W 9 2 Z W R D b 2 x 1 b W 5 z M S 5 7 U 3 R h Z m Y g S U Q s M H 0 m c X V v d D s s J n F 1 b 3 Q 7 U 2 V j d G l v b j E v V G F i b G U x I C g y K S 9 B d X R v U m V t b 3 Z l Z E N v b H V t b n M x L n t T d G F m Z i B M Z X R 0 Z X J z L D F 9 J n F 1 b 3 Q 7 L C Z x d W 9 0 O 1 N l Y 3 R p b 2 4 x L 1 R h Y m x l M S A o M i k v Q X V 0 b 1 J l b W 9 2 Z W R D b 2 x 1 b W 5 z M S 5 7 U 3 R h Z m Y j L D J 9 J n F 1 b 3 Q 7 L C Z x d W 9 0 O 1 N l Y 3 R p b 2 4 x L 1 R h Y m x l M S A o M i k v Q X V 0 b 1 J l b W 9 2 Z W R D b 2 x 1 b W 5 z M S 5 7 U 3 R h c n Q g R G F 0 Z S w z f S Z x d W 9 0 O y w m c X V v d D t T Z W N 0 a W 9 u M S 9 U Y W J s Z T E g K D I p L 0 F 1 d G 9 S Z W 1 v d m V k Q 2 9 s d W 1 u c z E u e 1 N h b G F y e S w 0 f S Z x d W 9 0 O y w m c X V v d D t T Z W N 0 a W 9 u M S 9 U Y W J s Z T E g K D I p L 0 F 1 d G 9 S Z W 1 v d m V k Q 2 9 s d W 1 u c z E u e 0 N v b H V t b j I s N X 0 m c X V v d D s s J n F 1 b 3 Q 7 U 2 V j d G l v b j E v V G F i b G U x I C g y K S 9 B d X R v U m V t b 3 Z l Z E N v b H V t b n M x L n t G d W x s I E 5 h b W U s N n 0 m c X V v d D s s J n F 1 b 3 Q 7 U 2 V j d G l v b j E v V G F i b G U x I C g y K S 9 B d X R v U m V t b 3 Z l Z E N v b H V t b n M x L n t H Z W 5 k Z X I s N 3 0 m c X V v d D s s J n F 1 b 3 Q 7 U 2 V j d G l v b j E v V G F i b G U x I C g y K S 9 B d X R v U m V t b 3 Z l Z E N v b H V t b n M x L n t U b 3 R h b F B v c C w 4 f S Z x d W 9 0 O y w m c X V v d D t T Z W N 0 a W 9 u M S 9 U Y W J s Z T E g K D I p L 0 F 1 d G 9 S Z W 1 v d m V k Q 2 9 s d W 1 u c z E u e 0 1 l b l B v c C w 5 f S Z x d W 9 0 O y w m c X V v d D t T Z W N 0 a W 9 u M S 9 U Y W J s Z T E g K D I p L 0 F 1 d G 9 S Z W 1 v d m V k Q 2 9 s d W 1 u c z E u e 0 1 l b l B v c C 9 U b 3 R h b F B v c C w x M H 0 m c X V v d D s s J n F 1 b 3 Q 7 U 2 V j d G l v b j E v V G F i b G U x I C g y K S 9 B d X R v U m V t b 3 Z l Z E N v b H V t b n M x L n t D b 3 V u d H k s M T F 9 J n F 1 b 3 Q 7 L C Z x d W 9 0 O 1 N l Y 3 R p b 2 4 x L 1 R h Y m x l M S A o M i k v Q X V 0 b 1 J l b W 9 2 Z W R D b 2 x 1 b W 5 z M S 5 7 Q 2 9 1 b n R 5 M i w x M n 0 m c X V v d D s s J n F 1 b 3 Q 7 U 2 V j d G l v b j E v V G F i b G U x I C g y K S 9 B d X R v U m V t b 3 Z l Z E N v b H V t b n M x L n t D a X R p e m V u L D E z f S Z x d W 9 0 O y w m c X V v d D t T Z W N 0 a W 9 u M S 9 U Y W J s Z T E g K D I p L 0 F 1 d G 9 S Z W 1 v d m V k Q 2 9 s d W 1 u c z E u e 0 l u Y 2 9 t Z S w x N H 0 m c X V v d D s s J n F 1 b 3 Q 7 U 2 V j d G l v b j E v V G F i b G U x I C g y K S 9 B d X R v U m V t b 3 Z l Z E N v b H V t b n M x L n t U Y X g s M T V 9 J n F 1 b 3 Q 7 X S w m c X V v d D t S Z W x h d G l v b n N o a X B J b m Z v J n F 1 b 3 Q 7 O l t d f S I g L z 4 8 R W 5 0 c n k g V H l w Z T 0 i R m l s b F N 0 Y X R 1 c y I g V m F s d W U 9 I n N D b 2 1 w b G V 0 Z S I g L z 4 8 R W 5 0 c n k g V H l w Z T 0 i R m l s b E N v b H V t b k 5 h b W V z I i B W Y W x 1 Z T 0 i c 1 s m c X V v d D t T d G F m Z i B J R C Z x d W 9 0 O y w m c X V v d D t T d G F m Z i B M Z X R 0 Z X J z J n F 1 b 3 Q 7 L C Z x d W 9 0 O 1 N 0 Y W Z m I y Z x d W 9 0 O y w m c X V v d D t T d G F y d C B E Y X R l J n F 1 b 3 Q 7 L C Z x d W 9 0 O 1 N h b G F y e S Z x d W 9 0 O y w m c X V v d D t D b 2 x 1 b W 4 y J n F 1 b 3 Q 7 L C Z x d W 9 0 O 0 Z 1 b G w g T m F t Z S Z x d W 9 0 O y w m c X V v d D t H Z W 5 k Z X I m c X V v d D s s J n F 1 b 3 Q 7 V G 9 0 Y W x Q b 3 A m c X V v d D s s J n F 1 b 3 Q 7 T W V u U G 9 w J n F 1 b 3 Q 7 L C Z x d W 9 0 O 0 1 l b l B v c C 9 U b 3 R h b F B v c C Z x d W 9 0 O y w m c X V v d D t D b 3 V u d H k m c X V v d D s s J n F 1 b 3 Q 7 Q 2 9 1 b n R 5 M i Z x d W 9 0 O y w m c X V v d D t D a X R p e m V u J n F 1 b 3 Q 7 L C Z x d W 9 0 O 0 l u Y 2 9 t Z S Z x d W 9 0 O y w m c X V v d D t U Y X g m c X V v d D t d I i A v P j x F b n R y e S B U e X B l P S J G a W x s Q 2 9 s d W 1 u V H l w Z X M i I F Z h b H V l P S J z Q m d Z R 0 N S R U V C Z 1 l E Q X d R R 0 J n T U R B d z 0 9 I i A v P j x F b n R y e S B U e X B l P S J G a W x s T G F z d F V w Z G F 0 Z W Q i I F Z h b H V l P S J k M j A y M y 0 w M S 0 y M l Q x M D o y M T o w N i 4 1 N T U 2 O T U w W i I g L z 4 8 R W 5 0 c n k g V H l w Z T 0 i R m l s b E V y c m 9 y Q 2 9 1 b n Q i I F Z h b H V l P S J s M C I g L z 4 8 R W 5 0 c n k g V H l w Z T 0 i R m l s b E V y c m 9 y Q 2 9 k Z S I g V m F s d W U 9 I n N V b m t u b 3 d u I i A v P j x F b n R y e S B U e X B l P S J G a W x s Q 2 9 1 b n Q i I F Z h b H V l P S J s M j U 3 I i A v P j x F b n R y e S B U e X B l P S J B Z G R l Z F R v R G F 0 Y U 1 v Z G V s I i B W Y W x 1 Z T 0 i b D A i I C 8 + P E V u d H J 5 I F R 5 c G U 9 I l F 1 Z X J 5 S U Q i I F Z h b H V l P S J z M m Q 1 Y W U x M D E t O T A w Y y 0 0 Z W M x L W E y M D Y t N D Y 3 N m E 1 O D I 2 O W J k 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u Y W 1 l Z C U y M E N v b H V t b n M 8 L 0 l 0 Z W 1 Q Y X R o P j w v S X R l b U x v Y 2 F 0 a W 9 u P j x T d G F i b G V F b n R y a W V z I C 8 + P C 9 J d G V t P j x J d G V t P j x J d G V t T G 9 j Y X R p b 2 4 + P E l 0 Z W 1 U e X B l P k Z v c m 1 1 b G E 8 L 0 l 0 Z W 1 U e X B l P j x J d G V t U G F 0 a D 5 T Z W N 0 a W 9 u M S 9 U Y W J s Z T E l M j A o M i k v U m V w b G F j Z W Q l M j B W Y W x 1 Z T w v S X R l b V B h d G g + P C 9 J d G V t T G 9 j Y X R p b 2 4 + P F N 0 Y W J s Z U V u d H J p Z X M g L z 4 8 L 0 l 0 Z W 0 + P E l 0 Z W 0 + P E l 0 Z W 1 M b 2 N h d G l v b j 4 8 S X R l b V R 5 c G U + R m 9 y b X V s Y T w v S X R l b V R 5 c G U + P E l 0 Z W 1 Q Y X R o P l N l Y 3 R p b 2 4 x L 1 R h Y m x l M S U y M C g y K S 9 S Z X B s Y W N l Z C U y M F Z h b H V l M T w v S X R l b V B h d G g + P C 9 J d G V t T G 9 j Y X R p b 2 4 + P F N 0 Y W J s Z U V u d H J p Z X M g L z 4 8 L 0 l 0 Z W 0 + P E l 0 Z W 0 + P E l 0 Z W 1 M b 2 N h d G l v b j 4 8 S X R l b V R 5 c G U + R m 9 y b X V s Y T w v S X R l b V R 5 c G U + P E l 0 Z W 1 Q Y X R o P l N l Y 3 R p b 2 4 x L 1 R h Y m x l M S U y M C g y K S 9 U c m l t b W V k J T I w V G V 4 d D w v S X R l b V B h d G g + P C 9 J d G V t T G 9 j Y X R p b 2 4 + P F N 0 Y W J s Z U V u d H J p Z X M g L z 4 8 L 0 l 0 Z W 0 + P E l 0 Z W 0 + P E l 0 Z W 1 M b 2 N h d G l v b j 4 8 S X R l b V R 5 c G U + R m 9 y b X V s Y T w v S X R l b V R 5 c G U + P E l 0 Z W 1 Q Y X R o P l N l Y 3 R p b 2 4 x L 1 R h Y m x l M S U y M C g y K S 9 T b 3 J 0 Z W Q l M j B S b 3 d z P C 9 J d G V t U G F 0 a D 4 8 L 0 l 0 Z W 1 M b 2 N h d G l v b j 4 8 U 3 R h Y m x l R W 5 0 c m l l c y A v P j w v S X R l b T 4 8 L 0 l 0 Z W 1 z P j w v T G 9 j Y W x Q Y W N r Y W d l T W V 0 Y W R h d G F G a W x l P h Y A A A B Q S w U G A A A A A A A A A A A A A A A A A A A A A A A A J g E A A A E A A A D Q j J 3 f A R X R E Y x 6 A M B P w p f r A Q A A A M C E Q + Y 7 O E d E v X 2 L R D V 2 z f s A A A A A A g A A A A A A E G Y A A A A B A A A g A A A A P 5 b C m 5 d Q K S t 7 S x G Y T O U 4 J X F J Q n Y M r u X 2 0 V U g o k 4 d p 2 M A A A A A D o A A A A A C A A A g A A A A 5 k m G F 7 y P r k p g / C e o g S U v 2 k K o U t b b F t m A G Q m i e k K M v 6 V Q A A A A L 2 1 q 6 w F 9 a 9 2 D g 9 H l n V L A B O k e r o t 2 p / 3 y / u 4 5 2 c 3 Y M 4 t J 7 8 O C r D 9 p G X 0 x v d w e 6 o Y D d c a a 8 n / C C z u D h Y L w W Y I P 4 w 8 c N X s f w p w N 7 6 O K z 3 N I H S t A A A A A 8 3 i X g T O I 4 H j I E J q Z D M v R 7 x l h z Q S A f s Z L 8 W x y 7 c / h H 2 9 b x r 2 8 7 w q r q L 2 d D u 9 W k 2 f O e s d 5 n I Y g / U 7 n Z t 3 h 0 e 8 N d 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21D9A68A46F8AA40A697375F32845647" ma:contentTypeVersion="3" ma:contentTypeDescription="Create a new document." ma:contentTypeScope="" ma:versionID="8dc190238450969c6ecf4044ca27fafd">
  <xsd:schema xmlns:xsd="http://www.w3.org/2001/XMLSchema" xmlns:xs="http://www.w3.org/2001/XMLSchema" xmlns:p="http://schemas.microsoft.com/office/2006/metadata/properties" xmlns:ns2="48896690-b043-47d0-9dcd-68eeca0ccbfd" targetNamespace="http://schemas.microsoft.com/office/2006/metadata/properties" ma:root="true" ma:fieldsID="7cd05feb629228b7e67ddbb5aea481f1" ns2:_="">
    <xsd:import namespace="48896690-b043-47d0-9dcd-68eeca0ccbfd"/>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896690-b043-47d0-9dcd-68eeca0ccbfd"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2FD841-F32C-4BB0-9F95-A51A906ACAE1}">
  <ds:schemaRefs>
    <ds:schemaRef ds:uri="http://schemas.microsoft.com/sharepoint/v3/contenttype/forms"/>
  </ds:schemaRefs>
</ds:datastoreItem>
</file>

<file path=customXml/itemProps2.xml><?xml version="1.0" encoding="utf-8"?>
<ds:datastoreItem xmlns:ds="http://schemas.openxmlformats.org/officeDocument/2006/customXml" ds:itemID="{D8E660D5-8CC0-4D67-A9AE-3561B931E92A}">
  <ds:schemaRefs>
    <ds:schemaRef ds:uri="http://schemas.microsoft.com/DataMashup"/>
  </ds:schemaRefs>
</ds:datastoreItem>
</file>

<file path=customXml/itemProps3.xml><?xml version="1.0" encoding="utf-8"?>
<ds:datastoreItem xmlns:ds="http://schemas.openxmlformats.org/officeDocument/2006/customXml" ds:itemID="{BEDAB5BD-15CE-42CE-912C-54CDFE00D2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896690-b043-47d0-9dcd-68eeca0ccb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Final Cleaned Data and Analysis</vt:lpstr>
      <vt:lpstr>Cleaned Data</vt:lpstr>
      <vt:lpstr>Original Data</vt:lpstr>
      <vt:lpstr>Task </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Dejifan</dc:creator>
  <cp:lastModifiedBy>Owner</cp:lastModifiedBy>
  <dcterms:created xsi:type="dcterms:W3CDTF">2023-01-20T13:33:57Z</dcterms:created>
  <dcterms:modified xsi:type="dcterms:W3CDTF">2023-01-24T17:37:58Z</dcterms:modified>
</cp:coreProperties>
</file>