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  <Override PartName="/xl/worksheets/sheet19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860" yWindow="800" windowWidth="16380" windowHeight="16560" tabRatio="600" firstSheet="0" activeTab="0" autoFilterDateGrouping="1"/>
  </bookViews>
  <sheets>
    <sheet xmlns:r="http://schemas.openxmlformats.org/officeDocument/2006/relationships" name="00_README" sheetId="19" state="visible" r:id="rIdReadme"/>
    <sheet xmlns:r="http://schemas.openxmlformats.org/officeDocument/2006/relationships" name="household age" sheetId="1" state="visible" r:id="rId1"/>
    <sheet xmlns:r="http://schemas.openxmlformats.org/officeDocument/2006/relationships" name="number of firms" sheetId="2" state="visible" r:id="rId2"/>
    <sheet xmlns:r="http://schemas.openxmlformats.org/officeDocument/2006/relationships" name="death rate " sheetId="3" state="visible" r:id="rId3"/>
    <sheet xmlns:r="http://schemas.openxmlformats.org/officeDocument/2006/relationships" name="productivity_manufacturing" sheetId="4" state="hidden" r:id="rId4"/>
    <sheet xmlns:r="http://schemas.openxmlformats.org/officeDocument/2006/relationships" name="productivity" sheetId="5" state="visible" r:id="rId5"/>
    <sheet xmlns:r="http://schemas.openxmlformats.org/officeDocument/2006/relationships" name="wage increase" sheetId="6" state="visible" r:id="rId6"/>
    <sheet xmlns:r="http://schemas.openxmlformats.org/officeDocument/2006/relationships" name="policy int" sheetId="7" state="visible" r:id="rId7"/>
    <sheet xmlns:r="http://schemas.openxmlformats.org/officeDocument/2006/relationships" name="deposit int" sheetId="8" state="visible" r:id="rId8"/>
    <sheet xmlns:r="http://schemas.openxmlformats.org/officeDocument/2006/relationships" name="lend int" sheetId="9" state="visible" r:id="rId9"/>
    <sheet xmlns:r="http://schemas.openxmlformats.org/officeDocument/2006/relationships" name="paygo rate" sheetId="10" state="visible" r:id="rId10"/>
    <sheet xmlns:r="http://schemas.openxmlformats.org/officeDocument/2006/relationships" name="job application" sheetId="11" state="visible" r:id="rId11"/>
    <sheet xmlns:r="http://schemas.openxmlformats.org/officeDocument/2006/relationships" name="pension balance" sheetId="12" state="visible" r:id="rId12"/>
    <sheet xmlns:r="http://schemas.openxmlformats.org/officeDocument/2006/relationships" name="Young Unemp" sheetId="13" state="visible" r:id="rId13"/>
    <sheet xmlns:r="http://schemas.openxmlformats.org/officeDocument/2006/relationships" name="Old Unemp" sheetId="14" state="visible" r:id="rId14"/>
    <sheet xmlns:r="http://schemas.openxmlformats.org/officeDocument/2006/relationships" name="CPI" sheetId="15" state="visible" r:id="rId15"/>
    <sheet xmlns:r="http://schemas.openxmlformats.org/officeDocument/2006/relationships" name="Nominal GDP" sheetId="16" state="hidden" r:id="rId16"/>
    <sheet xmlns:r="http://schemas.openxmlformats.org/officeDocument/2006/relationships" name="Household Consumption" sheetId="17" state="visible" r:id="rId17"/>
    <sheet xmlns:r="http://schemas.openxmlformats.org/officeDocument/2006/relationships" name="Nominal &amp;Real GDP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%"/>
    <numFmt numFmtId="165" formatCode="0.000"/>
    <numFmt numFmtId="166" formatCode="0.000000%"/>
    <numFmt numFmtId="167" formatCode="0.0000E+00"/>
    <numFmt numFmtId="168" formatCode="0.0000"/>
    <numFmt numFmtId="169" formatCode="0.0%"/>
    <numFmt numFmtId="170" formatCode="_(* #,##0.00_);_(* \(#,##0.00\);_(* &quot;-&quot;_);_(@_)"/>
    <numFmt numFmtId="171" formatCode="_(* #,##0.0000_);_(* \(#,##0.0000\);_(* &quot;-&quot;_);_(@_)"/>
  </numFmts>
  <fonts count="21">
    <font>
      <name val="Aptos Narrow"/>
      <family val="2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rial Unicode MS"/>
      <family val="2"/>
      <color rgb="FF000000"/>
      <sz val="10"/>
    </font>
    <font>
      <name val="Aptos Narrow"/>
      <b val="1"/>
      <color theme="1"/>
      <sz val="18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sz val="8"/>
      <scheme val="minor"/>
    </font>
    <font>
      <name val="Arial"/>
      <family val="2"/>
      <color rgb="FF000000"/>
      <sz val="12"/>
    </font>
    <font>
      <name val="Arial"/>
      <family val="2"/>
      <i val="1"/>
      <color rgb="FF333333"/>
      <sz val="12"/>
    </font>
    <font>
      <name val="Inherit"/>
      <b val="1"/>
      <color rgb="FF333333"/>
      <sz val="12"/>
    </font>
    <font>
      <name val="Aptos Narrow"/>
      <color theme="1"/>
      <sz val="12"/>
      <scheme val="minor"/>
    </font>
    <font>
      <name val="Aptos Narrow"/>
      <family val="2"/>
      <color rgb="FF000000"/>
      <sz val="12"/>
      <scheme val="minor"/>
    </font>
    <font>
      <name val="Helvetica Neue"/>
      <family val="2"/>
      <color rgb="FF000000"/>
      <sz val="10"/>
    </font>
    <font>
      <name val="Arial"/>
      <family val="2"/>
      <color rgb="FF333333"/>
      <sz val="12"/>
    </font>
    <font>
      <name val="Times"/>
      <b val="1"/>
      <color rgb="FF444444"/>
      <sz val="18"/>
    </font>
    <font>
      <name val="Verdana"/>
      <family val="2"/>
      <color rgb="FF000000"/>
      <sz val="11"/>
    </font>
    <font>
      <name val="Helvetica Neue"/>
      <family val="2"/>
      <b val="1"/>
      <color rgb="FF000000"/>
      <sz val="10"/>
    </font>
    <font>
      <name val="Hiragino Sans"/>
      <color rgb="FF000000"/>
      <sz val="10"/>
    </font>
    <font>
      <name val="Helvetica"/>
      <family val="2"/>
      <color theme="1"/>
      <sz val="12"/>
    </font>
    <font>
      <b val="1"/>
      <sz val="14"/>
      <color rgb="FF1F4E79"/>
      <name val="Calibri"/>
      <family val="2"/>
    </font>
    <font>
      <b val="1"/>
      <sz val="11"/>
      <color rgb="FFFFFFFF"/>
      <name val="Calibri"/>
      <family val="2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5">
    <xf numFmtId="0" fontId="2" fillId="0" borderId="0"/>
    <xf numFmtId="9" fontId="2" fillId="0" borderId="0"/>
    <xf numFmtId="0" fontId="5" fillId="0" borderId="0"/>
    <xf numFmtId="0" fontId="1" fillId="0" borderId="0"/>
    <xf numFmtId="41" fontId="2" fillId="0" borderId="0"/>
  </cellStyleXfs>
  <cellXfs count="82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3" fillId="0" borderId="0" pivotButton="0" quotePrefix="0" xfId="0"/>
    <xf numFmtId="10" fontId="0" fillId="0" borderId="0" pivotButton="0" quotePrefix="0" xfId="1"/>
    <xf numFmtId="10" fontId="0" fillId="2" borderId="0" pivotButton="0" quotePrefix="0" xfId="1"/>
    <xf numFmtId="2" fontId="0" fillId="0" borderId="0" pivotButton="0" quotePrefix="0" xfId="0"/>
    <xf numFmtId="10" fontId="0" fillId="0" borderId="0" pivotButton="0" quotePrefix="0" xfId="1"/>
    <xf numFmtId="2" fontId="0" fillId="0" borderId="0" pivotButton="0" quotePrefix="0" xfId="1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2"/>
    <xf numFmtId="1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2">
      <alignment vertical="center"/>
    </xf>
    <xf numFmtId="4" fontId="0" fillId="0" borderId="0" applyAlignment="1" pivotButton="0" quotePrefix="0" xfId="0">
      <alignment horizontal="right" vertical="center"/>
    </xf>
    <xf numFmtId="0" fontId="0" fillId="0" borderId="0" pivotButton="0" quotePrefix="1" xfId="0"/>
    <xf numFmtId="2" fontId="1" fillId="0" borderId="0" pivotButton="0" quotePrefix="0" xfId="3"/>
    <xf numFmtId="2" fontId="0" fillId="0" borderId="0" pivotButton="0" quotePrefix="1" xfId="0"/>
    <xf numFmtId="14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4" fontId="0" fillId="0" borderId="0" pivotButton="0" quotePrefix="0" xfId="0"/>
    <xf numFmtId="41" fontId="0" fillId="0" borderId="0" pivotButton="0" quotePrefix="0" xfId="4"/>
    <xf numFmtId="0" fontId="0" fillId="3" borderId="0" pivotButton="0" quotePrefix="0" xfId="0"/>
    <xf numFmtId="1" fontId="0" fillId="3" borderId="0" pivotButton="0" quotePrefix="0" xfId="0"/>
    <xf numFmtId="49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49" fontId="0" fillId="4" borderId="0" pivotButton="0" quotePrefix="0" xfId="0"/>
    <xf numFmtId="0" fontId="0" fillId="5" borderId="0" pivotButton="0" quotePrefix="0" xfId="0"/>
    <xf numFmtId="49" fontId="0" fillId="5" borderId="0" pivotButton="0" quotePrefix="0" xfId="0"/>
    <xf numFmtId="1" fontId="0" fillId="4" borderId="0" pivotButton="0" quotePrefix="0" xfId="0"/>
    <xf numFmtId="1" fontId="0" fillId="5" borderId="0" pivotButton="0" quotePrefix="0" xfId="0"/>
    <xf numFmtId="49" fontId="0" fillId="0" borderId="0" pivotButton="0" quotePrefix="0" xfId="0"/>
    <xf numFmtId="166" fontId="0" fillId="0" borderId="0" pivotButton="0" quotePrefix="0" xfId="1"/>
    <xf numFmtId="166" fontId="0" fillId="6" borderId="0" pivotButton="0" quotePrefix="0" xfId="1"/>
    <xf numFmtId="0" fontId="0" fillId="6" borderId="0" pivotButton="0" quotePrefix="0" xfId="0"/>
    <xf numFmtId="167" fontId="0" fillId="6" borderId="0" pivotButton="0" quotePrefix="0" xfId="1"/>
    <xf numFmtId="10" fontId="0" fillId="0" borderId="0" applyAlignment="1" pivotButton="0" quotePrefix="0" xfId="0">
      <alignment vertical="center"/>
    </xf>
    <xf numFmtId="0" fontId="10" fillId="0" borderId="0" pivotButton="0" quotePrefix="0" xfId="0"/>
    <xf numFmtId="168" fontId="0" fillId="0" borderId="0" pivotButton="0" quotePrefix="0" xfId="0"/>
    <xf numFmtId="168" fontId="11" fillId="0" borderId="0" pivotButton="0" quotePrefix="0" xfId="0"/>
    <xf numFmtId="169" fontId="0" fillId="0" borderId="0" pivotButton="0" quotePrefix="0" xfId="0"/>
    <xf numFmtId="4" fontId="12" fillId="0" borderId="0" pivotButton="0" quotePrefix="0" xfId="0"/>
    <xf numFmtId="0" fontId="0" fillId="2" borderId="0" applyAlignment="1" pivotButton="0" quotePrefix="0" xfId="0">
      <alignment horizontal="left"/>
    </xf>
    <xf numFmtId="41" fontId="0" fillId="3" borderId="0" applyAlignment="1" pivotButton="0" quotePrefix="0" xfId="4">
      <alignment horizontal="right"/>
    </xf>
    <xf numFmtId="41" fontId="0" fillId="2" borderId="0" applyAlignment="1" pivotButton="0" quotePrefix="0" xfId="4">
      <alignment horizontal="right"/>
    </xf>
    <xf numFmtId="1" fontId="0" fillId="2" borderId="0" pivotButton="0" quotePrefix="0" xfId="0"/>
    <xf numFmtId="41" fontId="0" fillId="4" borderId="0" applyAlignment="1" pivotButton="0" quotePrefix="0" xfId="4">
      <alignment horizontal="right"/>
    </xf>
    <xf numFmtId="41" fontId="0" fillId="5" borderId="0" applyAlignment="1" pivotButton="0" quotePrefix="0" xfId="4">
      <alignment horizontal="right"/>
    </xf>
    <xf numFmtId="41" fontId="0" fillId="0" borderId="0" pivotButton="0" quotePrefix="0" xfId="0"/>
    <xf numFmtId="2" fontId="11" fillId="0" borderId="0" pivotButton="0" quotePrefix="0" xfId="0"/>
    <xf numFmtId="0" fontId="0" fillId="0" borderId="0" applyAlignment="1" pivotButton="0" quotePrefix="0" xfId="0">
      <alignment horizontal="left"/>
    </xf>
    <xf numFmtId="3" fontId="13" fillId="0" borderId="0" pivotButton="0" quotePrefix="0" xfId="0"/>
    <xf numFmtId="4" fontId="13" fillId="0" borderId="0" pivotButton="0" quotePrefix="0" xfId="0"/>
    <xf numFmtId="0" fontId="14" fillId="0" borderId="0" pivotButton="0" quotePrefix="0" xfId="0"/>
    <xf numFmtId="0" fontId="0" fillId="7" borderId="0" pivotButton="0" quotePrefix="0" xfId="0"/>
    <xf numFmtId="170" fontId="0" fillId="0" borderId="0" pivotButton="0" quotePrefix="0" xfId="4"/>
    <xf numFmtId="43" fontId="0" fillId="0" borderId="0" pivotButton="0" quotePrefix="0" xfId="0"/>
    <xf numFmtId="168" fontId="0" fillId="2" borderId="0" pivotButton="0" quotePrefix="0" xfId="0"/>
    <xf numFmtId="168" fontId="7" fillId="0" borderId="0" pivotButton="0" quotePrefix="0" xfId="0"/>
    <xf numFmtId="171" fontId="0" fillId="0" borderId="0" pivotButton="0" quotePrefix="0" xfId="4"/>
    <xf numFmtId="3" fontId="0" fillId="0" borderId="0" pivotButton="0" quotePrefix="0" xfId="0"/>
    <xf numFmtId="3" fontId="15" fillId="0" borderId="0" pivotButton="0" quotePrefix="0" xfId="0"/>
    <xf numFmtId="49" fontId="11" fillId="8" borderId="0" applyAlignment="1" pivotButton="0" quotePrefix="0" xfId="0">
      <alignment horizontal="left"/>
    </xf>
    <xf numFmtId="41" fontId="11" fillId="8" borderId="0" applyAlignment="1" pivotButton="0" quotePrefix="0" xfId="0">
      <alignment horizontal="right"/>
    </xf>
    <xf numFmtId="10" fontId="11" fillId="0" borderId="0" pivotButton="0" quotePrefix="0" xfId="0"/>
    <xf numFmtId="0" fontId="11" fillId="0" borderId="0" pivotButton="0" quotePrefix="0" xfId="0"/>
    <xf numFmtId="3" fontId="0" fillId="2" borderId="0" pivotButton="0" quotePrefix="0" xfId="0"/>
    <xf numFmtId="0" fontId="16" fillId="0" borderId="0" pivotButton="0" quotePrefix="0" xfId="0"/>
    <xf numFmtId="0" fontId="12" fillId="0" borderId="0" pivotButton="0" quotePrefix="0" xfId="0"/>
    <xf numFmtId="0" fontId="18" fillId="0" borderId="0" pivotButton="0" quotePrefix="0" xfId="0"/>
    <xf numFmtId="0" fontId="19" fillId="0" borderId="0" applyFont="1" xfId="0"/>
    <xf numFmtId="0" fontId="0" fillId="0" borderId="0" applyAlignment="1" xfId="0">
      <alignment vertical="top" wrapText="1"/>
    </xf>
    <xf numFmtId="0" fontId="20" fillId="9" borderId="0" applyFont="1" applyFill="1" applyAlignment="1" xfId="0">
      <alignment vertical="center" wrapText="1"/>
    </xf>
    <xf numFmtId="0" fontId="0" fillId="0" borderId="0" applyAlignment="1" xfId="0">
      <alignment vertical="top" wrapText="1"/>
    </xf>
    <xf numFmtId="0" fontId="0" fillId="10" borderId="0" applyFill="1" applyAlignment="1" xfId="0">
      <alignment vertical="top" wrapText="1"/>
    </xf>
  </cellXfs>
  <cellStyles count="5">
    <cellStyle name="Normal" xfId="0" builtinId="0"/>
    <cellStyle name="Percent" xfId="1" builtinId="5"/>
    <cellStyle name="Hyperlink" xfId="2" builtinId="8"/>
    <cellStyle name="Normal 2" xfId="3"/>
    <cellStyle name="Comma [0]" xfId="4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Relationship Type="http://schemas.openxmlformats.org/officeDocument/2006/relationships/worksheet" Target="/xl/worksheets/sheet19.xml" Id="rIdReadme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productivity製造工业!$B$1</f>
              <strCache>
                <ptCount val="1"/>
                <pt idx="0">
                  <v>Percentage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productivity製造工业!$A$2:$A$41</f>
              <strCache>
                <ptCount val="40"/>
                <pt idx="0">
                  <v>1994 I</v>
                </pt>
                <pt idx="1">
                  <v>1994 II</v>
                </pt>
                <pt idx="2">
                  <v>1994 III</v>
                </pt>
                <pt idx="3">
                  <v>1994 IV</v>
                </pt>
                <pt idx="4">
                  <v>1995 I</v>
                </pt>
                <pt idx="5">
                  <v>1995 II</v>
                </pt>
                <pt idx="6">
                  <v>1995 III</v>
                </pt>
                <pt idx="7">
                  <v>1995 IV</v>
                </pt>
                <pt idx="8">
                  <v>1996 I</v>
                </pt>
                <pt idx="9">
                  <v>1996 II</v>
                </pt>
                <pt idx="10">
                  <v>1996 III</v>
                </pt>
                <pt idx="11">
                  <v>1996 IV</v>
                </pt>
                <pt idx="12">
                  <v>1997 I</v>
                </pt>
                <pt idx="13">
                  <v>1997 II</v>
                </pt>
                <pt idx="14">
                  <v>1997 III</v>
                </pt>
                <pt idx="15">
                  <v>1997 IV</v>
                </pt>
                <pt idx="16">
                  <v>1998 I</v>
                </pt>
                <pt idx="17">
                  <v>1998 II</v>
                </pt>
                <pt idx="18">
                  <v>1998 III</v>
                </pt>
                <pt idx="19">
                  <v>1998 IV</v>
                </pt>
                <pt idx="20">
                  <v>1999 I</v>
                </pt>
                <pt idx="21">
                  <v>1999 II</v>
                </pt>
                <pt idx="22">
                  <v>1999 III</v>
                </pt>
                <pt idx="23">
                  <v>1999 IV</v>
                </pt>
                <pt idx="24">
                  <v>2000 I</v>
                </pt>
                <pt idx="25">
                  <v>2000 II</v>
                </pt>
                <pt idx="26">
                  <v>2000 III</v>
                </pt>
                <pt idx="27">
                  <v>2000 IV</v>
                </pt>
                <pt idx="28">
                  <v>2001 I</v>
                </pt>
                <pt idx="29">
                  <v>2001 II</v>
                </pt>
                <pt idx="30">
                  <v>2001 III</v>
                </pt>
                <pt idx="31">
                  <v>2001 IV</v>
                </pt>
                <pt idx="32">
                  <v>2002 I</v>
                </pt>
                <pt idx="33">
                  <v>2002 II</v>
                </pt>
                <pt idx="34">
                  <v>2002 III</v>
                </pt>
                <pt idx="35">
                  <v>2002 IV</v>
                </pt>
                <pt idx="36">
                  <v>2003 I</v>
                </pt>
                <pt idx="37">
                  <v>2003 II</v>
                </pt>
                <pt idx="38">
                  <v>2003 III</v>
                </pt>
                <pt idx="39">
                  <v>2003 IV</v>
                </pt>
              </strCache>
            </strRef>
          </cat>
          <val>
            <numRef>
              <f>productivity製造工业!$B$2:$B$41</f>
              <numCache>
                <formatCode>0.00%</formatCode>
                <ptCount val="40"/>
                <pt idx="0">
                  <v>-0.008</v>
                </pt>
                <pt idx="1">
                  <v>0.015</v>
                </pt>
                <pt idx="2">
                  <v>0.039</v>
                </pt>
                <pt idx="3">
                  <v>0.061</v>
                </pt>
                <pt idx="4">
                  <v>0.064</v>
                </pt>
                <pt idx="5">
                  <v>0.052</v>
                </pt>
                <pt idx="6">
                  <v>0.021</v>
                </pt>
                <pt idx="7">
                  <v>0.032</v>
                </pt>
                <pt idx="8">
                  <v>0.02</v>
                </pt>
                <pt idx="9">
                  <v>0.012</v>
                </pt>
                <pt idx="10">
                  <v>0.049</v>
                </pt>
                <pt idx="11">
                  <v>0.046</v>
                </pt>
                <pt idx="12">
                  <v>0.077</v>
                </pt>
                <pt idx="13">
                  <v>0.062</v>
                </pt>
                <pt idx="14">
                  <v>0.063</v>
                </pt>
                <pt idx="15">
                  <v>0.021</v>
                </pt>
                <pt idx="16">
                  <v>-0.013</v>
                </pt>
                <pt idx="17">
                  <v>-0.04</v>
                </pt>
                <pt idx="18">
                  <v>-0.04</v>
                </pt>
                <pt idx="19">
                  <v>-0.026</v>
                </pt>
                <pt idx="20">
                  <v>-0.005</v>
                </pt>
                <pt idx="21">
                  <v>0.034</v>
                </pt>
                <pt idx="22">
                  <v>0.045</v>
                </pt>
                <pt idx="23">
                  <v>0.06900000000000001</v>
                </pt>
                <pt idx="24">
                  <v>0.066</v>
                </pt>
                <pt idx="25">
                  <v>0.081</v>
                </pt>
                <pt idx="26">
                  <v>0.073</v>
                </pt>
                <pt idx="27">
                  <v>0.055</v>
                </pt>
                <pt idx="28">
                  <v>0.025</v>
                </pt>
                <pt idx="29">
                  <v>-0.015</v>
                </pt>
                <pt idx="30">
                  <v>-0.054</v>
                </pt>
                <pt idx="31">
                  <v>-0.07199999999999999</v>
                </pt>
                <pt idx="32">
                  <v>-0.029</v>
                </pt>
                <pt idx="33">
                  <v>0.026</v>
                </pt>
                <pt idx="34">
                  <v>0.075</v>
                </pt>
                <pt idx="35">
                  <v>0.094</v>
                </pt>
                <pt idx="36">
                  <v>0.075</v>
                </pt>
                <pt idx="37">
                  <v>0.043</v>
                </pt>
                <pt idx="38">
                  <v>0.024</v>
                </pt>
                <pt idx="39">
                  <v>0.054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42805311"/>
        <axId val="1942381695"/>
      </lineChart>
      <catAx>
        <axId val="19428053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942381695"/>
        <crosses val="autoZero"/>
        <auto val="1"/>
        <lblAlgn val="ctr"/>
        <lblOffset val="100"/>
        <noMultiLvlLbl val="0"/>
      </catAx>
      <valAx>
        <axId val="19423816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942805311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productivity製造工业!$R$1</f>
              <strCache>
                <ptCount val="1"/>
                <pt idx="0">
                  <v>Percentage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productivity製造工业!$Q$2:$Q$41</f>
              <strCache>
                <ptCount val="40"/>
                <pt idx="0">
                  <v>2009 I</v>
                </pt>
                <pt idx="1">
                  <v>2009 II</v>
                </pt>
                <pt idx="2">
                  <v>2009 III</v>
                </pt>
                <pt idx="3">
                  <v>2009 IV</v>
                </pt>
                <pt idx="4">
                  <v>2010 I</v>
                </pt>
                <pt idx="5">
                  <v>2010 II</v>
                </pt>
                <pt idx="6">
                  <v>2010 III</v>
                </pt>
                <pt idx="7">
                  <v>2010 IV</v>
                </pt>
                <pt idx="8">
                  <v>2011 I</v>
                </pt>
                <pt idx="9">
                  <v>2011 II</v>
                </pt>
                <pt idx="10">
                  <v>2011 III</v>
                </pt>
                <pt idx="11">
                  <v>2011 IV</v>
                </pt>
                <pt idx="12">
                  <v>2012 I</v>
                </pt>
                <pt idx="13">
                  <v>2012 II</v>
                </pt>
                <pt idx="14">
                  <v>2012 III</v>
                </pt>
                <pt idx="15">
                  <v>2012 IV</v>
                </pt>
                <pt idx="16">
                  <v>2013 I</v>
                </pt>
                <pt idx="17">
                  <v>2013 II</v>
                </pt>
                <pt idx="18">
                  <v>2013 III</v>
                </pt>
                <pt idx="19">
                  <v>2013 IV</v>
                </pt>
                <pt idx="20">
                  <v>2014 I</v>
                </pt>
                <pt idx="21">
                  <v>2014 II</v>
                </pt>
                <pt idx="22">
                  <v>2014 III</v>
                </pt>
                <pt idx="23">
                  <v>2014 IV</v>
                </pt>
                <pt idx="24">
                  <v>2015 I</v>
                </pt>
                <pt idx="25">
                  <v>2015 II</v>
                </pt>
                <pt idx="26">
                  <v>2015 III</v>
                </pt>
                <pt idx="27">
                  <v>2015 IV</v>
                </pt>
                <pt idx="28">
                  <v>2016 I</v>
                </pt>
                <pt idx="29">
                  <v>2016 II</v>
                </pt>
                <pt idx="30">
                  <v>2016 III</v>
                </pt>
                <pt idx="31">
                  <v>2016 IV</v>
                </pt>
                <pt idx="32">
                  <v>2017 I</v>
                </pt>
                <pt idx="33">
                  <v>2017 II</v>
                </pt>
                <pt idx="34">
                  <v>2017 III</v>
                </pt>
                <pt idx="35">
                  <v>2017 IV</v>
                </pt>
                <pt idx="36">
                  <v>2018 I</v>
                </pt>
                <pt idx="37">
                  <v>2018 II</v>
                </pt>
                <pt idx="38">
                  <v>2018 III</v>
                </pt>
                <pt idx="39">
                  <v>2018 IV</v>
                </pt>
              </strCache>
            </strRef>
          </cat>
          <val>
            <numRef>
              <f>productivity製造工业!$R$2:$R$41</f>
              <numCache>
                <formatCode>0.00%</formatCode>
                <ptCount val="40"/>
                <pt idx="0">
                  <v>-0.26</v>
                </pt>
                <pt idx="1">
                  <v>-0.187</v>
                </pt>
                <pt idx="2">
                  <v>-0.132</v>
                </pt>
                <pt idx="3">
                  <v>0.004</v>
                </pt>
                <pt idx="4">
                  <v>0.196</v>
                </pt>
                <pt idx="5">
                  <v>0.143</v>
                </pt>
                <pt idx="6">
                  <v>0.108</v>
                </pt>
                <pt idx="7">
                  <v>0.028</v>
                </pt>
                <pt idx="8">
                  <v>-0.015</v>
                </pt>
                <pt idx="9">
                  <v>-0.047</v>
                </pt>
                <pt idx="10">
                  <v>-0.011</v>
                </pt>
                <pt idx="11">
                  <v>-0.008999999999999999</v>
                </pt>
                <pt idx="12">
                  <v>0.045</v>
                </pt>
                <pt idx="13">
                  <v>0.043</v>
                </pt>
                <pt idx="14">
                  <v>-0.024</v>
                </pt>
                <pt idx="15">
                  <v>-0.046</v>
                </pt>
                <pt idx="16">
                  <v>-0.022</v>
                </pt>
                <pt idx="17">
                  <v>0.004</v>
                </pt>
                <pt idx="18">
                  <v>0.03</v>
                </pt>
                <pt idx="19">
                  <v>0.073</v>
                </pt>
                <pt idx="20">
                  <v>0.066</v>
                </pt>
                <pt idx="21">
                  <v>0.026</v>
                </pt>
                <pt idx="22">
                  <v>0.006</v>
                </pt>
                <pt idx="23">
                  <v>0.002</v>
                </pt>
                <pt idx="24">
                  <v>-0.021</v>
                </pt>
                <pt idx="25">
                  <v>-0.003</v>
                </pt>
                <pt idx="26">
                  <v>-0.004</v>
                </pt>
                <pt idx="27">
                  <v>0.014</v>
                </pt>
                <pt idx="28">
                  <v>0.001</v>
                </pt>
                <pt idx="29">
                  <v>0.008999999999999999</v>
                </pt>
                <pt idx="30">
                  <v>0.019</v>
                </pt>
                <pt idx="31">
                  <v>0.015</v>
                </pt>
                <pt idx="32">
                  <v>0.031</v>
                </pt>
                <pt idx="33">
                  <v>0.029</v>
                </pt>
                <pt idx="34">
                  <v>0.019</v>
                </pt>
                <pt idx="35">
                  <v>0.011</v>
                </pt>
                <pt idx="36">
                  <v>0.012</v>
                </pt>
                <pt idx="37">
                  <v>-0.003</v>
                </pt>
                <pt idx="38">
                  <v>-0.001</v>
                </pt>
                <pt idx="39">
                  <v>0.004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86744144"/>
        <axId val="586745856"/>
      </lineChart>
      <catAx>
        <axId val="5867441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586745856"/>
        <crosses val="autoZero"/>
        <auto val="1"/>
        <lblAlgn val="ctr"/>
        <lblOffset val="100"/>
        <noMultiLvlLbl val="0"/>
      </catAx>
      <valAx>
        <axId val="5867458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58674414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productivity!$B$8</f>
              <strCache>
                <ptCount val="1"/>
                <pt idx="0">
                  <v>labor productivity growth rate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productivity!$A$9:$A$18</f>
              <numCache>
                <formatCode>General</formatCode>
                <ptCount val="10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</numCache>
            </numRef>
          </xVal>
          <yVal>
            <numRef>
              <f>productivity!$B$9:$B$18</f>
              <numCache>
                <formatCode>0.0%</formatCode>
                <ptCount val="10"/>
                <pt idx="0">
                  <v>0.008</v>
                </pt>
                <pt idx="1">
                  <v>0.026</v>
                </pt>
                <pt idx="2">
                  <v>0.027</v>
                </pt>
                <pt idx="3">
                  <v>-0.001</v>
                </pt>
                <pt idx="4">
                  <v>-0.006</v>
                </pt>
                <pt idx="5">
                  <v>0.005</v>
                </pt>
                <pt idx="6">
                  <v>0.03</v>
                </pt>
                <pt idx="7">
                  <v>0.008999999999999999</v>
                </pt>
                <pt idx="8">
                  <v>0.013</v>
                </pt>
                <pt idx="9">
                  <v>0.018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1217024"/>
        <axId val="251218736"/>
      </scatterChart>
      <valAx>
        <axId val="25121702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251218736"/>
        <crosses val="autoZero"/>
        <crossBetween val="midCat"/>
      </valAx>
      <valAx>
        <axId val="2512187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2512170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productivity!$E$8</f>
              <strCache>
                <ptCount val="1"/>
                <pt idx="0">
                  <v>labor productivity growth rate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productivity!$D$9:$D$18</f>
              <numCache>
                <formatCode>General</formatCode>
                <ptCount val="10"/>
                <pt idx="0">
                  <v>2009</v>
                </pt>
                <pt idx="1">
                  <v>2010</v>
                </pt>
                <pt idx="2">
                  <v>2011</v>
                </pt>
                <pt idx="3">
                  <v>2012</v>
                </pt>
                <pt idx="4">
                  <v>2013</v>
                </pt>
                <pt idx="5">
                  <v>2014</v>
                </pt>
                <pt idx="6">
                  <v>2015</v>
                </pt>
                <pt idx="7">
                  <v>2016</v>
                </pt>
                <pt idx="8">
                  <v>2017</v>
                </pt>
                <pt idx="9">
                  <v>2018</v>
                </pt>
              </numCache>
            </numRef>
          </xVal>
          <yVal>
            <numRef>
              <f>productivity!$E$9:$E$18</f>
              <numCache>
                <formatCode>0.0%</formatCode>
                <ptCount val="10"/>
                <pt idx="0">
                  <v>-0.043</v>
                </pt>
                <pt idx="1">
                  <v>0.044</v>
                </pt>
                <pt idx="2">
                  <v>0.001</v>
                </pt>
                <pt idx="3">
                  <v>0.016</v>
                </pt>
                <pt idx="4">
                  <v>0.013</v>
                </pt>
                <pt idx="5">
                  <v>-0.004</v>
                </pt>
                <pt idx="6">
                  <v>0.011</v>
                </pt>
                <pt idx="7">
                  <v>-0.003</v>
                </pt>
                <pt idx="8">
                  <v>0.006</v>
                </pt>
                <pt idx="9">
                  <v>-0.015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06220671"/>
        <axId val="2006222383"/>
      </scatterChart>
      <valAx>
        <axId val="200622067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2006222383"/>
        <crosses val="autoZero"/>
        <crossBetween val="midCat"/>
      </valAx>
      <valAx>
        <axId val="200622238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2006220671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'policy int'!$B$1</f>
              <strCache>
                <ptCount val="1"/>
                <pt idx="0">
                  <v>Rate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'policy int'!$A$2:$A$121</f>
              <numCache>
                <formatCode>m/d/yy</formatCode>
                <ptCount val="120"/>
                <pt idx="0">
                  <v>34335</v>
                </pt>
                <pt idx="1">
                  <v>34366</v>
                </pt>
                <pt idx="2">
                  <v>34394</v>
                </pt>
                <pt idx="3">
                  <v>34425</v>
                </pt>
                <pt idx="4">
                  <v>34455</v>
                </pt>
                <pt idx="5">
                  <v>34486</v>
                </pt>
                <pt idx="6">
                  <v>34516</v>
                </pt>
                <pt idx="7">
                  <v>34547</v>
                </pt>
                <pt idx="8">
                  <v>34578</v>
                </pt>
                <pt idx="9">
                  <v>34608</v>
                </pt>
                <pt idx="10">
                  <v>34639</v>
                </pt>
                <pt idx="11">
                  <v>34669</v>
                </pt>
                <pt idx="12">
                  <v>34700</v>
                </pt>
                <pt idx="13">
                  <v>34731</v>
                </pt>
                <pt idx="14">
                  <v>34759</v>
                </pt>
                <pt idx="15">
                  <v>34790</v>
                </pt>
                <pt idx="16">
                  <v>34820</v>
                </pt>
                <pt idx="17">
                  <v>34851</v>
                </pt>
                <pt idx="18">
                  <v>34881</v>
                </pt>
                <pt idx="19">
                  <v>34912</v>
                </pt>
                <pt idx="20">
                  <v>34943</v>
                </pt>
                <pt idx="21">
                  <v>34973</v>
                </pt>
                <pt idx="22">
                  <v>35004</v>
                </pt>
                <pt idx="23">
                  <v>35034</v>
                </pt>
                <pt idx="24">
                  <v>35065</v>
                </pt>
                <pt idx="25">
                  <v>35096</v>
                </pt>
                <pt idx="26">
                  <v>35125</v>
                </pt>
                <pt idx="27">
                  <v>35156</v>
                </pt>
                <pt idx="28">
                  <v>35186</v>
                </pt>
                <pt idx="29">
                  <v>35217</v>
                </pt>
                <pt idx="30">
                  <v>35247</v>
                </pt>
                <pt idx="31">
                  <v>35278</v>
                </pt>
                <pt idx="32">
                  <v>35309</v>
                </pt>
                <pt idx="33">
                  <v>35339</v>
                </pt>
                <pt idx="34">
                  <v>35370</v>
                </pt>
                <pt idx="35">
                  <v>35400</v>
                </pt>
                <pt idx="36">
                  <v>35431</v>
                </pt>
                <pt idx="37">
                  <v>35462</v>
                </pt>
                <pt idx="38">
                  <v>35490</v>
                </pt>
                <pt idx="39">
                  <v>35521</v>
                </pt>
                <pt idx="40">
                  <v>35551</v>
                </pt>
                <pt idx="41">
                  <v>35582</v>
                </pt>
                <pt idx="42">
                  <v>35612</v>
                </pt>
                <pt idx="43">
                  <v>35643</v>
                </pt>
                <pt idx="44">
                  <v>35674</v>
                </pt>
                <pt idx="45">
                  <v>35704</v>
                </pt>
                <pt idx="46">
                  <v>35735</v>
                </pt>
                <pt idx="47">
                  <v>35765</v>
                </pt>
                <pt idx="48">
                  <v>35796</v>
                </pt>
                <pt idx="49">
                  <v>35827</v>
                </pt>
                <pt idx="50">
                  <v>35855</v>
                </pt>
                <pt idx="51">
                  <v>35886</v>
                </pt>
                <pt idx="52">
                  <v>35916</v>
                </pt>
                <pt idx="53">
                  <v>35947</v>
                </pt>
                <pt idx="54">
                  <v>35977</v>
                </pt>
                <pt idx="55">
                  <v>36008</v>
                </pt>
                <pt idx="56">
                  <v>36039</v>
                </pt>
                <pt idx="57">
                  <v>36069</v>
                </pt>
                <pt idx="58">
                  <v>36100</v>
                </pt>
                <pt idx="59">
                  <v>36130</v>
                </pt>
                <pt idx="60">
                  <v>36161</v>
                </pt>
                <pt idx="61">
                  <v>36192</v>
                </pt>
                <pt idx="62">
                  <v>36220</v>
                </pt>
                <pt idx="63">
                  <v>36251</v>
                </pt>
                <pt idx="64">
                  <v>36281</v>
                </pt>
                <pt idx="65">
                  <v>36312</v>
                </pt>
                <pt idx="66">
                  <v>36342</v>
                </pt>
                <pt idx="67">
                  <v>36373</v>
                </pt>
                <pt idx="68">
                  <v>36404</v>
                </pt>
                <pt idx="69">
                  <v>36434</v>
                </pt>
                <pt idx="70">
                  <v>36465</v>
                </pt>
                <pt idx="71">
                  <v>36495</v>
                </pt>
                <pt idx="72">
                  <v>36526</v>
                </pt>
                <pt idx="73">
                  <v>36557</v>
                </pt>
                <pt idx="74">
                  <v>36586</v>
                </pt>
                <pt idx="75">
                  <v>36617</v>
                </pt>
                <pt idx="76">
                  <v>36647</v>
                </pt>
                <pt idx="77">
                  <v>36678</v>
                </pt>
                <pt idx="78">
                  <v>36708</v>
                </pt>
                <pt idx="79">
                  <v>36739</v>
                </pt>
                <pt idx="80">
                  <v>36770</v>
                </pt>
                <pt idx="81">
                  <v>36800</v>
                </pt>
                <pt idx="82">
                  <v>36831</v>
                </pt>
                <pt idx="83">
                  <v>36861</v>
                </pt>
                <pt idx="84">
                  <v>36892</v>
                </pt>
                <pt idx="85">
                  <v>36923</v>
                </pt>
                <pt idx="86">
                  <v>36951</v>
                </pt>
                <pt idx="87">
                  <v>36982</v>
                </pt>
                <pt idx="88">
                  <v>37012</v>
                </pt>
                <pt idx="89">
                  <v>37043</v>
                </pt>
                <pt idx="90">
                  <v>37073</v>
                </pt>
                <pt idx="91">
                  <v>37104</v>
                </pt>
                <pt idx="92">
                  <v>37135</v>
                </pt>
                <pt idx="93">
                  <v>37165</v>
                </pt>
                <pt idx="94">
                  <v>37196</v>
                </pt>
                <pt idx="95">
                  <v>37226</v>
                </pt>
                <pt idx="96">
                  <v>37257</v>
                </pt>
                <pt idx="97">
                  <v>37288</v>
                </pt>
                <pt idx="98">
                  <v>37316</v>
                </pt>
                <pt idx="99">
                  <v>37347</v>
                </pt>
                <pt idx="100">
                  <v>37377</v>
                </pt>
                <pt idx="101">
                  <v>37408</v>
                </pt>
                <pt idx="102">
                  <v>37438</v>
                </pt>
                <pt idx="103">
                  <v>37469</v>
                </pt>
                <pt idx="104">
                  <v>37500</v>
                </pt>
                <pt idx="105">
                  <v>37530</v>
                </pt>
                <pt idx="106">
                  <v>37561</v>
                </pt>
                <pt idx="107">
                  <v>37591</v>
                </pt>
                <pt idx="108">
                  <v>37622</v>
                </pt>
                <pt idx="109">
                  <v>37653</v>
                </pt>
                <pt idx="110">
                  <v>37681</v>
                </pt>
                <pt idx="111">
                  <v>37712</v>
                </pt>
                <pt idx="112">
                  <v>37742</v>
                </pt>
                <pt idx="113">
                  <v>37773</v>
                </pt>
                <pt idx="114">
                  <v>37803</v>
                </pt>
                <pt idx="115">
                  <v>37834</v>
                </pt>
                <pt idx="116">
                  <v>37865</v>
                </pt>
                <pt idx="117">
                  <v>37895</v>
                </pt>
                <pt idx="118">
                  <v>37926</v>
                </pt>
                <pt idx="119">
                  <v>37956</v>
                </pt>
              </numCache>
            </numRef>
          </cat>
          <val>
            <numRef>
              <f>'policy int'!$B$2:$B$121</f>
              <numCache>
                <formatCode>General</formatCode>
                <ptCount val="120"/>
                <pt idx="0">
                  <v>1.75</v>
                </pt>
                <pt idx="1">
                  <v>1.75</v>
                </pt>
                <pt idx="2">
                  <v>1.75</v>
                </pt>
                <pt idx="3">
                  <v>1.75</v>
                </pt>
                <pt idx="4">
                  <v>1.75</v>
                </pt>
                <pt idx="5">
                  <v>1.75</v>
                </pt>
                <pt idx="6">
                  <v>1.75</v>
                </pt>
                <pt idx="7">
                  <v>1.75</v>
                </pt>
                <pt idx="8">
                  <v>1.75</v>
                </pt>
                <pt idx="9">
                  <v>1.75</v>
                </pt>
                <pt idx="10">
                  <v>1.75</v>
                </pt>
                <pt idx="11">
                  <v>1.75</v>
                </pt>
                <pt idx="12">
                  <v>1.75</v>
                </pt>
                <pt idx="13">
                  <v>1.75</v>
                </pt>
                <pt idx="14">
                  <v>1.75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0.5</v>
                </pt>
                <pt idx="21">
                  <v>0.5</v>
                </pt>
                <pt idx="22">
                  <v>0.5</v>
                </pt>
                <pt idx="23">
                  <v>0.5</v>
                </pt>
                <pt idx="24">
                  <v>0.5</v>
                </pt>
                <pt idx="25">
                  <v>0.5</v>
                </pt>
                <pt idx="26">
                  <v>0.5</v>
                </pt>
                <pt idx="27">
                  <v>0.5</v>
                </pt>
                <pt idx="28">
                  <v>0.5</v>
                </pt>
                <pt idx="29">
                  <v>0.5</v>
                </pt>
                <pt idx="30">
                  <v>0.5</v>
                </pt>
                <pt idx="31">
                  <v>0.5</v>
                </pt>
                <pt idx="32">
                  <v>0.5</v>
                </pt>
                <pt idx="33">
                  <v>0.5</v>
                </pt>
                <pt idx="34">
                  <v>0.5</v>
                </pt>
                <pt idx="35">
                  <v>0.5</v>
                </pt>
                <pt idx="36">
                  <v>0.5</v>
                </pt>
                <pt idx="37">
                  <v>0.5</v>
                </pt>
                <pt idx="38">
                  <v>0.5</v>
                </pt>
                <pt idx="39">
                  <v>0.5</v>
                </pt>
                <pt idx="40">
                  <v>0.5</v>
                </pt>
                <pt idx="41">
                  <v>0.5</v>
                </pt>
                <pt idx="42">
                  <v>0.5</v>
                </pt>
                <pt idx="43">
                  <v>0.5</v>
                </pt>
                <pt idx="44">
                  <v>0.5</v>
                </pt>
                <pt idx="45">
                  <v>0.5</v>
                </pt>
                <pt idx="46">
                  <v>0.5</v>
                </pt>
                <pt idx="47">
                  <v>0.5</v>
                </pt>
                <pt idx="48">
                  <v>0.5</v>
                </pt>
                <pt idx="49">
                  <v>0.5</v>
                </pt>
                <pt idx="50">
                  <v>0.5</v>
                </pt>
                <pt idx="51">
                  <v>0.5</v>
                </pt>
                <pt idx="52">
                  <v>0.5</v>
                </pt>
                <pt idx="53">
                  <v>0.5</v>
                </pt>
                <pt idx="54">
                  <v>0.5</v>
                </pt>
                <pt idx="55">
                  <v>0.5</v>
                </pt>
                <pt idx="56">
                  <v>0.5</v>
                </pt>
                <pt idx="57">
                  <v>0.5</v>
                </pt>
                <pt idx="58">
                  <v>0.5</v>
                </pt>
                <pt idx="59">
                  <v>0.5</v>
                </pt>
                <pt idx="60">
                  <v>0.5</v>
                </pt>
                <pt idx="61">
                  <v>0.5</v>
                </pt>
                <pt idx="62">
                  <v>0.5</v>
                </pt>
                <pt idx="63">
                  <v>0.5</v>
                </pt>
                <pt idx="64">
                  <v>0.5</v>
                </pt>
                <pt idx="65">
                  <v>0.5</v>
                </pt>
                <pt idx="66">
                  <v>0.5</v>
                </pt>
                <pt idx="67">
                  <v>0.5</v>
                </pt>
                <pt idx="68">
                  <v>0.5</v>
                </pt>
                <pt idx="69">
                  <v>0.5</v>
                </pt>
                <pt idx="70">
                  <v>0.5</v>
                </pt>
                <pt idx="71">
                  <v>0.5</v>
                </pt>
                <pt idx="72">
                  <v>0.5</v>
                </pt>
                <pt idx="73">
                  <v>0.5</v>
                </pt>
                <pt idx="74">
                  <v>0.5</v>
                </pt>
                <pt idx="75">
                  <v>0.5</v>
                </pt>
                <pt idx="76">
                  <v>0.5</v>
                </pt>
                <pt idx="77">
                  <v>0.5</v>
                </pt>
                <pt idx="78">
                  <v>0.5</v>
                </pt>
                <pt idx="79">
                  <v>0.5</v>
                </pt>
                <pt idx="80">
                  <v>0.5</v>
                </pt>
                <pt idx="81">
                  <v>0.5</v>
                </pt>
                <pt idx="82">
                  <v>0.5</v>
                </pt>
                <pt idx="83">
                  <v>0.5</v>
                </pt>
                <pt idx="84">
                  <v>0.5</v>
                </pt>
                <pt idx="85">
                  <v>0.35</v>
                </pt>
                <pt idx="86">
                  <v>0.25</v>
                </pt>
                <pt idx="87">
                  <v>0.25</v>
                </pt>
                <pt idx="88">
                  <v>0.25</v>
                </pt>
                <pt idx="89">
                  <v>0.25</v>
                </pt>
                <pt idx="90">
                  <v>0.25</v>
                </pt>
                <pt idx="91">
                  <v>0.25</v>
                </pt>
                <pt idx="92">
                  <v>0.1</v>
                </pt>
                <pt idx="93">
                  <v>0.1</v>
                </pt>
                <pt idx="94">
                  <v>0.1</v>
                </pt>
                <pt idx="95">
                  <v>0.1</v>
                </pt>
                <pt idx="96">
                  <v>0.1</v>
                </pt>
                <pt idx="97">
                  <v>0.1</v>
                </pt>
                <pt idx="98">
                  <v>0.1</v>
                </pt>
                <pt idx="99">
                  <v>0.1</v>
                </pt>
                <pt idx="100">
                  <v>0.1</v>
                </pt>
                <pt idx="101">
                  <v>0.1</v>
                </pt>
                <pt idx="102">
                  <v>0.1</v>
                </pt>
                <pt idx="103">
                  <v>0.1</v>
                </pt>
                <pt idx="104">
                  <v>0.1</v>
                </pt>
                <pt idx="105">
                  <v>0.1</v>
                </pt>
                <pt idx="106">
                  <v>0.1</v>
                </pt>
                <pt idx="107">
                  <v>0.1</v>
                </pt>
                <pt idx="108">
                  <v>0.1</v>
                </pt>
                <pt idx="109">
                  <v>0.1</v>
                </pt>
                <pt idx="110">
                  <v>0.1</v>
                </pt>
                <pt idx="111">
                  <v>0.1</v>
                </pt>
                <pt idx="112">
                  <v>0.1</v>
                </pt>
                <pt idx="113">
                  <v>0.1</v>
                </pt>
                <pt idx="114">
                  <v>0.1</v>
                </pt>
                <pt idx="115">
                  <v>0.1</v>
                </pt>
                <pt idx="116">
                  <v>0.1</v>
                </pt>
                <pt idx="117">
                  <v>0.1</v>
                </pt>
                <pt idx="118">
                  <v>0.1</v>
                </pt>
                <pt idx="119">
                  <v>0.1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8145472"/>
        <axId val="1768138752"/>
      </lineChart>
      <dateAx>
        <axId val="1768145472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8138752"/>
        <crosses val="autoZero"/>
        <lblOffset val="100"/>
        <baseTimeUnit val="months"/>
      </dateAx>
      <valAx>
        <axId val="17681387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814547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'policy int'!$J$1</f>
              <strCache>
                <ptCount val="1"/>
                <pt idx="0">
                  <v>Rate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'policy int'!$I$2:$I$121</f>
              <numCache>
                <formatCode>m/d/yy</formatCode>
                <ptCount val="120"/>
                <pt idx="0">
                  <v>39814</v>
                </pt>
                <pt idx="1">
                  <v>39845</v>
                </pt>
                <pt idx="2">
                  <v>39873</v>
                </pt>
                <pt idx="3">
                  <v>39904</v>
                </pt>
                <pt idx="4">
                  <v>39934</v>
                </pt>
                <pt idx="5">
                  <v>39965</v>
                </pt>
                <pt idx="6">
                  <v>39995</v>
                </pt>
                <pt idx="7">
                  <v>40026</v>
                </pt>
                <pt idx="8">
                  <v>40057</v>
                </pt>
                <pt idx="9">
                  <v>40087</v>
                </pt>
                <pt idx="10">
                  <v>40118</v>
                </pt>
                <pt idx="11">
                  <v>40148</v>
                </pt>
                <pt idx="12">
                  <v>40179</v>
                </pt>
                <pt idx="13">
                  <v>40210</v>
                </pt>
                <pt idx="14">
                  <v>40238</v>
                </pt>
                <pt idx="15">
                  <v>40269</v>
                </pt>
                <pt idx="16">
                  <v>40299</v>
                </pt>
                <pt idx="17">
                  <v>40330</v>
                </pt>
                <pt idx="18">
                  <v>40360</v>
                </pt>
                <pt idx="19">
                  <v>40391</v>
                </pt>
                <pt idx="20">
                  <v>40422</v>
                </pt>
                <pt idx="21">
                  <v>40452</v>
                </pt>
                <pt idx="22">
                  <v>40483</v>
                </pt>
                <pt idx="23">
                  <v>40513</v>
                </pt>
                <pt idx="24">
                  <v>40544</v>
                </pt>
                <pt idx="25">
                  <v>40575</v>
                </pt>
                <pt idx="26">
                  <v>40603</v>
                </pt>
                <pt idx="27">
                  <v>40634</v>
                </pt>
                <pt idx="28">
                  <v>40664</v>
                </pt>
                <pt idx="29">
                  <v>40695</v>
                </pt>
                <pt idx="30">
                  <v>40725</v>
                </pt>
                <pt idx="31">
                  <v>40756</v>
                </pt>
                <pt idx="32">
                  <v>40787</v>
                </pt>
                <pt idx="33">
                  <v>40817</v>
                </pt>
                <pt idx="34">
                  <v>40848</v>
                </pt>
                <pt idx="35">
                  <v>40878</v>
                </pt>
                <pt idx="36">
                  <v>40909</v>
                </pt>
                <pt idx="37">
                  <v>40940</v>
                </pt>
                <pt idx="38">
                  <v>40969</v>
                </pt>
                <pt idx="39">
                  <v>41000</v>
                </pt>
                <pt idx="40">
                  <v>41030</v>
                </pt>
                <pt idx="41">
                  <v>41061</v>
                </pt>
                <pt idx="42">
                  <v>41091</v>
                </pt>
                <pt idx="43">
                  <v>41122</v>
                </pt>
                <pt idx="44">
                  <v>41153</v>
                </pt>
                <pt idx="45">
                  <v>41183</v>
                </pt>
                <pt idx="46">
                  <v>41214</v>
                </pt>
                <pt idx="47">
                  <v>41244</v>
                </pt>
                <pt idx="48">
                  <v>41275</v>
                </pt>
                <pt idx="49">
                  <v>41306</v>
                </pt>
                <pt idx="50">
                  <v>41334</v>
                </pt>
                <pt idx="51">
                  <v>41365</v>
                </pt>
                <pt idx="52">
                  <v>41395</v>
                </pt>
                <pt idx="53">
                  <v>41426</v>
                </pt>
                <pt idx="54">
                  <v>41456</v>
                </pt>
                <pt idx="55">
                  <v>41487</v>
                </pt>
                <pt idx="56">
                  <v>41518</v>
                </pt>
                <pt idx="57">
                  <v>41548</v>
                </pt>
                <pt idx="58">
                  <v>41579</v>
                </pt>
                <pt idx="59">
                  <v>41609</v>
                </pt>
                <pt idx="60">
                  <v>41640</v>
                </pt>
                <pt idx="61">
                  <v>41671</v>
                </pt>
                <pt idx="62">
                  <v>41699</v>
                </pt>
                <pt idx="63">
                  <v>41730</v>
                </pt>
                <pt idx="64">
                  <v>41760</v>
                </pt>
                <pt idx="65">
                  <v>41791</v>
                </pt>
                <pt idx="66">
                  <v>41821</v>
                </pt>
                <pt idx="67">
                  <v>41852</v>
                </pt>
                <pt idx="68">
                  <v>41883</v>
                </pt>
                <pt idx="69">
                  <v>41913</v>
                </pt>
                <pt idx="70">
                  <v>41944</v>
                </pt>
                <pt idx="71">
                  <v>41974</v>
                </pt>
                <pt idx="72">
                  <v>42005</v>
                </pt>
                <pt idx="73">
                  <v>42036</v>
                </pt>
                <pt idx="74">
                  <v>42064</v>
                </pt>
                <pt idx="75">
                  <v>42095</v>
                </pt>
                <pt idx="76">
                  <v>42125</v>
                </pt>
                <pt idx="77">
                  <v>42156</v>
                </pt>
                <pt idx="78">
                  <v>42186</v>
                </pt>
                <pt idx="79">
                  <v>42217</v>
                </pt>
                <pt idx="80">
                  <v>42248</v>
                </pt>
                <pt idx="81">
                  <v>42278</v>
                </pt>
                <pt idx="82">
                  <v>42309</v>
                </pt>
                <pt idx="83">
                  <v>42339</v>
                </pt>
                <pt idx="84">
                  <v>42370</v>
                </pt>
                <pt idx="85">
                  <v>42401</v>
                </pt>
                <pt idx="86">
                  <v>42430</v>
                </pt>
                <pt idx="87">
                  <v>42461</v>
                </pt>
                <pt idx="88">
                  <v>42491</v>
                </pt>
                <pt idx="89">
                  <v>42522</v>
                </pt>
                <pt idx="90">
                  <v>42552</v>
                </pt>
                <pt idx="91">
                  <v>42583</v>
                </pt>
                <pt idx="92">
                  <v>42614</v>
                </pt>
                <pt idx="93">
                  <v>42644</v>
                </pt>
                <pt idx="94">
                  <v>42675</v>
                </pt>
                <pt idx="95">
                  <v>42705</v>
                </pt>
                <pt idx="96">
                  <v>42736</v>
                </pt>
                <pt idx="97">
                  <v>42767</v>
                </pt>
                <pt idx="98">
                  <v>42795</v>
                </pt>
                <pt idx="99">
                  <v>42826</v>
                </pt>
                <pt idx="100">
                  <v>42856</v>
                </pt>
                <pt idx="101">
                  <v>42887</v>
                </pt>
                <pt idx="102">
                  <v>42917</v>
                </pt>
                <pt idx="103">
                  <v>42948</v>
                </pt>
                <pt idx="104">
                  <v>42979</v>
                </pt>
                <pt idx="105">
                  <v>43009</v>
                </pt>
                <pt idx="106">
                  <v>43040</v>
                </pt>
                <pt idx="107">
                  <v>43070</v>
                </pt>
                <pt idx="108">
                  <v>43101</v>
                </pt>
                <pt idx="109">
                  <v>43132</v>
                </pt>
                <pt idx="110">
                  <v>43160</v>
                </pt>
                <pt idx="111">
                  <v>43191</v>
                </pt>
                <pt idx="112">
                  <v>43221</v>
                </pt>
                <pt idx="113">
                  <v>43252</v>
                </pt>
                <pt idx="114">
                  <v>43282</v>
                </pt>
                <pt idx="115">
                  <v>43313</v>
                </pt>
                <pt idx="116">
                  <v>43344</v>
                </pt>
                <pt idx="117">
                  <v>43374</v>
                </pt>
                <pt idx="118">
                  <v>43405</v>
                </pt>
                <pt idx="119">
                  <v>43435</v>
                </pt>
              </numCache>
            </numRef>
          </cat>
          <val>
            <numRef>
              <f>'policy int'!$J$2:$J$121</f>
              <numCache>
                <formatCode>General</formatCode>
                <ptCount val="120"/>
                <pt idx="0">
                  <v>0.3</v>
                </pt>
                <pt idx="1">
                  <v>0.3</v>
                </pt>
                <pt idx="2">
                  <v>0.3</v>
                </pt>
                <pt idx="3">
                  <v>0.3</v>
                </pt>
                <pt idx="4">
                  <v>0.3</v>
                </pt>
                <pt idx="5">
                  <v>0.3</v>
                </pt>
                <pt idx="6">
                  <v>0.3</v>
                </pt>
                <pt idx="7">
                  <v>0.3</v>
                </pt>
                <pt idx="8">
                  <v>0.3</v>
                </pt>
                <pt idx="9">
                  <v>0.3</v>
                </pt>
                <pt idx="10">
                  <v>0.3</v>
                </pt>
                <pt idx="11">
                  <v>0.3</v>
                </pt>
                <pt idx="12">
                  <v>0.3</v>
                </pt>
                <pt idx="13">
                  <v>0.3</v>
                </pt>
                <pt idx="14">
                  <v>0.3</v>
                </pt>
                <pt idx="15">
                  <v>0.3</v>
                </pt>
                <pt idx="16">
                  <v>0.3</v>
                </pt>
                <pt idx="17">
                  <v>0.3</v>
                </pt>
                <pt idx="18">
                  <v>0.3</v>
                </pt>
                <pt idx="19">
                  <v>0.3</v>
                </pt>
                <pt idx="20">
                  <v>0.3</v>
                </pt>
                <pt idx="21">
                  <v>0.3</v>
                </pt>
                <pt idx="22">
                  <v>0.3</v>
                </pt>
                <pt idx="23">
                  <v>0.3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  <pt idx="43">
                  <v>0.3</v>
                </pt>
                <pt idx="44">
                  <v>0.3</v>
                </pt>
                <pt idx="45">
                  <v>0.3</v>
                </pt>
                <pt idx="46">
                  <v>0.3</v>
                </pt>
                <pt idx="47">
                  <v>0.3</v>
                </pt>
                <pt idx="48">
                  <v>0.3</v>
                </pt>
                <pt idx="49">
                  <v>0.3</v>
                </pt>
                <pt idx="50">
                  <v>0.3</v>
                </pt>
                <pt idx="51">
                  <v>0.3</v>
                </pt>
                <pt idx="52">
                  <v>0.3</v>
                </pt>
                <pt idx="53">
                  <v>0.3</v>
                </pt>
                <pt idx="54">
                  <v>0.3</v>
                </pt>
                <pt idx="55">
                  <v>0.3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0.3</v>
                </pt>
                <pt idx="61">
                  <v>0.3</v>
                </pt>
                <pt idx="62">
                  <v>0.3</v>
                </pt>
                <pt idx="63">
                  <v>0.3</v>
                </pt>
                <pt idx="64">
                  <v>0.3</v>
                </pt>
                <pt idx="65">
                  <v>0.3</v>
                </pt>
                <pt idx="66">
                  <v>0.3</v>
                </pt>
                <pt idx="67">
                  <v>0.3</v>
                </pt>
                <pt idx="68">
                  <v>0.3</v>
                </pt>
                <pt idx="69">
                  <v>0.3</v>
                </pt>
                <pt idx="70">
                  <v>0.3</v>
                </pt>
                <pt idx="71">
                  <v>0.3</v>
                </pt>
                <pt idx="72">
                  <v>0.3</v>
                </pt>
                <pt idx="73">
                  <v>0.3</v>
                </pt>
                <pt idx="74">
                  <v>0.3</v>
                </pt>
                <pt idx="75">
                  <v>0.3</v>
                </pt>
                <pt idx="76">
                  <v>0.3</v>
                </pt>
                <pt idx="77">
                  <v>0.3</v>
                </pt>
                <pt idx="78">
                  <v>0.3</v>
                </pt>
                <pt idx="79">
                  <v>0.3</v>
                </pt>
                <pt idx="80">
                  <v>0.3</v>
                </pt>
                <pt idx="81">
                  <v>0.3</v>
                </pt>
                <pt idx="82">
                  <v>0.3</v>
                </pt>
                <pt idx="83">
                  <v>0.3</v>
                </pt>
                <pt idx="84">
                  <v>0.3</v>
                </pt>
                <pt idx="85">
                  <v>0.3</v>
                </pt>
                <pt idx="86">
                  <v>0.3</v>
                </pt>
                <pt idx="87">
                  <v>0.3</v>
                </pt>
                <pt idx="88">
                  <v>0.3</v>
                </pt>
                <pt idx="89">
                  <v>0.3</v>
                </pt>
                <pt idx="90">
                  <v>0.3</v>
                </pt>
                <pt idx="91">
                  <v>0.3</v>
                </pt>
                <pt idx="92">
                  <v>0.3</v>
                </pt>
                <pt idx="93">
                  <v>0.3</v>
                </pt>
                <pt idx="94">
                  <v>0.3</v>
                </pt>
                <pt idx="95">
                  <v>0.3</v>
                </pt>
                <pt idx="96">
                  <v>0.3</v>
                </pt>
                <pt idx="97">
                  <v>0.3</v>
                </pt>
                <pt idx="98">
                  <v>0.3</v>
                </pt>
                <pt idx="99">
                  <v>0.3</v>
                </pt>
                <pt idx="100">
                  <v>0.3</v>
                </pt>
                <pt idx="101">
                  <v>0.3</v>
                </pt>
                <pt idx="102">
                  <v>0.3</v>
                </pt>
                <pt idx="103">
                  <v>0.3</v>
                </pt>
                <pt idx="104">
                  <v>0.3</v>
                </pt>
                <pt idx="105">
                  <v>0.3</v>
                </pt>
                <pt idx="106">
                  <v>0.3</v>
                </pt>
                <pt idx="107">
                  <v>0.3</v>
                </pt>
                <pt idx="108">
                  <v>0.3</v>
                </pt>
                <pt idx="109">
                  <v>0.3</v>
                </pt>
                <pt idx="110">
                  <v>0.3</v>
                </pt>
                <pt idx="111">
                  <v>0.3</v>
                </pt>
                <pt idx="112">
                  <v>0.3</v>
                </pt>
                <pt idx="113">
                  <v>0.3</v>
                </pt>
                <pt idx="114">
                  <v>0.3</v>
                </pt>
                <pt idx="115">
                  <v>0.3</v>
                </pt>
                <pt idx="116">
                  <v>0.3</v>
                </pt>
                <pt idx="117">
                  <v>0.3</v>
                </pt>
                <pt idx="118">
                  <v>0.3</v>
                </pt>
                <pt idx="119">
                  <v>0.3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8078272"/>
        <axId val="1768083072"/>
      </lineChart>
      <dateAx>
        <axId val="1768078272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8083072"/>
        <crosses val="autoZero"/>
        <lblOffset val="100"/>
        <baseTimeUnit val="months"/>
      </dateAx>
      <valAx>
        <axId val="17680830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807827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'lend int'!$B$1</f>
              <strCache>
                <ptCount val="1"/>
                <pt idx="0">
                  <v>Rate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'lend int'!$A$2:$A$121</f>
              <numCache>
                <formatCode>m/d/yy</formatCode>
                <ptCount val="120"/>
                <pt idx="0">
                  <v>34335</v>
                </pt>
                <pt idx="1">
                  <v>34366</v>
                </pt>
                <pt idx="2">
                  <v>34394</v>
                </pt>
                <pt idx="3">
                  <v>34425</v>
                </pt>
                <pt idx="4">
                  <v>34455</v>
                </pt>
                <pt idx="5">
                  <v>34486</v>
                </pt>
                <pt idx="6">
                  <v>34516</v>
                </pt>
                <pt idx="7">
                  <v>34547</v>
                </pt>
                <pt idx="8">
                  <v>34578</v>
                </pt>
                <pt idx="9">
                  <v>34608</v>
                </pt>
                <pt idx="10">
                  <v>34639</v>
                </pt>
                <pt idx="11">
                  <v>34669</v>
                </pt>
                <pt idx="12">
                  <v>34700</v>
                </pt>
                <pt idx="13">
                  <v>34731</v>
                </pt>
                <pt idx="14">
                  <v>34759</v>
                </pt>
                <pt idx="15">
                  <v>34790</v>
                </pt>
                <pt idx="16">
                  <v>34820</v>
                </pt>
                <pt idx="17">
                  <v>34851</v>
                </pt>
                <pt idx="18">
                  <v>34881</v>
                </pt>
                <pt idx="19">
                  <v>34912</v>
                </pt>
                <pt idx="20">
                  <v>34943</v>
                </pt>
                <pt idx="21">
                  <v>34973</v>
                </pt>
                <pt idx="22">
                  <v>35004</v>
                </pt>
                <pt idx="23">
                  <v>35034</v>
                </pt>
                <pt idx="24">
                  <v>35065</v>
                </pt>
                <pt idx="25">
                  <v>35096</v>
                </pt>
                <pt idx="26">
                  <v>35125</v>
                </pt>
                <pt idx="27">
                  <v>35156</v>
                </pt>
                <pt idx="28">
                  <v>35186</v>
                </pt>
                <pt idx="29">
                  <v>35217</v>
                </pt>
                <pt idx="30">
                  <v>35247</v>
                </pt>
                <pt idx="31">
                  <v>35278</v>
                </pt>
                <pt idx="32">
                  <v>35309</v>
                </pt>
                <pt idx="33">
                  <v>35339</v>
                </pt>
                <pt idx="34">
                  <v>35370</v>
                </pt>
                <pt idx="35">
                  <v>35400</v>
                </pt>
                <pt idx="36">
                  <v>35431</v>
                </pt>
                <pt idx="37">
                  <v>35462</v>
                </pt>
                <pt idx="38">
                  <v>35490</v>
                </pt>
                <pt idx="39">
                  <v>35521</v>
                </pt>
                <pt idx="40">
                  <v>35551</v>
                </pt>
                <pt idx="41">
                  <v>35582</v>
                </pt>
                <pt idx="42">
                  <v>35612</v>
                </pt>
                <pt idx="43">
                  <v>35643</v>
                </pt>
                <pt idx="44">
                  <v>35674</v>
                </pt>
                <pt idx="45">
                  <v>35704</v>
                </pt>
                <pt idx="46">
                  <v>35735</v>
                </pt>
                <pt idx="47">
                  <v>35765</v>
                </pt>
                <pt idx="48">
                  <v>35796</v>
                </pt>
                <pt idx="49">
                  <v>35827</v>
                </pt>
                <pt idx="50">
                  <v>35855</v>
                </pt>
                <pt idx="51">
                  <v>35886</v>
                </pt>
                <pt idx="52">
                  <v>35916</v>
                </pt>
                <pt idx="53">
                  <v>35947</v>
                </pt>
                <pt idx="54">
                  <v>35977</v>
                </pt>
                <pt idx="55">
                  <v>36008</v>
                </pt>
                <pt idx="56">
                  <v>36039</v>
                </pt>
                <pt idx="57">
                  <v>36069</v>
                </pt>
                <pt idx="58">
                  <v>36100</v>
                </pt>
                <pt idx="59">
                  <v>36130</v>
                </pt>
                <pt idx="60">
                  <v>36161</v>
                </pt>
                <pt idx="61">
                  <v>36192</v>
                </pt>
                <pt idx="62">
                  <v>36220</v>
                </pt>
                <pt idx="63">
                  <v>36251</v>
                </pt>
                <pt idx="64">
                  <v>36281</v>
                </pt>
                <pt idx="65">
                  <v>36312</v>
                </pt>
                <pt idx="66">
                  <v>36342</v>
                </pt>
                <pt idx="67">
                  <v>36373</v>
                </pt>
                <pt idx="68">
                  <v>36404</v>
                </pt>
                <pt idx="69">
                  <v>36434</v>
                </pt>
                <pt idx="70">
                  <v>36465</v>
                </pt>
                <pt idx="71">
                  <v>36495</v>
                </pt>
                <pt idx="72">
                  <v>36526</v>
                </pt>
                <pt idx="73">
                  <v>36557</v>
                </pt>
                <pt idx="74">
                  <v>36586</v>
                </pt>
                <pt idx="75">
                  <v>36617</v>
                </pt>
                <pt idx="76">
                  <v>36647</v>
                </pt>
                <pt idx="77">
                  <v>36678</v>
                </pt>
                <pt idx="78">
                  <v>36708</v>
                </pt>
                <pt idx="79">
                  <v>36739</v>
                </pt>
                <pt idx="80">
                  <v>36770</v>
                </pt>
                <pt idx="81">
                  <v>36800</v>
                </pt>
                <pt idx="82">
                  <v>36831</v>
                </pt>
                <pt idx="83">
                  <v>36861</v>
                </pt>
                <pt idx="84">
                  <v>36892</v>
                </pt>
                <pt idx="85">
                  <v>36923</v>
                </pt>
                <pt idx="86">
                  <v>36951</v>
                </pt>
                <pt idx="87">
                  <v>36982</v>
                </pt>
                <pt idx="88">
                  <v>37012</v>
                </pt>
                <pt idx="89">
                  <v>37043</v>
                </pt>
                <pt idx="90">
                  <v>37073</v>
                </pt>
                <pt idx="91">
                  <v>37104</v>
                </pt>
                <pt idx="92">
                  <v>37135</v>
                </pt>
                <pt idx="93">
                  <v>37165</v>
                </pt>
                <pt idx="94">
                  <v>37196</v>
                </pt>
                <pt idx="95">
                  <v>37226</v>
                </pt>
                <pt idx="96">
                  <v>37257</v>
                </pt>
                <pt idx="97">
                  <v>37288</v>
                </pt>
                <pt idx="98">
                  <v>37316</v>
                </pt>
                <pt idx="99">
                  <v>37347</v>
                </pt>
                <pt idx="100">
                  <v>37377</v>
                </pt>
                <pt idx="101">
                  <v>37408</v>
                </pt>
                <pt idx="102">
                  <v>37438</v>
                </pt>
                <pt idx="103">
                  <v>37469</v>
                </pt>
                <pt idx="104">
                  <v>37500</v>
                </pt>
                <pt idx="105">
                  <v>37530</v>
                </pt>
                <pt idx="106">
                  <v>37561</v>
                </pt>
                <pt idx="107">
                  <v>37591</v>
                </pt>
                <pt idx="108">
                  <v>37622</v>
                </pt>
                <pt idx="109">
                  <v>37653</v>
                </pt>
                <pt idx="110">
                  <v>37681</v>
                </pt>
                <pt idx="111">
                  <v>37712</v>
                </pt>
                <pt idx="112">
                  <v>37742</v>
                </pt>
                <pt idx="113">
                  <v>37773</v>
                </pt>
                <pt idx="114">
                  <v>37803</v>
                </pt>
                <pt idx="115">
                  <v>37834</v>
                </pt>
                <pt idx="116">
                  <v>37865</v>
                </pt>
                <pt idx="117">
                  <v>37895</v>
                </pt>
                <pt idx="118">
                  <v>37926</v>
                </pt>
                <pt idx="119">
                  <v>37956</v>
                </pt>
              </numCache>
            </numRef>
          </cat>
          <val>
            <numRef>
              <f>'lend int'!$B$2:$B$121</f>
              <numCache>
                <formatCode>0.000%</formatCode>
                <ptCount val="120"/>
                <pt idx="0">
                  <v>0.03</v>
                </pt>
                <pt idx="1">
                  <v>0.03</v>
                </pt>
                <pt idx="2">
                  <v>0.03</v>
                </pt>
                <pt idx="3">
                  <v>0.03</v>
                </pt>
                <pt idx="4">
                  <v>0.03</v>
                </pt>
                <pt idx="5">
                  <v>0.03</v>
                </pt>
                <pt idx="6">
                  <v>0.03</v>
                </pt>
                <pt idx="7">
                  <v>0.03</v>
                </pt>
                <pt idx="8">
                  <v>0.03</v>
                </pt>
                <pt idx="9">
                  <v>0.03</v>
                </pt>
                <pt idx="10">
                  <v>0.03</v>
                </pt>
                <pt idx="11">
                  <v>0.03</v>
                </pt>
                <pt idx="12">
                  <v>0.03</v>
                </pt>
                <pt idx="13">
                  <v>0.03</v>
                </pt>
                <pt idx="14">
                  <v>0.03</v>
                </pt>
                <pt idx="15">
                  <v>0.02375</v>
                </pt>
                <pt idx="16">
                  <v>0.02375</v>
                </pt>
                <pt idx="17">
                  <v>0.02375</v>
                </pt>
                <pt idx="18">
                  <v>0.02</v>
                </pt>
                <pt idx="19">
                  <v>0.02</v>
                </pt>
                <pt idx="20">
                  <v>0.01625</v>
                </pt>
                <pt idx="21">
                  <v>0.01625</v>
                </pt>
                <pt idx="22">
                  <v>0.01625</v>
                </pt>
                <pt idx="23">
                  <v>0.01625</v>
                </pt>
                <pt idx="24">
                  <v>0.01625</v>
                </pt>
                <pt idx="25">
                  <v>0.01625</v>
                </pt>
                <pt idx="26">
                  <v>0.01625</v>
                </pt>
                <pt idx="27">
                  <v>0.01625</v>
                </pt>
                <pt idx="28">
                  <v>0.01625</v>
                </pt>
                <pt idx="29">
                  <v>0.01625</v>
                </pt>
                <pt idx="30">
                  <v>0.01625</v>
                </pt>
                <pt idx="31">
                  <v>0.01625</v>
                </pt>
                <pt idx="32">
                  <v>0.01625</v>
                </pt>
                <pt idx="33">
                  <v>0.01625</v>
                </pt>
                <pt idx="34">
                  <v>0.01625</v>
                </pt>
                <pt idx="35">
                  <v>0.01625</v>
                </pt>
                <pt idx="36">
                  <v>0.01625</v>
                </pt>
                <pt idx="37">
                  <v>0.01625</v>
                </pt>
                <pt idx="38">
                  <v>0.01625</v>
                </pt>
                <pt idx="39">
                  <v>0.01625</v>
                </pt>
                <pt idx="40">
                  <v>0.01625</v>
                </pt>
                <pt idx="41">
                  <v>0.01625</v>
                </pt>
                <pt idx="42">
                  <v>0.01625</v>
                </pt>
                <pt idx="43">
                  <v>0.01625</v>
                </pt>
                <pt idx="44">
                  <v>0.01625</v>
                </pt>
                <pt idx="45">
                  <v>0.01625</v>
                </pt>
                <pt idx="46">
                  <v>0.01625</v>
                </pt>
                <pt idx="47">
                  <v>0.01625</v>
                </pt>
                <pt idx="48">
                  <v>0.01625</v>
                </pt>
                <pt idx="49">
                  <v>0.01625</v>
                </pt>
                <pt idx="50">
                  <v>0.01625</v>
                </pt>
                <pt idx="51">
                  <v>0.01625</v>
                </pt>
                <pt idx="52">
                  <v>0.01625</v>
                </pt>
                <pt idx="53">
                  <v>0.01625</v>
                </pt>
                <pt idx="54">
                  <v>0.01625</v>
                </pt>
                <pt idx="55">
                  <v>0.01625</v>
                </pt>
                <pt idx="56">
                  <v>0.015</v>
                </pt>
                <pt idx="57">
                  <v>0.015</v>
                </pt>
                <pt idx="58">
                  <v>0.015</v>
                </pt>
                <pt idx="59">
                  <v>0.015</v>
                </pt>
                <pt idx="60">
                  <v>0.015</v>
                </pt>
                <pt idx="61">
                  <v>0.015</v>
                </pt>
                <pt idx="62">
                  <v>0.01375</v>
                </pt>
                <pt idx="63">
                  <v>0.01375</v>
                </pt>
                <pt idx="64">
                  <v>0.01375</v>
                </pt>
                <pt idx="65">
                  <v>0.01375</v>
                </pt>
                <pt idx="66">
                  <v>0.01375</v>
                </pt>
                <pt idx="67">
                  <v>0.01375</v>
                </pt>
                <pt idx="68">
                  <v>0.01375</v>
                </pt>
                <pt idx="69">
                  <v>0.01375</v>
                </pt>
                <pt idx="70">
                  <v>0.01375</v>
                </pt>
                <pt idx="71">
                  <v>0.01375</v>
                </pt>
                <pt idx="72">
                  <v>0.01375</v>
                </pt>
                <pt idx="73">
                  <v>0.01375</v>
                </pt>
                <pt idx="74">
                  <v>0.01375</v>
                </pt>
                <pt idx="75">
                  <v>0.01375</v>
                </pt>
                <pt idx="76">
                  <v>0.01375</v>
                </pt>
                <pt idx="77">
                  <v>0.01375</v>
                </pt>
                <pt idx="78">
                  <v>0.01375</v>
                </pt>
                <pt idx="79">
                  <v>0.015</v>
                </pt>
                <pt idx="80">
                  <v>0.015</v>
                </pt>
                <pt idx="81">
                  <v>0.015</v>
                </pt>
                <pt idx="82">
                  <v>0.015</v>
                </pt>
                <pt idx="83">
                  <v>0.015</v>
                </pt>
                <pt idx="84">
                  <v>0.015</v>
                </pt>
                <pt idx="85">
                  <v>0.015</v>
                </pt>
                <pt idx="86">
                  <v>0.015</v>
                </pt>
                <pt idx="87">
                  <v>0.01375</v>
                </pt>
                <pt idx="88">
                  <v>0.01375</v>
                </pt>
                <pt idx="89">
                  <v>0.01375</v>
                </pt>
                <pt idx="90">
                  <v>0.01375</v>
                </pt>
                <pt idx="91">
                  <v>0.01375</v>
                </pt>
                <pt idx="92">
                  <v>0.01375</v>
                </pt>
                <pt idx="93">
                  <v>0.01375</v>
                </pt>
                <pt idx="94">
                  <v>0.01375</v>
                </pt>
                <pt idx="95">
                  <v>0.01375</v>
                </pt>
                <pt idx="96">
                  <v>0.01375</v>
                </pt>
                <pt idx="97">
                  <v>0.01375</v>
                </pt>
                <pt idx="98">
                  <v>0.01375</v>
                </pt>
                <pt idx="99">
                  <v>0.01375</v>
                </pt>
                <pt idx="100">
                  <v>0.01375</v>
                </pt>
                <pt idx="101">
                  <v>0.01375</v>
                </pt>
                <pt idx="102">
                  <v>0.01375</v>
                </pt>
                <pt idx="103">
                  <v>0.01375</v>
                </pt>
                <pt idx="104">
                  <v>0.01375</v>
                </pt>
                <pt idx="105">
                  <v>0.01375</v>
                </pt>
                <pt idx="106">
                  <v>0.01375</v>
                </pt>
                <pt idx="107">
                  <v>0.01375</v>
                </pt>
                <pt idx="108">
                  <v>0.01375</v>
                </pt>
                <pt idx="109">
                  <v>0.01375</v>
                </pt>
                <pt idx="110">
                  <v>0.01375</v>
                </pt>
                <pt idx="111">
                  <v>0.01375</v>
                </pt>
                <pt idx="112">
                  <v>0.01375</v>
                </pt>
                <pt idx="113">
                  <v>0.01375</v>
                </pt>
                <pt idx="114">
                  <v>0.01375</v>
                </pt>
                <pt idx="115">
                  <v>0.01375</v>
                </pt>
                <pt idx="116">
                  <v>0.01375</v>
                </pt>
                <pt idx="117">
                  <v>0.01375</v>
                </pt>
                <pt idx="118">
                  <v>0.01375</v>
                </pt>
                <pt idx="119">
                  <v>0.01375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8144032"/>
        <axId val="1768145952"/>
      </lineChart>
      <dateAx>
        <axId val="1768144032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8145952"/>
        <crosses val="autoZero"/>
        <lblOffset val="100"/>
        <baseTimeUnit val="months"/>
      </dateAx>
      <valAx>
        <axId val="17681459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814403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'lend int'!$J$1</f>
              <strCache>
                <ptCount val="1"/>
                <pt idx="0">
                  <v>Rate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'lend int'!$I$2:$I$121</f>
              <numCache>
                <formatCode>m/d/yy</formatCode>
                <ptCount val="120"/>
                <pt idx="0">
                  <v>39814</v>
                </pt>
                <pt idx="1">
                  <v>39845</v>
                </pt>
                <pt idx="2">
                  <v>39873</v>
                </pt>
                <pt idx="3">
                  <v>39904</v>
                </pt>
                <pt idx="4">
                  <v>39934</v>
                </pt>
                <pt idx="5">
                  <v>39965</v>
                </pt>
                <pt idx="6">
                  <v>39995</v>
                </pt>
                <pt idx="7">
                  <v>40026</v>
                </pt>
                <pt idx="8">
                  <v>40057</v>
                </pt>
                <pt idx="9">
                  <v>40087</v>
                </pt>
                <pt idx="10">
                  <v>40118</v>
                </pt>
                <pt idx="11">
                  <v>40148</v>
                </pt>
                <pt idx="12">
                  <v>40179</v>
                </pt>
                <pt idx="13">
                  <v>40210</v>
                </pt>
                <pt idx="14">
                  <v>40238</v>
                </pt>
                <pt idx="15">
                  <v>40269</v>
                </pt>
                <pt idx="16">
                  <v>40299</v>
                </pt>
                <pt idx="17">
                  <v>40330</v>
                </pt>
                <pt idx="18">
                  <v>40360</v>
                </pt>
                <pt idx="19">
                  <v>40391</v>
                </pt>
                <pt idx="20">
                  <v>40422</v>
                </pt>
                <pt idx="21">
                  <v>40452</v>
                </pt>
                <pt idx="22">
                  <v>40483</v>
                </pt>
                <pt idx="23">
                  <v>40513</v>
                </pt>
                <pt idx="24">
                  <v>40544</v>
                </pt>
                <pt idx="25">
                  <v>40575</v>
                </pt>
                <pt idx="26">
                  <v>40603</v>
                </pt>
                <pt idx="27">
                  <v>40634</v>
                </pt>
                <pt idx="28">
                  <v>40664</v>
                </pt>
                <pt idx="29">
                  <v>40695</v>
                </pt>
                <pt idx="30">
                  <v>40725</v>
                </pt>
                <pt idx="31">
                  <v>40756</v>
                </pt>
                <pt idx="32">
                  <v>40787</v>
                </pt>
                <pt idx="33">
                  <v>40817</v>
                </pt>
                <pt idx="34">
                  <v>40848</v>
                </pt>
                <pt idx="35">
                  <v>40878</v>
                </pt>
                <pt idx="36">
                  <v>40909</v>
                </pt>
                <pt idx="37">
                  <v>40940</v>
                </pt>
                <pt idx="38">
                  <v>40969</v>
                </pt>
                <pt idx="39">
                  <v>41000</v>
                </pt>
                <pt idx="40">
                  <v>41030</v>
                </pt>
                <pt idx="41">
                  <v>41061</v>
                </pt>
                <pt idx="42">
                  <v>41091</v>
                </pt>
                <pt idx="43">
                  <v>41122</v>
                </pt>
                <pt idx="44">
                  <v>41153</v>
                </pt>
                <pt idx="45">
                  <v>41183</v>
                </pt>
                <pt idx="46">
                  <v>41214</v>
                </pt>
                <pt idx="47">
                  <v>41244</v>
                </pt>
                <pt idx="48">
                  <v>41275</v>
                </pt>
                <pt idx="49">
                  <v>41306</v>
                </pt>
                <pt idx="50">
                  <v>41334</v>
                </pt>
                <pt idx="51">
                  <v>41365</v>
                </pt>
                <pt idx="52">
                  <v>41395</v>
                </pt>
                <pt idx="53">
                  <v>41426</v>
                </pt>
                <pt idx="54">
                  <v>41456</v>
                </pt>
                <pt idx="55">
                  <v>41487</v>
                </pt>
                <pt idx="56">
                  <v>41518</v>
                </pt>
                <pt idx="57">
                  <v>41548</v>
                </pt>
                <pt idx="58">
                  <v>41579</v>
                </pt>
                <pt idx="59">
                  <v>41609</v>
                </pt>
                <pt idx="60">
                  <v>41640</v>
                </pt>
                <pt idx="61">
                  <v>41671</v>
                </pt>
                <pt idx="62">
                  <v>41699</v>
                </pt>
                <pt idx="63">
                  <v>41730</v>
                </pt>
                <pt idx="64">
                  <v>41760</v>
                </pt>
                <pt idx="65">
                  <v>41791</v>
                </pt>
                <pt idx="66">
                  <v>41821</v>
                </pt>
                <pt idx="67">
                  <v>41852</v>
                </pt>
                <pt idx="68">
                  <v>41883</v>
                </pt>
                <pt idx="69">
                  <v>41913</v>
                </pt>
                <pt idx="70">
                  <v>41944</v>
                </pt>
                <pt idx="71">
                  <v>41974</v>
                </pt>
                <pt idx="72">
                  <v>42005</v>
                </pt>
                <pt idx="73">
                  <v>42036</v>
                </pt>
                <pt idx="74">
                  <v>42064</v>
                </pt>
                <pt idx="75">
                  <v>42095</v>
                </pt>
                <pt idx="76">
                  <v>42125</v>
                </pt>
                <pt idx="77">
                  <v>42156</v>
                </pt>
                <pt idx="78">
                  <v>42186</v>
                </pt>
                <pt idx="79">
                  <v>42217</v>
                </pt>
                <pt idx="80">
                  <v>42248</v>
                </pt>
                <pt idx="81">
                  <v>42278</v>
                </pt>
                <pt idx="82">
                  <v>42309</v>
                </pt>
                <pt idx="83">
                  <v>42339</v>
                </pt>
                <pt idx="84">
                  <v>42370</v>
                </pt>
                <pt idx="85">
                  <v>42401</v>
                </pt>
                <pt idx="86">
                  <v>42430</v>
                </pt>
                <pt idx="87">
                  <v>42461</v>
                </pt>
                <pt idx="88">
                  <v>42491</v>
                </pt>
                <pt idx="89">
                  <v>42522</v>
                </pt>
                <pt idx="90">
                  <v>42552</v>
                </pt>
                <pt idx="91">
                  <v>42583</v>
                </pt>
                <pt idx="92">
                  <v>42614</v>
                </pt>
                <pt idx="93">
                  <v>42644</v>
                </pt>
                <pt idx="94">
                  <v>42675</v>
                </pt>
                <pt idx="95">
                  <v>42705</v>
                </pt>
                <pt idx="96">
                  <v>42736</v>
                </pt>
                <pt idx="97">
                  <v>42767</v>
                </pt>
                <pt idx="98">
                  <v>42795</v>
                </pt>
                <pt idx="99">
                  <v>42826</v>
                </pt>
                <pt idx="100">
                  <v>42856</v>
                </pt>
                <pt idx="101">
                  <v>42887</v>
                </pt>
                <pt idx="102">
                  <v>42917</v>
                </pt>
                <pt idx="103">
                  <v>42948</v>
                </pt>
                <pt idx="104">
                  <v>42979</v>
                </pt>
                <pt idx="105">
                  <v>43009</v>
                </pt>
                <pt idx="106">
                  <v>43040</v>
                </pt>
                <pt idx="107">
                  <v>43070</v>
                </pt>
                <pt idx="108">
                  <v>43101</v>
                </pt>
                <pt idx="109">
                  <v>43132</v>
                </pt>
                <pt idx="110">
                  <v>43160</v>
                </pt>
                <pt idx="111">
                  <v>43191</v>
                </pt>
                <pt idx="112">
                  <v>43221</v>
                </pt>
                <pt idx="113">
                  <v>43252</v>
                </pt>
                <pt idx="114">
                  <v>43282</v>
                </pt>
                <pt idx="115">
                  <v>43313</v>
                </pt>
                <pt idx="116">
                  <v>43344</v>
                </pt>
                <pt idx="117">
                  <v>43374</v>
                </pt>
                <pt idx="118">
                  <v>43405</v>
                </pt>
                <pt idx="119">
                  <v>43435</v>
                </pt>
              </numCache>
            </numRef>
          </cat>
          <val>
            <numRef>
              <f>'lend int'!$J$2:$J$121</f>
              <numCache>
                <formatCode>0.000%</formatCode>
                <ptCount val="120"/>
                <pt idx="0">
                  <v>0.01475</v>
                </pt>
                <pt idx="1">
                  <v>0.01475</v>
                </pt>
                <pt idx="2">
                  <v>0.01475</v>
                </pt>
                <pt idx="3">
                  <v>0.01475</v>
                </pt>
                <pt idx="4">
                  <v>0.01475</v>
                </pt>
                <pt idx="5">
                  <v>0.01475</v>
                </pt>
                <pt idx="6">
                  <v>0.01475</v>
                </pt>
                <pt idx="7">
                  <v>0.01475</v>
                </pt>
                <pt idx="8">
                  <v>0.01475</v>
                </pt>
                <pt idx="9">
                  <v>0.01475</v>
                </pt>
                <pt idx="10">
                  <v>0.01475</v>
                </pt>
                <pt idx="11">
                  <v>0.01475</v>
                </pt>
                <pt idx="12">
                  <v>0.01475</v>
                </pt>
                <pt idx="13">
                  <v>0.01475</v>
                </pt>
                <pt idx="14">
                  <v>0.01475</v>
                </pt>
                <pt idx="15">
                  <v>0.01475</v>
                </pt>
                <pt idx="16">
                  <v>0.01475</v>
                </pt>
                <pt idx="17">
                  <v>0.01475</v>
                </pt>
                <pt idx="18">
                  <v>0.01475</v>
                </pt>
                <pt idx="19">
                  <v>0.01475</v>
                </pt>
                <pt idx="20">
                  <v>0.01475</v>
                </pt>
                <pt idx="21">
                  <v>0.01475</v>
                </pt>
                <pt idx="22">
                  <v>0.01475</v>
                </pt>
                <pt idx="23">
                  <v>0.01475</v>
                </pt>
                <pt idx="24">
                  <v>0.01475</v>
                </pt>
                <pt idx="25">
                  <v>0.01475</v>
                </pt>
                <pt idx="26">
                  <v>0.01475</v>
                </pt>
                <pt idx="27">
                  <v>0.01475</v>
                </pt>
                <pt idx="28">
                  <v>0.01475</v>
                </pt>
                <pt idx="29">
                  <v>0.01475</v>
                </pt>
                <pt idx="30">
                  <v>0.01475</v>
                </pt>
                <pt idx="31">
                  <v>0.01475</v>
                </pt>
                <pt idx="32">
                  <v>0.01475</v>
                </pt>
                <pt idx="33">
                  <v>0.01475</v>
                </pt>
                <pt idx="34">
                  <v>0.01475</v>
                </pt>
                <pt idx="35">
                  <v>0.01475</v>
                </pt>
                <pt idx="36">
                  <v>0.01475</v>
                </pt>
                <pt idx="37">
                  <v>0.01475</v>
                </pt>
                <pt idx="38">
                  <v>0.01475</v>
                </pt>
                <pt idx="39">
                  <v>0.01475</v>
                </pt>
                <pt idx="40">
                  <v>0.01475</v>
                </pt>
                <pt idx="41">
                  <v>0.01475</v>
                </pt>
                <pt idx="42">
                  <v>0.01475</v>
                </pt>
                <pt idx="43">
                  <v>0.01475</v>
                </pt>
                <pt idx="44">
                  <v>0.01475</v>
                </pt>
                <pt idx="45">
                  <v>0.01475</v>
                </pt>
                <pt idx="46">
                  <v>0.01475</v>
                </pt>
                <pt idx="47">
                  <v>0.01475</v>
                </pt>
                <pt idx="48">
                  <v>0.01475</v>
                </pt>
                <pt idx="49">
                  <v>0.01475</v>
                </pt>
                <pt idx="50">
                  <v>0.01475</v>
                </pt>
                <pt idx="51">
                  <v>0.01475</v>
                </pt>
                <pt idx="52">
                  <v>0.01475</v>
                </pt>
                <pt idx="53">
                  <v>0.01475</v>
                </pt>
                <pt idx="54">
                  <v>0.01475</v>
                </pt>
                <pt idx="55">
                  <v>0.01475</v>
                </pt>
                <pt idx="56">
                  <v>0.01475</v>
                </pt>
                <pt idx="57">
                  <v>0.01475</v>
                </pt>
                <pt idx="58">
                  <v>0.01475</v>
                </pt>
                <pt idx="59">
                  <v>0.01475</v>
                </pt>
                <pt idx="60">
                  <v>0.01475</v>
                </pt>
                <pt idx="61">
                  <v>0.01475</v>
                </pt>
                <pt idx="62">
                  <v>0.01475</v>
                </pt>
                <pt idx="63">
                  <v>0.01475</v>
                </pt>
                <pt idx="64">
                  <v>0.01475</v>
                </pt>
                <pt idx="65">
                  <v>0.01475</v>
                </pt>
                <pt idx="66">
                  <v>0.01475</v>
                </pt>
                <pt idx="67">
                  <v>0.01475</v>
                </pt>
                <pt idx="68">
                  <v>0.01475</v>
                </pt>
                <pt idx="69">
                  <v>0.01475</v>
                </pt>
                <pt idx="70">
                  <v>0.01475</v>
                </pt>
                <pt idx="71">
                  <v>0.01475</v>
                </pt>
                <pt idx="72">
                  <v>0.01475</v>
                </pt>
                <pt idx="73">
                  <v>0.01475</v>
                </pt>
                <pt idx="74">
                  <v>0.01475</v>
                </pt>
                <pt idx="75">
                  <v>0.01475</v>
                </pt>
                <pt idx="76">
                  <v>0.01475</v>
                </pt>
                <pt idx="77">
                  <v>0.01475</v>
                </pt>
                <pt idx="78">
                  <v>0.01475</v>
                </pt>
                <pt idx="79">
                  <v>0.01475</v>
                </pt>
                <pt idx="80">
                  <v>0.01475</v>
                </pt>
                <pt idx="81">
                  <v>0.01475</v>
                </pt>
                <pt idx="82">
                  <v>0.01475</v>
                </pt>
                <pt idx="83">
                  <v>0.01475</v>
                </pt>
                <pt idx="84">
                  <v>0.01475</v>
                </pt>
                <pt idx="85">
                  <v>0.01475</v>
                </pt>
                <pt idx="86">
                  <v>0.01475</v>
                </pt>
                <pt idx="87">
                  <v>0.01475</v>
                </pt>
                <pt idx="88">
                  <v>0.01475</v>
                </pt>
                <pt idx="89">
                  <v>0.01475</v>
                </pt>
                <pt idx="90">
                  <v>0.01475</v>
                </pt>
                <pt idx="91">
                  <v>0.01475</v>
                </pt>
                <pt idx="92">
                  <v>0.01475</v>
                </pt>
                <pt idx="93">
                  <v>0.01475</v>
                </pt>
                <pt idx="94">
                  <v>0.01475</v>
                </pt>
                <pt idx="95">
                  <v>0.01475</v>
                </pt>
                <pt idx="96">
                  <v>0.01475</v>
                </pt>
                <pt idx="97">
                  <v>0.01475</v>
                </pt>
                <pt idx="98">
                  <v>0.01475</v>
                </pt>
                <pt idx="99">
                  <v>0.01475</v>
                </pt>
                <pt idx="100">
                  <v>0.01475</v>
                </pt>
                <pt idx="101">
                  <v>0.01475</v>
                </pt>
                <pt idx="102">
                  <v>0.01475</v>
                </pt>
                <pt idx="103">
                  <v>0.01475</v>
                </pt>
                <pt idx="104">
                  <v>0.01475</v>
                </pt>
                <pt idx="105">
                  <v>0.01475</v>
                </pt>
                <pt idx="106">
                  <v>0.01475</v>
                </pt>
                <pt idx="107">
                  <v>0.01475</v>
                </pt>
                <pt idx="108">
                  <v>0.01475</v>
                </pt>
                <pt idx="109">
                  <v>0.01475</v>
                </pt>
                <pt idx="110">
                  <v>0.01475</v>
                </pt>
                <pt idx="111">
                  <v>0.01475</v>
                </pt>
                <pt idx="112">
                  <v>0.01475</v>
                </pt>
                <pt idx="113">
                  <v>0.01475</v>
                </pt>
                <pt idx="114">
                  <v>0.01475</v>
                </pt>
                <pt idx="115">
                  <v>0.01475</v>
                </pt>
                <pt idx="116">
                  <v>0.01475</v>
                </pt>
                <pt idx="117">
                  <v>0.01475</v>
                </pt>
                <pt idx="118">
                  <v>0.01475</v>
                </pt>
                <pt idx="119">
                  <v>0.01475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8150752"/>
        <axId val="1768146432"/>
      </lineChart>
      <dateAx>
        <axId val="1768150752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8146432"/>
        <crosses val="autoZero"/>
        <lblOffset val="100"/>
        <baseTimeUnit val="months"/>
      </dateAx>
      <valAx>
        <axId val="17681464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815075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'paygo rate'!$B$1</f>
              <strCache>
                <ptCount val="1"/>
                <pt idx="0">
                  <v>Rate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'paygo rate'!$A$2:$A$11</f>
              <numCache>
                <formatCode>General</formatCode>
                <ptCount val="10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</numCache>
            </numRef>
          </cat>
          <val>
            <numRef>
              <f>'paygo rate'!$B$2:$B$11</f>
              <numCache>
                <formatCode>0.000%</formatCode>
                <ptCount val="10"/>
                <pt idx="0">
                  <v>0.165</v>
                </pt>
                <pt idx="1">
                  <v>0.165</v>
                </pt>
                <pt idx="2">
                  <v>0.1735</v>
                </pt>
                <pt idx="3">
                  <v>0.1735</v>
                </pt>
                <pt idx="4">
                  <v>0.1735</v>
                </pt>
                <pt idx="5">
                  <v>0.1735</v>
                </pt>
                <pt idx="6">
                  <v>0.1735</v>
                </pt>
                <pt idx="7">
                  <v>0.1735</v>
                </pt>
                <pt idx="8">
                  <v>0.1735</v>
                </pt>
                <pt idx="9">
                  <v>0.1358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82656864"/>
        <axId val="1282642912"/>
      </lineChart>
      <catAx>
        <axId val="12826568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282642912"/>
        <crosses val="autoZero"/>
        <auto val="1"/>
        <lblAlgn val="ctr"/>
        <lblOffset val="100"/>
        <noMultiLvlLbl val="0"/>
      </catAx>
      <valAx>
        <axId val="12826429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28265686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'paygo rate'!$H$1</f>
              <strCache>
                <ptCount val="1"/>
                <pt idx="0">
                  <v>Rate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'paygo rate'!$G$2:$G$11</f>
              <numCache>
                <formatCode>General</formatCode>
                <ptCount val="10"/>
                <pt idx="0">
                  <v>2009</v>
                </pt>
                <pt idx="1">
                  <v>2010</v>
                </pt>
                <pt idx="2">
                  <v>2011</v>
                </pt>
                <pt idx="3">
                  <v>2012</v>
                </pt>
                <pt idx="4">
                  <v>2013</v>
                </pt>
                <pt idx="5">
                  <v>2014</v>
                </pt>
                <pt idx="6">
                  <v>2015</v>
                </pt>
                <pt idx="7">
                  <v>2016</v>
                </pt>
                <pt idx="8">
                  <v>2017</v>
                </pt>
                <pt idx="9">
                  <v>2018</v>
                </pt>
              </numCache>
            </numRef>
          </cat>
          <val>
            <numRef>
              <f>'paygo rate'!$H$2:$H$11</f>
              <numCache>
                <formatCode>0.000%</formatCode>
                <ptCount val="10"/>
                <pt idx="0">
                  <v>0.15704</v>
                </pt>
                <pt idx="1">
                  <v>0.16058</v>
                </pt>
                <pt idx="2">
                  <v>0.16412</v>
                </pt>
                <pt idx="3">
                  <v>0.16766</v>
                </pt>
                <pt idx="4">
                  <v>0.1712</v>
                </pt>
                <pt idx="5">
                  <v>0.17474</v>
                </pt>
                <pt idx="6">
                  <v>0.17828</v>
                </pt>
                <pt idx="7">
                  <v>0.18182</v>
                </pt>
                <pt idx="8">
                  <v>0.183</v>
                </pt>
                <pt idx="9">
                  <v>0.183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28918783"/>
        <axId val="916731471"/>
      </lineChart>
      <catAx>
        <axId val="12289187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916731471"/>
        <crosses val="autoZero"/>
        <auto val="1"/>
        <lblAlgn val="ctr"/>
        <lblOffset val="100"/>
        <noMultiLvlLbl val="0"/>
      </catAx>
      <valAx>
        <axId val="91673147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22891878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offer to application</a:t>
            </a:r>
            <a:r>
              <a:rPr lang="en-US" baseline="0"/>
              <a:t> </a:t>
            </a:r>
            <a:r>
              <a:rPr lang="en-US"/>
              <a:t>ratio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'job application'!$B$2</f>
              <strCache>
                <ptCount val="1"/>
                <pt idx="0">
                  <v>ratio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'job application'!$A$3:$A$12</f>
              <numCache>
                <formatCode>General</formatCode>
                <ptCount val="10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</numCache>
            </numRef>
          </cat>
          <val>
            <numRef>
              <f>'job application'!$B$3:$B$12</f>
              <numCache>
                <formatCode>#,##0.00</formatCode>
                <ptCount val="10"/>
                <pt idx="0">
                  <v>1.08</v>
                </pt>
                <pt idx="1">
                  <v>1.06</v>
                </pt>
                <pt idx="2">
                  <v>1.19</v>
                </pt>
                <pt idx="3">
                  <v>1.2</v>
                </pt>
                <pt idx="4">
                  <v>0.92</v>
                </pt>
                <pt idx="5">
                  <v>0.87</v>
                </pt>
                <pt idx="6">
                  <v>1.05</v>
                </pt>
                <pt idx="7">
                  <v>1.01</v>
                </pt>
                <pt idx="8">
                  <v>0.93</v>
                </pt>
                <pt idx="9">
                  <v>1.07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12002975"/>
        <axId val="1212004687"/>
      </lineChart>
      <catAx>
        <axId val="12120029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212004687"/>
        <crosses val="autoZero"/>
        <auto val="1"/>
        <lblAlgn val="ctr"/>
        <lblOffset val="100"/>
        <noMultiLvlLbl val="0"/>
      </catAx>
      <valAx>
        <axId val="121200468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21200297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offer to application ratio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'job application'!$H$2</f>
              <strCache>
                <ptCount val="1"/>
                <pt idx="0">
                  <v>ratio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'job application'!$G$3:$G$12</f>
              <numCache>
                <formatCode>General</formatCode>
                <ptCount val="10"/>
                <pt idx="0">
                  <v>2009</v>
                </pt>
                <pt idx="1">
                  <v>2010</v>
                </pt>
                <pt idx="2">
                  <v>2011</v>
                </pt>
                <pt idx="3">
                  <v>2012</v>
                </pt>
                <pt idx="4">
                  <v>2013</v>
                </pt>
                <pt idx="5">
                  <v>2014</v>
                </pt>
                <pt idx="6">
                  <v>2015</v>
                </pt>
                <pt idx="7">
                  <v>2016</v>
                </pt>
                <pt idx="8">
                  <v>2017</v>
                </pt>
                <pt idx="9">
                  <v>2018</v>
                </pt>
              </numCache>
            </numRef>
          </cat>
          <val>
            <numRef>
              <f>'job application'!$H$3:$H$12</f>
              <numCache>
                <formatCode>#,##0.00</formatCode>
                <ptCount val="10"/>
                <pt idx="0">
                  <v>0.79</v>
                </pt>
                <pt idx="1">
                  <v>0.89</v>
                </pt>
                <pt idx="2">
                  <v>1.05</v>
                </pt>
                <pt idx="3">
                  <v>1.28</v>
                </pt>
                <pt idx="4">
                  <v>1.46</v>
                </pt>
                <pt idx="5">
                  <v>1.66</v>
                </pt>
                <pt idx="6">
                  <v>1.8</v>
                </pt>
                <pt idx="7">
                  <v>2.04</v>
                </pt>
                <pt idx="8">
                  <v>2.24</v>
                </pt>
                <pt idx="9">
                  <v>2.39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16347647"/>
        <axId val="1125222959"/>
      </lineChart>
      <catAx>
        <axId val="12163476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125222959"/>
        <crosses val="autoZero"/>
        <auto val="1"/>
        <lblAlgn val="ctr"/>
        <lblOffset val="100"/>
        <noMultiLvlLbl val="0"/>
      </catAx>
      <valAx>
        <axId val="11252229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216347647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Pension Balance (1994-2003)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'pension balance'!$C$1</f>
              <strCache>
                <ptCount val="1"/>
                <pt idx="0">
                  <v>balance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'pension balance'!$B$2:$B$11</f>
              <numCache>
                <formatCode>General</formatCode>
                <ptCount val="10"/>
                <pt idx="0">
                  <v>1994</v>
                </pt>
                <pt idx="1">
                  <v>1995</v>
                </pt>
                <pt idx="2">
                  <v>1996</v>
                </pt>
                <pt idx="3">
                  <v>1997</v>
                </pt>
                <pt idx="4">
                  <v>1998</v>
                </pt>
                <pt idx="5">
                  <v>1999</v>
                </pt>
                <pt idx="6">
                  <v>2000</v>
                </pt>
                <pt idx="7">
                  <v>2001</v>
                </pt>
                <pt idx="8">
                  <v>2002</v>
                </pt>
                <pt idx="9">
                  <v>2003</v>
                </pt>
              </numCache>
            </numRef>
          </cat>
          <val>
            <numRef>
              <f>'pension balance'!$C$2:$C$11</f>
              <numCache>
                <formatCode>_(* #,##0_);_(* \(#,##0\);_(* "-"_);_(@_)</formatCode>
                <ptCount val="10"/>
                <pt idx="0">
                  <v>1045318.27320377</v>
                </pt>
                <pt idx="1">
                  <v>1118111.39398043</v>
                </pt>
                <pt idx="2">
                  <v>1184579.01791064</v>
                </pt>
                <pt idx="3">
                  <v>1257559.9155837</v>
                </pt>
                <pt idx="4">
                  <v>1308445.87167976</v>
                </pt>
                <pt idx="5">
                  <v>1347987.55509899</v>
                </pt>
                <pt idx="6">
                  <v>1368804.13347465</v>
                </pt>
                <pt idx="7">
                  <v>1345966.78215</v>
                </pt>
                <pt idx="8">
                  <v>1320716.54532</v>
                </pt>
                <pt idx="9">
                  <v>1359151.16127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82801952"/>
        <axId val="1282803680"/>
      </barChart>
      <catAx>
        <axId val="12828019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282803680"/>
        <crosses val="autoZero"/>
        <auto val="1"/>
        <lblAlgn val="ctr"/>
        <lblOffset val="100"/>
        <noMultiLvlLbl val="0"/>
      </catAx>
      <valAx>
        <axId val="1282803680"/>
        <scaling>
          <orientation val="minMax"/>
          <min val="10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28280195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Pension Balance (2009-2018)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'pension balance'!$J$1</f>
              <strCache>
                <ptCount val="1"/>
                <pt idx="0">
                  <v>balance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'pension balance'!$I$2:$I$11</f>
              <numCache>
                <formatCode>General</formatCode>
                <ptCount val="10"/>
                <pt idx="0">
                  <v>2009</v>
                </pt>
                <pt idx="1">
                  <v>2010</v>
                </pt>
                <pt idx="2">
                  <v>2011</v>
                </pt>
                <pt idx="3">
                  <v>2012</v>
                </pt>
                <pt idx="4">
                  <v>2013</v>
                </pt>
                <pt idx="5">
                  <v>2014</v>
                </pt>
                <pt idx="6">
                  <v>2015</v>
                </pt>
                <pt idx="7">
                  <v>2016</v>
                </pt>
                <pt idx="8">
                  <v>2017</v>
                </pt>
                <pt idx="9">
                  <v>2018</v>
                </pt>
              </numCache>
            </numRef>
          </cat>
          <val>
            <numRef>
              <f>'pension balance'!$J$2:$J$11</f>
              <numCache>
                <formatCode>_(* #,##0_);_(* \(#,##0\);_(* "-"_);_(@_)</formatCode>
                <ptCount val="10"/>
                <pt idx="0">
                  <v>1207567.99570494</v>
                </pt>
                <pt idx="1">
                  <v>1141532.29171</v>
                </pt>
                <pt idx="2">
                  <v>1114989.8081</v>
                </pt>
                <pt idx="3">
                  <v>1178823.14842</v>
                </pt>
                <pt idx="4">
                  <v>1236138.91161</v>
                </pt>
                <pt idx="5">
                  <v>1366655.66788</v>
                </pt>
                <pt idx="6">
                  <v>1339310.86600908</v>
                </pt>
                <pt idx="7">
                  <v>1444462.31507988</v>
                </pt>
                <pt idx="8">
                  <v>1549035</v>
                </pt>
                <pt idx="9">
                  <v>1573302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40731424"/>
        <axId val="240758944"/>
      </barChart>
      <catAx>
        <axId val="2407314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240758944"/>
        <crosses val="autoZero"/>
        <auto val="1"/>
        <lblAlgn val="ctr"/>
        <lblOffset val="100"/>
        <noMultiLvlLbl val="0"/>
      </catAx>
      <valAx>
        <axId val="240758944"/>
        <scaling>
          <orientation val="minMax"/>
          <min val="10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24073142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'Young Unemp'!$B$1</f>
              <strCache>
                <ptCount val="1"/>
                <pt idx="0">
                  <v>Rate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'Young Unemp'!$A$2:$A$41</f>
              <strCache>
                <ptCount val="40"/>
                <pt idx="0">
                  <v>1994 I</v>
                </pt>
                <pt idx="1">
                  <v>1994 II</v>
                </pt>
                <pt idx="2">
                  <v>1994 III</v>
                </pt>
                <pt idx="3">
                  <v>1994 IV</v>
                </pt>
                <pt idx="4">
                  <v>1995 I</v>
                </pt>
                <pt idx="5">
                  <v>1995 II</v>
                </pt>
                <pt idx="6">
                  <v>1995 III</v>
                </pt>
                <pt idx="7">
                  <v>1995 IV</v>
                </pt>
                <pt idx="8">
                  <v>1996 I</v>
                </pt>
                <pt idx="9">
                  <v>1996 II</v>
                </pt>
                <pt idx="10">
                  <v>1996 III</v>
                </pt>
                <pt idx="11">
                  <v>1996 IV</v>
                </pt>
                <pt idx="12">
                  <v>1997 I</v>
                </pt>
                <pt idx="13">
                  <v>1997 II</v>
                </pt>
                <pt idx="14">
                  <v>1997 III</v>
                </pt>
                <pt idx="15">
                  <v>1997 IV</v>
                </pt>
                <pt idx="16">
                  <v>1998 I</v>
                </pt>
                <pt idx="17">
                  <v>1998 II</v>
                </pt>
                <pt idx="18">
                  <v>1998 III</v>
                </pt>
                <pt idx="19">
                  <v>1998 IV</v>
                </pt>
                <pt idx="20">
                  <v>1999 I</v>
                </pt>
                <pt idx="21">
                  <v>1999 II</v>
                </pt>
                <pt idx="22">
                  <v>1999 III</v>
                </pt>
                <pt idx="23">
                  <v>1999 IV</v>
                </pt>
                <pt idx="24">
                  <v>2000 I</v>
                </pt>
                <pt idx="25">
                  <v>2000 II</v>
                </pt>
                <pt idx="26">
                  <v>2000 III</v>
                </pt>
                <pt idx="27">
                  <v>2000 IV</v>
                </pt>
                <pt idx="28">
                  <v>2001 I</v>
                </pt>
                <pt idx="29">
                  <v>2001 II</v>
                </pt>
                <pt idx="30">
                  <v>2001 III</v>
                </pt>
                <pt idx="31">
                  <v>2001 IV</v>
                </pt>
                <pt idx="32">
                  <v>2002 I</v>
                </pt>
                <pt idx="33">
                  <v>2002 II</v>
                </pt>
                <pt idx="34">
                  <v>2002 III</v>
                </pt>
                <pt idx="35">
                  <v>2002 IV</v>
                </pt>
                <pt idx="36">
                  <v>2003 I</v>
                </pt>
                <pt idx="37">
                  <v>2003 II</v>
                </pt>
                <pt idx="38">
                  <v>2003 III</v>
                </pt>
                <pt idx="39">
                  <v>2003 IV</v>
                </pt>
              </strCache>
            </strRef>
          </cat>
          <val>
            <numRef>
              <f>'Young Unemp'!$B$2:$B$41</f>
              <numCache>
                <formatCode>0.00</formatCode>
                <ptCount val="40"/>
                <pt idx="0">
                  <v>5.333333000000001</v>
                </pt>
                <pt idx="1">
                  <v>5.633333</v>
                </pt>
                <pt idx="2">
                  <v>5.6</v>
                </pt>
                <pt idx="3">
                  <v>5.5</v>
                </pt>
                <pt idx="4">
                  <v>5.7</v>
                </pt>
                <pt idx="5">
                  <v>5.866667</v>
                </pt>
                <pt idx="6">
                  <v>6.566667</v>
                </pt>
                <pt idx="7">
                  <v>6.366667</v>
                </pt>
                <pt idx="8">
                  <v>6.666666999999999</v>
                </pt>
                <pt idx="9">
                  <v>6.733333</v>
                </pt>
                <pt idx="10">
                  <v>6.433333</v>
                </pt>
                <pt idx="11">
                  <v>6.466667</v>
                </pt>
                <pt idx="12">
                  <v>6.6</v>
                </pt>
                <pt idx="13">
                  <v>6.666666999999999</v>
                </pt>
                <pt idx="14">
                  <v>6.5</v>
                </pt>
                <pt idx="15">
                  <v>6.8</v>
                </pt>
                <pt idx="16">
                  <v>7.266667</v>
                </pt>
                <pt idx="17">
                  <v>7.666667</v>
                </pt>
                <pt idx="18">
                  <v>7.766667</v>
                </pt>
                <pt idx="19">
                  <v>8.233333999999999</v>
                </pt>
                <pt idx="20">
                  <v>8.833333</v>
                </pt>
                <pt idx="21">
                  <v>9.133333</v>
                </pt>
                <pt idx="22">
                  <v>9.466666</v>
                </pt>
                <pt idx="23">
                  <v>9.300000000000001</v>
                </pt>
                <pt idx="24">
                  <v>8.800000000000001</v>
                </pt>
                <pt idx="25">
                  <v>8.800000000000001</v>
                </pt>
                <pt idx="26">
                  <v>8.9</v>
                </pt>
                <pt idx="27">
                  <v>9.866667</v>
                </pt>
                <pt idx="28">
                  <v>9.1</v>
                </pt>
                <pt idx="29">
                  <v>9.466666</v>
                </pt>
                <pt idx="30">
                  <v>10.1</v>
                </pt>
                <pt idx="31">
                  <v>9.833333</v>
                </pt>
                <pt idx="32">
                  <v>10.3</v>
                </pt>
                <pt idx="33">
                  <v>9.933332999999999</v>
                </pt>
                <pt idx="34">
                  <v>9.933332999999999</v>
                </pt>
                <pt idx="35">
                  <v>9.433332999999999</v>
                </pt>
                <pt idx="36">
                  <v>10.36667</v>
                </pt>
                <pt idx="37">
                  <v>10.6</v>
                </pt>
                <pt idx="38">
                  <v>9.699999999999999</v>
                </pt>
                <pt idx="39">
                  <v>9.733333999999999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86101040"/>
        <axId val="586102752"/>
      </lineChart>
      <catAx>
        <axId val="586101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586102752"/>
        <crosses val="autoZero"/>
        <auto val="1"/>
        <lblAlgn val="ctr"/>
        <lblOffset val="100"/>
        <noMultiLvlLbl val="0"/>
      </catAx>
      <valAx>
        <axId val="5861027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58610104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'Young Unemp'!$J$1</f>
              <strCache>
                <ptCount val="1"/>
                <pt idx="0">
                  <v>Rate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'Young Unemp'!$I$2:$I$41</f>
              <strCache>
                <ptCount val="40"/>
                <pt idx="0">
                  <v>2009 I</v>
                </pt>
                <pt idx="1">
                  <v>2009 II</v>
                </pt>
                <pt idx="2">
                  <v>2009 III</v>
                </pt>
                <pt idx="3">
                  <v>2009 IV</v>
                </pt>
                <pt idx="4">
                  <v>2010 I</v>
                </pt>
                <pt idx="5">
                  <v>2010 II</v>
                </pt>
                <pt idx="6">
                  <v>2010 III</v>
                </pt>
                <pt idx="7">
                  <v>2010 IV</v>
                </pt>
                <pt idx="8">
                  <v>2011 I</v>
                </pt>
                <pt idx="9">
                  <v>2011 II</v>
                </pt>
                <pt idx="10">
                  <v>2011 III</v>
                </pt>
                <pt idx="11">
                  <v>2011 IV</v>
                </pt>
                <pt idx="12">
                  <v>2012 I</v>
                </pt>
                <pt idx="13">
                  <v>2012 II</v>
                </pt>
                <pt idx="14">
                  <v>2012 III</v>
                </pt>
                <pt idx="15">
                  <v>2012 IV</v>
                </pt>
                <pt idx="16">
                  <v>2013 I</v>
                </pt>
                <pt idx="17">
                  <v>2013 II</v>
                </pt>
                <pt idx="18">
                  <v>2013 III</v>
                </pt>
                <pt idx="19">
                  <v>2013 IV</v>
                </pt>
                <pt idx="20">
                  <v>2014 I</v>
                </pt>
                <pt idx="21">
                  <v>2014 II</v>
                </pt>
                <pt idx="22">
                  <v>2014 III</v>
                </pt>
                <pt idx="23">
                  <v>2014 IV</v>
                </pt>
                <pt idx="24">
                  <v>2015 I</v>
                </pt>
                <pt idx="25">
                  <v>2015 II</v>
                </pt>
                <pt idx="26">
                  <v>2015 III</v>
                </pt>
                <pt idx="27">
                  <v>2015 IV</v>
                </pt>
                <pt idx="28">
                  <v>2016 I</v>
                </pt>
                <pt idx="29">
                  <v>2016 II</v>
                </pt>
                <pt idx="30">
                  <v>2016 III</v>
                </pt>
                <pt idx="31">
                  <v>2016 IV</v>
                </pt>
                <pt idx="32">
                  <v>2017 I</v>
                </pt>
                <pt idx="33">
                  <v>2017 II</v>
                </pt>
                <pt idx="34">
                  <v>2017 III</v>
                </pt>
                <pt idx="35">
                  <v>2017 IV</v>
                </pt>
                <pt idx="36">
                  <v>2018 I</v>
                </pt>
                <pt idx="37">
                  <v>2018 II</v>
                </pt>
                <pt idx="38">
                  <v>2018 III</v>
                </pt>
                <pt idx="39">
                  <v>2018 IV</v>
                </pt>
              </strCache>
            </strRef>
          </cat>
          <val>
            <numRef>
              <f>'Young Unemp'!$J$2:$J$41</f>
              <numCache>
                <formatCode>0.00</formatCode>
                <ptCount val="40"/>
                <pt idx="0">
                  <v>8.733333999999999</v>
                </pt>
                <pt idx="1">
                  <v>8.866667</v>
                </pt>
                <pt idx="2">
                  <v>9.633333</v>
                </pt>
                <pt idx="3">
                  <v>9.533334</v>
                </pt>
                <pt idx="4">
                  <v>9.366667</v>
                </pt>
                <pt idx="5">
                  <v>9.933332999999999</v>
                </pt>
                <pt idx="6">
                  <v>8.833333</v>
                </pt>
                <pt idx="7">
                  <v>9.166667</v>
                </pt>
                <pt idx="8">
                  <v>8.296855000000001</v>
                </pt>
                <pt idx="9">
                  <v>8.259958000000001</v>
                </pt>
                <pt idx="10">
                  <v>8.085057000000001</v>
                </pt>
                <pt idx="11">
                  <v>8.6</v>
                </pt>
                <pt idx="12">
                  <v>9.033334</v>
                </pt>
                <pt idx="13">
                  <v>8.133333</v>
                </pt>
                <pt idx="14">
                  <v>7.9</v>
                </pt>
                <pt idx="15">
                  <v>7.266667</v>
                </pt>
                <pt idx="16">
                  <v>6.766667</v>
                </pt>
                <pt idx="17">
                  <v>7.066667</v>
                </pt>
                <pt idx="18">
                  <v>6.733333</v>
                </pt>
                <pt idx="19">
                  <v>6.466667</v>
                </pt>
                <pt idx="20">
                  <v>6.233333</v>
                </pt>
                <pt idx="21">
                  <v>6.433333</v>
                </pt>
                <pt idx="22">
                  <v>5.9</v>
                </pt>
                <pt idx="23">
                  <v>6.166666999999999</v>
                </pt>
                <pt idx="24">
                  <v>6.133333</v>
                </pt>
                <pt idx="25">
                  <v>5.4</v>
                </pt>
                <pt idx="26">
                  <v>5.533333</v>
                </pt>
                <pt idx="27">
                  <v>5.333333000000001</v>
                </pt>
                <pt idx="28">
                  <v>5.666666999999999</v>
                </pt>
                <pt idx="29">
                  <v>5.133333</v>
                </pt>
                <pt idx="30">
                  <v>4.933333</v>
                </pt>
                <pt idx="31">
                  <v>4.8</v>
                </pt>
                <pt idx="32">
                  <v>4.566667</v>
                </pt>
                <pt idx="33">
                  <v>4.9</v>
                </pt>
                <pt idx="34">
                  <v>4.666666999999999</v>
                </pt>
                <pt idx="35">
                  <v>4.433333</v>
                </pt>
                <pt idx="36">
                  <v>3.933333</v>
                </pt>
                <pt idx="37">
                  <v>3.633333</v>
                </pt>
                <pt idx="38">
                  <v>3.666667</v>
                </pt>
                <pt idx="39">
                  <v>3.333333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88756176"/>
        <axId val="788757888"/>
      </lineChart>
      <catAx>
        <axId val="7887561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788757888"/>
        <crosses val="autoZero"/>
        <auto val="1"/>
        <lblAlgn val="ctr"/>
        <lblOffset val="100"/>
        <noMultiLvlLbl val="0"/>
      </catAx>
      <valAx>
        <axId val="7887578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78875617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'Old Unemp'!$B$1</f>
              <strCache>
                <ptCount val="1"/>
                <pt idx="0">
                  <v>Rate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'Old Unemp'!$A$2:$A$41</f>
              <strCache>
                <ptCount val="40"/>
                <pt idx="0">
                  <v>1994 I</v>
                </pt>
                <pt idx="1">
                  <v>1994 II</v>
                </pt>
                <pt idx="2">
                  <v>1994 III</v>
                </pt>
                <pt idx="3">
                  <v>1994 IV</v>
                </pt>
                <pt idx="4">
                  <v>1995 I</v>
                </pt>
                <pt idx="5">
                  <v>1995 II</v>
                </pt>
                <pt idx="6">
                  <v>1995 III</v>
                </pt>
                <pt idx="7">
                  <v>1995 IV</v>
                </pt>
                <pt idx="8">
                  <v>1996 I</v>
                </pt>
                <pt idx="9">
                  <v>1996 II</v>
                </pt>
                <pt idx="10">
                  <v>1996 III</v>
                </pt>
                <pt idx="11">
                  <v>1996 IV</v>
                </pt>
                <pt idx="12">
                  <v>1997 I</v>
                </pt>
                <pt idx="13">
                  <v>1997 II</v>
                </pt>
                <pt idx="14">
                  <v>1997 III</v>
                </pt>
                <pt idx="15">
                  <v>1997 IV</v>
                </pt>
                <pt idx="16">
                  <v>1998 I</v>
                </pt>
                <pt idx="17">
                  <v>1998 II</v>
                </pt>
                <pt idx="18">
                  <v>1998 III</v>
                </pt>
                <pt idx="19">
                  <v>1998 IV</v>
                </pt>
                <pt idx="20">
                  <v>1999 I</v>
                </pt>
                <pt idx="21">
                  <v>1999 II</v>
                </pt>
                <pt idx="22">
                  <v>1999 III</v>
                </pt>
                <pt idx="23">
                  <v>1999 IV</v>
                </pt>
                <pt idx="24">
                  <v>2000 I</v>
                </pt>
                <pt idx="25">
                  <v>2000 II</v>
                </pt>
                <pt idx="26">
                  <v>2000 III</v>
                </pt>
                <pt idx="27">
                  <v>2000 IV</v>
                </pt>
                <pt idx="28">
                  <v>2001 I</v>
                </pt>
                <pt idx="29">
                  <v>2001 II</v>
                </pt>
                <pt idx="30">
                  <v>2001 III</v>
                </pt>
                <pt idx="31">
                  <v>2001 IV</v>
                </pt>
                <pt idx="32">
                  <v>2002 I</v>
                </pt>
                <pt idx="33">
                  <v>2002 II</v>
                </pt>
                <pt idx="34">
                  <v>2002 III</v>
                </pt>
                <pt idx="35">
                  <v>2002 IV</v>
                </pt>
                <pt idx="36">
                  <v>2003 I</v>
                </pt>
                <pt idx="37">
                  <v>2003 II</v>
                </pt>
                <pt idx="38">
                  <v>2003 III</v>
                </pt>
                <pt idx="39">
                  <v>2003 IV</v>
                </pt>
              </strCache>
            </strRef>
          </cat>
          <val>
            <numRef>
              <f>'Old Unemp'!$B$2:$B$41</f>
              <numCache>
                <formatCode>0.00</formatCode>
                <ptCount val="40"/>
                <pt idx="0">
                  <v>2.46215299999999</v>
                </pt>
                <pt idx="1">
                  <v>2.38126399999999</v>
                </pt>
                <pt idx="2">
                  <v>2.553966</v>
                </pt>
                <pt idx="3">
                  <v>2.506526</v>
                </pt>
                <pt idx="4">
                  <v>2.579768</v>
                </pt>
                <pt idx="5">
                  <v>2.653738</v>
                </pt>
                <pt idx="6">
                  <v>2.667818</v>
                </pt>
                <pt idx="7">
                  <v>2.868288</v>
                </pt>
                <pt idx="8">
                  <v>2.839274</v>
                </pt>
                <pt idx="9">
                  <v>2.887284</v>
                </pt>
                <pt idx="10">
                  <v>2.86205</v>
                </pt>
                <pt idx="11">
                  <v>2.890082</v>
                </pt>
                <pt idx="12">
                  <v>2.848274</v>
                </pt>
                <pt idx="13">
                  <v>2.84681</v>
                </pt>
                <pt idx="14">
                  <v>2.955938</v>
                </pt>
                <pt idx="15">
                  <v>3.05190699999999</v>
                </pt>
                <pt idx="16">
                  <v>3.17663699999999</v>
                </pt>
                <pt idx="17">
                  <v>3.57933799999999</v>
                </pt>
                <pt idx="18">
                  <v>3.760581</v>
                </pt>
                <pt idx="19">
                  <v>3.886819</v>
                </pt>
                <pt idx="20">
                  <v>4.04775599999999</v>
                </pt>
                <pt idx="21">
                  <v>4.140248</v>
                </pt>
                <pt idx="22">
                  <v>4.124352</v>
                </pt>
                <pt idx="23">
                  <v>4.018675</v>
                </pt>
                <pt idx="24">
                  <v>4.28660999999999</v>
                </pt>
                <pt idx="25">
                  <v>4.18123</v>
                </pt>
                <pt idx="26">
                  <v>4.12830599999999</v>
                </pt>
                <pt idx="27">
                  <v>4.086255</v>
                </pt>
                <pt idx="28">
                  <v>4.220792</v>
                </pt>
                <pt idx="29">
                  <v>4.348561</v>
                </pt>
                <pt idx="30">
                  <v>4.515209</v>
                </pt>
                <pt idx="31">
                  <v>4.825065</v>
                </pt>
                <pt idx="32">
                  <v>4.696139</v>
                </pt>
                <pt idx="33">
                  <v>4.855899</v>
                </pt>
                <pt idx="34">
                  <v>4.90002</v>
                </pt>
                <pt idx="35">
                  <v>4.868563</v>
                </pt>
                <pt idx="36">
                  <v>4.80396</v>
                </pt>
                <pt idx="37">
                  <v>4.842023</v>
                </pt>
                <pt idx="38">
                  <v>4.652262</v>
                </pt>
                <pt idx="39">
                  <v>4.522255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40374447"/>
        <axId val="703300816"/>
      </lineChart>
      <catAx>
        <axId val="19403744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703300816"/>
        <crosses val="autoZero"/>
        <auto val="1"/>
        <lblAlgn val="ctr"/>
        <lblOffset val="100"/>
        <noMultiLvlLbl val="0"/>
      </catAx>
      <valAx>
        <axId val="7033008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940374447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'Old Unemp'!$J$1</f>
              <strCache>
                <ptCount val="1"/>
                <pt idx="0">
                  <v>Rate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'Old Unemp'!$I$2:$I$41</f>
              <strCache>
                <ptCount val="40"/>
                <pt idx="0">
                  <v>2009 I</v>
                </pt>
                <pt idx="1">
                  <v>2009 II</v>
                </pt>
                <pt idx="2">
                  <v>2009 III</v>
                </pt>
                <pt idx="3">
                  <v>2009 IV</v>
                </pt>
                <pt idx="4">
                  <v>2010 I</v>
                </pt>
                <pt idx="5">
                  <v>2010 II</v>
                </pt>
                <pt idx="6">
                  <v>2010 III</v>
                </pt>
                <pt idx="7">
                  <v>2010 IV</v>
                </pt>
                <pt idx="8">
                  <v>2011 I</v>
                </pt>
                <pt idx="9">
                  <v>2011 II</v>
                </pt>
                <pt idx="10">
                  <v>2011 III</v>
                </pt>
                <pt idx="11">
                  <v>2011 IV</v>
                </pt>
                <pt idx="12">
                  <v>2012 I</v>
                </pt>
                <pt idx="13">
                  <v>2012 II</v>
                </pt>
                <pt idx="14">
                  <v>2012 III</v>
                </pt>
                <pt idx="15">
                  <v>2012 IV</v>
                </pt>
                <pt idx="16">
                  <v>2013 I</v>
                </pt>
                <pt idx="17">
                  <v>2013 II</v>
                </pt>
                <pt idx="18">
                  <v>2013 III</v>
                </pt>
                <pt idx="19">
                  <v>2013 IV</v>
                </pt>
                <pt idx="20">
                  <v>2014 I</v>
                </pt>
                <pt idx="21">
                  <v>2014 II</v>
                </pt>
                <pt idx="22">
                  <v>2014 III</v>
                </pt>
                <pt idx="23">
                  <v>2014 IV</v>
                </pt>
                <pt idx="24">
                  <v>2015 I</v>
                </pt>
                <pt idx="25">
                  <v>2015 II</v>
                </pt>
                <pt idx="26">
                  <v>2015 III</v>
                </pt>
                <pt idx="27">
                  <v>2015 IV</v>
                </pt>
                <pt idx="28">
                  <v>2016 I</v>
                </pt>
                <pt idx="29">
                  <v>2016 II</v>
                </pt>
                <pt idx="30">
                  <v>2016 III</v>
                </pt>
                <pt idx="31">
                  <v>2016 IV</v>
                </pt>
                <pt idx="32">
                  <v>2017 I</v>
                </pt>
                <pt idx="33">
                  <v>2017 II</v>
                </pt>
                <pt idx="34">
                  <v>2017 III</v>
                </pt>
                <pt idx="35">
                  <v>2017 IV</v>
                </pt>
                <pt idx="36">
                  <v>2018 I</v>
                </pt>
                <pt idx="37">
                  <v>2018 II</v>
                </pt>
                <pt idx="38">
                  <v>2018 III</v>
                </pt>
                <pt idx="39">
                  <v>2018 IV</v>
                </pt>
              </strCache>
            </strRef>
          </cat>
          <val>
            <numRef>
              <f>'Old Unemp'!$J$2:$J$41</f>
              <numCache>
                <formatCode>0.00</formatCode>
                <ptCount val="40"/>
                <pt idx="0">
                  <v>4.16144599999999</v>
                </pt>
                <pt idx="1">
                  <v>4.72861099999999</v>
                </pt>
                <pt idx="2">
                  <v>5.00878099999999</v>
                </pt>
                <pt idx="3">
                  <v>4.77679999999999</v>
                </pt>
                <pt idx="4">
                  <v>4.623628</v>
                </pt>
                <pt idx="5">
                  <v>4.673701</v>
                </pt>
                <pt idx="6">
                  <v>4.702299</v>
                </pt>
                <pt idx="7">
                  <v>4.590217</v>
                </pt>
                <pt idx="8">
                  <v>4.40558599999999</v>
                </pt>
                <pt idx="9">
                  <v>4.35380599999999</v>
                </pt>
                <pt idx="10">
                  <v>4.15723299999999</v>
                </pt>
                <pt idx="11">
                  <v>4.09205599999999</v>
                </pt>
                <pt idx="12">
                  <v>4.119248</v>
                </pt>
                <pt idx="13">
                  <v>4.08793</v>
                </pt>
                <pt idx="14">
                  <v>3.93508699999999</v>
                </pt>
                <pt idx="15">
                  <v>3.907452</v>
                </pt>
                <pt idx="16">
                  <v>3.984375</v>
                </pt>
                <pt idx="17">
                  <v>3.79261299999999</v>
                </pt>
                <pt idx="18">
                  <v>3.70329199999999</v>
                </pt>
                <pt idx="19">
                  <v>3.61973099999999</v>
                </pt>
                <pt idx="20">
                  <v>3.393939</v>
                </pt>
                <pt idx="21">
                  <v>3.36945899999999</v>
                </pt>
                <pt idx="22">
                  <v>3.34990299999999</v>
                </pt>
                <pt idx="23">
                  <v>3.213931</v>
                </pt>
                <pt idx="24">
                  <v>3.24059799999999</v>
                </pt>
                <pt idx="25">
                  <v>3.159854</v>
                </pt>
                <pt idx="26">
                  <v>3.16772999999999</v>
                </pt>
                <pt idx="27">
                  <v>3.051998</v>
                </pt>
                <pt idx="28">
                  <v>3.02792599999999</v>
                </pt>
                <pt idx="29">
                  <v>2.991336</v>
                </pt>
                <pt idx="30">
                  <v>2.88684299999999</v>
                </pt>
                <pt idx="31">
                  <v>2.848414</v>
                </pt>
                <pt idx="32">
                  <v>2.74980099999999</v>
                </pt>
                <pt idx="33">
                  <v>2.700622</v>
                </pt>
                <pt idx="34">
                  <v>2.60487899999999</v>
                </pt>
                <pt idx="35">
                  <v>2.565488</v>
                </pt>
                <pt idx="36">
                  <v>2.34793699999999</v>
                </pt>
                <pt idx="37">
                  <v>2.269444</v>
                </pt>
                <pt idx="38">
                  <v>2.31826499999999</v>
                </pt>
                <pt idx="39">
                  <v>2.379534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88805216"/>
        <axId val="788807360"/>
      </lineChart>
      <catAx>
        <axId val="7888052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788807360"/>
        <crosses val="autoZero"/>
        <auto val="1"/>
        <lblAlgn val="ctr"/>
        <lblOffset val="100"/>
        <noMultiLvlLbl val="0"/>
      </catAx>
      <valAx>
        <axId val="7888073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78880521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CPI!$C$1</f>
              <strCache>
                <ptCount val="1"/>
                <pt idx="0">
                  <v>cpi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CPI!$A$2:$A$42</f>
              <strCache>
                <ptCount val="41"/>
                <pt idx="0">
                  <v>1993 IV</v>
                </pt>
                <pt idx="1">
                  <v>1994 I</v>
                </pt>
                <pt idx="2">
                  <v>1994 II</v>
                </pt>
                <pt idx="3">
                  <v>1994 III</v>
                </pt>
                <pt idx="4">
                  <v>1994 IV</v>
                </pt>
                <pt idx="5">
                  <v>1995 I</v>
                </pt>
                <pt idx="6">
                  <v>1995 II</v>
                </pt>
                <pt idx="7">
                  <v>1995 III</v>
                </pt>
                <pt idx="8">
                  <v>1995 IV</v>
                </pt>
                <pt idx="9">
                  <v>1996 I</v>
                </pt>
                <pt idx="10">
                  <v>1996 II</v>
                </pt>
                <pt idx="11">
                  <v>1996 III</v>
                </pt>
                <pt idx="12">
                  <v>1996 IV</v>
                </pt>
                <pt idx="13">
                  <v>1997 I</v>
                </pt>
                <pt idx="14">
                  <v>1997 II</v>
                </pt>
                <pt idx="15">
                  <v>1997 III</v>
                </pt>
                <pt idx="16">
                  <v>1997 IV</v>
                </pt>
                <pt idx="17">
                  <v>1998 I</v>
                </pt>
                <pt idx="18">
                  <v>1998 II</v>
                </pt>
                <pt idx="19">
                  <v>1998 III</v>
                </pt>
                <pt idx="20">
                  <v>1998 IV</v>
                </pt>
                <pt idx="21">
                  <v>1999 I</v>
                </pt>
                <pt idx="22">
                  <v>1999 II</v>
                </pt>
                <pt idx="23">
                  <v>1999 III</v>
                </pt>
                <pt idx="24">
                  <v>1999 IV</v>
                </pt>
                <pt idx="25">
                  <v>2000 I</v>
                </pt>
                <pt idx="26">
                  <v>2000 II</v>
                </pt>
                <pt idx="27">
                  <v>2000 III</v>
                </pt>
                <pt idx="28">
                  <v>2000 IV</v>
                </pt>
                <pt idx="29">
                  <v>2001 I</v>
                </pt>
                <pt idx="30">
                  <v>2001 II</v>
                </pt>
                <pt idx="31">
                  <v>2001 III</v>
                </pt>
                <pt idx="32">
                  <v>2001 IV</v>
                </pt>
                <pt idx="33">
                  <v>2002 I</v>
                </pt>
                <pt idx="34">
                  <v>2002 II</v>
                </pt>
                <pt idx="35">
                  <v>2002 III</v>
                </pt>
                <pt idx="36">
                  <v>2002 IV</v>
                </pt>
                <pt idx="37">
                  <v>2003 I</v>
                </pt>
                <pt idx="38">
                  <v>2003 II</v>
                </pt>
                <pt idx="39">
                  <v>2003 III</v>
                </pt>
                <pt idx="40">
                  <v>2003 IV</v>
                </pt>
              </strCache>
            </strRef>
          </cat>
          <val>
            <numRef>
              <f>CPI!$C$3:$C$42</f>
              <numCache>
                <formatCode>0.0000</formatCode>
                <ptCount val="40"/>
                <pt idx="0">
                  <v>0.006261797082783587</v>
                </pt>
                <pt idx="1">
                  <v>-0.001866808479897875</v>
                </pt>
                <pt idx="2">
                  <v>0.0003115803625862844</v>
                </pt>
                <pt idx="3">
                  <v>0.004674497896670103</v>
                </pt>
                <pt idx="4">
                  <v>-0.002012271571117888</v>
                </pt>
                <pt idx="5">
                  <v>-0.002992133126838768</v>
                </pt>
                <pt idx="6">
                  <v>0</v>
                </pt>
                <pt idx="7">
                  <v>-0.000333366114506045</v>
                </pt>
                <pt idx="8">
                  <v>0.0003293867934620638</v>
                </pt>
                <pt idx="9">
                  <v>-0.0003374566218476473</v>
                </pt>
                <pt idx="10">
                  <v>0.00202562774979125</v>
                </pt>
                <pt idx="11">
                  <v>0.0003369901837055134</v>
                </pt>
                <pt idx="12">
                  <v>0.00303127780418556</v>
                </pt>
                <pt idx="13">
                  <v>0.0147750312032138</v>
                </pt>
                <pt idx="14">
                  <v>0.003308682761372922</v>
                </pt>
                <pt idx="15">
                  <v>-0.0003296772459861397</v>
                </pt>
                <pt idx="16">
                  <v>0.002309501133774272</v>
                </pt>
                <pt idx="17">
                  <v>-0.001316104331179758</v>
                </pt>
                <pt idx="18">
                  <v>-0.002966734555329312</v>
                </pt>
                <pt idx="19">
                  <v>0.007272283773072329</v>
                </pt>
                <pt idx="20">
                  <v>-0.004265700132514112</v>
                </pt>
                <pt idx="21">
                  <v>-0.002307515674295224</v>
                </pt>
                <pt idx="22">
                  <v>-0.0006607435571488981</v>
                </pt>
                <pt idx="23">
                  <v>-0.002975161725353406</v>
                </pt>
                <pt idx="24">
                  <v>0.0003167629676973338</v>
                </pt>
                <pt idx="25">
                  <v>-0.001944252512468125</v>
                </pt>
                <pt idx="26">
                  <v>-0.001623416959727815</v>
                </pt>
                <pt idx="27">
                  <v>-0.001300805078439695</v>
                </pt>
                <pt idx="28">
                  <v>-0.0003256752894277718</v>
                </pt>
                <pt idx="29">
                  <v>-0.004560232972043732</v>
                </pt>
                <pt idx="30">
                  <v>-0.002290612675270864</v>
                </pt>
                <pt idx="31">
                  <v>-0.003607667619816445</v>
                </pt>
                <pt idx="32">
                  <v>-0.003291721080793193</v>
                </pt>
                <pt idx="33">
                  <v>0.0003303001587343987</v>
                </pt>
                <pt idx="34">
                  <v>-0.001320559806885346</v>
                </pt>
                <pt idx="35">
                  <v>-0.0009917807057426395</v>
                </pt>
                <pt idx="36">
                  <v>-0.0006618093652740372</v>
                </pt>
                <pt idx="37">
                  <v>0.000662247646968932</v>
                </pt>
                <pt idx="38">
                  <v>-0.001323618730548074</v>
                </pt>
                <pt idx="39">
                  <v>-0.001988059528651825</v>
                </pt>
              </numCache>
            </numRef>
          </val>
          <smooth val="0"/>
        </ser>
        <ser>
          <idx val="1"/>
          <order val="1"/>
          <tx>
            <v>cpi平滑化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CPI!$D$3:$D$42</f>
              <numCache>
                <formatCode>0.0000</formatCode>
                <ptCount val="40"/>
                <pt idx="0">
                  <v>0.006261797082783587</v>
                </pt>
                <pt idx="1">
                  <v>-0.001866808479897875</v>
                </pt>
                <pt idx="2">
                  <v>0.0003115803625862844</v>
                </pt>
                <pt idx="3">
                  <v>0.004674497896670103</v>
                </pt>
                <pt idx="4">
                  <v>-0.002012271571117888</v>
                </pt>
                <pt idx="5">
                  <v>-0.002992133126838768</v>
                </pt>
                <pt idx="6">
                  <v>0</v>
                </pt>
                <pt idx="7">
                  <v>-0.000333366114506045</v>
                </pt>
                <pt idx="8">
                  <v>0.000329386793462064</v>
                </pt>
                <pt idx="9">
                  <v>-0.0003374566218476473</v>
                </pt>
                <pt idx="10">
                  <v>0.00202562774979125</v>
                </pt>
                <pt idx="11">
                  <v>0.0003369901837055134</v>
                </pt>
                <pt idx="12">
                  <v>0.00303127780418556</v>
                </pt>
                <pt idx="13">
                  <v>0.0147750312032138</v>
                </pt>
                <pt idx="14">
                  <v>0.003308682761372922</v>
                </pt>
                <pt idx="15">
                  <v>-0.0003296772459861397</v>
                </pt>
                <pt idx="16">
                  <v>0.002309501133774272</v>
                </pt>
                <pt idx="17">
                  <v>-0.001316104331179758</v>
                </pt>
                <pt idx="18">
                  <v>-0.002966734555329312</v>
                </pt>
                <pt idx="19">
                  <v>0.007272283773072329</v>
                </pt>
                <pt idx="20">
                  <v>-0.004265700132514112</v>
                </pt>
                <pt idx="21">
                  <v>-0.002307515674295224</v>
                </pt>
                <pt idx="22">
                  <v>-0.0006607435571488981</v>
                </pt>
                <pt idx="23">
                  <v>-0.002975161725353406</v>
                </pt>
                <pt idx="24">
                  <v>0.0003167629676973338</v>
                </pt>
                <pt idx="25">
                  <v>-0.001944252512468125</v>
                </pt>
                <pt idx="26">
                  <v>-0.001623416959727815</v>
                </pt>
                <pt idx="27">
                  <v>-0.001300805078439695</v>
                </pt>
                <pt idx="28">
                  <v>-0.0003256752894277718</v>
                </pt>
                <pt idx="29">
                  <v>-0.004560232972043732</v>
                </pt>
                <pt idx="30">
                  <v>-0.002290612675270864</v>
                </pt>
                <pt idx="31">
                  <v>-0.003607667619816445</v>
                </pt>
                <pt idx="32">
                  <v>-0.003291721080793193</v>
                </pt>
                <pt idx="33">
                  <v>0.0003303001587343987</v>
                </pt>
                <pt idx="34">
                  <v>-0.001320559806885346</v>
                </pt>
                <pt idx="35">
                  <v>-0.0009917807057426395</v>
                </pt>
                <pt idx="36">
                  <v>-0.0006618093652740372</v>
                </pt>
                <pt idx="37">
                  <v>0.000662247646968932</v>
                </pt>
                <pt idx="38">
                  <v>-0.001323618730548074</v>
                </pt>
                <pt idx="39">
                  <v>-0.001988059528651825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49458272"/>
        <axId val="349459984"/>
      </lineChart>
      <catAx>
        <axId val="349458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349459984"/>
        <crosses val="autoZero"/>
        <auto val="1"/>
        <lblAlgn val="ctr"/>
        <lblOffset val="100"/>
        <noMultiLvlLbl val="0"/>
      </catAx>
      <valAx>
        <axId val="3494599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34945827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CPI!$K$1</f>
              <strCache>
                <ptCount val="1"/>
                <pt idx="0">
                  <v>cpi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CPI!$I$2:$I$42</f>
              <strCache>
                <ptCount val="41"/>
                <pt idx="0">
                  <v>2008 IV</v>
                </pt>
                <pt idx="1">
                  <v>2009 I</v>
                </pt>
                <pt idx="2">
                  <v>2009 II</v>
                </pt>
                <pt idx="3">
                  <v>2009 III</v>
                </pt>
                <pt idx="4">
                  <v>2009 IV</v>
                </pt>
                <pt idx="5">
                  <v>2010 I</v>
                </pt>
                <pt idx="6">
                  <v>2010 II</v>
                </pt>
                <pt idx="7">
                  <v>2010 III</v>
                </pt>
                <pt idx="8">
                  <v>2010 IV</v>
                </pt>
                <pt idx="9">
                  <v>2011 I</v>
                </pt>
                <pt idx="10">
                  <v>2011 II</v>
                </pt>
                <pt idx="11">
                  <v>2011 III</v>
                </pt>
                <pt idx="12">
                  <v>2011 IV</v>
                </pt>
                <pt idx="13">
                  <v>2012 I</v>
                </pt>
                <pt idx="14">
                  <v>2012 II</v>
                </pt>
                <pt idx="15">
                  <v>2012 III</v>
                </pt>
                <pt idx="16">
                  <v>2012 IV</v>
                </pt>
                <pt idx="17">
                  <v>2013 I</v>
                </pt>
                <pt idx="18">
                  <v>2013 II</v>
                </pt>
                <pt idx="19">
                  <v>2013 III</v>
                </pt>
                <pt idx="20">
                  <v>2013 IV</v>
                </pt>
                <pt idx="21">
                  <v>2014 I</v>
                </pt>
                <pt idx="22">
                  <v>2014 II</v>
                </pt>
                <pt idx="23">
                  <v>2014 III</v>
                </pt>
                <pt idx="24">
                  <v>2014 IV</v>
                </pt>
                <pt idx="25">
                  <v>2015 I</v>
                </pt>
                <pt idx="26">
                  <v>2015 II</v>
                </pt>
                <pt idx="27">
                  <v>2015 III</v>
                </pt>
                <pt idx="28">
                  <v>2015 IV</v>
                </pt>
                <pt idx="29">
                  <v>2016 I</v>
                </pt>
                <pt idx="30">
                  <v>2016 II</v>
                </pt>
                <pt idx="31">
                  <v>2016 III</v>
                </pt>
                <pt idx="32">
                  <v>2016 IV</v>
                </pt>
                <pt idx="33">
                  <v>2017 I</v>
                </pt>
                <pt idx="34">
                  <v>2017 II</v>
                </pt>
                <pt idx="35">
                  <v>2017 III</v>
                </pt>
                <pt idx="36">
                  <v>2017 IV</v>
                </pt>
                <pt idx="37">
                  <v>2018 I</v>
                </pt>
                <pt idx="38">
                  <v>2018 II</v>
                </pt>
                <pt idx="39">
                  <v>2018 III</v>
                </pt>
                <pt idx="40">
                  <v>2018 IV</v>
                </pt>
              </strCache>
            </strRef>
          </cat>
          <val>
            <numRef>
              <f>CPI!$K$3:$K$42</f>
              <numCache>
                <formatCode>0.0000</formatCode>
                <ptCount val="40"/>
                <pt idx="0">
                  <v>-0.009129484781301425</v>
                </pt>
                <pt idx="1">
                  <v>-0.004277713706301044</v>
                </pt>
                <pt idx="2">
                  <v>-0.002974193230039333</v>
                </pt>
                <pt idx="3">
                  <v>-0.003977420590781457</v>
                </pt>
                <pt idx="4">
                  <v>0.001978122128674341</v>
                </pt>
                <pt idx="5">
                  <v>-0.001753126084468493</v>
                </pt>
                <pt idx="6">
                  <v>-0.003512513361191343</v>
                </pt>
                <pt idx="7">
                  <v>0.00176239537043163</v>
                </pt>
                <pt idx="8">
                  <v>-0.00211117449230821</v>
                </pt>
                <pt idx="9">
                  <v>0</v>
                </pt>
                <pt idx="10">
                  <v>0.001057768541624874</v>
                </pt>
                <pt idx="11">
                  <v>-0.002113405485741845</v>
                </pt>
                <pt idx="12">
                  <v>0.004588760428327243</v>
                </pt>
                <pt idx="13">
                  <v>-0.002108207369418226</v>
                </pt>
                <pt idx="14">
                  <v>-0.004577450102992722</v>
                </pt>
                <pt idx="15">
                  <v>0</v>
                </pt>
                <pt idx="16">
                  <v>0.001061240298281312</v>
                </pt>
                <pt idx="17">
                  <v>0.001060011144641289</v>
                </pt>
                <pt idx="18">
                  <v>0.00670674586265318</v>
                </pt>
                <pt idx="19">
                  <v>0.004908732373819842</v>
                </pt>
                <pt idx="20">
                  <v>0.002093495554650422</v>
                </pt>
                <pt idx="21">
                  <v>0.02193593475512915</v>
                </pt>
                <pt idx="22">
                  <v>0.004088959207787918</v>
                </pt>
                <pt idx="23">
                  <v>-0.002714938460462733</v>
                </pt>
                <pt idx="24">
                  <v>0.0003402661133659688</v>
                </pt>
                <pt idx="25">
                  <v>0.003741253204569284</v>
                </pt>
                <pt idx="26">
                  <v>0</v>
                </pt>
                <pt idx="27">
                  <v>-0.002371878142077037</v>
                </pt>
                <pt idx="28">
                  <v>-0.001018964591455854</v>
                </pt>
                <pt idx="29">
                  <v>0.000339934521777335</v>
                </pt>
                <pt idx="30">
                  <v>-0.001359576481159693</v>
                </pt>
                <pt idx="31">
                  <v>0.004424563982176811</v>
                </pt>
                <pt idx="32">
                  <v>-0.0006779647478300088</v>
                </pt>
                <pt idx="33">
                  <v>0.002035274087573715</v>
                </pt>
                <pt idx="34">
                  <v>0.0006770467202022142</v>
                </pt>
                <pt idx="35">
                  <v>0.004057538931259012</v>
                </pt>
                <pt idx="36">
                  <v>0.006062705183220934</v>
                </pt>
                <pt idx="37">
                  <v>-0.004017775673369459</v>
                </pt>
                <pt idx="38">
                  <v>0.005042231536568258</v>
                </pt>
                <pt idx="39">
                  <v>0.00133824351105627</v>
                </pt>
              </numCache>
            </numRef>
          </val>
          <smooth val="0"/>
        </ser>
        <ser>
          <idx val="1"/>
          <order val="1"/>
          <tx>
            <v>cpi平滑化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CPI!$L$3:$L$42</f>
              <numCache>
                <formatCode>0.0000</formatCode>
                <ptCount val="40"/>
                <pt idx="0">
                  <v>-0.009129484781301425</v>
                </pt>
                <pt idx="1">
                  <v>-0.004277713706301044</v>
                </pt>
                <pt idx="2">
                  <v>-0.002974193230039333</v>
                </pt>
                <pt idx="3">
                  <v>-0.003977420590781457</v>
                </pt>
                <pt idx="4">
                  <v>0.001978122128674341</v>
                </pt>
                <pt idx="5">
                  <v>-0.001753126084468493</v>
                </pt>
                <pt idx="6">
                  <v>-0.003512513361191343</v>
                </pt>
                <pt idx="7">
                  <v>0.00176239537043163</v>
                </pt>
                <pt idx="8">
                  <v>-0.00211117449230821</v>
                </pt>
                <pt idx="9">
                  <v>0</v>
                </pt>
                <pt idx="10">
                  <v>0.001057768541624874</v>
                </pt>
                <pt idx="11">
                  <v>-0.002113405485741845</v>
                </pt>
                <pt idx="12">
                  <v>0.004588760428327243</v>
                </pt>
                <pt idx="13">
                  <v>-0.002108207369418226</v>
                </pt>
                <pt idx="14">
                  <v>-0.004577450102992722</v>
                </pt>
                <pt idx="15">
                  <v>0</v>
                </pt>
                <pt idx="16">
                  <v>0.001061240298281312</v>
                </pt>
                <pt idx="17">
                  <v>0.001060011144641289</v>
                </pt>
                <pt idx="18">
                  <v>0.00670674586265318</v>
                </pt>
                <pt idx="19">
                  <v>0.004908732373819842</v>
                </pt>
                <pt idx="20">
                  <v>0.002093495554650422</v>
                </pt>
                <pt idx="21">
                  <v>0.002400632174605287</v>
                </pt>
                <pt idx="22">
                  <v>0.004088959207787918</v>
                </pt>
                <pt idx="23">
                  <v>-0.002714938460462733</v>
                </pt>
                <pt idx="24">
                  <v>0.0003402661133659688</v>
                </pt>
                <pt idx="25">
                  <v>0.003741253204569284</v>
                </pt>
                <pt idx="26">
                  <v>0</v>
                </pt>
                <pt idx="27">
                  <v>-0.002371878142077037</v>
                </pt>
                <pt idx="28">
                  <v>-0.001018964591455854</v>
                </pt>
                <pt idx="29">
                  <v>0.000339934521777335</v>
                </pt>
                <pt idx="30">
                  <v>-0.001359576481159693</v>
                </pt>
                <pt idx="31">
                  <v>0.004424563982176811</v>
                </pt>
                <pt idx="32">
                  <v>-0.0006779647478300088</v>
                </pt>
                <pt idx="33">
                  <v>0.002035274087573715</v>
                </pt>
                <pt idx="34">
                  <v>0.0006770467202022142</v>
                </pt>
                <pt idx="35">
                  <v>0.004057538931259012</v>
                </pt>
                <pt idx="36">
                  <v>0.006062705183220934</v>
                </pt>
                <pt idx="37">
                  <v>-0.004017775673369459</v>
                </pt>
                <pt idx="38">
                  <v>0.005042231536568258</v>
                </pt>
                <pt idx="39">
                  <v>0.00133824351105627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8416623"/>
        <axId val="2008904911"/>
      </lineChart>
      <catAx>
        <axId val="20084166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2008904911"/>
        <crosses val="autoZero"/>
        <auto val="1"/>
        <lblAlgn val="ctr"/>
        <lblOffset val="100"/>
        <noMultiLvlLbl val="0"/>
      </catAx>
      <valAx>
        <axId val="20089049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20084166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'Nominal GDP'!$B$1</f>
              <strCache>
                <ptCount val="1"/>
                <pt idx="0">
                  <v>Nominal GDP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'Nominal GDP'!$A$2:$A$41</f>
              <strCache>
                <ptCount val="40"/>
                <pt idx="0">
                  <v>1994 I</v>
                </pt>
                <pt idx="1">
                  <v>1994 II</v>
                </pt>
                <pt idx="2">
                  <v>1994 III</v>
                </pt>
                <pt idx="3">
                  <v>1994 IV</v>
                </pt>
                <pt idx="4">
                  <v>1995 I</v>
                </pt>
                <pt idx="5">
                  <v>1995 II</v>
                </pt>
                <pt idx="6">
                  <v>1995 III</v>
                </pt>
                <pt idx="7">
                  <v>1995 IV</v>
                </pt>
                <pt idx="8">
                  <v>1996 I</v>
                </pt>
                <pt idx="9">
                  <v>1996 II</v>
                </pt>
                <pt idx="10">
                  <v>1996 III</v>
                </pt>
                <pt idx="11">
                  <v>1996 IV</v>
                </pt>
                <pt idx="12">
                  <v>1997 I</v>
                </pt>
                <pt idx="13">
                  <v>1997 II</v>
                </pt>
                <pt idx="14">
                  <v>1997 III</v>
                </pt>
                <pt idx="15">
                  <v>1997 IV</v>
                </pt>
                <pt idx="16">
                  <v>1998 I</v>
                </pt>
                <pt idx="17">
                  <v>1998 II</v>
                </pt>
                <pt idx="18">
                  <v>1998 III</v>
                </pt>
                <pt idx="19">
                  <v>1998 IV</v>
                </pt>
                <pt idx="20">
                  <v>1999 I</v>
                </pt>
                <pt idx="21">
                  <v>1999 II</v>
                </pt>
                <pt idx="22">
                  <v>1999 III</v>
                </pt>
                <pt idx="23">
                  <v>1999 IV</v>
                </pt>
                <pt idx="24">
                  <v>2000 I</v>
                </pt>
                <pt idx="25">
                  <v>2000 II</v>
                </pt>
                <pt idx="26">
                  <v>2000 III</v>
                </pt>
                <pt idx="27">
                  <v>2000 IV</v>
                </pt>
                <pt idx="28">
                  <v>2001 I</v>
                </pt>
                <pt idx="29">
                  <v>2001 II</v>
                </pt>
                <pt idx="30">
                  <v>2001 III</v>
                </pt>
                <pt idx="31">
                  <v>2001 IV</v>
                </pt>
                <pt idx="32">
                  <v>2002 I</v>
                </pt>
                <pt idx="33">
                  <v>2002 II</v>
                </pt>
                <pt idx="34">
                  <v>2002 III</v>
                </pt>
                <pt idx="35">
                  <v>2002 IV</v>
                </pt>
                <pt idx="36">
                  <v>2003 I</v>
                </pt>
                <pt idx="37">
                  <v>2003 II</v>
                </pt>
                <pt idx="38">
                  <v>2003 III</v>
                </pt>
                <pt idx="39">
                  <v>2003 IV</v>
                </pt>
              </strCache>
            </strRef>
          </cat>
          <val>
            <numRef>
              <f>'Nominal GDP'!$B$2:$B$41</f>
              <numCache>
                <formatCode>#,##0.00</formatCode>
                <ptCount val="40"/>
                <pt idx="0">
                  <v>510102.9</v>
                </pt>
                <pt idx="1">
                  <v>509036.8</v>
                </pt>
                <pt idx="2">
                  <v>512988.9</v>
                </pt>
                <pt idx="3">
                  <v>511572</v>
                </pt>
                <pt idx="4">
                  <v>514908.4</v>
                </pt>
                <pt idx="5">
                  <v>518785.5</v>
                </pt>
                <pt idx="6">
                  <v>525380.9</v>
                </pt>
                <pt idx="7">
                  <v>527014.7</v>
                </pt>
                <pt idx="8">
                  <v>529017.7</v>
                </pt>
                <pt idx="9">
                  <v>536049.4</v>
                </pt>
                <pt idx="10">
                  <v>536121.9</v>
                </pt>
                <pt idx="11">
                  <v>541134.8</v>
                </pt>
                <pt idx="12">
                  <v>542156.7</v>
                </pt>
                <pt idx="13">
                  <v>544079.9</v>
                </pt>
                <pt idx="14">
                  <v>544024.6</v>
                </pt>
                <pt idx="15">
                  <v>544965.8</v>
                </pt>
                <pt idx="16">
                  <v>537984.2</v>
                </pt>
                <pt idx="17">
                  <v>534816</v>
                </pt>
                <pt idx="18">
                  <v>533899.7</v>
                </pt>
                <pt idx="19">
                  <v>539288.6</v>
                </pt>
                <pt idx="20">
                  <v>529063.3</v>
                </pt>
                <pt idx="21">
                  <v>529019.1</v>
                </pt>
                <pt idx="22">
                  <v>528593.4</v>
                </pt>
                <pt idx="23">
                  <v>527862.6</v>
                </pt>
                <pt idx="24">
                  <v>535133.8</v>
                </pt>
                <pt idx="25">
                  <v>535358.7</v>
                </pt>
                <pt idx="26">
                  <v>534440.1</v>
                </pt>
                <pt idx="27">
                  <v>537843.4</v>
                </pt>
                <pt idx="28">
                  <v>542552.7</v>
                </pt>
                <pt idx="29">
                  <v>534253.7</v>
                </pt>
                <pt idx="30">
                  <v>527026</v>
                </pt>
                <pt idx="31">
                  <v>523926.1</v>
                </pt>
                <pt idx="32">
                  <v>525460.8</v>
                </pt>
                <pt idx="33">
                  <v>524239.7</v>
                </pt>
                <pt idx="34">
                  <v>524193.6</v>
                </pt>
                <pt idx="35">
                  <v>524421.6</v>
                </pt>
                <pt idx="36">
                  <v>521369.3</v>
                </pt>
                <pt idx="37">
                  <v>524525.4</v>
                </pt>
                <pt idx="38">
                  <v>524374.1</v>
                </pt>
                <pt idx="39">
                  <v>526400.2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04534608"/>
        <axId val="304536336"/>
      </lineChart>
      <catAx>
        <axId val="304534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304536336"/>
        <crosses val="autoZero"/>
        <auto val="1"/>
        <lblAlgn val="ctr"/>
        <lblOffset val="100"/>
        <noMultiLvlLbl val="0"/>
      </catAx>
      <valAx>
        <axId val="3045363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30453460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'Nominal GDP'!$J$1</f>
              <strCache>
                <ptCount val="1"/>
                <pt idx="0">
                  <v>Nominal GDP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'Nominal GDP'!$I$2:$I$41</f>
              <strCache>
                <ptCount val="40"/>
                <pt idx="0">
                  <v>2009 I</v>
                </pt>
                <pt idx="1">
                  <v>2009 II</v>
                </pt>
                <pt idx="2">
                  <v>2009 III</v>
                </pt>
                <pt idx="3">
                  <v>2009 IV</v>
                </pt>
                <pt idx="4">
                  <v>2010 I</v>
                </pt>
                <pt idx="5">
                  <v>2010 II</v>
                </pt>
                <pt idx="6">
                  <v>2010 III</v>
                </pt>
                <pt idx="7">
                  <v>2010 IV</v>
                </pt>
                <pt idx="8">
                  <v>2011 I</v>
                </pt>
                <pt idx="9">
                  <v>2011 II</v>
                </pt>
                <pt idx="10">
                  <v>2011 III</v>
                </pt>
                <pt idx="11">
                  <v>2011 IV</v>
                </pt>
                <pt idx="12">
                  <v>2012 I</v>
                </pt>
                <pt idx="13">
                  <v>2012 II</v>
                </pt>
                <pt idx="14">
                  <v>2012 III</v>
                </pt>
                <pt idx="15">
                  <v>2012 IV</v>
                </pt>
                <pt idx="16">
                  <v>2013 I</v>
                </pt>
                <pt idx="17">
                  <v>2013 II</v>
                </pt>
                <pt idx="18">
                  <v>2013 III</v>
                </pt>
                <pt idx="19">
                  <v>2013 IV</v>
                </pt>
                <pt idx="20">
                  <v>2014 I</v>
                </pt>
                <pt idx="21">
                  <v>2014 II</v>
                </pt>
                <pt idx="22">
                  <v>2014 III</v>
                </pt>
                <pt idx="23">
                  <v>2014 IV</v>
                </pt>
                <pt idx="24">
                  <v>2015 I</v>
                </pt>
                <pt idx="25">
                  <v>2015 II</v>
                </pt>
                <pt idx="26">
                  <v>2015 III</v>
                </pt>
                <pt idx="27">
                  <v>2015 IV</v>
                </pt>
                <pt idx="28">
                  <v>2016 I</v>
                </pt>
                <pt idx="29">
                  <v>2016 II</v>
                </pt>
                <pt idx="30">
                  <v>2016 III</v>
                </pt>
                <pt idx="31">
                  <v>2016 IV</v>
                </pt>
                <pt idx="32">
                  <v>2017 I</v>
                </pt>
                <pt idx="33">
                  <v>2017 II</v>
                </pt>
                <pt idx="34">
                  <v>2017 III</v>
                </pt>
                <pt idx="35">
                  <v>2017 IV</v>
                </pt>
                <pt idx="36">
                  <v>2018 I</v>
                </pt>
                <pt idx="37">
                  <v>2018 II</v>
                </pt>
                <pt idx="38">
                  <v>2018 III</v>
                </pt>
                <pt idx="39">
                  <v>2018 IV</v>
                </pt>
              </strCache>
            </strRef>
          </cat>
          <val>
            <numRef>
              <f>'Nominal GDP'!$J$2:$J$41</f>
              <numCache>
                <formatCode>#,##0.00</formatCode>
                <ptCount val="40"/>
                <pt idx="0">
                  <v>492259.6</v>
                </pt>
                <pt idx="1">
                  <v>497861.7</v>
                </pt>
                <pt idx="2">
                  <v>493597.9</v>
                </pt>
                <pt idx="3">
                  <v>496481.6</v>
                </pt>
                <pt idx="4">
                  <v>501533.7</v>
                </pt>
                <pt idx="5">
                  <v>504936.8</v>
                </pt>
                <pt idx="6">
                  <v>510930.7</v>
                </pt>
                <pt idx="7">
                  <v>505304.2</v>
                </pt>
                <pt idx="8">
                  <v>498689.8</v>
                </pt>
                <pt idx="9">
                  <v>490672.6</v>
                </pt>
                <pt idx="10">
                  <v>501084.3</v>
                </pt>
                <pt idx="11">
                  <v>500247.5</v>
                </pt>
                <pt idx="12">
                  <v>507465</v>
                </pt>
                <pt idx="13">
                  <v>500178.1</v>
                </pt>
                <pt idx="14">
                  <v>497580.9</v>
                </pt>
                <pt idx="15">
                  <v>497230</v>
                </pt>
                <pt idx="16">
                  <v>502947.1</v>
                </pt>
                <pt idx="17">
                  <v>507554.4</v>
                </pt>
                <pt idx="18">
                  <v>512890</v>
                </pt>
                <pt idx="19">
                  <v>512474.8</v>
                </pt>
                <pt idx="20">
                  <v>516608</v>
                </pt>
                <pt idx="21">
                  <v>517941.2</v>
                </pt>
                <pt idx="22">
                  <v>518261.7</v>
                </pt>
                <pt idx="23">
                  <v>522095</v>
                </pt>
                <pt idx="24">
                  <v>534727.3</v>
                </pt>
                <pt idx="25">
                  <v>538193.5</v>
                </pt>
                <pt idx="26">
                  <v>539902</v>
                </pt>
                <pt idx="27">
                  <v>539306.2</v>
                </pt>
                <pt idx="28">
                  <v>545302.5</v>
                </pt>
                <pt idx="29">
                  <v>543366.4</v>
                </pt>
                <pt idx="30">
                  <v>543580.2</v>
                </pt>
                <pt idx="31">
                  <v>544543</v>
                </pt>
                <pt idx="32">
                  <v>547710.4</v>
                </pt>
                <pt idx="33">
                  <v>550561.9</v>
                </pt>
                <pt idx="34">
                  <v>557116.2</v>
                </pt>
                <pt idx="35">
                  <v>556799</v>
                </pt>
                <pt idx="36">
                  <v>558448.7</v>
                </pt>
                <pt idx="37">
                  <v>558877.6</v>
                </pt>
                <pt idx="38">
                  <v>555387.1</v>
                </pt>
                <pt idx="39">
                  <v>553492.9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33048175"/>
        <axId val="1459116335"/>
      </lineChart>
      <catAx>
        <axId val="1233048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459116335"/>
        <crosses val="autoZero"/>
        <auto val="1"/>
        <lblAlgn val="ctr"/>
        <lblOffset val="100"/>
        <noMultiLvlLbl val="0"/>
      </catAx>
      <valAx>
        <axId val="145911633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23304817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'Household Consumption'!$B$5</f>
              <strCache>
                <ptCount val="1"/>
                <pt idx="0">
                  <v>Consumption of Households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'Household Consumption'!$A$6:$A$45</f>
              <strCache>
                <ptCount val="40"/>
                <pt idx="0">
                  <v>1994 I</v>
                </pt>
                <pt idx="1">
                  <v>1994 II</v>
                </pt>
                <pt idx="2">
                  <v>1994 III</v>
                </pt>
                <pt idx="3">
                  <v>1994 IV</v>
                </pt>
                <pt idx="4">
                  <v>1995 I</v>
                </pt>
                <pt idx="5">
                  <v>1995 II</v>
                </pt>
                <pt idx="6">
                  <v>1995 III</v>
                </pt>
                <pt idx="7">
                  <v>1995 IV</v>
                </pt>
                <pt idx="8">
                  <v>1996 I</v>
                </pt>
                <pt idx="9">
                  <v>1996 II</v>
                </pt>
                <pt idx="10">
                  <v>1996 III</v>
                </pt>
                <pt idx="11">
                  <v>1996 IV</v>
                </pt>
                <pt idx="12">
                  <v>1997 I</v>
                </pt>
                <pt idx="13">
                  <v>1997 II</v>
                </pt>
                <pt idx="14">
                  <v>1997 III</v>
                </pt>
                <pt idx="15">
                  <v>1997 IV</v>
                </pt>
                <pt idx="16">
                  <v>1998 I</v>
                </pt>
                <pt idx="17">
                  <v>1998 II</v>
                </pt>
                <pt idx="18">
                  <v>1998 III</v>
                </pt>
                <pt idx="19">
                  <v>1998 IV</v>
                </pt>
                <pt idx="20">
                  <v>1999 I</v>
                </pt>
                <pt idx="21">
                  <v>1999 II</v>
                </pt>
                <pt idx="22">
                  <v>1999 III</v>
                </pt>
                <pt idx="23">
                  <v>1999 IV</v>
                </pt>
                <pt idx="24">
                  <v>2000 I</v>
                </pt>
                <pt idx="25">
                  <v>2000 II</v>
                </pt>
                <pt idx="26">
                  <v>2000 III</v>
                </pt>
                <pt idx="27">
                  <v>2000 IV</v>
                </pt>
                <pt idx="28">
                  <v>2001 I</v>
                </pt>
                <pt idx="29">
                  <v>2001 II</v>
                </pt>
                <pt idx="30">
                  <v>2001 III</v>
                </pt>
                <pt idx="31">
                  <v>2001 IV</v>
                </pt>
                <pt idx="32">
                  <v>2002 I</v>
                </pt>
                <pt idx="33">
                  <v>2002 II</v>
                </pt>
                <pt idx="34">
                  <v>2002 III</v>
                </pt>
                <pt idx="35">
                  <v>2002 IV</v>
                </pt>
                <pt idx="36">
                  <v>2003 I</v>
                </pt>
                <pt idx="37">
                  <v>2003 II</v>
                </pt>
                <pt idx="38">
                  <v>2003 III</v>
                </pt>
                <pt idx="39">
                  <v>2003 IV</v>
                </pt>
              </strCache>
            </strRef>
          </cat>
          <val>
            <numRef>
              <f>'Household Consumption'!$B$6:$B$45</f>
              <numCache>
                <formatCode>#,##0.00</formatCode>
                <ptCount val="40"/>
                <pt idx="0">
                  <v>262018.6</v>
                </pt>
                <pt idx="1">
                  <v>264538.7</v>
                </pt>
                <pt idx="2">
                  <v>266001.1</v>
                </pt>
                <pt idx="3">
                  <v>266524</v>
                </pt>
                <pt idx="4">
                  <v>267940.8</v>
                </pt>
                <pt idx="5">
                  <v>269336.9</v>
                </pt>
                <pt idx="6">
                  <v>270853.7</v>
                </pt>
                <pt idx="7">
                  <v>272903.8</v>
                </pt>
                <pt idx="8">
                  <v>271909.7</v>
                </pt>
                <pt idx="9">
                  <v>276057.5</v>
                </pt>
                <pt idx="10">
                  <v>276105.5</v>
                </pt>
                <pt idx="11">
                  <v>279181.1</v>
                </pt>
                <pt idx="12">
                  <v>283365.1</v>
                </pt>
                <pt idx="13">
                  <v>280137.5</v>
                </pt>
                <pt idx="14">
                  <v>280669.4</v>
                </pt>
                <pt idx="15">
                  <v>279742.3</v>
                </pt>
                <pt idx="16">
                  <v>278699.2</v>
                </pt>
                <pt idx="17">
                  <v>277895.4</v>
                </pt>
                <pt idx="18">
                  <v>279064.7</v>
                </pt>
                <pt idx="19">
                  <v>279601.1</v>
                </pt>
                <pt idx="20">
                  <v>279225.6</v>
                </pt>
                <pt idx="21">
                  <v>278952.2</v>
                </pt>
                <pt idx="22">
                  <v>280453.3</v>
                </pt>
                <pt idx="23">
                  <v>280371.7</v>
                </pt>
                <pt idx="24">
                  <v>281824.8</v>
                </pt>
                <pt idx="25">
                  <v>280744.5</v>
                </pt>
                <pt idx="26">
                  <v>280996.7</v>
                </pt>
                <pt idx="27">
                  <v>283491.3</v>
                </pt>
                <pt idx="28">
                  <v>285108</v>
                </pt>
                <pt idx="29">
                  <v>284971.7</v>
                </pt>
                <pt idx="30">
                  <v>283704.9</v>
                </pt>
                <pt idx="31">
                  <v>281561.5</v>
                </pt>
                <pt idx="32">
                  <v>282717.4</v>
                </pt>
                <pt idx="33">
                  <v>284235.3</v>
                </pt>
                <pt idx="34">
                  <v>284043.5</v>
                </pt>
                <pt idx="35">
                  <v>282600.5</v>
                </pt>
                <pt idx="36">
                  <v>283033.2</v>
                </pt>
                <pt idx="37">
                  <v>281148.5</v>
                </pt>
                <pt idx="38">
                  <v>280508.4</v>
                </pt>
                <pt idx="39">
                  <v>283522.7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04612448"/>
        <axId val="304614160"/>
      </lineChart>
      <catAx>
        <axId val="3046124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304614160"/>
        <crosses val="autoZero"/>
        <auto val="1"/>
        <lblAlgn val="ctr"/>
        <lblOffset val="100"/>
        <noMultiLvlLbl val="0"/>
      </catAx>
      <valAx>
        <axId val="3046141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30461244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'Household Consumption'!$J$5</f>
              <strCache>
                <ptCount val="1"/>
                <pt idx="0">
                  <v>Consumption of Households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'Household Consumption'!$I$6:$I$45</f>
              <strCache>
                <ptCount val="40"/>
                <pt idx="0">
                  <v>2009 I</v>
                </pt>
                <pt idx="1">
                  <v>2009 II</v>
                </pt>
                <pt idx="2">
                  <v>2009 III</v>
                </pt>
                <pt idx="3">
                  <v>2009 IV</v>
                </pt>
                <pt idx="4">
                  <v>2010 I</v>
                </pt>
                <pt idx="5">
                  <v>2010 II</v>
                </pt>
                <pt idx="6">
                  <v>2010 III</v>
                </pt>
                <pt idx="7">
                  <v>2010 IV</v>
                </pt>
                <pt idx="8">
                  <v>2011 I</v>
                </pt>
                <pt idx="9">
                  <v>2011 II</v>
                </pt>
                <pt idx="10">
                  <v>2011 III</v>
                </pt>
                <pt idx="11">
                  <v>2011 IV</v>
                </pt>
                <pt idx="12">
                  <v>2012 I</v>
                </pt>
                <pt idx="13">
                  <v>2012 II</v>
                </pt>
                <pt idx="14">
                  <v>2012 III</v>
                </pt>
                <pt idx="15">
                  <v>2012 IV</v>
                </pt>
                <pt idx="16">
                  <v>2013 I</v>
                </pt>
                <pt idx="17">
                  <v>2013 II</v>
                </pt>
                <pt idx="18">
                  <v>2013 III</v>
                </pt>
                <pt idx="19">
                  <v>2013 IV</v>
                </pt>
                <pt idx="20">
                  <v>2014 I</v>
                </pt>
                <pt idx="21">
                  <v>2014 II</v>
                </pt>
                <pt idx="22">
                  <v>2014 III</v>
                </pt>
                <pt idx="23">
                  <v>2014 IV</v>
                </pt>
                <pt idx="24">
                  <v>2015 I</v>
                </pt>
                <pt idx="25">
                  <v>2015 II</v>
                </pt>
                <pt idx="26">
                  <v>2015 III</v>
                </pt>
                <pt idx="27">
                  <v>2015 IV</v>
                </pt>
                <pt idx="28">
                  <v>2016 I</v>
                </pt>
                <pt idx="29">
                  <v>2016 II</v>
                </pt>
                <pt idx="30">
                  <v>2016 III</v>
                </pt>
                <pt idx="31">
                  <v>2016 IV</v>
                </pt>
                <pt idx="32">
                  <v>2017 I</v>
                </pt>
                <pt idx="33">
                  <v>2017 II</v>
                </pt>
                <pt idx="34">
                  <v>2017 III</v>
                </pt>
                <pt idx="35">
                  <v>2017 IV</v>
                </pt>
                <pt idx="36">
                  <v>2018 I</v>
                </pt>
                <pt idx="37">
                  <v>2018 II</v>
                </pt>
                <pt idx="38">
                  <v>2018 III</v>
                </pt>
                <pt idx="39">
                  <v>2018 IV</v>
                </pt>
              </strCache>
            </strRef>
          </cat>
          <val>
            <numRef>
              <f>'Household Consumption'!$J$6:$J$45</f>
              <numCache>
                <formatCode>#,##0.00</formatCode>
                <ptCount val="40"/>
                <pt idx="0">
                  <v>278435.5</v>
                </pt>
                <pt idx="1">
                  <v>279480.6</v>
                </pt>
                <pt idx="2">
                  <v>279485.1</v>
                </pt>
                <pt idx="3">
                  <v>280089.2</v>
                </pt>
                <pt idx="4">
                  <v>280626.6</v>
                </pt>
                <pt idx="5">
                  <v>282018.8</v>
                </pt>
                <pt idx="6">
                  <v>284026.9</v>
                </pt>
                <pt idx="7">
                  <v>279651</v>
                </pt>
                <pt idx="8">
                  <v>275029.2</v>
                </pt>
                <pt idx="9">
                  <v>276205.5</v>
                </pt>
                <pt idx="10">
                  <v>280004.3</v>
                </pt>
                <pt idx="11">
                  <v>281716.5</v>
                </pt>
                <pt idx="12">
                  <v>283143.6</v>
                </pt>
                <pt idx="13">
                  <v>282303.6</v>
                </pt>
                <pt idx="14">
                  <v>279964.6</v>
                </pt>
                <pt idx="15">
                  <v>282000.1</v>
                </pt>
                <pt idx="16">
                  <v>286212.9</v>
                </pt>
                <pt idx="17">
                  <v>288062.8</v>
                </pt>
                <pt idx="18">
                  <v>290203.1</v>
                </pt>
                <pt idx="19">
                  <v>291127.8</v>
                </pt>
                <pt idx="20">
                  <v>297826.6</v>
                </pt>
                <pt idx="21">
                  <v>288550.7</v>
                </pt>
                <pt idx="22">
                  <v>291611.6</v>
                </pt>
                <pt idx="23">
                  <v>291844.7</v>
                </pt>
                <pt idx="24">
                  <v>292710.8</v>
                </pt>
                <pt idx="25">
                  <v>293875</v>
                </pt>
                <pt idx="26">
                  <v>294553.5</v>
                </pt>
                <pt idx="27">
                  <v>291848.6</v>
                </pt>
                <pt idx="28">
                  <v>290857</v>
                </pt>
                <pt idx="29">
                  <v>289311.2</v>
                </pt>
                <pt idx="30">
                  <v>289950.9</v>
                </pt>
                <pt idx="31">
                  <v>291403.4</v>
                </pt>
                <pt idx="32">
                  <v>293216.6</v>
                </pt>
                <pt idx="33">
                  <v>294965.8</v>
                </pt>
                <pt idx="34">
                  <v>294159.8</v>
                </pt>
                <pt idx="35">
                  <v>295923.6</v>
                </pt>
                <pt idx="36">
                  <v>297312.9</v>
                </pt>
                <pt idx="37">
                  <v>297249.6</v>
                </pt>
                <pt idx="38">
                  <v>298959.7</v>
                </pt>
                <pt idx="39">
                  <v>298261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49738560"/>
        <axId val="349740272"/>
      </lineChart>
      <catAx>
        <axId val="3497385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349740272"/>
        <crosses val="autoZero"/>
        <auto val="1"/>
        <lblAlgn val="ctr"/>
        <lblOffset val="100"/>
        <noMultiLvlLbl val="0"/>
      </catAx>
      <valAx>
        <axId val="349740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3497385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 GDP</a:t>
            </a:r>
            <a:r>
              <a:rPr lang="zh-CN" altLang="en-US"/>
              <a:t> </a:t>
            </a:r>
            <a:r>
              <a:rPr lang="en-US" altLang="zh-CN"/>
              <a:t>(expenditure</a:t>
            </a:r>
            <a:r>
              <a:rPr lang="zh-CN" altLang="en-US"/>
              <a:t> </a:t>
            </a:r>
            <a:r>
              <a:rPr lang="en-US" altLang="zh-CN"/>
              <a:t>approach,</a:t>
            </a:r>
            <a:r>
              <a:rPr lang="zh-CN" altLang="en-US"/>
              <a:t> </a:t>
            </a:r>
            <a:r>
              <a:rPr lang="en-US" altLang="zh-CN"/>
              <a:t>base=2015,</a:t>
            </a:r>
            <a:r>
              <a:rPr lang="zh-CN" altLang="en-US" baseline="0"/>
              <a:t> </a:t>
            </a:r>
            <a:r>
              <a:rPr lang="en-US" altLang="zh-CN" baseline="0"/>
              <a:t>seasonally</a:t>
            </a:r>
            <a:r>
              <a:rPr lang="zh-CN" altLang="en-US" baseline="0"/>
              <a:t> </a:t>
            </a:r>
            <a:r>
              <a:rPr lang="en-US" altLang="zh-CN" baseline="0"/>
              <a:t>adjusted,</a:t>
            </a:r>
            <a:r>
              <a:rPr lang="zh-CN" altLang="en-US" baseline="0"/>
              <a:t> </a:t>
            </a:r>
            <a:r>
              <a:rPr lang="en-US" altLang="zh-CN" baseline="0"/>
              <a:t>realease</a:t>
            </a:r>
            <a:r>
              <a:rPr lang="zh-CN" altLang="en-US" baseline="0"/>
              <a:t> </a:t>
            </a:r>
            <a:r>
              <a:rPr lang="en-US" altLang="zh-CN" baseline="0"/>
              <a:t>date</a:t>
            </a:r>
            <a:r>
              <a:rPr lang="zh-CN" altLang="en-US" baseline="0"/>
              <a:t> </a:t>
            </a:r>
            <a:r>
              <a:rPr lang="en-US" altLang="zh-CN" baseline="0"/>
              <a:t>=</a:t>
            </a:r>
            <a:r>
              <a:rPr lang="zh-CN" altLang="en-US" baseline="0"/>
              <a:t> </a:t>
            </a:r>
            <a:r>
              <a:rPr lang="en-US" altLang="zh-CN" baseline="0"/>
              <a:t>Sep 8, 2025</a:t>
            </a:r>
            <a:r>
              <a:rPr lang="en-US" altLang="zh-CN"/>
              <a:t>)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'Nominal &amp;Real GDP'!$T$1</f>
              <strCache>
                <ptCount val="1"/>
                <pt idx="0">
                  <v>Real GDP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'Nominal &amp;Real GDP'!$R$2:$R$101</f>
              <strCache>
                <ptCount val="100"/>
                <pt idx="0">
                  <v>1994 I</v>
                </pt>
                <pt idx="1">
                  <v>1994 II</v>
                </pt>
                <pt idx="2">
                  <v>1994 III</v>
                </pt>
                <pt idx="3">
                  <v>1994 IV</v>
                </pt>
                <pt idx="4">
                  <v>1995 I</v>
                </pt>
                <pt idx="5">
                  <v>1995 II</v>
                </pt>
                <pt idx="6">
                  <v>1995 III</v>
                </pt>
                <pt idx="7">
                  <v>1995 IV</v>
                </pt>
                <pt idx="8">
                  <v>1996 I</v>
                </pt>
                <pt idx="9">
                  <v>1996 II</v>
                </pt>
                <pt idx="10">
                  <v>1996 III</v>
                </pt>
                <pt idx="11">
                  <v>1996 IV</v>
                </pt>
                <pt idx="12">
                  <v>1997 I</v>
                </pt>
                <pt idx="13">
                  <v>1997 II</v>
                </pt>
                <pt idx="14">
                  <v>1997 III</v>
                </pt>
                <pt idx="15">
                  <v>1997 IV</v>
                </pt>
                <pt idx="16">
                  <v>1998 I</v>
                </pt>
                <pt idx="17">
                  <v>1998 II</v>
                </pt>
                <pt idx="18">
                  <v>1998 III</v>
                </pt>
                <pt idx="19">
                  <v>1998 IV</v>
                </pt>
                <pt idx="20">
                  <v>1999 I</v>
                </pt>
                <pt idx="21">
                  <v>1999 II</v>
                </pt>
                <pt idx="22">
                  <v>1999 III</v>
                </pt>
                <pt idx="23">
                  <v>1999 IV</v>
                </pt>
                <pt idx="24">
                  <v>2000 I</v>
                </pt>
                <pt idx="25">
                  <v>2000 II</v>
                </pt>
                <pt idx="26">
                  <v>2000 III</v>
                </pt>
                <pt idx="27">
                  <v>2000 IV</v>
                </pt>
                <pt idx="28">
                  <v>2001 I</v>
                </pt>
                <pt idx="29">
                  <v>2001 II</v>
                </pt>
                <pt idx="30">
                  <v>2001 III</v>
                </pt>
                <pt idx="31">
                  <v>2001 IV</v>
                </pt>
                <pt idx="32">
                  <v>2002 I</v>
                </pt>
                <pt idx="33">
                  <v>2002 II</v>
                </pt>
                <pt idx="34">
                  <v>2002 III</v>
                </pt>
                <pt idx="35">
                  <v>2002 IV</v>
                </pt>
                <pt idx="36">
                  <v>2003 I</v>
                </pt>
                <pt idx="37">
                  <v>2003 II</v>
                </pt>
                <pt idx="38">
                  <v>2003 III</v>
                </pt>
                <pt idx="39">
                  <v>2003 IV</v>
                </pt>
                <pt idx="40">
                  <v>2004 I</v>
                </pt>
                <pt idx="41">
                  <v>2004 II</v>
                </pt>
                <pt idx="42">
                  <v>2004 III</v>
                </pt>
                <pt idx="43">
                  <v>2004 IV</v>
                </pt>
                <pt idx="44">
                  <v>2005 I</v>
                </pt>
                <pt idx="45">
                  <v>2005 II</v>
                </pt>
                <pt idx="46">
                  <v>2005 III</v>
                </pt>
                <pt idx="47">
                  <v>2005 IV</v>
                </pt>
                <pt idx="48">
                  <v>2006 I</v>
                </pt>
                <pt idx="49">
                  <v>2006 II</v>
                </pt>
                <pt idx="50">
                  <v>2006 III</v>
                </pt>
                <pt idx="51">
                  <v>2006 IV</v>
                </pt>
                <pt idx="52">
                  <v>2007 I</v>
                </pt>
                <pt idx="53">
                  <v>2007 II</v>
                </pt>
                <pt idx="54">
                  <v>2007 III</v>
                </pt>
                <pt idx="55">
                  <v>2007 IV</v>
                </pt>
                <pt idx="56">
                  <v>2008 I</v>
                </pt>
                <pt idx="57">
                  <v>2008 II</v>
                </pt>
                <pt idx="58">
                  <v>2008 III</v>
                </pt>
                <pt idx="59">
                  <v>2008 IV</v>
                </pt>
                <pt idx="60">
                  <v>2009 I</v>
                </pt>
                <pt idx="61">
                  <v>2009 II</v>
                </pt>
                <pt idx="62">
                  <v>2009 III</v>
                </pt>
                <pt idx="63">
                  <v>2009 IV</v>
                </pt>
                <pt idx="64">
                  <v>2010 I</v>
                </pt>
                <pt idx="65">
                  <v>2010 II</v>
                </pt>
                <pt idx="66">
                  <v>2010 III</v>
                </pt>
                <pt idx="67">
                  <v>2010 IV</v>
                </pt>
                <pt idx="68">
                  <v>2011 I</v>
                </pt>
                <pt idx="69">
                  <v>2011 II</v>
                </pt>
                <pt idx="70">
                  <v>2011 III</v>
                </pt>
                <pt idx="71">
                  <v>2011 IV</v>
                </pt>
                <pt idx="72">
                  <v>2012 I</v>
                </pt>
                <pt idx="73">
                  <v>2012 II</v>
                </pt>
                <pt idx="74">
                  <v>2012 III</v>
                </pt>
                <pt idx="75">
                  <v>2012 IV</v>
                </pt>
                <pt idx="76">
                  <v>2013 I</v>
                </pt>
                <pt idx="77">
                  <v>2013 II</v>
                </pt>
                <pt idx="78">
                  <v>2013 III</v>
                </pt>
                <pt idx="79">
                  <v>2013 IV</v>
                </pt>
                <pt idx="80">
                  <v>2014 I</v>
                </pt>
                <pt idx="81">
                  <v>2014 II</v>
                </pt>
                <pt idx="82">
                  <v>2014 III</v>
                </pt>
                <pt idx="83">
                  <v>2014 IV</v>
                </pt>
                <pt idx="84">
                  <v>2015 I</v>
                </pt>
                <pt idx="85">
                  <v>2015 II</v>
                </pt>
                <pt idx="86">
                  <v>2015 III</v>
                </pt>
                <pt idx="87">
                  <v>2015 IV</v>
                </pt>
                <pt idx="88">
                  <v>2016 I</v>
                </pt>
                <pt idx="89">
                  <v>2016 II</v>
                </pt>
                <pt idx="90">
                  <v>2016 III</v>
                </pt>
                <pt idx="91">
                  <v>2016 IV</v>
                </pt>
                <pt idx="92">
                  <v>2017 I</v>
                </pt>
                <pt idx="93">
                  <v>2017 II</v>
                </pt>
                <pt idx="94">
                  <v>2017 III</v>
                </pt>
                <pt idx="95">
                  <v>2017 IV</v>
                </pt>
                <pt idx="96">
                  <v>2018 I</v>
                </pt>
                <pt idx="97">
                  <v>2018 II</v>
                </pt>
                <pt idx="98">
                  <v>2018 III</v>
                </pt>
                <pt idx="99">
                  <v>2018 IV</v>
                </pt>
              </strCache>
            </strRef>
          </cat>
          <val>
            <numRef>
              <f>'Nominal &amp;Real GDP'!$T$2:$T$101</f>
              <numCache>
                <formatCode>0.00</formatCode>
                <ptCount val="100"/>
                <pt idx="0">
                  <v>446212.8</v>
                </pt>
                <pt idx="1">
                  <v>443826.6</v>
                </pt>
                <pt idx="2">
                  <v>448928</v>
                </pt>
                <pt idx="3">
                  <v>447151.2</v>
                </pt>
                <pt idx="4">
                  <v>452027.1</v>
                </pt>
                <pt idx="5">
                  <v>456357</v>
                </pt>
                <pt idx="6">
                  <v>461696.9</v>
                </pt>
                <pt idx="7">
                  <v>462830.5</v>
                </pt>
                <pt idx="8">
                  <v>466681.8</v>
                </pt>
                <pt idx="9">
                  <v>472568.1</v>
                </pt>
                <pt idx="10">
                  <v>473144.7</v>
                </pt>
                <pt idx="11">
                  <v>478442.2</v>
                </pt>
                <pt idx="12">
                  <v>479586.7</v>
                </pt>
                <pt idx="13">
                  <v>476097</v>
                </pt>
                <pt idx="14">
                  <v>476996.7</v>
                </pt>
                <pt idx="15">
                  <v>477185.3</v>
                </pt>
                <pt idx="16">
                  <v>471302.3</v>
                </pt>
                <pt idx="17">
                  <v>469326.9</v>
                </pt>
                <pt idx="18">
                  <v>470137.1</v>
                </pt>
                <pt idx="19">
                  <v>473925.2</v>
                </pt>
                <pt idx="20">
                  <v>467337.5</v>
                </pt>
                <pt idx="21">
                  <v>469194.8</v>
                </pt>
                <pt idx="22">
                  <v>471673.5</v>
                </pt>
                <pt idx="23">
                  <v>471847.6</v>
                </pt>
                <pt idx="24">
                  <v>479971.2</v>
                </pt>
                <pt idx="25">
                  <v>482132.7</v>
                </pt>
                <pt idx="26">
                  <v>482246.2</v>
                </pt>
                <pt idx="27">
                  <v>486946.6</v>
                </pt>
                <pt idx="28">
                  <formatCode>#,##0.00</formatCode>
                  <v>490512</v>
                </pt>
                <pt idx="29">
                  <formatCode>#,##0.00</formatCode>
                  <v>486868.2</v>
                </pt>
                <pt idx="30">
                  <formatCode>#,##0.00</formatCode>
                  <v>481574.1</v>
                </pt>
                <pt idx="31">
                  <formatCode>#,##0.00</formatCode>
                  <v>479921.4</v>
                </pt>
                <pt idx="32">
                  <formatCode>#,##0.00</formatCode>
                  <v>480709.8</v>
                </pt>
                <pt idx="33">
                  <formatCode>#,##0.00</formatCode>
                  <v>484597</v>
                </pt>
                <pt idx="34">
                  <formatCode>#,##0.00</formatCode>
                  <v>486159.1</v>
                </pt>
                <pt idx="35">
                  <formatCode>#,##0.00</formatCode>
                  <v>487512.1</v>
                </pt>
                <pt idx="36">
                  <formatCode>#,##0.00</formatCode>
                  <v>487793.9</v>
                </pt>
                <pt idx="37">
                  <formatCode>#,##0.00</formatCode>
                  <v>491109.8</v>
                </pt>
                <pt idx="38">
                  <formatCode>#,##0.00</formatCode>
                  <v>492610.5</v>
                </pt>
                <pt idx="39">
                  <formatCode>#,##0.00</formatCode>
                  <v>497994.3</v>
                </pt>
                <pt idx="40">
                  <formatCode>#,##0.00</formatCode>
                  <v>501789.5</v>
                </pt>
                <pt idx="41">
                  <formatCode>#,##0.00</formatCode>
                  <v>501641.4</v>
                </pt>
                <pt idx="42">
                  <formatCode>#,##0.00</formatCode>
                  <v>504777.8</v>
                </pt>
                <pt idx="43">
                  <formatCode>#,##0.00</formatCode>
                  <v>503840.2</v>
                </pt>
                <pt idx="44">
                  <formatCode>#,##0.00</formatCode>
                  <v>506400.4</v>
                </pt>
                <pt idx="45">
                  <formatCode>#,##0.00</formatCode>
                  <v>510275.8</v>
                </pt>
                <pt idx="46">
                  <formatCode>#,##0.00</formatCode>
                  <v>515520.6</v>
                </pt>
                <pt idx="47">
                  <formatCode>#,##0.00</formatCode>
                  <v>516433.8</v>
                </pt>
                <pt idx="48">
                  <formatCode>#,##0.00</formatCode>
                  <v>517224.5</v>
                </pt>
                <pt idx="49">
                  <formatCode>#,##0.00</formatCode>
                  <v>517983.2</v>
                </pt>
                <pt idx="50">
                  <formatCode>#,##0.00</formatCode>
                  <v>517024.7</v>
                </pt>
                <pt idx="51">
                  <formatCode>#,##0.00</formatCode>
                  <v>523954</v>
                </pt>
                <pt idx="52">
                  <formatCode>#,##0.00</formatCode>
                  <v>527437</v>
                </pt>
                <pt idx="53">
                  <formatCode>#,##0.00</formatCode>
                  <v>527618.6</v>
                </pt>
                <pt idx="54">
                  <formatCode>#,##0.00</formatCode>
                  <v>524808.3</v>
                </pt>
                <pt idx="55">
                  <formatCode>#,##0.00</formatCode>
                  <v>526985.8</v>
                </pt>
                <pt idx="56">
                  <formatCode>#,##0.00</formatCode>
                  <v>529126.4</v>
                </pt>
                <pt idx="57">
                  <formatCode>#,##0.00</formatCode>
                  <v>525865.9</v>
                </pt>
                <pt idx="58">
                  <formatCode>#,##0.00</formatCode>
                  <v>519352.7</v>
                </pt>
                <pt idx="59">
                  <formatCode>#,##0.00</formatCode>
                  <v>506381.6</v>
                </pt>
                <pt idx="60">
                  <formatCode>#,##0.00</formatCode>
                  <v>482154.6</v>
                </pt>
                <pt idx="61">
                  <formatCode>#,##0.00</formatCode>
                  <v>491599.8</v>
                </pt>
                <pt idx="62">
                  <formatCode>#,##0.00</formatCode>
                  <v>491378</v>
                </pt>
                <pt idx="63">
                  <formatCode>#,##0.00</formatCode>
                  <v>497356.3</v>
                </pt>
                <pt idx="64">
                  <formatCode>#,##0.00</formatCode>
                  <v>502691.2</v>
                </pt>
                <pt idx="65">
                  <formatCode>#,##0.00</formatCode>
                  <v>508734.7</v>
                </pt>
                <pt idx="66">
                  <formatCode>#,##0.00</formatCode>
                  <v>517944.4</v>
                </pt>
                <pt idx="67">
                  <formatCode>#,##0.00</formatCode>
                  <v>513619.7</v>
                </pt>
                <pt idx="68">
                  <formatCode>#,##0.00</formatCode>
                  <v>508323.6</v>
                </pt>
                <pt idx="69">
                  <formatCode>#,##0.00</formatCode>
                  <v>503943.9</v>
                </pt>
                <pt idx="70">
                  <formatCode>#,##0.00</formatCode>
                  <v>516137</v>
                </pt>
                <pt idx="71">
                  <formatCode>#,##0.00</formatCode>
                  <v>515314.2</v>
                </pt>
                <pt idx="72">
                  <formatCode>#,##0.00</formatCode>
                  <v>522781.1</v>
                </pt>
                <pt idx="73">
                  <formatCode>#,##0.00</formatCode>
                  <v>517866.4</v>
                </pt>
                <pt idx="74">
                  <formatCode>#,##0.00</formatCode>
                  <v>515836.5</v>
                </pt>
                <pt idx="75">
                  <formatCode>#,##0.00</formatCode>
                  <v>515391.7</v>
                </pt>
                <pt idx="76">
                  <formatCode>#,##0.00</formatCode>
                  <v>522631.9</v>
                </pt>
                <pt idx="77">
                  <formatCode>#,##0.00</formatCode>
                  <v>527382.9</v>
                </pt>
                <pt idx="78">
                  <formatCode>#,##0.00</formatCode>
                  <v>532360.6</v>
                </pt>
                <pt idx="79">
                  <formatCode>#,##0.00</formatCode>
                  <v>531674.2</v>
                </pt>
                <pt idx="80">
                  <formatCode>#,##0.00</formatCode>
                  <v>536079.8</v>
                </pt>
                <pt idx="81">
                  <formatCode>#,##0.00</formatCode>
                  <v>526459.3</v>
                </pt>
                <pt idx="82">
                  <formatCode>#,##0.00</formatCode>
                  <v>526816.9</v>
                </pt>
                <pt idx="83">
                  <formatCode>#,##0.00</formatCode>
                  <v>529228.1</v>
                </pt>
                <pt idx="84">
                  <formatCode>#,##0.00</formatCode>
                  <v>537485.1</v>
                </pt>
                <pt idx="85">
                  <formatCode>#,##0.00</formatCode>
                  <v>538298.2</v>
                </pt>
                <pt idx="86">
                  <formatCode>#,##0.00</formatCode>
                  <v>538760.8</v>
                </pt>
                <pt idx="87">
                  <formatCode>#,##0.00</formatCode>
                  <v>537827.9</v>
                </pt>
                <pt idx="88">
                  <formatCode>#,##0.00</formatCode>
                  <v>541992.2</v>
                </pt>
                <pt idx="89">
                  <formatCode>#,##0.00</formatCode>
                  <v>541063.1</v>
                </pt>
                <pt idx="90">
                  <formatCode>#,##0.00</formatCode>
                  <v>542162.7</v>
                </pt>
                <pt idx="91">
                  <formatCode>#,##0.00</formatCode>
                  <v>542875.8</v>
                </pt>
                <pt idx="92">
                  <formatCode>#,##0.00</formatCode>
                  <v>547149.2</v>
                </pt>
                <pt idx="93">
                  <formatCode>#,##0.00</formatCode>
                  <v>549313.6</v>
                </pt>
                <pt idx="94">
                  <formatCode>#,##0.00</formatCode>
                  <v>554075</v>
                </pt>
                <pt idx="95">
                  <formatCode>#,##0.00</formatCode>
                  <v>554361.2</v>
                </pt>
                <pt idx="96">
                  <formatCode>#,##0.00</formatCode>
                  <v>554797.9</v>
                </pt>
                <pt idx="97">
                  <formatCode>#,##0.00</formatCode>
                  <v>556986.7</v>
                </pt>
                <pt idx="98">
                  <formatCode>#,##0.00</formatCode>
                  <v>554216.5</v>
                </pt>
                <pt idx="99">
                  <formatCode>#,##0.00</formatCode>
                  <v>552790.9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30454031"/>
        <axId val="1330138639"/>
      </lineChart>
      <catAx>
        <axId val="13304540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330138639"/>
        <crosses val="autoZero"/>
        <auto val="1"/>
        <lblAlgn val="ctr"/>
        <lblOffset val="100"/>
        <noMultiLvlLbl val="0"/>
      </catAx>
      <valAx>
        <axId val="1330138639"/>
        <scaling>
          <orientation val="minMax"/>
          <max val="560000"/>
          <min val="42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33045403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/>
              <a:t>Real</a:t>
            </a:r>
            <a:r>
              <a:rPr lang="en-US" baseline="0"/>
              <a:t xml:space="preserve"> GDP and Unemployment Rate for 15+ (1994 I ~ 2018 IV)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JP"/>
        </a:p>
      </txPr>
    </title>
    <plotArea>
      <layout/>
      <lineChart>
        <grouping val="standard"/>
        <varyColors val="0"/>
        <ser>
          <idx val="0"/>
          <order val="0"/>
          <tx>
            <v>Nominal GDP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'Nominal &amp;Real GDP'!$S$2:$S$101</f>
              <numCache>
                <formatCode>#,##0.00</formatCode>
                <ptCount val="100"/>
                <pt idx="0">
                  <v>510102.9</v>
                </pt>
                <pt idx="1">
                  <v>509036.8</v>
                </pt>
                <pt idx="2">
                  <v>512988.9</v>
                </pt>
                <pt idx="3">
                  <v>511572</v>
                </pt>
                <pt idx="4">
                  <v>514908.4</v>
                </pt>
                <pt idx="5">
                  <v>518785.5</v>
                </pt>
                <pt idx="6">
                  <v>525380.9</v>
                </pt>
                <pt idx="7">
                  <v>527014.7</v>
                </pt>
                <pt idx="8">
                  <v>529017.7</v>
                </pt>
                <pt idx="9">
                  <v>536049.4</v>
                </pt>
                <pt idx="10">
                  <v>536121.9</v>
                </pt>
                <pt idx="11">
                  <v>541134.8</v>
                </pt>
                <pt idx="12">
                  <v>542156.7</v>
                </pt>
                <pt idx="13">
                  <v>544079.9</v>
                </pt>
                <pt idx="14">
                  <v>544024.6</v>
                </pt>
                <pt idx="15">
                  <v>544965.8</v>
                </pt>
                <pt idx="16">
                  <v>537984.2</v>
                </pt>
                <pt idx="17">
                  <v>534816</v>
                </pt>
                <pt idx="18">
                  <v>533899.7</v>
                </pt>
                <pt idx="19">
                  <v>539288.6</v>
                </pt>
                <pt idx="20">
                  <v>529063.3</v>
                </pt>
                <pt idx="21">
                  <v>529019.1</v>
                </pt>
                <pt idx="22">
                  <v>528593.4</v>
                </pt>
                <pt idx="23">
                  <v>527862.6</v>
                </pt>
                <pt idx="24">
                  <v>535133.8</v>
                </pt>
                <pt idx="25">
                  <v>535358.7</v>
                </pt>
                <pt idx="26">
                  <v>534440.1</v>
                </pt>
                <pt idx="27">
                  <v>537843.4</v>
                </pt>
                <pt idx="28">
                  <v>542552.7</v>
                </pt>
                <pt idx="29">
                  <v>534253.7</v>
                </pt>
                <pt idx="30">
                  <v>527026</v>
                </pt>
                <pt idx="31">
                  <v>523926.1</v>
                </pt>
                <pt idx="32">
                  <v>525460.8</v>
                </pt>
                <pt idx="33">
                  <v>524239.7</v>
                </pt>
                <pt idx="34">
                  <v>524193.6</v>
                </pt>
                <pt idx="35">
                  <v>524421.6</v>
                </pt>
                <pt idx="36">
                  <v>521369.3</v>
                </pt>
                <pt idx="37">
                  <v>524525.4</v>
                </pt>
                <pt idx="38">
                  <v>524374.1</v>
                </pt>
                <pt idx="39">
                  <v>526400.2</v>
                </pt>
                <pt idx="40">
                  <v>529372.9</v>
                </pt>
                <pt idx="41">
                  <v>527644.6</v>
                </pt>
                <pt idx="42">
                  <v>530486.4</v>
                </pt>
                <pt idx="43">
                  <v>529913.7</v>
                </pt>
                <pt idx="44">
                  <v>529917.7</v>
                </pt>
                <pt idx="45">
                  <v>531327.5</v>
                </pt>
                <pt idx="46">
                  <v>534598.6</v>
                </pt>
                <pt idx="47">
                  <v>534734</v>
                </pt>
                <pt idx="48">
                  <v>534544.9</v>
                </pt>
                <pt idx="49">
                  <v>533998.1</v>
                </pt>
                <pt idx="50">
                  <v>532261</v>
                </pt>
                <pt idx="51">
                  <v>539891.2</v>
                </pt>
                <pt idx="52">
                  <v>541962.1</v>
                </pt>
                <pt idx="53">
                  <v>542060.4</v>
                </pt>
                <pt idx="54">
                  <v>536493.6</v>
                </pt>
                <pt idx="55">
                  <v>536783.9</v>
                </pt>
                <pt idx="56">
                  <v>537630.5</v>
                </pt>
                <pt idx="57">
                  <v>533627.7</v>
                </pt>
                <pt idx="58">
                  <v>523211.2</v>
                </pt>
                <pt idx="59">
                  <v>516887</v>
                </pt>
                <pt idx="60">
                  <v>492259.6</v>
                </pt>
                <pt idx="61">
                  <v>497861.7</v>
                </pt>
                <pt idx="62">
                  <v>493597.9</v>
                </pt>
                <pt idx="63">
                  <v>496481.6</v>
                </pt>
                <pt idx="64">
                  <v>501533.7</v>
                </pt>
                <pt idx="65">
                  <v>504936.8</v>
                </pt>
                <pt idx="66">
                  <v>510930.7</v>
                </pt>
                <pt idx="67">
                  <v>505304.2</v>
                </pt>
                <pt idx="68">
                  <v>498689.8</v>
                </pt>
                <pt idx="69">
                  <v>490672.6</v>
                </pt>
                <pt idx="70">
                  <v>501084.3</v>
                </pt>
                <pt idx="71">
                  <v>500247.5</v>
                </pt>
                <pt idx="72">
                  <v>507465</v>
                </pt>
                <pt idx="73">
                  <v>500178.1</v>
                </pt>
                <pt idx="74">
                  <v>497580.9</v>
                </pt>
                <pt idx="75">
                  <v>497230</v>
                </pt>
                <pt idx="76">
                  <v>502947.1</v>
                </pt>
                <pt idx="77">
                  <v>507554.4</v>
                </pt>
                <pt idx="78">
                  <v>512890</v>
                </pt>
                <pt idx="79">
                  <v>512474.8</v>
                </pt>
                <pt idx="80">
                  <v>516608</v>
                </pt>
                <pt idx="81">
                  <v>517941.2</v>
                </pt>
                <pt idx="82">
                  <v>518261.7</v>
                </pt>
                <pt idx="83">
                  <v>522095</v>
                </pt>
                <pt idx="84">
                  <v>534727.3</v>
                </pt>
                <pt idx="85">
                  <v>538193.5</v>
                </pt>
                <pt idx="86">
                  <v>539902</v>
                </pt>
                <pt idx="87">
                  <v>539306.2</v>
                </pt>
                <pt idx="88">
                  <v>545302.5</v>
                </pt>
                <pt idx="89">
                  <v>543366.4</v>
                </pt>
                <pt idx="90">
                  <v>543580.2</v>
                </pt>
                <pt idx="91">
                  <v>544543</v>
                </pt>
                <pt idx="92">
                  <v>547710.4</v>
                </pt>
                <pt idx="93">
                  <v>550561.9</v>
                </pt>
                <pt idx="94">
                  <v>557116.2</v>
                </pt>
                <pt idx="95">
                  <v>556799</v>
                </pt>
                <pt idx="96">
                  <v>558448.7</v>
                </pt>
                <pt idx="97">
                  <v>558877.6</v>
                </pt>
                <pt idx="98">
                  <v>555387.1</v>
                </pt>
                <pt idx="99">
                  <v>553492.9</v>
                </pt>
              </numCache>
            </numRef>
          </val>
          <smooth val="0"/>
        </ser>
        <ser>
          <idx val="1"/>
          <order val="1"/>
          <tx>
            <strRef>
              <f>'Nominal &amp;Real GDP'!$T$1</f>
              <strCache>
                <ptCount val="1"/>
                <pt idx="0">
                  <v>Real GDP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'Nominal &amp;Real GDP'!$R$2:$R$101</f>
              <strCache>
                <ptCount val="100"/>
                <pt idx="0">
                  <v>1994 I</v>
                </pt>
                <pt idx="1">
                  <v>1994 II</v>
                </pt>
                <pt idx="2">
                  <v>1994 III</v>
                </pt>
                <pt idx="3">
                  <v>1994 IV</v>
                </pt>
                <pt idx="4">
                  <v>1995 I</v>
                </pt>
                <pt idx="5">
                  <v>1995 II</v>
                </pt>
                <pt idx="6">
                  <v>1995 III</v>
                </pt>
                <pt idx="7">
                  <v>1995 IV</v>
                </pt>
                <pt idx="8">
                  <v>1996 I</v>
                </pt>
                <pt idx="9">
                  <v>1996 II</v>
                </pt>
                <pt idx="10">
                  <v>1996 III</v>
                </pt>
                <pt idx="11">
                  <v>1996 IV</v>
                </pt>
                <pt idx="12">
                  <v>1997 I</v>
                </pt>
                <pt idx="13">
                  <v>1997 II</v>
                </pt>
                <pt idx="14">
                  <v>1997 III</v>
                </pt>
                <pt idx="15">
                  <v>1997 IV</v>
                </pt>
                <pt idx="16">
                  <v>1998 I</v>
                </pt>
                <pt idx="17">
                  <v>1998 II</v>
                </pt>
                <pt idx="18">
                  <v>1998 III</v>
                </pt>
                <pt idx="19">
                  <v>1998 IV</v>
                </pt>
                <pt idx="20">
                  <v>1999 I</v>
                </pt>
                <pt idx="21">
                  <v>1999 II</v>
                </pt>
                <pt idx="22">
                  <v>1999 III</v>
                </pt>
                <pt idx="23">
                  <v>1999 IV</v>
                </pt>
                <pt idx="24">
                  <v>2000 I</v>
                </pt>
                <pt idx="25">
                  <v>2000 II</v>
                </pt>
                <pt idx="26">
                  <v>2000 III</v>
                </pt>
                <pt idx="27">
                  <v>2000 IV</v>
                </pt>
                <pt idx="28">
                  <v>2001 I</v>
                </pt>
                <pt idx="29">
                  <v>2001 II</v>
                </pt>
                <pt idx="30">
                  <v>2001 III</v>
                </pt>
                <pt idx="31">
                  <v>2001 IV</v>
                </pt>
                <pt idx="32">
                  <v>2002 I</v>
                </pt>
                <pt idx="33">
                  <v>2002 II</v>
                </pt>
                <pt idx="34">
                  <v>2002 III</v>
                </pt>
                <pt idx="35">
                  <v>2002 IV</v>
                </pt>
                <pt idx="36">
                  <v>2003 I</v>
                </pt>
                <pt idx="37">
                  <v>2003 II</v>
                </pt>
                <pt idx="38">
                  <v>2003 III</v>
                </pt>
                <pt idx="39">
                  <v>2003 IV</v>
                </pt>
                <pt idx="40">
                  <v>2004 I</v>
                </pt>
                <pt idx="41">
                  <v>2004 II</v>
                </pt>
                <pt idx="42">
                  <v>2004 III</v>
                </pt>
                <pt idx="43">
                  <v>2004 IV</v>
                </pt>
                <pt idx="44">
                  <v>2005 I</v>
                </pt>
                <pt idx="45">
                  <v>2005 II</v>
                </pt>
                <pt idx="46">
                  <v>2005 III</v>
                </pt>
                <pt idx="47">
                  <v>2005 IV</v>
                </pt>
                <pt idx="48">
                  <v>2006 I</v>
                </pt>
                <pt idx="49">
                  <v>2006 II</v>
                </pt>
                <pt idx="50">
                  <v>2006 III</v>
                </pt>
                <pt idx="51">
                  <v>2006 IV</v>
                </pt>
                <pt idx="52">
                  <v>2007 I</v>
                </pt>
                <pt idx="53">
                  <v>2007 II</v>
                </pt>
                <pt idx="54">
                  <v>2007 III</v>
                </pt>
                <pt idx="55">
                  <v>2007 IV</v>
                </pt>
                <pt idx="56">
                  <v>2008 I</v>
                </pt>
                <pt idx="57">
                  <v>2008 II</v>
                </pt>
                <pt idx="58">
                  <v>2008 III</v>
                </pt>
                <pt idx="59">
                  <v>2008 IV</v>
                </pt>
                <pt idx="60">
                  <v>2009 I</v>
                </pt>
                <pt idx="61">
                  <v>2009 II</v>
                </pt>
                <pt idx="62">
                  <v>2009 III</v>
                </pt>
                <pt idx="63">
                  <v>2009 IV</v>
                </pt>
                <pt idx="64">
                  <v>2010 I</v>
                </pt>
                <pt idx="65">
                  <v>2010 II</v>
                </pt>
                <pt idx="66">
                  <v>2010 III</v>
                </pt>
                <pt idx="67">
                  <v>2010 IV</v>
                </pt>
                <pt idx="68">
                  <v>2011 I</v>
                </pt>
                <pt idx="69">
                  <v>2011 II</v>
                </pt>
                <pt idx="70">
                  <v>2011 III</v>
                </pt>
                <pt idx="71">
                  <v>2011 IV</v>
                </pt>
                <pt idx="72">
                  <v>2012 I</v>
                </pt>
                <pt idx="73">
                  <v>2012 II</v>
                </pt>
                <pt idx="74">
                  <v>2012 III</v>
                </pt>
                <pt idx="75">
                  <v>2012 IV</v>
                </pt>
                <pt idx="76">
                  <v>2013 I</v>
                </pt>
                <pt idx="77">
                  <v>2013 II</v>
                </pt>
                <pt idx="78">
                  <v>2013 III</v>
                </pt>
                <pt idx="79">
                  <v>2013 IV</v>
                </pt>
                <pt idx="80">
                  <v>2014 I</v>
                </pt>
                <pt idx="81">
                  <v>2014 II</v>
                </pt>
                <pt idx="82">
                  <v>2014 III</v>
                </pt>
                <pt idx="83">
                  <v>2014 IV</v>
                </pt>
                <pt idx="84">
                  <v>2015 I</v>
                </pt>
                <pt idx="85">
                  <v>2015 II</v>
                </pt>
                <pt idx="86">
                  <v>2015 III</v>
                </pt>
                <pt idx="87">
                  <v>2015 IV</v>
                </pt>
                <pt idx="88">
                  <v>2016 I</v>
                </pt>
                <pt idx="89">
                  <v>2016 II</v>
                </pt>
                <pt idx="90">
                  <v>2016 III</v>
                </pt>
                <pt idx="91">
                  <v>2016 IV</v>
                </pt>
                <pt idx="92">
                  <v>2017 I</v>
                </pt>
                <pt idx="93">
                  <v>2017 II</v>
                </pt>
                <pt idx="94">
                  <v>2017 III</v>
                </pt>
                <pt idx="95">
                  <v>2017 IV</v>
                </pt>
                <pt idx="96">
                  <v>2018 I</v>
                </pt>
                <pt idx="97">
                  <v>2018 II</v>
                </pt>
                <pt idx="98">
                  <v>2018 III</v>
                </pt>
                <pt idx="99">
                  <v>2018 IV</v>
                </pt>
              </strCache>
            </strRef>
          </cat>
          <val>
            <numRef>
              <f>'Nominal &amp;Real GDP'!$T$2:$T$101</f>
              <numCache>
                <formatCode>0.00</formatCode>
                <ptCount val="100"/>
                <pt idx="0">
                  <v>446212.8</v>
                </pt>
                <pt idx="1">
                  <v>443826.6</v>
                </pt>
                <pt idx="2">
                  <v>448928</v>
                </pt>
                <pt idx="3">
                  <v>447151.2</v>
                </pt>
                <pt idx="4">
                  <v>452027.1</v>
                </pt>
                <pt idx="5">
                  <v>456357</v>
                </pt>
                <pt idx="6">
                  <v>461696.9</v>
                </pt>
                <pt idx="7">
                  <v>462830.5</v>
                </pt>
                <pt idx="8">
                  <v>466681.8</v>
                </pt>
                <pt idx="9">
                  <v>472568.1</v>
                </pt>
                <pt idx="10">
                  <v>473144.7</v>
                </pt>
                <pt idx="11">
                  <v>478442.2</v>
                </pt>
                <pt idx="12">
                  <v>479586.7</v>
                </pt>
                <pt idx="13">
                  <v>476097</v>
                </pt>
                <pt idx="14">
                  <v>476996.7</v>
                </pt>
                <pt idx="15">
                  <v>477185.3</v>
                </pt>
                <pt idx="16">
                  <v>471302.3</v>
                </pt>
                <pt idx="17">
                  <v>469326.9</v>
                </pt>
                <pt idx="18">
                  <v>470137.1</v>
                </pt>
                <pt idx="19">
                  <v>473925.2</v>
                </pt>
                <pt idx="20">
                  <v>467337.5</v>
                </pt>
                <pt idx="21">
                  <v>469194.8</v>
                </pt>
                <pt idx="22">
                  <v>471673.5</v>
                </pt>
                <pt idx="23">
                  <v>471847.6</v>
                </pt>
                <pt idx="24">
                  <v>479971.2</v>
                </pt>
                <pt idx="25">
                  <v>482132.7</v>
                </pt>
                <pt idx="26">
                  <v>482246.2</v>
                </pt>
                <pt idx="27">
                  <v>486946.6</v>
                </pt>
                <pt idx="28">
                  <formatCode>#,##0.00</formatCode>
                  <v>490512</v>
                </pt>
                <pt idx="29">
                  <formatCode>#,##0.00</formatCode>
                  <v>486868.2</v>
                </pt>
                <pt idx="30">
                  <formatCode>#,##0.00</formatCode>
                  <v>481574.1</v>
                </pt>
                <pt idx="31">
                  <formatCode>#,##0.00</formatCode>
                  <v>479921.4</v>
                </pt>
                <pt idx="32">
                  <formatCode>#,##0.00</formatCode>
                  <v>480709.8</v>
                </pt>
                <pt idx="33">
                  <formatCode>#,##0.00</formatCode>
                  <v>484597</v>
                </pt>
                <pt idx="34">
                  <formatCode>#,##0.00</formatCode>
                  <v>486159.1</v>
                </pt>
                <pt idx="35">
                  <formatCode>#,##0.00</formatCode>
                  <v>487512.1</v>
                </pt>
                <pt idx="36">
                  <formatCode>#,##0.00</formatCode>
                  <v>487793.9</v>
                </pt>
                <pt idx="37">
                  <formatCode>#,##0.00</formatCode>
                  <v>491109.8</v>
                </pt>
                <pt idx="38">
                  <formatCode>#,##0.00</formatCode>
                  <v>492610.5</v>
                </pt>
                <pt idx="39">
                  <formatCode>#,##0.00</formatCode>
                  <v>497994.3</v>
                </pt>
                <pt idx="40">
                  <formatCode>#,##0.00</formatCode>
                  <v>501789.5</v>
                </pt>
                <pt idx="41">
                  <formatCode>#,##0.00</formatCode>
                  <v>501641.4</v>
                </pt>
                <pt idx="42">
                  <formatCode>#,##0.00</formatCode>
                  <v>504777.8</v>
                </pt>
                <pt idx="43">
                  <formatCode>#,##0.00</formatCode>
                  <v>503840.2</v>
                </pt>
                <pt idx="44">
                  <formatCode>#,##0.00</formatCode>
                  <v>506400.4</v>
                </pt>
                <pt idx="45">
                  <formatCode>#,##0.00</formatCode>
                  <v>510275.8</v>
                </pt>
                <pt idx="46">
                  <formatCode>#,##0.00</formatCode>
                  <v>515520.6</v>
                </pt>
                <pt idx="47">
                  <formatCode>#,##0.00</formatCode>
                  <v>516433.8</v>
                </pt>
                <pt idx="48">
                  <formatCode>#,##0.00</formatCode>
                  <v>517224.5</v>
                </pt>
                <pt idx="49">
                  <formatCode>#,##0.00</formatCode>
                  <v>517983.2</v>
                </pt>
                <pt idx="50">
                  <formatCode>#,##0.00</formatCode>
                  <v>517024.7</v>
                </pt>
                <pt idx="51">
                  <formatCode>#,##0.00</formatCode>
                  <v>523954</v>
                </pt>
                <pt idx="52">
                  <formatCode>#,##0.00</formatCode>
                  <v>527437</v>
                </pt>
                <pt idx="53">
                  <formatCode>#,##0.00</formatCode>
                  <v>527618.6</v>
                </pt>
                <pt idx="54">
                  <formatCode>#,##0.00</formatCode>
                  <v>524808.3</v>
                </pt>
                <pt idx="55">
                  <formatCode>#,##0.00</formatCode>
                  <v>526985.8</v>
                </pt>
                <pt idx="56">
                  <formatCode>#,##0.00</formatCode>
                  <v>529126.4</v>
                </pt>
                <pt idx="57">
                  <formatCode>#,##0.00</formatCode>
                  <v>525865.9</v>
                </pt>
                <pt idx="58">
                  <formatCode>#,##0.00</formatCode>
                  <v>519352.7</v>
                </pt>
                <pt idx="59">
                  <formatCode>#,##0.00</formatCode>
                  <v>506381.6</v>
                </pt>
                <pt idx="60">
                  <formatCode>#,##0.00</formatCode>
                  <v>482154.6</v>
                </pt>
                <pt idx="61">
                  <formatCode>#,##0.00</formatCode>
                  <v>491599.8</v>
                </pt>
                <pt idx="62">
                  <formatCode>#,##0.00</formatCode>
                  <v>491378</v>
                </pt>
                <pt idx="63">
                  <formatCode>#,##0.00</formatCode>
                  <v>497356.3</v>
                </pt>
                <pt idx="64">
                  <formatCode>#,##0.00</formatCode>
                  <v>502691.2</v>
                </pt>
                <pt idx="65">
                  <formatCode>#,##0.00</formatCode>
                  <v>508734.7</v>
                </pt>
                <pt idx="66">
                  <formatCode>#,##0.00</formatCode>
                  <v>517944.4</v>
                </pt>
                <pt idx="67">
                  <formatCode>#,##0.00</formatCode>
                  <v>513619.7</v>
                </pt>
                <pt idx="68">
                  <formatCode>#,##0.00</formatCode>
                  <v>508323.6</v>
                </pt>
                <pt idx="69">
                  <formatCode>#,##0.00</formatCode>
                  <v>503943.9</v>
                </pt>
                <pt idx="70">
                  <formatCode>#,##0.00</formatCode>
                  <v>516137</v>
                </pt>
                <pt idx="71">
                  <formatCode>#,##0.00</formatCode>
                  <v>515314.2</v>
                </pt>
                <pt idx="72">
                  <formatCode>#,##0.00</formatCode>
                  <v>522781.1</v>
                </pt>
                <pt idx="73">
                  <formatCode>#,##0.00</formatCode>
                  <v>517866.4</v>
                </pt>
                <pt idx="74">
                  <formatCode>#,##0.00</formatCode>
                  <v>515836.5</v>
                </pt>
                <pt idx="75">
                  <formatCode>#,##0.00</formatCode>
                  <v>515391.7</v>
                </pt>
                <pt idx="76">
                  <formatCode>#,##0.00</formatCode>
                  <v>522631.9</v>
                </pt>
                <pt idx="77">
                  <formatCode>#,##0.00</formatCode>
                  <v>527382.9</v>
                </pt>
                <pt idx="78">
                  <formatCode>#,##0.00</formatCode>
                  <v>532360.6</v>
                </pt>
                <pt idx="79">
                  <formatCode>#,##0.00</formatCode>
                  <v>531674.2</v>
                </pt>
                <pt idx="80">
                  <formatCode>#,##0.00</formatCode>
                  <v>536079.8</v>
                </pt>
                <pt idx="81">
                  <formatCode>#,##0.00</formatCode>
                  <v>526459.3</v>
                </pt>
                <pt idx="82">
                  <formatCode>#,##0.00</formatCode>
                  <v>526816.9</v>
                </pt>
                <pt idx="83">
                  <formatCode>#,##0.00</formatCode>
                  <v>529228.1</v>
                </pt>
                <pt idx="84">
                  <formatCode>#,##0.00</formatCode>
                  <v>537485.1</v>
                </pt>
                <pt idx="85">
                  <formatCode>#,##0.00</formatCode>
                  <v>538298.2</v>
                </pt>
                <pt idx="86">
                  <formatCode>#,##0.00</formatCode>
                  <v>538760.8</v>
                </pt>
                <pt idx="87">
                  <formatCode>#,##0.00</formatCode>
                  <v>537827.9</v>
                </pt>
                <pt idx="88">
                  <formatCode>#,##0.00</formatCode>
                  <v>541992.2</v>
                </pt>
                <pt idx="89">
                  <formatCode>#,##0.00</formatCode>
                  <v>541063.1</v>
                </pt>
                <pt idx="90">
                  <formatCode>#,##0.00</formatCode>
                  <v>542162.7</v>
                </pt>
                <pt idx="91">
                  <formatCode>#,##0.00</formatCode>
                  <v>542875.8</v>
                </pt>
                <pt idx="92">
                  <formatCode>#,##0.00</formatCode>
                  <v>547149.2</v>
                </pt>
                <pt idx="93">
                  <formatCode>#,##0.00</formatCode>
                  <v>549313.6</v>
                </pt>
                <pt idx="94">
                  <formatCode>#,##0.00</formatCode>
                  <v>554075</v>
                </pt>
                <pt idx="95">
                  <formatCode>#,##0.00</formatCode>
                  <v>554361.2</v>
                </pt>
                <pt idx="96">
                  <formatCode>#,##0.00</formatCode>
                  <v>554797.9</v>
                </pt>
                <pt idx="97">
                  <formatCode>#,##0.00</formatCode>
                  <v>556986.7</v>
                </pt>
                <pt idx="98">
                  <formatCode>#,##0.00</formatCode>
                  <v>554216.5</v>
                </pt>
                <pt idx="99">
                  <formatCode>#,##0.00</formatCode>
                  <v>552790.9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38720896"/>
        <axId val="538280768"/>
      </lineChart>
      <lineChart>
        <grouping val="standard"/>
        <varyColors val="0"/>
        <ser>
          <idx val="2"/>
          <order val="2"/>
          <tx>
            <strRef>
              <f>'Nominal &amp;Real GDP'!$U$1</f>
              <strCache>
                <ptCount val="1"/>
                <pt idx="0">
                  <v>Unemployment Rate for 15+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'Nominal &amp;Real GDP'!$R$2:$R$101</f>
              <strCache>
                <ptCount val="100"/>
                <pt idx="0">
                  <v>1994 I</v>
                </pt>
                <pt idx="1">
                  <v>1994 II</v>
                </pt>
                <pt idx="2">
                  <v>1994 III</v>
                </pt>
                <pt idx="3">
                  <v>1994 IV</v>
                </pt>
                <pt idx="4">
                  <v>1995 I</v>
                </pt>
                <pt idx="5">
                  <v>1995 II</v>
                </pt>
                <pt idx="6">
                  <v>1995 III</v>
                </pt>
                <pt idx="7">
                  <v>1995 IV</v>
                </pt>
                <pt idx="8">
                  <v>1996 I</v>
                </pt>
                <pt idx="9">
                  <v>1996 II</v>
                </pt>
                <pt idx="10">
                  <v>1996 III</v>
                </pt>
                <pt idx="11">
                  <v>1996 IV</v>
                </pt>
                <pt idx="12">
                  <v>1997 I</v>
                </pt>
                <pt idx="13">
                  <v>1997 II</v>
                </pt>
                <pt idx="14">
                  <v>1997 III</v>
                </pt>
                <pt idx="15">
                  <v>1997 IV</v>
                </pt>
                <pt idx="16">
                  <v>1998 I</v>
                </pt>
                <pt idx="17">
                  <v>1998 II</v>
                </pt>
                <pt idx="18">
                  <v>1998 III</v>
                </pt>
                <pt idx="19">
                  <v>1998 IV</v>
                </pt>
                <pt idx="20">
                  <v>1999 I</v>
                </pt>
                <pt idx="21">
                  <v>1999 II</v>
                </pt>
                <pt idx="22">
                  <v>1999 III</v>
                </pt>
                <pt idx="23">
                  <v>1999 IV</v>
                </pt>
                <pt idx="24">
                  <v>2000 I</v>
                </pt>
                <pt idx="25">
                  <v>2000 II</v>
                </pt>
                <pt idx="26">
                  <v>2000 III</v>
                </pt>
                <pt idx="27">
                  <v>2000 IV</v>
                </pt>
                <pt idx="28">
                  <v>2001 I</v>
                </pt>
                <pt idx="29">
                  <v>2001 II</v>
                </pt>
                <pt idx="30">
                  <v>2001 III</v>
                </pt>
                <pt idx="31">
                  <v>2001 IV</v>
                </pt>
                <pt idx="32">
                  <v>2002 I</v>
                </pt>
                <pt idx="33">
                  <v>2002 II</v>
                </pt>
                <pt idx="34">
                  <v>2002 III</v>
                </pt>
                <pt idx="35">
                  <v>2002 IV</v>
                </pt>
                <pt idx="36">
                  <v>2003 I</v>
                </pt>
                <pt idx="37">
                  <v>2003 II</v>
                </pt>
                <pt idx="38">
                  <v>2003 III</v>
                </pt>
                <pt idx="39">
                  <v>2003 IV</v>
                </pt>
                <pt idx="40">
                  <v>2004 I</v>
                </pt>
                <pt idx="41">
                  <v>2004 II</v>
                </pt>
                <pt idx="42">
                  <v>2004 III</v>
                </pt>
                <pt idx="43">
                  <v>2004 IV</v>
                </pt>
                <pt idx="44">
                  <v>2005 I</v>
                </pt>
                <pt idx="45">
                  <v>2005 II</v>
                </pt>
                <pt idx="46">
                  <v>2005 III</v>
                </pt>
                <pt idx="47">
                  <v>2005 IV</v>
                </pt>
                <pt idx="48">
                  <v>2006 I</v>
                </pt>
                <pt idx="49">
                  <v>2006 II</v>
                </pt>
                <pt idx="50">
                  <v>2006 III</v>
                </pt>
                <pt idx="51">
                  <v>2006 IV</v>
                </pt>
                <pt idx="52">
                  <v>2007 I</v>
                </pt>
                <pt idx="53">
                  <v>2007 II</v>
                </pt>
                <pt idx="54">
                  <v>2007 III</v>
                </pt>
                <pt idx="55">
                  <v>2007 IV</v>
                </pt>
                <pt idx="56">
                  <v>2008 I</v>
                </pt>
                <pt idx="57">
                  <v>2008 II</v>
                </pt>
                <pt idx="58">
                  <v>2008 III</v>
                </pt>
                <pt idx="59">
                  <v>2008 IV</v>
                </pt>
                <pt idx="60">
                  <v>2009 I</v>
                </pt>
                <pt idx="61">
                  <v>2009 II</v>
                </pt>
                <pt idx="62">
                  <v>2009 III</v>
                </pt>
                <pt idx="63">
                  <v>2009 IV</v>
                </pt>
                <pt idx="64">
                  <v>2010 I</v>
                </pt>
                <pt idx="65">
                  <v>2010 II</v>
                </pt>
                <pt idx="66">
                  <v>2010 III</v>
                </pt>
                <pt idx="67">
                  <v>2010 IV</v>
                </pt>
                <pt idx="68">
                  <v>2011 I</v>
                </pt>
                <pt idx="69">
                  <v>2011 II</v>
                </pt>
                <pt idx="70">
                  <v>2011 III</v>
                </pt>
                <pt idx="71">
                  <v>2011 IV</v>
                </pt>
                <pt idx="72">
                  <v>2012 I</v>
                </pt>
                <pt idx="73">
                  <v>2012 II</v>
                </pt>
                <pt idx="74">
                  <v>2012 III</v>
                </pt>
                <pt idx="75">
                  <v>2012 IV</v>
                </pt>
                <pt idx="76">
                  <v>2013 I</v>
                </pt>
                <pt idx="77">
                  <v>2013 II</v>
                </pt>
                <pt idx="78">
                  <v>2013 III</v>
                </pt>
                <pt idx="79">
                  <v>2013 IV</v>
                </pt>
                <pt idx="80">
                  <v>2014 I</v>
                </pt>
                <pt idx="81">
                  <v>2014 II</v>
                </pt>
                <pt idx="82">
                  <v>2014 III</v>
                </pt>
                <pt idx="83">
                  <v>2014 IV</v>
                </pt>
                <pt idx="84">
                  <v>2015 I</v>
                </pt>
                <pt idx="85">
                  <v>2015 II</v>
                </pt>
                <pt idx="86">
                  <v>2015 III</v>
                </pt>
                <pt idx="87">
                  <v>2015 IV</v>
                </pt>
                <pt idx="88">
                  <v>2016 I</v>
                </pt>
                <pt idx="89">
                  <v>2016 II</v>
                </pt>
                <pt idx="90">
                  <v>2016 III</v>
                </pt>
                <pt idx="91">
                  <v>2016 IV</v>
                </pt>
                <pt idx="92">
                  <v>2017 I</v>
                </pt>
                <pt idx="93">
                  <v>2017 II</v>
                </pt>
                <pt idx="94">
                  <v>2017 III</v>
                </pt>
                <pt idx="95">
                  <v>2017 IV</v>
                </pt>
                <pt idx="96">
                  <v>2018 I</v>
                </pt>
                <pt idx="97">
                  <v>2018 II</v>
                </pt>
                <pt idx="98">
                  <v>2018 III</v>
                </pt>
                <pt idx="99">
                  <v>2018 IV</v>
                </pt>
              </strCache>
            </strRef>
          </cat>
          <val>
            <numRef>
              <f>'Nominal &amp;Real GDP'!$U$2:$U$101</f>
              <numCache>
                <formatCode>0.0000</formatCode>
                <ptCount val="100"/>
                <pt idx="0">
                  <v>2.866667</v>
                </pt>
                <pt idx="1">
                  <v>2.8</v>
                </pt>
                <pt idx="2">
                  <v>2.966667</v>
                </pt>
                <pt idx="3">
                  <v>2.933333</v>
                </pt>
                <pt idx="4">
                  <v>3.033333</v>
                </pt>
                <pt idx="5">
                  <v>3.066667</v>
                </pt>
                <pt idx="6">
                  <v>3.166667</v>
                </pt>
                <pt idx="7">
                  <v>3.333333</v>
                </pt>
                <pt idx="8">
                  <v>3.366667</v>
                </pt>
                <pt idx="9">
                  <v>3.4</v>
                </pt>
                <pt idx="10">
                  <v>3.333333</v>
                </pt>
                <pt idx="11">
                  <v>3.366667</v>
                </pt>
                <pt idx="12">
                  <v>3.333333</v>
                </pt>
                <pt idx="13">
                  <v>3.333333</v>
                </pt>
                <pt idx="14">
                  <v>3.433333</v>
                </pt>
                <pt idx="15">
                  <v>3.5</v>
                </pt>
                <pt idx="16">
                  <v>3.666667</v>
                </pt>
                <pt idx="17">
                  <v>4.066667</v>
                </pt>
                <pt idx="18">
                  <v>4.266667</v>
                </pt>
                <pt idx="19">
                  <v>4.4</v>
                </pt>
                <pt idx="20">
                  <v>4.6</v>
                </pt>
                <pt idx="21">
                  <v>4.733333</v>
                </pt>
                <pt idx="22">
                  <v>4.7</v>
                </pt>
                <pt idx="23">
                  <v>4.633333</v>
                </pt>
                <pt idx="24">
                  <v>4.833333</v>
                </pt>
                <pt idx="25">
                  <v>4.7</v>
                </pt>
                <pt idx="26">
                  <v>4.666667</v>
                </pt>
                <pt idx="27">
                  <v>4.733333</v>
                </pt>
                <pt idx="28">
                  <v>4.766667</v>
                </pt>
                <pt idx="29">
                  <v>4.9</v>
                </pt>
                <pt idx="30">
                  <v>5.133333</v>
                </pt>
                <pt idx="31">
                  <v>5.366667</v>
                </pt>
                <pt idx="32">
                  <v>5.266667</v>
                </pt>
                <pt idx="33">
                  <v>5.4</v>
                </pt>
                <pt idx="34">
                  <v>5.433333</v>
                </pt>
                <pt idx="35">
                  <v>5.333333</v>
                </pt>
                <pt idx="36">
                  <v>5.333333</v>
                </pt>
                <pt idx="37">
                  <v>5.433333</v>
                </pt>
                <pt idx="38">
                  <v>5.166667</v>
                </pt>
                <pt idx="39">
                  <v>5.033333</v>
                </pt>
                <pt idx="40">
                  <v>4.9</v>
                </pt>
                <pt idx="41">
                  <v>4.733333</v>
                </pt>
                <pt idx="42">
                  <v>4.766667</v>
                </pt>
                <pt idx="43">
                  <v>4.533333</v>
                </pt>
                <pt idx="44">
                  <v>4.533333</v>
                </pt>
                <pt idx="45">
                  <v>4.433333</v>
                </pt>
                <pt idx="46">
                  <v>4.3</v>
                </pt>
                <pt idx="47">
                  <v>4.433333</v>
                </pt>
                <pt idx="48">
                  <v>4.2</v>
                </pt>
                <pt idx="49">
                  <v>4.133333</v>
                </pt>
                <pt idx="50">
                  <v>4.1</v>
                </pt>
                <pt idx="51">
                  <v>4.033333</v>
                </pt>
                <pt idx="52">
                  <v>4</v>
                </pt>
                <pt idx="53">
                  <v>3.766667</v>
                </pt>
                <pt idx="54">
                  <v>3.733333</v>
                </pt>
                <pt idx="55">
                  <v>3.833333</v>
                </pt>
                <pt idx="56">
                  <v>3.9</v>
                </pt>
                <pt idx="57">
                  <v>3.966667</v>
                </pt>
                <pt idx="58">
                  <v>4</v>
                </pt>
                <pt idx="59">
                  <v>4.066667</v>
                </pt>
                <pt idx="60">
                  <v>4.566667</v>
                </pt>
                <pt idx="61">
                  <v>5.1</v>
                </pt>
                <pt idx="62">
                  <v>5.433333</v>
                </pt>
                <pt idx="63">
                  <v>5.2</v>
                </pt>
                <pt idx="64">
                  <v>5.033333</v>
                </pt>
                <pt idx="65">
                  <v>5.133333</v>
                </pt>
                <pt idx="66">
                  <v>5.066667</v>
                </pt>
                <pt idx="67">
                  <v>5</v>
                </pt>
                <pt idx="68">
                  <v>4.733333</v>
                </pt>
                <pt idx="69">
                  <v>4.666667</v>
                </pt>
                <pt idx="70">
                  <v>4.466667</v>
                </pt>
                <pt idx="71">
                  <v>4.466667</v>
                </pt>
                <pt idx="72">
                  <v>4.5</v>
                </pt>
                <pt idx="73">
                  <v>4.4</v>
                </pt>
                <pt idx="74">
                  <v>4.233333</v>
                </pt>
                <pt idx="75">
                  <v>4.166667</v>
                </pt>
                <pt idx="76">
                  <v>4.2</v>
                </pt>
                <pt idx="77">
                  <v>4.033333</v>
                </pt>
                <pt idx="78">
                  <v>3.933333</v>
                </pt>
                <pt idx="79">
                  <v>3.866667</v>
                </pt>
                <pt idx="80">
                  <v>3.666667</v>
                </pt>
                <pt idx="81">
                  <v>3.633333</v>
                </pt>
                <pt idx="82">
                  <v>3.566667</v>
                </pt>
                <pt idx="83">
                  <v>3.466667</v>
                </pt>
                <pt idx="84">
                  <v>3.5</v>
                </pt>
                <pt idx="85">
                  <v>3.366667</v>
                </pt>
                <pt idx="86">
                  <v>3.366667</v>
                </pt>
                <pt idx="87">
                  <v>3.266667</v>
                </pt>
                <pt idx="88">
                  <v>3.233333</v>
                </pt>
                <pt idx="89">
                  <v>3.166667</v>
                </pt>
                <pt idx="90">
                  <v>3.033333</v>
                </pt>
                <pt idx="91">
                  <v>3</v>
                </pt>
                <pt idx="92">
                  <v>2.9</v>
                </pt>
                <pt idx="93">
                  <v>2.866667</v>
                </pt>
                <pt idx="94">
                  <v>2.8</v>
                </pt>
                <pt idx="95">
                  <v>2.7</v>
                </pt>
                <pt idx="96">
                  <v>2.466667</v>
                </pt>
                <pt idx="97">
                  <v>2.366667</v>
                </pt>
                <pt idx="98">
                  <v>2.433333</v>
                </pt>
                <pt idx="99">
                  <v>2.466667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38916688"/>
        <axId val="1098688559"/>
      </lineChart>
      <catAx>
        <axId val="5387208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538280768"/>
        <crosses val="autoZero"/>
        <auto val="1"/>
        <lblAlgn val="ctr"/>
        <lblOffset val="100"/>
        <noMultiLvlLbl val="0"/>
      </catAx>
      <valAx>
        <axId val="538280768"/>
        <scaling>
          <orientation val="minMax"/>
          <min val="4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538720896"/>
        <crosses val="autoZero"/>
        <crossBetween val="between"/>
      </valAx>
      <catAx>
        <axId val="5389166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98688559"/>
        <crosses val="autoZero"/>
        <auto val="1"/>
        <lblAlgn val="ctr"/>
        <lblOffset val="100"/>
        <noMultiLvlLbl val="0"/>
      </catAx>
      <valAx>
        <axId val="1098688559"/>
        <scaling>
          <orientation val="minMax"/>
          <min val="2"/>
        </scaling>
        <delete val="0"/>
        <axPos val="r"/>
        <numFmt formatCode="0.000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53891668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1994-2003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'Nominal &amp;Real GDP'!$B$1</f>
              <strCache>
                <ptCount val="1"/>
                <pt idx="0">
                  <v>Nominal GDP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'Nominal &amp;Real GDP'!$A$2:$A$41</f>
              <strCache>
                <ptCount val="40"/>
                <pt idx="0">
                  <v>1994 I</v>
                </pt>
                <pt idx="1">
                  <v>1994 II</v>
                </pt>
                <pt idx="2">
                  <v>1994 III</v>
                </pt>
                <pt idx="3">
                  <v>1994 IV</v>
                </pt>
                <pt idx="4">
                  <v>1995 I</v>
                </pt>
                <pt idx="5">
                  <v>1995 II</v>
                </pt>
                <pt idx="6">
                  <v>1995 III</v>
                </pt>
                <pt idx="7">
                  <v>1995 IV</v>
                </pt>
                <pt idx="8">
                  <v>1996 I</v>
                </pt>
                <pt idx="9">
                  <v>1996 II</v>
                </pt>
                <pt idx="10">
                  <v>1996 III</v>
                </pt>
                <pt idx="11">
                  <v>1996 IV</v>
                </pt>
                <pt idx="12">
                  <v>1997 I</v>
                </pt>
                <pt idx="13">
                  <v>1997 II</v>
                </pt>
                <pt idx="14">
                  <v>1997 III</v>
                </pt>
                <pt idx="15">
                  <v>1997 IV</v>
                </pt>
                <pt idx="16">
                  <v>1998 I</v>
                </pt>
                <pt idx="17">
                  <v>1998 II</v>
                </pt>
                <pt idx="18">
                  <v>1998 III</v>
                </pt>
                <pt idx="19">
                  <v>1998 IV</v>
                </pt>
                <pt idx="20">
                  <v>1999 I</v>
                </pt>
                <pt idx="21">
                  <v>1999 II</v>
                </pt>
                <pt idx="22">
                  <v>1999 III</v>
                </pt>
                <pt idx="23">
                  <v>1999 IV</v>
                </pt>
                <pt idx="24">
                  <v>2000 I</v>
                </pt>
                <pt idx="25">
                  <v>2000 II</v>
                </pt>
                <pt idx="26">
                  <v>2000 III</v>
                </pt>
                <pt idx="27">
                  <v>2000 IV</v>
                </pt>
                <pt idx="28">
                  <v>2001 I</v>
                </pt>
                <pt idx="29">
                  <v>2001 II</v>
                </pt>
                <pt idx="30">
                  <v>2001 III</v>
                </pt>
                <pt idx="31">
                  <v>2001 IV</v>
                </pt>
                <pt idx="32">
                  <v>2002 I</v>
                </pt>
                <pt idx="33">
                  <v>2002 II</v>
                </pt>
                <pt idx="34">
                  <v>2002 III</v>
                </pt>
                <pt idx="35">
                  <v>2002 IV</v>
                </pt>
                <pt idx="36">
                  <v>2003 I</v>
                </pt>
                <pt idx="37">
                  <v>2003 II</v>
                </pt>
                <pt idx="38">
                  <v>2003 III</v>
                </pt>
                <pt idx="39">
                  <v>2003 IV</v>
                </pt>
              </strCache>
            </strRef>
          </cat>
          <val>
            <numRef>
              <f>'Nominal &amp;Real GDP'!$B$2:$B$41</f>
              <numCache>
                <formatCode>#,##0.00</formatCode>
                <ptCount val="40"/>
                <pt idx="0">
                  <v>510102.9</v>
                </pt>
                <pt idx="1">
                  <v>509036.8</v>
                </pt>
                <pt idx="2">
                  <v>512988.9</v>
                </pt>
                <pt idx="3">
                  <v>511572</v>
                </pt>
                <pt idx="4">
                  <v>514908.4</v>
                </pt>
                <pt idx="5">
                  <v>518785.5</v>
                </pt>
                <pt idx="6">
                  <v>525380.9</v>
                </pt>
                <pt idx="7">
                  <v>527014.7</v>
                </pt>
                <pt idx="8">
                  <v>529017.7</v>
                </pt>
                <pt idx="9">
                  <v>536049.4</v>
                </pt>
                <pt idx="10">
                  <v>536121.9</v>
                </pt>
                <pt idx="11">
                  <v>541134.8</v>
                </pt>
                <pt idx="12">
                  <v>542156.7</v>
                </pt>
                <pt idx="13">
                  <v>544079.9</v>
                </pt>
                <pt idx="14">
                  <v>544024.6</v>
                </pt>
                <pt idx="15">
                  <v>544965.8</v>
                </pt>
                <pt idx="16">
                  <v>537984.2</v>
                </pt>
                <pt idx="17">
                  <v>534816</v>
                </pt>
                <pt idx="18">
                  <v>533899.7</v>
                </pt>
                <pt idx="19">
                  <v>539288.6</v>
                </pt>
                <pt idx="20">
                  <v>529063.3</v>
                </pt>
                <pt idx="21">
                  <v>529019.1</v>
                </pt>
                <pt idx="22">
                  <v>528593.4</v>
                </pt>
                <pt idx="23">
                  <v>527862.6</v>
                </pt>
                <pt idx="24">
                  <v>535133.8</v>
                </pt>
                <pt idx="25">
                  <v>535358.7</v>
                </pt>
                <pt idx="26">
                  <v>534440.1</v>
                </pt>
                <pt idx="27">
                  <v>537843.4</v>
                </pt>
                <pt idx="28">
                  <v>542552.7</v>
                </pt>
                <pt idx="29">
                  <v>534253.7</v>
                </pt>
                <pt idx="30">
                  <v>527026</v>
                </pt>
                <pt idx="31">
                  <v>523926.1</v>
                </pt>
                <pt idx="32">
                  <v>525460.8</v>
                </pt>
                <pt idx="33">
                  <v>524239.7</v>
                </pt>
                <pt idx="34">
                  <v>524193.6</v>
                </pt>
                <pt idx="35">
                  <v>524421.6</v>
                </pt>
                <pt idx="36">
                  <v>521369.3</v>
                </pt>
                <pt idx="37">
                  <v>524525.4</v>
                </pt>
                <pt idx="38">
                  <v>524374.1</v>
                </pt>
                <pt idx="39">
                  <v>526400.2</v>
                </pt>
              </numCache>
            </numRef>
          </val>
          <smooth val="0"/>
        </ser>
        <ser>
          <idx val="1"/>
          <order val="1"/>
          <tx>
            <strRef>
              <f>'Nominal &amp;Real GDP'!$C$1</f>
              <strCache>
                <ptCount val="1"/>
                <pt idx="0">
                  <v>Real GDP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'Nominal &amp;Real GDP'!$A$2:$A$41</f>
              <strCache>
                <ptCount val="40"/>
                <pt idx="0">
                  <v>1994 I</v>
                </pt>
                <pt idx="1">
                  <v>1994 II</v>
                </pt>
                <pt idx="2">
                  <v>1994 III</v>
                </pt>
                <pt idx="3">
                  <v>1994 IV</v>
                </pt>
                <pt idx="4">
                  <v>1995 I</v>
                </pt>
                <pt idx="5">
                  <v>1995 II</v>
                </pt>
                <pt idx="6">
                  <v>1995 III</v>
                </pt>
                <pt idx="7">
                  <v>1995 IV</v>
                </pt>
                <pt idx="8">
                  <v>1996 I</v>
                </pt>
                <pt idx="9">
                  <v>1996 II</v>
                </pt>
                <pt idx="10">
                  <v>1996 III</v>
                </pt>
                <pt idx="11">
                  <v>1996 IV</v>
                </pt>
                <pt idx="12">
                  <v>1997 I</v>
                </pt>
                <pt idx="13">
                  <v>1997 II</v>
                </pt>
                <pt idx="14">
                  <v>1997 III</v>
                </pt>
                <pt idx="15">
                  <v>1997 IV</v>
                </pt>
                <pt idx="16">
                  <v>1998 I</v>
                </pt>
                <pt idx="17">
                  <v>1998 II</v>
                </pt>
                <pt idx="18">
                  <v>1998 III</v>
                </pt>
                <pt idx="19">
                  <v>1998 IV</v>
                </pt>
                <pt idx="20">
                  <v>1999 I</v>
                </pt>
                <pt idx="21">
                  <v>1999 II</v>
                </pt>
                <pt idx="22">
                  <v>1999 III</v>
                </pt>
                <pt idx="23">
                  <v>1999 IV</v>
                </pt>
                <pt idx="24">
                  <v>2000 I</v>
                </pt>
                <pt idx="25">
                  <v>2000 II</v>
                </pt>
                <pt idx="26">
                  <v>2000 III</v>
                </pt>
                <pt idx="27">
                  <v>2000 IV</v>
                </pt>
                <pt idx="28">
                  <v>2001 I</v>
                </pt>
                <pt idx="29">
                  <v>2001 II</v>
                </pt>
                <pt idx="30">
                  <v>2001 III</v>
                </pt>
                <pt idx="31">
                  <v>2001 IV</v>
                </pt>
                <pt idx="32">
                  <v>2002 I</v>
                </pt>
                <pt idx="33">
                  <v>2002 II</v>
                </pt>
                <pt idx="34">
                  <v>2002 III</v>
                </pt>
                <pt idx="35">
                  <v>2002 IV</v>
                </pt>
                <pt idx="36">
                  <v>2003 I</v>
                </pt>
                <pt idx="37">
                  <v>2003 II</v>
                </pt>
                <pt idx="38">
                  <v>2003 III</v>
                </pt>
                <pt idx="39">
                  <v>2003 IV</v>
                </pt>
              </strCache>
            </strRef>
          </cat>
          <val>
            <numRef>
              <f>'Nominal &amp;Real GDP'!$C$2:$C$41</f>
              <numCache>
                <formatCode>0.00</formatCode>
                <ptCount val="40"/>
                <pt idx="0">
                  <v>446212.8</v>
                </pt>
                <pt idx="1">
                  <v>443826.6</v>
                </pt>
                <pt idx="2">
                  <v>448928</v>
                </pt>
                <pt idx="3">
                  <v>447151.2</v>
                </pt>
                <pt idx="4">
                  <v>452027.1</v>
                </pt>
                <pt idx="5">
                  <v>456357</v>
                </pt>
                <pt idx="6">
                  <v>461696.9</v>
                </pt>
                <pt idx="7">
                  <v>462830.5</v>
                </pt>
                <pt idx="8">
                  <v>466681.8</v>
                </pt>
                <pt idx="9">
                  <v>472568.1</v>
                </pt>
                <pt idx="10">
                  <v>473144.7</v>
                </pt>
                <pt idx="11">
                  <v>478442.2</v>
                </pt>
                <pt idx="12">
                  <v>479586.7</v>
                </pt>
                <pt idx="13">
                  <v>476097</v>
                </pt>
                <pt idx="14">
                  <v>476996.7</v>
                </pt>
                <pt idx="15">
                  <v>477185.3</v>
                </pt>
                <pt idx="16">
                  <v>471302.3</v>
                </pt>
                <pt idx="17">
                  <v>469326.9</v>
                </pt>
                <pt idx="18">
                  <v>470137.1</v>
                </pt>
                <pt idx="19">
                  <v>473925.2</v>
                </pt>
                <pt idx="20">
                  <v>467337.5</v>
                </pt>
                <pt idx="21">
                  <v>469194.8</v>
                </pt>
                <pt idx="22">
                  <v>471673.5</v>
                </pt>
                <pt idx="23">
                  <v>471847.6</v>
                </pt>
                <pt idx="24">
                  <v>479971.2</v>
                </pt>
                <pt idx="25">
                  <v>482132.7</v>
                </pt>
                <pt idx="26">
                  <v>482246.2</v>
                </pt>
                <pt idx="27">
                  <v>486946.6</v>
                </pt>
                <pt idx="28">
                  <formatCode>#,##0.00</formatCode>
                  <v>490512</v>
                </pt>
                <pt idx="29">
                  <formatCode>#,##0.00</formatCode>
                  <v>486868.2</v>
                </pt>
                <pt idx="30">
                  <formatCode>#,##0.00</formatCode>
                  <v>481574.1</v>
                </pt>
                <pt idx="31">
                  <formatCode>#,##0.00</formatCode>
                  <v>479921.4</v>
                </pt>
                <pt idx="32">
                  <formatCode>#,##0.00</formatCode>
                  <v>480709.8</v>
                </pt>
                <pt idx="33">
                  <formatCode>#,##0.00</formatCode>
                  <v>484597</v>
                </pt>
                <pt idx="34">
                  <formatCode>#,##0.00</formatCode>
                  <v>486159.1</v>
                </pt>
                <pt idx="35">
                  <formatCode>#,##0.00</formatCode>
                  <v>487512.1</v>
                </pt>
                <pt idx="36">
                  <formatCode>#,##0.00</formatCode>
                  <v>487793.9</v>
                </pt>
                <pt idx="37">
                  <formatCode>#,##0.00</formatCode>
                  <v>491109.8</v>
                </pt>
                <pt idx="38">
                  <formatCode>#,##0.00</formatCode>
                  <v>492610.5</v>
                </pt>
                <pt idx="39">
                  <formatCode>#,##0.00</formatCode>
                  <v>497994.3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10266928"/>
        <axId val="745395696"/>
      </lineChart>
      <catAx>
        <axId val="1610266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745395696"/>
        <crosses val="autoZero"/>
        <auto val="1"/>
        <lblAlgn val="ctr"/>
        <lblOffset val="100"/>
        <noMultiLvlLbl val="0"/>
      </catAx>
      <valAx>
        <axId val="745395696"/>
        <scaling>
          <orientation val="minMax"/>
          <min val="44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161026692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2009-2018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'Nominal &amp;Real GDP'!$J$1</f>
              <strCache>
                <ptCount val="1"/>
                <pt idx="0">
                  <v>Nominal GDP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'Nominal &amp;Real GDP'!$I$2:$I$41</f>
              <strCache>
                <ptCount val="40"/>
                <pt idx="0">
                  <v>2009 I</v>
                </pt>
                <pt idx="1">
                  <v>2009 II</v>
                </pt>
                <pt idx="2">
                  <v>2009 III</v>
                </pt>
                <pt idx="3">
                  <v>2009 IV</v>
                </pt>
                <pt idx="4">
                  <v>2010 I</v>
                </pt>
                <pt idx="5">
                  <v>2010 II</v>
                </pt>
                <pt idx="6">
                  <v>2010 III</v>
                </pt>
                <pt idx="7">
                  <v>2010 IV</v>
                </pt>
                <pt idx="8">
                  <v>2011 I</v>
                </pt>
                <pt idx="9">
                  <v>2011 II</v>
                </pt>
                <pt idx="10">
                  <v>2011 III</v>
                </pt>
                <pt idx="11">
                  <v>2011 IV</v>
                </pt>
                <pt idx="12">
                  <v>2012 I</v>
                </pt>
                <pt idx="13">
                  <v>2012 II</v>
                </pt>
                <pt idx="14">
                  <v>2012 III</v>
                </pt>
                <pt idx="15">
                  <v>2012 IV</v>
                </pt>
                <pt idx="16">
                  <v>2013 I</v>
                </pt>
                <pt idx="17">
                  <v>2013 II</v>
                </pt>
                <pt idx="18">
                  <v>2013 III</v>
                </pt>
                <pt idx="19">
                  <v>2013 IV</v>
                </pt>
                <pt idx="20">
                  <v>2014 I</v>
                </pt>
                <pt idx="21">
                  <v>2014 II</v>
                </pt>
                <pt idx="22">
                  <v>2014 III</v>
                </pt>
                <pt idx="23">
                  <v>2014 IV</v>
                </pt>
                <pt idx="24">
                  <v>2015 I</v>
                </pt>
                <pt idx="25">
                  <v>2015 II</v>
                </pt>
                <pt idx="26">
                  <v>2015 III</v>
                </pt>
                <pt idx="27">
                  <v>2015 IV</v>
                </pt>
                <pt idx="28">
                  <v>2016 I</v>
                </pt>
                <pt idx="29">
                  <v>2016 II</v>
                </pt>
                <pt idx="30">
                  <v>2016 III</v>
                </pt>
                <pt idx="31">
                  <v>2016 IV</v>
                </pt>
                <pt idx="32">
                  <v>2017 I</v>
                </pt>
                <pt idx="33">
                  <v>2017 II</v>
                </pt>
                <pt idx="34">
                  <v>2017 III</v>
                </pt>
                <pt idx="35">
                  <v>2017 IV</v>
                </pt>
                <pt idx="36">
                  <v>2018 I</v>
                </pt>
                <pt idx="37">
                  <v>2018 II</v>
                </pt>
                <pt idx="38">
                  <v>2018 III</v>
                </pt>
                <pt idx="39">
                  <v>2018 IV</v>
                </pt>
              </strCache>
            </strRef>
          </cat>
          <val>
            <numRef>
              <f>'Nominal &amp;Real GDP'!$J$2:$J$41</f>
              <numCache>
                <formatCode>#,##0.00</formatCode>
                <ptCount val="40"/>
                <pt idx="0">
                  <v>492259.6</v>
                </pt>
                <pt idx="1">
                  <v>497861.7</v>
                </pt>
                <pt idx="2">
                  <v>493597.9</v>
                </pt>
                <pt idx="3">
                  <v>496481.6</v>
                </pt>
                <pt idx="4">
                  <v>501533.7</v>
                </pt>
                <pt idx="5">
                  <v>504936.8</v>
                </pt>
                <pt idx="6">
                  <v>510930.7</v>
                </pt>
                <pt idx="7">
                  <v>505304.2</v>
                </pt>
                <pt idx="8">
                  <v>498689.8</v>
                </pt>
                <pt idx="9">
                  <v>490672.6</v>
                </pt>
                <pt idx="10">
                  <v>501084.3</v>
                </pt>
                <pt idx="11">
                  <v>500247.5</v>
                </pt>
                <pt idx="12">
                  <v>507465</v>
                </pt>
                <pt idx="13">
                  <v>500178.1</v>
                </pt>
                <pt idx="14">
                  <v>497580.9</v>
                </pt>
                <pt idx="15">
                  <v>497230</v>
                </pt>
                <pt idx="16">
                  <v>502947.1</v>
                </pt>
                <pt idx="17">
                  <v>507554.4</v>
                </pt>
                <pt idx="18">
                  <v>512890</v>
                </pt>
                <pt idx="19">
                  <v>512474.8</v>
                </pt>
                <pt idx="20">
                  <v>516608</v>
                </pt>
                <pt idx="21">
                  <v>517941.2</v>
                </pt>
                <pt idx="22">
                  <v>518261.7</v>
                </pt>
                <pt idx="23">
                  <v>522095</v>
                </pt>
                <pt idx="24">
                  <v>534727.3</v>
                </pt>
                <pt idx="25">
                  <v>538193.5</v>
                </pt>
                <pt idx="26">
                  <v>539902</v>
                </pt>
                <pt idx="27">
                  <v>539306.2</v>
                </pt>
                <pt idx="28">
                  <v>545302.5</v>
                </pt>
                <pt idx="29">
                  <v>543366.4</v>
                </pt>
                <pt idx="30">
                  <v>543580.2</v>
                </pt>
                <pt idx="31">
                  <v>544543</v>
                </pt>
                <pt idx="32">
                  <v>547710.4</v>
                </pt>
                <pt idx="33">
                  <v>550561.9</v>
                </pt>
                <pt idx="34">
                  <v>557116.2</v>
                </pt>
                <pt idx="35">
                  <v>556799</v>
                </pt>
                <pt idx="36">
                  <v>558448.7</v>
                </pt>
                <pt idx="37">
                  <v>558877.6</v>
                </pt>
                <pt idx="38">
                  <v>555387.1</v>
                </pt>
                <pt idx="39">
                  <v>553492.9</v>
                </pt>
              </numCache>
            </numRef>
          </val>
          <smooth val="0"/>
        </ser>
        <ser>
          <idx val="1"/>
          <order val="1"/>
          <tx>
            <strRef>
              <f>'Nominal &amp;Real GDP'!$K$1</f>
              <strCache>
                <ptCount val="1"/>
                <pt idx="0">
                  <v>Real GDP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'Nominal &amp;Real GDP'!$I$2:$I$41</f>
              <strCache>
                <ptCount val="40"/>
                <pt idx="0">
                  <v>2009 I</v>
                </pt>
                <pt idx="1">
                  <v>2009 II</v>
                </pt>
                <pt idx="2">
                  <v>2009 III</v>
                </pt>
                <pt idx="3">
                  <v>2009 IV</v>
                </pt>
                <pt idx="4">
                  <v>2010 I</v>
                </pt>
                <pt idx="5">
                  <v>2010 II</v>
                </pt>
                <pt idx="6">
                  <v>2010 III</v>
                </pt>
                <pt idx="7">
                  <v>2010 IV</v>
                </pt>
                <pt idx="8">
                  <v>2011 I</v>
                </pt>
                <pt idx="9">
                  <v>2011 II</v>
                </pt>
                <pt idx="10">
                  <v>2011 III</v>
                </pt>
                <pt idx="11">
                  <v>2011 IV</v>
                </pt>
                <pt idx="12">
                  <v>2012 I</v>
                </pt>
                <pt idx="13">
                  <v>2012 II</v>
                </pt>
                <pt idx="14">
                  <v>2012 III</v>
                </pt>
                <pt idx="15">
                  <v>2012 IV</v>
                </pt>
                <pt idx="16">
                  <v>2013 I</v>
                </pt>
                <pt idx="17">
                  <v>2013 II</v>
                </pt>
                <pt idx="18">
                  <v>2013 III</v>
                </pt>
                <pt idx="19">
                  <v>2013 IV</v>
                </pt>
                <pt idx="20">
                  <v>2014 I</v>
                </pt>
                <pt idx="21">
                  <v>2014 II</v>
                </pt>
                <pt idx="22">
                  <v>2014 III</v>
                </pt>
                <pt idx="23">
                  <v>2014 IV</v>
                </pt>
                <pt idx="24">
                  <v>2015 I</v>
                </pt>
                <pt idx="25">
                  <v>2015 II</v>
                </pt>
                <pt idx="26">
                  <v>2015 III</v>
                </pt>
                <pt idx="27">
                  <v>2015 IV</v>
                </pt>
                <pt idx="28">
                  <v>2016 I</v>
                </pt>
                <pt idx="29">
                  <v>2016 II</v>
                </pt>
                <pt idx="30">
                  <v>2016 III</v>
                </pt>
                <pt idx="31">
                  <v>2016 IV</v>
                </pt>
                <pt idx="32">
                  <v>2017 I</v>
                </pt>
                <pt idx="33">
                  <v>2017 II</v>
                </pt>
                <pt idx="34">
                  <v>2017 III</v>
                </pt>
                <pt idx="35">
                  <v>2017 IV</v>
                </pt>
                <pt idx="36">
                  <v>2018 I</v>
                </pt>
                <pt idx="37">
                  <v>2018 II</v>
                </pt>
                <pt idx="38">
                  <v>2018 III</v>
                </pt>
                <pt idx="39">
                  <v>2018 IV</v>
                </pt>
              </strCache>
            </strRef>
          </cat>
          <val>
            <numRef>
              <f>'Nominal &amp;Real GDP'!$K$2:$K$41</f>
              <numCache>
                <formatCode>#,##0.00</formatCode>
                <ptCount val="40"/>
                <pt idx="0">
                  <v>482154.6</v>
                </pt>
                <pt idx="1">
                  <v>491599.8</v>
                </pt>
                <pt idx="2">
                  <v>491378</v>
                </pt>
                <pt idx="3">
                  <v>497356.3</v>
                </pt>
                <pt idx="4">
                  <v>502691.2</v>
                </pt>
                <pt idx="5">
                  <v>508734.7</v>
                </pt>
                <pt idx="6">
                  <v>517944.4</v>
                </pt>
                <pt idx="7">
                  <v>513619.7</v>
                </pt>
                <pt idx="8">
                  <v>508323.6</v>
                </pt>
                <pt idx="9">
                  <v>503943.9</v>
                </pt>
                <pt idx="10">
                  <v>516137</v>
                </pt>
                <pt idx="11">
                  <v>515314.2</v>
                </pt>
                <pt idx="12">
                  <v>522781.1</v>
                </pt>
                <pt idx="13">
                  <v>517866.4</v>
                </pt>
                <pt idx="14">
                  <v>515836.5</v>
                </pt>
                <pt idx="15">
                  <v>515391.7</v>
                </pt>
                <pt idx="16">
                  <v>522631.9</v>
                </pt>
                <pt idx="17">
                  <v>527382.9</v>
                </pt>
                <pt idx="18">
                  <v>532360.6</v>
                </pt>
                <pt idx="19">
                  <v>531674.2</v>
                </pt>
                <pt idx="20">
                  <v>536079.8</v>
                </pt>
                <pt idx="21">
                  <v>526459.3</v>
                </pt>
                <pt idx="22">
                  <v>526816.9</v>
                </pt>
                <pt idx="23">
                  <v>529228.1</v>
                </pt>
                <pt idx="24">
                  <v>537485.1</v>
                </pt>
                <pt idx="25">
                  <v>538298.2</v>
                </pt>
                <pt idx="26">
                  <v>538760.8</v>
                </pt>
                <pt idx="27">
                  <v>537827.9</v>
                </pt>
                <pt idx="28">
                  <v>541992.2</v>
                </pt>
                <pt idx="29">
                  <v>541063.1</v>
                </pt>
                <pt idx="30">
                  <v>542162.7</v>
                </pt>
                <pt idx="31">
                  <v>542875.8</v>
                </pt>
                <pt idx="32">
                  <v>547149.2</v>
                </pt>
                <pt idx="33">
                  <v>549313.6</v>
                </pt>
                <pt idx="34">
                  <v>554075</v>
                </pt>
                <pt idx="35">
                  <v>554361.2</v>
                </pt>
                <pt idx="36">
                  <v>554797.9</v>
                </pt>
                <pt idx="37">
                  <v>556986.7</v>
                </pt>
                <pt idx="38">
                  <v>554216.5</v>
                </pt>
                <pt idx="39">
                  <v>552790.9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1871503"/>
        <axId val="770497248"/>
      </lineChart>
      <catAx>
        <axId val="20018715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770497248"/>
        <crosses val="autoZero"/>
        <auto val="1"/>
        <lblAlgn val="ctr"/>
        <lblOffset val="100"/>
        <noMultiLvlLbl val="0"/>
      </catAx>
      <valAx>
        <axId val="770497248"/>
        <scaling>
          <orientation val="minMax"/>
          <max val="560000"/>
          <min val="48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JP"/>
          </a:p>
        </txPr>
        <crossAx val="200187150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image" Target="/xl/media/image5.png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image" Target="/xl/media/image6.png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Relationship Type="http://schemas.openxmlformats.org/officeDocument/2006/relationships/chart" Target="/xl/charts/chart28.xml" Id="rId4"/></Relationships>
</file>

<file path=xl/drawings/drawing1.xml><?xml version="1.0" encoding="utf-8"?>
<wsDr xmlns="http://schemas.openxmlformats.org/drawingml/2006/spreadsheetDrawing">
  <twoCellAnchor editAs="oneCell">
    <from>
      <col>1</col>
      <colOff>292100</colOff>
      <row>27</row>
      <rowOff>114300</rowOff>
    </from>
    <to>
      <col>5</col>
      <colOff>151508</colOff>
      <row>49</row>
      <rowOff>165100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7600" y="3771900"/>
          <a:ext cx="4864100" cy="4521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4</col>
      <colOff>425450</colOff>
      <row>3</row>
      <rowOff>184150</rowOff>
    </from>
    <to>
      <col>14</col>
      <colOff>495300</colOff>
      <row>25</row>
      <rowOff>12700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20</col>
      <colOff>420370</colOff>
      <row>6</row>
      <rowOff>110435</rowOff>
    </from>
    <to>
      <col>27</col>
      <colOff>179457</colOff>
      <row>25</row>
      <rowOff>124460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12700</colOff>
      <row>19</row>
      <rowOff>177800</rowOff>
    </from>
    <to>
      <col>4</col>
      <colOff>190500</colOff>
      <row>33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787400</colOff>
      <row>20</row>
      <rowOff>0</rowOff>
    </from>
    <to>
      <col>9</col>
      <colOff>139700</colOff>
      <row>33</row>
      <rowOff>101600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47777</colOff>
      <row>38</row>
      <rowOff>195967</rowOff>
    </from>
    <to>
      <col>9</col>
      <colOff>164234</colOff>
      <row>54</row>
      <rowOff>98350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777" y="7856284"/>
          <a:ext cx="7736457" cy="31277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674197</colOff>
      <row>39</row>
      <rowOff>86114</rowOff>
    </from>
    <to>
      <col>18</col>
      <colOff>826597</colOff>
      <row>75</row>
      <rowOff>39192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411428" y="7803806"/>
          <a:ext cx="7889631" cy="69869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284329</colOff>
      <row>107</row>
      <rowOff>56866</rowOff>
    </from>
    <to>
      <col>9</col>
      <colOff>379863</colOff>
      <row>128</row>
      <rowOff>178689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84329" y="19523881"/>
          <a:ext cx="7772400" cy="45004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2</col>
      <colOff>449580</colOff>
      <row>2</row>
      <rowOff>186690</rowOff>
    </from>
    <to>
      <col>7</col>
      <colOff>754380</colOff>
      <row>16</row>
      <rowOff>156210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228600</colOff>
      <row>3</row>
      <rowOff>11430</rowOff>
    </from>
    <to>
      <col>15</col>
      <colOff>533400</colOff>
      <row>16</row>
      <rowOff>179070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2</col>
      <colOff>426720</colOff>
      <row>10</row>
      <rowOff>72390</rowOff>
    </from>
    <to>
      <col>7</col>
      <colOff>731520</colOff>
      <row>24</row>
      <rowOff>41910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383177</colOff>
      <row>10</row>
      <rowOff>35378</rowOff>
    </from>
    <to>
      <col>15</col>
      <colOff>687977</colOff>
      <row>24</row>
      <rowOff>4898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0</col>
      <colOff>160867</colOff>
      <row>13</row>
      <rowOff>84666</rowOff>
    </from>
    <to>
      <col>5</col>
      <colOff>584200</colOff>
      <row>26</row>
      <rowOff>186266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397933</colOff>
      <row>13</row>
      <rowOff>33866</rowOff>
    </from>
    <to>
      <col>13</col>
      <colOff>821267</colOff>
      <row>26</row>
      <rowOff>135466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613833</colOff>
      <row>28</row>
      <rowOff>194733</rowOff>
    </from>
    <to>
      <col>10</col>
      <colOff>131233</colOff>
      <row>62</row>
      <rowOff>46413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13833" y="5884333"/>
          <a:ext cx="7814733" cy="67604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2</col>
      <colOff>273050</colOff>
      <row>2</row>
      <rowOff>133350</rowOff>
    </from>
    <to>
      <col>6</col>
      <colOff>152400</colOff>
      <row>13</row>
      <rowOff>139700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222250</colOff>
      <row>2</row>
      <rowOff>95250</rowOff>
    </from>
    <to>
      <col>12</col>
      <colOff>381000</colOff>
      <row>13</row>
      <rowOff>139700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1</col>
      <colOff>0</colOff>
      <row>23</row>
      <rowOff>69850</rowOff>
    </from>
    <to>
      <col>7</col>
      <colOff>444500</colOff>
      <row>36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31750</colOff>
      <row>23</row>
      <rowOff>57150</rowOff>
    </from>
    <to>
      <col>14</col>
      <colOff>476250</colOff>
      <row>36</row>
      <rowOff>158750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38</row>
      <rowOff>177800</rowOff>
    </from>
    <to>
      <col>10</col>
      <colOff>342900</colOff>
      <row>58</row>
      <rowOff>113110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7493000"/>
          <a:ext cx="7772400" cy="39993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>
    <from>
      <col>2</col>
      <colOff>222250</colOff>
      <row>7</row>
      <rowOff>31750</rowOff>
    </from>
    <to>
      <col>7</col>
      <colOff>666750</colOff>
      <row>20</row>
      <rowOff>133350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361950</colOff>
      <row>7</row>
      <rowOff>19050</rowOff>
    </from>
    <to>
      <col>15</col>
      <colOff>806450</colOff>
      <row>20</row>
      <rowOff>120650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>
    <from>
      <col>2</col>
      <colOff>209550</colOff>
      <row>12</row>
      <rowOff>107950</rowOff>
    </from>
    <to>
      <col>7</col>
      <colOff>654050</colOff>
      <row>26</row>
      <rowOff>6350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400050</colOff>
      <row>12</row>
      <rowOff>133350</rowOff>
    </from>
    <to>
      <col>16</col>
      <colOff>19050</colOff>
      <row>26</row>
      <rowOff>31750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>
    <from>
      <col>4</col>
      <colOff>566532</colOff>
      <row>14</row>
      <rowOff>130971</rowOff>
    </from>
    <to>
      <col>9</col>
      <colOff>114523</colOff>
      <row>27</row>
      <rowOff>82356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42332</colOff>
      <row>17</row>
      <rowOff>171517</rowOff>
    </from>
    <to>
      <col>16</col>
      <colOff>614516</colOff>
      <row>31</row>
      <rowOff>46975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3.xml><?xml version="1.0" encoding="utf-8"?>
<wsDr xmlns="http://schemas.openxmlformats.org/drawingml/2006/spreadsheetDrawing">
  <twoCellAnchor>
    <from>
      <col>2</col>
      <colOff>217921</colOff>
      <row>11</row>
      <rowOff>78798</rowOff>
    </from>
    <to>
      <col>7</col>
      <colOff>676853</colOff>
      <row>24</row>
      <rowOff>195407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419966</colOff>
      <row>11</row>
      <rowOff>35502</rowOff>
    </from>
    <to>
      <col>16</col>
      <colOff>56284</colOff>
      <row>24</row>
      <rowOff>152111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4.xml><?xml version="1.0" encoding="utf-8"?>
<wsDr xmlns="http://schemas.openxmlformats.org/drawingml/2006/spreadsheetDrawing">
  <twoCellAnchor>
    <from>
      <col>2</col>
      <colOff>222250</colOff>
      <row>11</row>
      <rowOff>101600</rowOff>
    </from>
    <to>
      <col>7</col>
      <colOff>666750</colOff>
      <row>25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349250</colOff>
      <row>11</row>
      <rowOff>127000</rowOff>
    </from>
    <to>
      <col>15</col>
      <colOff>793750</colOff>
      <row>25</row>
      <rowOff>25400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5.xml><?xml version="1.0" encoding="utf-8"?>
<wsDr xmlns="http://schemas.openxmlformats.org/drawingml/2006/spreadsheetDrawing">
  <twoCellAnchor>
    <from>
      <col>22</col>
      <colOff>317500</colOff>
      <row>3</row>
      <rowOff>88899</rowOff>
    </from>
    <to>
      <col>29</col>
      <colOff>7055</colOff>
      <row>17</row>
      <rowOff>66322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22</col>
      <colOff>303389</colOff>
      <row>20</row>
      <rowOff>4232</rowOff>
    </from>
    <to>
      <col>29</col>
      <colOff>112889</colOff>
      <row>41</row>
      <rowOff>169332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4</col>
      <colOff>292977</colOff>
      <row>3</row>
      <rowOff>52349</rowOff>
    </from>
    <to>
      <col>9</col>
      <colOff>24161</colOff>
      <row>21</row>
      <rowOff>26949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12</col>
      <colOff>180227</colOff>
      <row>3</row>
      <rowOff>23025</rowOff>
    </from>
    <to>
      <col>17</col>
      <colOff>497726</colOff>
      <row>21</row>
      <rowOff>99225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ata.worldbank.org/indicator/SP.POP.DPND.OL?locations=JP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tat.go.jp/data/e-census/2021/kekka/pdf/k_outline.pdf" TargetMode="External" Id="rId1"/><Relationship Type="http://schemas.openxmlformats.org/officeDocument/2006/relationships/hyperlink" Target="https://www.e-stat.go.jp/stat-search?page=1&amp;toukei=00200551" TargetMode="External" Id="rId2"/><Relationship Type="http://schemas.openxmlformats.org/officeDocument/2006/relationships/drawing" Target="/xl/drawings/drawing1.xml" Id="rId3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pss.go.jp/p-toukei/JMD_004_002/13/index-en.html" TargetMode="Externa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Id="rId2" Type="http://schemas.openxmlformats.org/officeDocument/2006/relationships/hyperlink" Target="https://jpc.jpc-net.jp/eng/stats/index.html" TargetMode="External"/></Relationships>
</file>

<file path=xl/worksheets/_rels/sheet5.xml.rels><Relationships xmlns="http://schemas.openxmlformats.org/package/2006/relationships"><Relationship Type="http://schemas.openxmlformats.org/officeDocument/2006/relationships/hyperlink" Target="https://www.jpc-net.jp/research/rd/db/" TargetMode="External" Id="rId1"/><Relationship Type="http://schemas.openxmlformats.org/officeDocument/2006/relationships/drawing" Target="/xl/drawings/drawing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boj.or.jp/en/statistics/boj/other/discount/discount.htm" TargetMode="External" Id="rId1"/><Relationship Type="http://schemas.openxmlformats.org/officeDocument/2006/relationships/drawing" Target="/xl/drawings/drawing5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www.boj.or.jp/en/statistics/dl/loan/prime/primeold2.htm" TargetMode="External" Id="rId1"/><Relationship Type="http://schemas.openxmlformats.org/officeDocument/2006/relationships/hyperlink" Target="https://www.boj.or.jp/en/statistics/dl/loan/prime/prime.htm" TargetMode="External" Id="rId2"/><Relationship Type="http://schemas.openxmlformats.org/officeDocument/2006/relationships/drawing" Target="/xl/drawings/drawing6.xml" Id="rId3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mhlw.go.jp/topics/nenkin/zaisei/zaisei/04/04-17-14.html" TargetMode="External" Id="rId1"/><Relationship Type="http://schemas.openxmlformats.org/officeDocument/2006/relationships/hyperlink" Target="https://www.mhlw.go.jp/wp/hakusyo/kousei/11/backdata/mokuji/hp11010304.html" TargetMode="External" Id="rId2"/><Relationship Type="http://schemas.openxmlformats.org/officeDocument/2006/relationships/drawing" Target="/xl/drawings/drawing7.xml" Id="rId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statista.com/statistics/1454374/japan-new-job-openings-to-applicants-ratio/" TargetMode="External" Id="rId1"/><Relationship Type="http://schemas.openxmlformats.org/officeDocument/2006/relationships/drawing" Target="/xl/drawings/drawing8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https://data.e-gov.go.jp/data/dataset/mhlw_20191120_0231/resource/1a7874e4-31f3-4ba2-a62b-abc791711fc8" TargetMode="External" Id="rId1"/><Relationship Type="http://schemas.openxmlformats.org/officeDocument/2006/relationships/hyperlink" Target="https://www.mhlw.go.jp/content/001301328.pdf" TargetMode="External" Id="rId2"/><Relationship Type="http://schemas.openxmlformats.org/officeDocument/2006/relationships/hyperlink" Target="https://www.mhlw.go.jp/topics/bukyoku/nenkin/nenkin/toukei/nenpou/2008/old.html" TargetMode="External" Id="rId3"/><Relationship Type="http://schemas.openxmlformats.org/officeDocument/2006/relationships/drawing" Target="/xl/drawings/drawing9.xml" Id="rId4"/></Relationships>
</file>

<file path=xl/worksheets/_rels/sheet13.xml.rels><Relationships xmlns="http://schemas.openxmlformats.org/package/2006/relationships"><Relationship Type="http://schemas.openxmlformats.org/officeDocument/2006/relationships/hyperlink" Target="https://fred.stlouisfed.org/series/LRHU24TTJPQ156S" TargetMode="External" Id="rId1"/><Relationship Type="http://schemas.openxmlformats.org/officeDocument/2006/relationships/drawing" Target="/xl/drawings/drawing10.xml" Id="rId2"/></Relationships>
</file>

<file path=xl/worksheets/_rels/sheet14.xml.rels><Relationships xmlns="http://schemas.openxmlformats.org/package/2006/relationships"><Relationship Type="http://schemas.openxmlformats.org/officeDocument/2006/relationships/hyperlink" Target="https://fred.stlouisfed.org/series/LRHUADTTJPQ156S" TargetMode="External" Id="rId1"/><Relationship Type="http://schemas.openxmlformats.org/officeDocument/2006/relationships/drawing" Target="/xl/drawings/drawing11.xml" Id="rId2"/></Relationships>
</file>

<file path=xl/worksheets/_rels/sheet15.xml.rels><Relationships xmlns="http://schemas.openxmlformats.org/package/2006/relationships"><Relationship Type="http://schemas.openxmlformats.org/officeDocument/2006/relationships/hyperlink" Target="https://fred.stlouisfed.org/series/CPALTT01JPQ661S" TargetMode="External" Id="rId1"/><Relationship Type="http://schemas.openxmlformats.org/officeDocument/2006/relationships/drawing" Target="/xl/drawings/drawing12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fred.stlouisfed.org/series/LRUNTTTTJPQ156S" TargetMode="External" Id="rId1"/><Relationship Type="http://schemas.openxmlformats.org/officeDocument/2006/relationships/hyperlink" Target="https://www.esri.cao.go.jp/en/sna/data/sokuhou/files/2025/qe252_2/gdemenuea.html" TargetMode="External" Id="rId2"/><Relationship Type="http://schemas.openxmlformats.org/officeDocument/2006/relationships/drawing" Target="/xl/drawings/drawing15.xml" Id="rId3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un.org/Data.aspx?d=POP&amp;f=tableCode%3A22%3BcountryCode%3A392" TargetMode="External"/><Relationship Id="rId2" Type="http://schemas.openxmlformats.org/officeDocument/2006/relationships/hyperlink" Target="https://www.e-stat.go.jp/stat-search?page=1&amp;toukei=00200551" TargetMode="External"/><Relationship Id="rId3" Type="http://schemas.openxmlformats.org/officeDocument/2006/relationships/hyperlink" Target="https://www.ipss.go.jp/p-toukei/JMD_004_002/13/index-en.html" TargetMode="External"/><Relationship Id="rId4" Type="http://schemas.openxmlformats.org/officeDocument/2006/relationships/hyperlink" Target="https://jpc.jpc-net.jp/eng/stats/index.html" TargetMode="External"/><Relationship Id="rId5" Type="http://schemas.openxmlformats.org/officeDocument/2006/relationships/hyperlink" Target="https://www.jpc-net.jp/research/rd/db/" TargetMode="External"/><Relationship Id="rId6" Type="http://schemas.openxmlformats.org/officeDocument/2006/relationships/hyperlink" Target="https://www.mhlw.go.jp/toukei/itiran/roudou/chingin/kouzou/z2024/dl/sokuhou.pdf" TargetMode="External"/><Relationship Id="rId7" Type="http://schemas.openxmlformats.org/officeDocument/2006/relationships/hyperlink" Target="https://www.boj.or.jp/en/statistics/boj/other/discount/discount.htm" TargetMode="External"/><Relationship Id="rId8" Type="http://schemas.openxmlformats.org/officeDocument/2006/relationships/hyperlink" Target="https://www.stat-search.boj.or.jp/ssi/cgi-bin/famecgi2?cgi=$nme_a000&amp;lstSelection=IR02" TargetMode="External"/><Relationship Id="rId9" Type="http://schemas.openxmlformats.org/officeDocument/2006/relationships/hyperlink" Target="https://www.boj.or.jp/en/statistics/dl/loan/prime/prime.htm" TargetMode="External"/><Relationship Id="rId10" Type="http://schemas.openxmlformats.org/officeDocument/2006/relationships/hyperlink" Target="https://www.mhlw.go.jp/topics/nenkin/zaisei/zaisei/04/04-17-14.html" TargetMode="External"/><Relationship Id="rId11" Type="http://schemas.openxmlformats.org/officeDocument/2006/relationships/hyperlink" Target="https://www.statista.com/statistics/1454374/japan-new-job-openings-to-applicants-ratio/" TargetMode="External"/><Relationship Id="rId12" Type="http://schemas.openxmlformats.org/officeDocument/2006/relationships/hyperlink" Target="https://data.e-gov.go.jp/data/dataset/mhlw_20191120_0231/resource/1a7874e4-31f3-4ba2-a62b-abc791711fc8" TargetMode="External"/><Relationship Id="rId13" Type="http://schemas.openxmlformats.org/officeDocument/2006/relationships/hyperlink" Target="https://fred.stlouisfed.org/series/LRHU24TTJPQ156S" TargetMode="External"/><Relationship Id="rId14" Type="http://schemas.openxmlformats.org/officeDocument/2006/relationships/hyperlink" Target="https://fred.stlouisfed.org/series/LRHUADTTJPQ156S" TargetMode="External"/><Relationship Id="rId15" Type="http://schemas.openxmlformats.org/officeDocument/2006/relationships/hyperlink" Target="https://fred.stlouisfed.org/series/CPALTT01JPQ661S" TargetMode="External"/><Relationship Id="rId16" Type="http://schemas.openxmlformats.org/officeDocument/2006/relationships/hyperlink" Target="https://www.esri.cao.go.jp/en/sna/data/sokuhou/files/2025/qe252_2/gdemenuea.html" TargetMode="External"/><Relationship Id="rId17" Type="http://schemas.openxmlformats.org/officeDocument/2006/relationships/hyperlink" Target="https://www.esri.cao.go.jp/en/sna/data/sokuhou/files/2025/qe252_2/gdemenuea.html" TargetMode="External"/><Relationship Id="rId18" Type="http://schemas.openxmlformats.org/officeDocument/2006/relationships/hyperlink" Target="https://www.esri.cao.go.jp/en/sna/data/sokuhou/files/2025/qe252_2/gdemenuea.html" TargetMode="Externa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tabSelected="1" topLeftCell="A12" workbookViewId="0">
      <selection activeCell="AB41" sqref="AB41"/>
    </sheetView>
  </sheetViews>
  <sheetFormatPr baseColWidth="10" defaultColWidth="11.1640625" defaultRowHeight="16"/>
  <cols>
    <col width="12" bestFit="1" customWidth="1" min="2" max="2"/>
    <col width="15.33203125" bestFit="1" customWidth="1" min="6" max="6"/>
    <col width="13.6640625" bestFit="1" customWidth="1" min="9" max="9"/>
    <col width="15.33203125" bestFit="1" customWidth="1" min="14" max="14"/>
    <col width="13.6640625" bestFit="1" customWidth="1" min="18" max="18"/>
    <col width="11.83203125" bestFit="1" customWidth="1" min="24" max="24"/>
  </cols>
  <sheetData>
    <row r="1" ht="24" customHeight="1">
      <c r="A1" s="13" t="inlineStr">
        <is>
          <t>Japan 1994</t>
        </is>
      </c>
      <c r="D1" t="inlineStr">
        <is>
          <t>in model</t>
        </is>
      </c>
      <c r="E1" t="inlineStr">
        <is>
          <t>after round</t>
        </is>
      </c>
      <c r="H1" s="13" t="inlineStr">
        <is>
          <t>Japan 2009</t>
        </is>
      </c>
      <c r="K1" t="inlineStr">
        <is>
          <t>Total model population</t>
        </is>
      </c>
      <c r="M1" t="inlineStr">
        <is>
          <t>after round</t>
        </is>
      </c>
      <c r="Q1" s="13" t="inlineStr">
        <is>
          <t>India</t>
        </is>
      </c>
      <c r="T1" t="inlineStr">
        <is>
          <t>in model</t>
        </is>
      </c>
      <c r="U1" t="inlineStr">
        <is>
          <t>after round</t>
        </is>
      </c>
      <c r="W1" s="13" t="inlineStr">
        <is>
          <t>China</t>
        </is>
      </c>
      <c r="Z1" t="inlineStr">
        <is>
          <t>in model</t>
        </is>
      </c>
      <c r="AA1" t="inlineStr">
        <is>
          <t>after round</t>
        </is>
      </c>
      <c r="AC1" s="13" t="inlineStr">
        <is>
          <t>Finland</t>
        </is>
      </c>
      <c r="AF1" t="inlineStr">
        <is>
          <t>in model</t>
        </is>
      </c>
      <c r="AG1" t="inlineStr">
        <is>
          <t>after round</t>
        </is>
      </c>
    </row>
    <row r="2">
      <c r="A2" t="inlineStr">
        <is>
          <t>Age</t>
        </is>
      </c>
      <c r="B2" t="inlineStr">
        <is>
          <t>total</t>
        </is>
      </c>
      <c r="C2" t="inlineStr">
        <is>
          <t>pecentage</t>
        </is>
      </c>
      <c r="D2" t="n">
        <v>500</v>
      </c>
      <c r="F2" t="inlineStr">
        <is>
          <t>in-code age</t>
        </is>
      </c>
      <c r="H2" t="inlineStr">
        <is>
          <t>Age</t>
        </is>
      </c>
      <c r="I2" t="inlineStr">
        <is>
          <t>total</t>
        </is>
      </c>
      <c r="J2" t="inlineStr">
        <is>
          <t>percentage</t>
        </is>
      </c>
      <c r="K2" t="n">
        <v>500</v>
      </c>
      <c r="L2" s="63">
        <f>I30/B30</f>
        <v/>
      </c>
      <c r="N2" t="inlineStr">
        <is>
          <t>in-code age</t>
        </is>
      </c>
      <c r="Q2" t="inlineStr">
        <is>
          <t>Age</t>
        </is>
      </c>
      <c r="R2" t="inlineStr">
        <is>
          <t>total</t>
        </is>
      </c>
      <c r="S2" t="inlineStr">
        <is>
          <t>pecentage</t>
        </is>
      </c>
      <c r="T2" t="n">
        <v>500</v>
      </c>
      <c r="W2" t="inlineStr">
        <is>
          <t>Age</t>
        </is>
      </c>
      <c r="X2" t="inlineStr">
        <is>
          <t>total</t>
        </is>
      </c>
      <c r="Y2" t="inlineStr">
        <is>
          <t>pecentage</t>
        </is>
      </c>
      <c r="Z2" t="n">
        <v>500</v>
      </c>
      <c r="AC2" t="inlineStr">
        <is>
          <t>Age</t>
        </is>
      </c>
      <c r="AD2" t="inlineStr">
        <is>
          <t>total</t>
        </is>
      </c>
      <c r="AE2" t="inlineStr">
        <is>
          <t>pecentage</t>
        </is>
      </c>
      <c r="AF2" t="n">
        <v>500</v>
      </c>
    </row>
    <row r="3">
      <c r="A3" s="49" t="n">
        <v>5</v>
      </c>
      <c r="B3" s="51" t="n">
        <v>1259000</v>
      </c>
      <c r="C3" s="10">
        <f>B3/$B$30</f>
        <v/>
      </c>
      <c r="D3" s="11">
        <f>C3*$D$2</f>
        <v/>
      </c>
      <c r="E3" s="52">
        <f>ROUND(D3,0)</f>
        <v/>
      </c>
      <c r="F3" s="9" t="inlineStr">
        <is>
          <t>New labor force entrants (2004)</t>
        </is>
      </c>
      <c r="H3" s="49" t="n">
        <v>5</v>
      </c>
      <c r="I3" s="51" t="n">
        <v>1088000</v>
      </c>
      <c r="J3" s="10">
        <f>I3/$I$30</f>
        <v/>
      </c>
      <c r="K3" s="31">
        <f>ROUND(J3*$K$2,3)</f>
        <v/>
      </c>
      <c r="L3" s="31">
        <f>K3*$L$2</f>
        <v/>
      </c>
      <c r="M3" s="52">
        <f>ROUND(L3,0)</f>
        <v/>
      </c>
      <c r="N3" s="56" t="inlineStr">
        <is>
          <t>New labor force entrants (2019)</t>
        </is>
      </c>
      <c r="O3" s="3" t="n"/>
      <c r="Q3" s="49" t="inlineStr">
        <is>
          <t>5</t>
        </is>
      </c>
      <c r="S3" s="10" t="n"/>
      <c r="U3" t="n">
        <v>21</v>
      </c>
      <c r="W3" s="49" t="n">
        <v>5</v>
      </c>
      <c r="X3" s="67" t="n"/>
      <c r="Y3" s="10" t="n"/>
      <c r="AA3" t="n">
        <v>14</v>
      </c>
      <c r="AC3" s="49" t="n">
        <v>5</v>
      </c>
      <c r="AD3" s="67" t="n">
        <v>63941</v>
      </c>
      <c r="AE3" s="10">
        <f>AD3/$AD$30</f>
        <v/>
      </c>
      <c r="AF3">
        <f>AE3*$Z$2</f>
        <v/>
      </c>
      <c r="AG3">
        <f>ROUND(AF3,0)</f>
        <v/>
      </c>
    </row>
    <row r="4">
      <c r="A4" s="49" t="n">
        <v>6</v>
      </c>
      <c r="B4" s="51" t="n">
        <v>1302000</v>
      </c>
      <c r="C4" s="10">
        <f>B4/$B$30</f>
        <v/>
      </c>
      <c r="D4" s="11">
        <f>C4*$D$2</f>
        <v/>
      </c>
      <c r="E4" s="52">
        <f>ROUND(D4,0)</f>
        <v/>
      </c>
      <c r="F4" s="9" t="inlineStr">
        <is>
          <t>New labor force entrants (2003)</t>
        </is>
      </c>
      <c r="H4" s="49" t="n">
        <v>6</v>
      </c>
      <c r="I4" s="51" t="n">
        <v>1111000</v>
      </c>
      <c r="J4" s="10">
        <f>I4/$I$30</f>
        <v/>
      </c>
      <c r="K4" s="31">
        <f>ROUND(J4*$K$2,3)</f>
        <v/>
      </c>
      <c r="L4" s="31">
        <f>K4*$L$2</f>
        <v/>
      </c>
      <c r="M4" s="52">
        <f>ROUND(L4,0)</f>
        <v/>
      </c>
      <c r="N4" s="56" t="inlineStr">
        <is>
          <t>New labor force entrants (2018)</t>
        </is>
      </c>
      <c r="O4" s="3" t="n"/>
      <c r="Q4" s="49" t="n">
        <v>6</v>
      </c>
      <c r="U4" t="n">
        <v>21</v>
      </c>
      <c r="W4" s="49" t="n">
        <v>6</v>
      </c>
      <c r="X4" s="67" t="n"/>
      <c r="Y4" s="10" t="n"/>
      <c r="AA4" t="n">
        <v>14</v>
      </c>
      <c r="AC4" s="49" t="n">
        <v>6</v>
      </c>
      <c r="AD4" s="67" t="n">
        <v>62274</v>
      </c>
      <c r="AE4" s="10">
        <f>AD4/$AD$30</f>
        <v/>
      </c>
      <c r="AF4">
        <f>AE4*$Z$2</f>
        <v/>
      </c>
      <c r="AG4">
        <f>ROUND(AF4,0)</f>
        <v/>
      </c>
    </row>
    <row r="5">
      <c r="A5" s="49" t="n">
        <v>7</v>
      </c>
      <c r="B5" s="51" t="n">
        <v>1345000</v>
      </c>
      <c r="C5" s="10">
        <f>B5/$B$30</f>
        <v/>
      </c>
      <c r="D5" s="11">
        <f>C5*$D$2</f>
        <v/>
      </c>
      <c r="E5" s="52">
        <f>ROUND(D5,0)</f>
        <v/>
      </c>
      <c r="F5" s="9" t="inlineStr">
        <is>
          <t>New labor force entrants (2002)</t>
        </is>
      </c>
      <c r="H5" s="49" t="n">
        <v>7</v>
      </c>
      <c r="I5" s="51" t="n">
        <v>1145000</v>
      </c>
      <c r="J5" s="10">
        <f>I5/$I$30</f>
        <v/>
      </c>
      <c r="K5" s="31">
        <f>ROUND(J5*$K$2,3)</f>
        <v/>
      </c>
      <c r="L5" s="31">
        <f>K5*$L$2</f>
        <v/>
      </c>
      <c r="M5" s="52">
        <f>ROUND(L5,0)</f>
        <v/>
      </c>
      <c r="N5" s="56" t="inlineStr">
        <is>
          <t>New labor force entrants (2017)</t>
        </is>
      </c>
      <c r="O5" s="3" t="n"/>
      <c r="Q5" s="49" t="n">
        <v>7</v>
      </c>
      <c r="U5" t="n">
        <v>20</v>
      </c>
      <c r="W5" s="49" t="n">
        <v>7</v>
      </c>
      <c r="X5" s="67" t="n"/>
      <c r="Y5" s="10" t="n"/>
      <c r="AA5" t="n">
        <v>14</v>
      </c>
      <c r="AC5" s="49" t="n">
        <v>7</v>
      </c>
      <c r="AD5" s="67" t="n">
        <v>61097</v>
      </c>
      <c r="AE5" s="10">
        <f>AD5/$AD$30</f>
        <v/>
      </c>
      <c r="AF5">
        <f>AE5*$Z$2</f>
        <v/>
      </c>
      <c r="AG5">
        <f>ROUND(AF5,0)</f>
        <v/>
      </c>
    </row>
    <row r="6">
      <c r="A6" s="49" t="n">
        <v>8</v>
      </c>
      <c r="B6" s="51" t="n">
        <v>1376000</v>
      </c>
      <c r="C6" s="10">
        <f>B6/$B$30</f>
        <v/>
      </c>
      <c r="D6" s="11">
        <f>C6*$D$2</f>
        <v/>
      </c>
      <c r="E6" s="52">
        <f>ROUND(D6,0)</f>
        <v/>
      </c>
      <c r="F6" s="9" t="inlineStr">
        <is>
          <t>New labor force entrants (2001)</t>
        </is>
      </c>
      <c r="H6" s="49" t="n">
        <v>8</v>
      </c>
      <c r="I6" s="51" t="n">
        <v>1160000</v>
      </c>
      <c r="J6" s="10">
        <f>I6/$I$30</f>
        <v/>
      </c>
      <c r="K6" s="31">
        <f>ROUND(J6*$K$2,3)</f>
        <v/>
      </c>
      <c r="L6" s="31">
        <f>K6*$L$2</f>
        <v/>
      </c>
      <c r="M6" s="52">
        <f>ROUND(L6,0)</f>
        <v/>
      </c>
      <c r="N6" s="56" t="inlineStr">
        <is>
          <t>New labor force entrants (2016)</t>
        </is>
      </c>
      <c r="O6" s="3" t="n"/>
      <c r="Q6" s="49" t="n">
        <v>8</v>
      </c>
      <c r="U6" t="n">
        <v>20</v>
      </c>
      <c r="W6" s="49" t="n">
        <v>8</v>
      </c>
      <c r="X6" s="67" t="n"/>
      <c r="Y6" s="10" t="n"/>
      <c r="AA6" t="n">
        <v>14</v>
      </c>
      <c r="AC6" s="49" t="n">
        <v>8</v>
      </c>
      <c r="AD6" s="67" t="n">
        <v>62616</v>
      </c>
      <c r="AE6" s="10">
        <f>AD6/$AD$30</f>
        <v/>
      </c>
      <c r="AF6">
        <f>AE6*$Z$2</f>
        <v/>
      </c>
      <c r="AG6">
        <f>ROUND(AF6,0)</f>
        <v/>
      </c>
    </row>
    <row r="7">
      <c r="A7" s="49" t="n">
        <v>9</v>
      </c>
      <c r="B7" s="51" t="n">
        <v>1442000</v>
      </c>
      <c r="C7" s="10">
        <f>B7/$B$30</f>
        <v/>
      </c>
      <c r="D7" s="11">
        <f>C7*$D$2</f>
        <v/>
      </c>
      <c r="E7" s="52">
        <f>ROUND(D7,0)</f>
        <v/>
      </c>
      <c r="F7" s="9" t="inlineStr">
        <is>
          <t>New labor force entrants (2000)</t>
        </is>
      </c>
      <c r="H7" s="49" t="n">
        <v>9</v>
      </c>
      <c r="I7" s="51" t="n">
        <v>1180000</v>
      </c>
      <c r="J7" s="10">
        <f>I7/$I$30</f>
        <v/>
      </c>
      <c r="K7" s="31">
        <f>ROUND(J7*$K$2,3)</f>
        <v/>
      </c>
      <c r="L7" s="31">
        <f>K7*$L$2</f>
        <v/>
      </c>
      <c r="M7" s="52">
        <f>ROUND(L7,0)</f>
        <v/>
      </c>
      <c r="N7" s="9" t="inlineStr">
        <is>
          <t>New labor force entrants (2015)</t>
        </is>
      </c>
      <c r="O7" s="3" t="n"/>
      <c r="Q7" s="49" t="n">
        <v>9</v>
      </c>
      <c r="U7" t="n">
        <v>19</v>
      </c>
      <c r="W7" s="49" t="n">
        <v>9</v>
      </c>
      <c r="X7" s="67" t="n"/>
      <c r="Y7" s="10" t="n"/>
      <c r="AA7" t="n">
        <v>14</v>
      </c>
      <c r="AC7" s="49" t="n">
        <v>9</v>
      </c>
      <c r="AD7" s="67" t="n">
        <v>64854</v>
      </c>
      <c r="AE7" s="10">
        <f>AD7/$AD$30</f>
        <v/>
      </c>
      <c r="AF7">
        <f>AE7*$Z$2</f>
        <v/>
      </c>
      <c r="AG7">
        <f>ROUND(AF7,0)</f>
        <v/>
      </c>
    </row>
    <row r="8">
      <c r="A8" s="49" t="n">
        <v>10</v>
      </c>
      <c r="B8" s="51" t="n">
        <v>1492000</v>
      </c>
      <c r="C8" s="10">
        <f>B8/$B$30</f>
        <v/>
      </c>
      <c r="D8" s="11">
        <f>C8*$D$2</f>
        <v/>
      </c>
      <c r="E8" s="52">
        <f>ROUND(D8,0)</f>
        <v/>
      </c>
      <c r="F8" s="9" t="inlineStr">
        <is>
          <t>New labor force entrants (1999)</t>
        </is>
      </c>
      <c r="H8" s="49" t="n">
        <v>10</v>
      </c>
      <c r="I8" s="51" t="n">
        <v>1179000</v>
      </c>
      <c r="J8" s="10">
        <f>I8/$I$30</f>
        <v/>
      </c>
      <c r="K8" s="31">
        <f>ROUND(J8*$K$2,3)</f>
        <v/>
      </c>
      <c r="L8" s="31">
        <f>K8*$L$2</f>
        <v/>
      </c>
      <c r="M8" s="52">
        <f>ROUND(L8,0)</f>
        <v/>
      </c>
      <c r="N8" s="9" t="inlineStr">
        <is>
          <t>New labor force entrants (2014)</t>
        </is>
      </c>
      <c r="O8" s="3" t="n"/>
      <c r="Q8" s="49" t="n">
        <v>10</v>
      </c>
      <c r="S8" s="10" t="n"/>
      <c r="U8" t="n">
        <v>19</v>
      </c>
      <c r="W8" s="49" t="n">
        <v>10</v>
      </c>
      <c r="X8" s="67" t="n"/>
      <c r="Y8" s="10" t="n"/>
      <c r="AA8" t="n">
        <v>12</v>
      </c>
      <c r="AC8" s="49" t="n">
        <v>10</v>
      </c>
      <c r="AD8" s="67" t="n">
        <v>66940</v>
      </c>
      <c r="AE8" s="10">
        <f>AD8/$AD$30</f>
        <v/>
      </c>
      <c r="AF8">
        <f>AE8*$Z$2</f>
        <v/>
      </c>
      <c r="AG8">
        <f>ROUND(AF8,0)</f>
        <v/>
      </c>
    </row>
    <row r="9">
      <c r="A9" s="49" t="n">
        <v>11</v>
      </c>
      <c r="B9" s="51" t="n">
        <v>1508000</v>
      </c>
      <c r="C9" s="10">
        <f>B9/$B$30</f>
        <v/>
      </c>
      <c r="D9" s="11">
        <f>C9*$D$2</f>
        <v/>
      </c>
      <c r="E9" s="52">
        <f>ROUND(D9,0)</f>
        <v/>
      </c>
      <c r="F9" s="9" t="inlineStr">
        <is>
          <t>New labor force entrants (1998)</t>
        </is>
      </c>
      <c r="H9" s="49" t="n">
        <v>11</v>
      </c>
      <c r="I9" s="51" t="n">
        <v>1193000</v>
      </c>
      <c r="J9" s="10">
        <f>I9/$I$30</f>
        <v/>
      </c>
      <c r="K9" s="31">
        <f>ROUND(J9*$K$2,3)</f>
        <v/>
      </c>
      <c r="L9" s="31">
        <f>K9*$L$2</f>
        <v/>
      </c>
      <c r="M9" s="52">
        <f>ROUND(L9,0)</f>
        <v/>
      </c>
      <c r="N9" s="9" t="inlineStr">
        <is>
          <t>New labor force entrants (2013)</t>
        </is>
      </c>
      <c r="O9" s="3" t="n"/>
      <c r="Q9" s="49" t="n">
        <v>11</v>
      </c>
      <c r="U9" t="n">
        <v>19</v>
      </c>
      <c r="W9" s="49" t="n">
        <v>11</v>
      </c>
      <c r="X9" s="67" t="n"/>
      <c r="Y9" s="10" t="n"/>
      <c r="AA9" t="n">
        <v>12</v>
      </c>
      <c r="AC9" s="49" t="n">
        <v>11</v>
      </c>
      <c r="AD9" s="68" t="n">
        <v>67583</v>
      </c>
      <c r="AE9" s="10">
        <f>AD9/$AD$30</f>
        <v/>
      </c>
      <c r="AF9">
        <f>AE9*$Z$2</f>
        <v/>
      </c>
      <c r="AG9">
        <f>ROUND(AF9,0)</f>
        <v/>
      </c>
    </row>
    <row r="10">
      <c r="A10" s="49" t="n">
        <v>12</v>
      </c>
      <c r="B10" s="51" t="n">
        <v>1513000</v>
      </c>
      <c r="C10" s="10">
        <f>B10/$B$30</f>
        <v/>
      </c>
      <c r="D10" s="11">
        <f>C10*$D$2</f>
        <v/>
      </c>
      <c r="E10" s="52">
        <f>ROUND(D10,0)</f>
        <v/>
      </c>
      <c r="F10" s="9" t="inlineStr">
        <is>
          <t>New labor force entrants (1997)</t>
        </is>
      </c>
      <c r="H10" s="49" t="n">
        <v>12</v>
      </c>
      <c r="I10" s="51" t="n">
        <v>1188000</v>
      </c>
      <c r="J10" s="10">
        <f>I10/$I$30</f>
        <v/>
      </c>
      <c r="K10" s="31">
        <f>ROUND(J10*$K$2,3)</f>
        <v/>
      </c>
      <c r="L10" s="31">
        <f>K10*$L$2</f>
        <v/>
      </c>
      <c r="M10" s="52">
        <f>ROUND(L10,0)</f>
        <v/>
      </c>
      <c r="N10" s="9" t="inlineStr">
        <is>
          <t>New labor force entrants (2012)</t>
        </is>
      </c>
      <c r="O10" s="3" t="n"/>
      <c r="Q10" s="49" t="n">
        <v>12</v>
      </c>
      <c r="U10" t="n">
        <v>18</v>
      </c>
      <c r="W10" s="49" t="n">
        <v>12</v>
      </c>
      <c r="X10" s="67" t="n"/>
      <c r="Y10" s="10" t="n"/>
      <c r="AA10" t="n">
        <v>12</v>
      </c>
      <c r="AC10" s="49" t="n">
        <v>12</v>
      </c>
      <c r="AD10" s="67" t="n">
        <v>66061</v>
      </c>
      <c r="AE10" s="10">
        <f>AD10/$AD$30</f>
        <v/>
      </c>
      <c r="AF10">
        <f>AE10*$Z$2</f>
        <v/>
      </c>
      <c r="AG10">
        <f>ROUND(AF10,0)</f>
        <v/>
      </c>
    </row>
    <row r="11">
      <c r="A11" s="49" t="inlineStr">
        <is>
          <t>13</t>
        </is>
      </c>
      <c r="B11" s="51" t="n">
        <v>1531000</v>
      </c>
      <c r="C11" s="10">
        <f>B11/$B$30</f>
        <v/>
      </c>
      <c r="D11" s="11">
        <f>C11*$D$2</f>
        <v/>
      </c>
      <c r="E11" s="52">
        <f>ROUND(D11,0)</f>
        <v/>
      </c>
      <c r="F11" s="9" t="inlineStr">
        <is>
          <t>New labor force entrants (1996)</t>
        </is>
      </c>
      <c r="H11" s="49" t="inlineStr">
        <is>
          <t>13</t>
        </is>
      </c>
      <c r="I11" s="51" t="n">
        <v>1183000</v>
      </c>
      <c r="J11" s="10">
        <f>I11/$I$30</f>
        <v/>
      </c>
      <c r="K11" s="31">
        <f>ROUND(J11*$K$2,3)</f>
        <v/>
      </c>
      <c r="L11" s="31">
        <f>K11*$L$2</f>
        <v/>
      </c>
      <c r="M11" s="52">
        <f>ROUND(L11,0)</f>
        <v/>
      </c>
      <c r="N11" s="9" t="inlineStr">
        <is>
          <t>New labor force entrants (2011)</t>
        </is>
      </c>
      <c r="O11" s="3" t="n"/>
      <c r="Q11" s="49" t="n">
        <v>13</v>
      </c>
      <c r="U11" t="n">
        <v>18</v>
      </c>
      <c r="W11" s="49" t="inlineStr">
        <is>
          <t>13</t>
        </is>
      </c>
      <c r="X11" s="67" t="n"/>
      <c r="Y11" s="10" t="n"/>
      <c r="AA11" t="n">
        <v>12</v>
      </c>
      <c r="AC11" s="49" t="inlineStr">
        <is>
          <t>13</t>
        </is>
      </c>
      <c r="AD11" s="67" t="n">
        <v>64603</v>
      </c>
      <c r="AE11" s="10">
        <f>AD11/$AD$30</f>
        <v/>
      </c>
      <c r="AF11">
        <f>AE11*$Z$2</f>
        <v/>
      </c>
      <c r="AG11">
        <f>ROUND(AF11,0)</f>
        <v/>
      </c>
    </row>
    <row r="12">
      <c r="A12" s="49" t="inlineStr">
        <is>
          <t>14</t>
        </is>
      </c>
      <c r="B12" s="51" t="n">
        <v>1600000</v>
      </c>
      <c r="C12" s="10">
        <f>B12/$B$30</f>
        <v/>
      </c>
      <c r="D12" s="11">
        <f>C12*$D$2</f>
        <v/>
      </c>
      <c r="E12" s="52">
        <f>ROUND(D12,0)</f>
        <v/>
      </c>
      <c r="F12" s="9" t="inlineStr">
        <is>
          <t>New labor force entrants (1995)</t>
        </is>
      </c>
      <c r="H12" s="49" t="inlineStr">
        <is>
          <t>14</t>
        </is>
      </c>
      <c r="I12" s="51" t="n">
        <v>1206000</v>
      </c>
      <c r="J12" s="10">
        <f>I12/$I$30</f>
        <v/>
      </c>
      <c r="K12" s="31">
        <f>ROUND(J12*$K$2,3)</f>
        <v/>
      </c>
      <c r="L12" s="31">
        <f>K12*$L$2</f>
        <v/>
      </c>
      <c r="M12" s="52">
        <f>ROUND(L12,0)</f>
        <v/>
      </c>
      <c r="N12" s="9" t="inlineStr">
        <is>
          <t>New labor force entrants (2010)</t>
        </is>
      </c>
      <c r="O12" s="3" t="n"/>
      <c r="Q12" s="49" t="n">
        <v>14</v>
      </c>
      <c r="U12" t="n">
        <v>18</v>
      </c>
      <c r="W12" s="49" t="inlineStr">
        <is>
          <t>14</t>
        </is>
      </c>
      <c r="X12" s="67" t="n"/>
      <c r="Y12" s="10" t="n"/>
      <c r="AA12" t="n">
        <v>12</v>
      </c>
      <c r="AC12" s="49" t="inlineStr">
        <is>
          <t>14</t>
        </is>
      </c>
      <c r="AD12" s="67" t="n">
        <v>64445</v>
      </c>
      <c r="AE12" s="10">
        <f>AD12/$AD$30</f>
        <v/>
      </c>
      <c r="AF12">
        <f>AE12*$Z$2</f>
        <v/>
      </c>
      <c r="AG12">
        <f>ROUND(AF12,0)</f>
        <v/>
      </c>
    </row>
    <row r="13">
      <c r="A13" s="28" t="inlineStr">
        <is>
          <t>15-19</t>
        </is>
      </c>
      <c r="B13" s="50" t="n">
        <v>8868000</v>
      </c>
      <c r="C13" s="10">
        <f>B13/$B$30</f>
        <v/>
      </c>
      <c r="D13" s="11">
        <f>C13*$D$2</f>
        <v/>
      </c>
      <c r="E13" s="29">
        <f>ROUND(D13,0)</f>
        <v/>
      </c>
      <c r="F13" s="9" t="inlineStr">
        <is>
          <t>0～20</t>
        </is>
      </c>
      <c r="H13" s="30" t="inlineStr">
        <is>
          <t>15-19</t>
        </is>
      </c>
      <c r="I13" s="50" t="n">
        <v>6093000</v>
      </c>
      <c r="J13" s="10">
        <f>I13/$I$30</f>
        <v/>
      </c>
      <c r="K13" s="31">
        <f>ROUND(J13*$K$2,3)</f>
        <v/>
      </c>
      <c r="L13" s="31">
        <f>K13*$L$2</f>
        <v/>
      </c>
      <c r="M13" s="28">
        <f>ROUND(L13,0)</f>
        <v/>
      </c>
      <c r="N13" s="9" t="inlineStr">
        <is>
          <t>0～20</t>
        </is>
      </c>
      <c r="O13" s="3" t="n"/>
      <c r="Q13" s="28" t="inlineStr">
        <is>
          <t>15-19</t>
        </is>
      </c>
      <c r="R13" s="67" t="n">
        <v>95235909</v>
      </c>
      <c r="S13" s="10">
        <f>R13/$R$30</f>
        <v/>
      </c>
      <c r="T13">
        <f>S13*$T$2</f>
        <v/>
      </c>
      <c r="U13">
        <f>ROUND(T13,0)</f>
        <v/>
      </c>
      <c r="W13" s="28" t="inlineStr">
        <is>
          <t>15-19</t>
        </is>
      </c>
      <c r="X13" s="67" t="n">
        <v>99213370</v>
      </c>
      <c r="Y13" s="10">
        <f>X13/$X$30</f>
        <v/>
      </c>
      <c r="Z13">
        <f>Y13*$Z$2</f>
        <v/>
      </c>
      <c r="AA13">
        <f>ROUND(Z13,0)</f>
        <v/>
      </c>
      <c r="AC13" s="28" t="inlineStr">
        <is>
          <t>15-19</t>
        </is>
      </c>
      <c r="AD13" s="67" t="n">
        <v>326747</v>
      </c>
      <c r="AE13" s="10">
        <f>AD13/$AD$30</f>
        <v/>
      </c>
      <c r="AF13">
        <f>AE13*$AF$2</f>
        <v/>
      </c>
      <c r="AG13">
        <f>ROUND(AF13,0)</f>
        <v/>
      </c>
    </row>
    <row r="14">
      <c r="A14" s="28" t="inlineStr">
        <is>
          <t>20-24</t>
        </is>
      </c>
      <c r="B14" s="50" t="n">
        <v>9986000</v>
      </c>
      <c r="C14" s="10">
        <f>B14/$B$30</f>
        <v/>
      </c>
      <c r="D14" s="11">
        <f>C14*$D$2</f>
        <v/>
      </c>
      <c r="E14" s="29">
        <f>ROUND(D14,0)</f>
        <v/>
      </c>
      <c r="F14" s="9" t="inlineStr">
        <is>
          <t>20～40</t>
        </is>
      </c>
      <c r="H14" s="30" t="inlineStr">
        <is>
          <t>20-24</t>
        </is>
      </c>
      <c r="I14" s="50" t="n">
        <v>6994000</v>
      </c>
      <c r="J14" s="10">
        <f>I14/$I$30</f>
        <v/>
      </c>
      <c r="K14" s="31">
        <f>ROUND(J14*$K$2,3)</f>
        <v/>
      </c>
      <c r="L14" s="31">
        <f>K14*$L$2</f>
        <v/>
      </c>
      <c r="M14" s="28">
        <f>ROUND(L14,0)</f>
        <v/>
      </c>
      <c r="N14" s="9" t="inlineStr">
        <is>
          <t>20～40</t>
        </is>
      </c>
      <c r="O14" s="3" t="n"/>
      <c r="Q14" s="28" t="inlineStr">
        <is>
          <t>20-24</t>
        </is>
      </c>
      <c r="R14" s="67" t="n">
        <v>84766745</v>
      </c>
      <c r="S14" s="10">
        <f>R14/$R$30</f>
        <v/>
      </c>
      <c r="T14">
        <f>S14*$T$2</f>
        <v/>
      </c>
      <c r="U14">
        <f>ROUND(T14,0)</f>
        <v/>
      </c>
      <c r="W14" s="28" t="inlineStr">
        <is>
          <t>20-24</t>
        </is>
      </c>
      <c r="X14" s="67" t="n">
        <v>127580296</v>
      </c>
      <c r="Y14" s="10">
        <f>X14/$X$30</f>
        <v/>
      </c>
      <c r="Z14">
        <f>Y14*$Z$2</f>
        <v/>
      </c>
      <c r="AA14">
        <f>ROUND(Z14,0)</f>
        <v/>
      </c>
      <c r="AC14" s="28" t="inlineStr">
        <is>
          <t>20-24</t>
        </is>
      </c>
      <c r="AD14" s="67" t="n">
        <v>304794</v>
      </c>
      <c r="AE14" s="10">
        <f>AD14/$AD$30</f>
        <v/>
      </c>
      <c r="AF14">
        <f>AE14*$AF$2</f>
        <v/>
      </c>
      <c r="AG14">
        <f>ROUND(AF14,0)</f>
        <v/>
      </c>
    </row>
    <row r="15">
      <c r="A15" s="32" t="inlineStr">
        <is>
          <t>25-29</t>
        </is>
      </c>
      <c r="B15" s="53" t="n">
        <v>8673000</v>
      </c>
      <c r="C15" s="10">
        <f>B15/$B$30</f>
        <v/>
      </c>
      <c r="D15" s="11">
        <f>C15*$D$2</f>
        <v/>
      </c>
      <c r="E15" s="36">
        <f>ROUND(D15,0)</f>
        <v/>
      </c>
      <c r="F15" s="9" t="inlineStr">
        <is>
          <t>40～60</t>
        </is>
      </c>
      <c r="H15" s="33" t="inlineStr">
        <is>
          <t>25-29</t>
        </is>
      </c>
      <c r="I15" s="53" t="n">
        <v>7534000</v>
      </c>
      <c r="J15" s="10">
        <f>I15/$I$30</f>
        <v/>
      </c>
      <c r="K15" s="31">
        <f>ROUND(J15*$K$2,3)</f>
        <v/>
      </c>
      <c r="L15" s="31">
        <f>K15*$L$2</f>
        <v/>
      </c>
      <c r="M15" s="32">
        <f>ROUND(L15,0)</f>
        <v/>
      </c>
      <c r="N15" s="9" t="inlineStr">
        <is>
          <t>40～60</t>
        </is>
      </c>
      <c r="O15" s="3" t="n"/>
      <c r="Q15" s="32" t="inlineStr">
        <is>
          <t>25-29</t>
        </is>
      </c>
      <c r="R15" s="67" t="n">
        <v>75168135</v>
      </c>
      <c r="S15" s="10">
        <f>R15/$R$30</f>
        <v/>
      </c>
      <c r="T15">
        <f>S15*$T$2</f>
        <v/>
      </c>
      <c r="U15">
        <f>ROUND(T15,0)</f>
        <v/>
      </c>
      <c r="W15" s="32" t="inlineStr">
        <is>
          <t>25-29</t>
        </is>
      </c>
      <c r="X15" s="67" t="n">
        <v>124897202</v>
      </c>
      <c r="Y15" s="10">
        <f>X15/$X$30</f>
        <v/>
      </c>
      <c r="Z15">
        <f>Y15*$Z$2</f>
        <v/>
      </c>
      <c r="AA15">
        <f>ROUND(Z15,0)</f>
        <v/>
      </c>
      <c r="AC15" s="32" t="inlineStr">
        <is>
          <t>25-29</t>
        </is>
      </c>
      <c r="AD15" s="67" t="n">
        <v>363105</v>
      </c>
      <c r="AE15" s="10">
        <f>AD15/$AD$30</f>
        <v/>
      </c>
      <c r="AF15">
        <f>AE15*$AF$2</f>
        <v/>
      </c>
      <c r="AG15">
        <f>ROUND(AF15,0)</f>
        <v/>
      </c>
    </row>
    <row r="16">
      <c r="A16" s="32" t="inlineStr">
        <is>
          <t>30-34</t>
        </is>
      </c>
      <c r="B16" s="53" t="n">
        <v>7897000</v>
      </c>
      <c r="C16" s="10">
        <f>B16/$B$30</f>
        <v/>
      </c>
      <c r="D16" s="11">
        <f>C16*$D$2</f>
        <v/>
      </c>
      <c r="E16" s="36">
        <f>ROUND(D16,0)</f>
        <v/>
      </c>
      <c r="F16" s="9" t="inlineStr">
        <is>
          <t>60～80</t>
        </is>
      </c>
      <c r="H16" s="33" t="inlineStr">
        <is>
          <t>30-34</t>
        </is>
      </c>
      <c r="I16" s="53" t="n">
        <v>8700000</v>
      </c>
      <c r="J16" s="10">
        <f>I16/$I$30</f>
        <v/>
      </c>
      <c r="K16" s="31">
        <f>ROUND(J16*$K$2,3)</f>
        <v/>
      </c>
      <c r="L16" s="31">
        <f>K16*$L$2</f>
        <v/>
      </c>
      <c r="M16" s="32">
        <f>ROUND(L16,0)</f>
        <v/>
      </c>
      <c r="N16" s="9" t="inlineStr">
        <is>
          <t>60～80</t>
        </is>
      </c>
      <c r="O16" s="3" t="n"/>
      <c r="Q16" s="32" t="inlineStr">
        <is>
          <t>30-34</t>
        </is>
      </c>
      <c r="R16" s="67" t="n">
        <v>67279771</v>
      </c>
      <c r="S16" s="10">
        <f>R16/$R$30</f>
        <v/>
      </c>
      <c r="T16">
        <f>S16*$T$2</f>
        <v/>
      </c>
      <c r="U16">
        <f>ROUND(T16,0)</f>
        <v/>
      </c>
      <c r="W16" s="32" t="inlineStr">
        <is>
          <t>30-34</t>
        </is>
      </c>
      <c r="X16" s="67" t="n">
        <v>94608708</v>
      </c>
      <c r="Y16" s="10">
        <f>X16/$X$30</f>
        <v/>
      </c>
      <c r="Z16">
        <f>Y16*$Z$2</f>
        <v/>
      </c>
      <c r="AA16">
        <f>ROUND(Z16,0)</f>
        <v/>
      </c>
      <c r="AC16" s="32" t="inlineStr">
        <is>
          <t>30-34</t>
        </is>
      </c>
      <c r="AD16" s="67" t="n">
        <v>382159</v>
      </c>
      <c r="AE16" s="10">
        <f>AD16/$AD$30</f>
        <v/>
      </c>
      <c r="AF16">
        <f>AE16*$AF$2</f>
        <v/>
      </c>
      <c r="AG16">
        <f>ROUND(AF16,0)</f>
        <v/>
      </c>
    </row>
    <row r="17">
      <c r="A17" s="32" t="inlineStr">
        <is>
          <t>35-39</t>
        </is>
      </c>
      <c r="B17" s="53" t="n">
        <v>7906000</v>
      </c>
      <c r="C17" s="10">
        <f>B17/$B$30</f>
        <v/>
      </c>
      <c r="D17" s="11">
        <f>C17*$D$2</f>
        <v/>
      </c>
      <c r="E17" s="36">
        <f>ROUND(D17,0)</f>
        <v/>
      </c>
      <c r="F17" s="9" t="inlineStr">
        <is>
          <t>80～100</t>
        </is>
      </c>
      <c r="H17" s="33" t="inlineStr">
        <is>
          <t>35-39</t>
        </is>
      </c>
      <c r="I17" s="53" t="n">
        <v>9662000</v>
      </c>
      <c r="J17" s="10">
        <f>I17/$I$30</f>
        <v/>
      </c>
      <c r="K17" s="31">
        <f>ROUND(J17*$K$2,3)</f>
        <v/>
      </c>
      <c r="L17" s="31">
        <f>K17*$L$2</f>
        <v/>
      </c>
      <c r="M17" s="32">
        <f>ROUND(L17,0)</f>
        <v/>
      </c>
      <c r="N17" s="9" t="inlineStr">
        <is>
          <t>80～100</t>
        </is>
      </c>
      <c r="O17" s="3" t="n"/>
      <c r="Q17" s="32" t="inlineStr">
        <is>
          <t>35-39</t>
        </is>
      </c>
      <c r="R17" s="67" t="n">
        <v>59185729</v>
      </c>
      <c r="S17" s="10">
        <f>R17/$R$30</f>
        <v/>
      </c>
      <c r="T17">
        <f>S17*$T$2</f>
        <v/>
      </c>
      <c r="U17">
        <f>ROUND(T17,0)</f>
        <v/>
      </c>
      <c r="W17" s="32" t="inlineStr">
        <is>
          <t>35-39</t>
        </is>
      </c>
      <c r="X17" s="67" t="n">
        <v>89480897</v>
      </c>
      <c r="Y17" s="10">
        <f>X17/$X$30</f>
        <v/>
      </c>
      <c r="Z17">
        <f>Y17*$Z$2</f>
        <v/>
      </c>
      <c r="AA17">
        <f>ROUND(Z17,0)</f>
        <v/>
      </c>
      <c r="AC17" s="32" t="inlineStr">
        <is>
          <t>35-39</t>
        </is>
      </c>
      <c r="AD17" s="67" t="n">
        <v>391066</v>
      </c>
      <c r="AE17" s="10">
        <f>AD17/$AD$30</f>
        <v/>
      </c>
      <c r="AF17">
        <f>AE17*$AF$2</f>
        <v/>
      </c>
      <c r="AG17" t="n">
        <v>48</v>
      </c>
    </row>
    <row r="18">
      <c r="A18" s="32" t="inlineStr">
        <is>
          <t>40-44</t>
        </is>
      </c>
      <c r="B18" s="53" t="n">
        <v>9494000</v>
      </c>
      <c r="C18" s="10">
        <f>B18/$B$30</f>
        <v/>
      </c>
      <c r="D18" s="11">
        <f>C18*$D$2</f>
        <v/>
      </c>
      <c r="E18" s="36">
        <f>ROUND(D18,0)</f>
        <v/>
      </c>
      <c r="F18" s="9" t="inlineStr">
        <is>
          <t>100～120</t>
        </is>
      </c>
      <c r="H18" s="33" t="inlineStr">
        <is>
          <t>40-44</t>
        </is>
      </c>
      <c r="I18" s="53" t="n">
        <v>8544000</v>
      </c>
      <c r="J18" s="10">
        <f>I18/$I$30</f>
        <v/>
      </c>
      <c r="K18" s="31">
        <f>ROUND(J18*$K$2,3)</f>
        <v/>
      </c>
      <c r="L18" s="31">
        <f>K18*$L$2</f>
        <v/>
      </c>
      <c r="M18" s="32">
        <f>ROUND(L18,0)</f>
        <v/>
      </c>
      <c r="N18" s="9" t="inlineStr">
        <is>
          <t>100～120</t>
        </is>
      </c>
      <c r="O18" s="3" t="n"/>
      <c r="Q18" s="32" t="inlineStr">
        <is>
          <t>40-44</t>
        </is>
      </c>
      <c r="R18" s="67" t="n">
        <v>49587559</v>
      </c>
      <c r="S18" s="10">
        <f>R18/$R$30</f>
        <v/>
      </c>
      <c r="T18">
        <f>S18*$T$2</f>
        <v/>
      </c>
      <c r="U18">
        <f>ROUND(T18,0)</f>
        <v/>
      </c>
      <c r="W18" s="32" t="inlineStr">
        <is>
          <t>40-44</t>
        </is>
      </c>
      <c r="X18" s="67" t="n">
        <v>82742216</v>
      </c>
      <c r="Y18" s="10">
        <f>X18/$X$30</f>
        <v/>
      </c>
      <c r="Z18">
        <f>Y18*$Z$2</f>
        <v/>
      </c>
      <c r="AA18" t="n">
        <v>48</v>
      </c>
      <c r="AC18" s="32" t="inlineStr">
        <is>
          <t>40-44</t>
        </is>
      </c>
      <c r="AD18" s="67" t="n">
        <v>413152</v>
      </c>
      <c r="AE18" s="10">
        <f>AD18/$AD$30</f>
        <v/>
      </c>
      <c r="AF18">
        <f>AE18*$AF$2</f>
        <v/>
      </c>
      <c r="AG18">
        <f>ROUND(AF18,0)</f>
        <v/>
      </c>
    </row>
    <row r="19">
      <c r="A19" s="32" t="inlineStr">
        <is>
          <t>45-49</t>
        </is>
      </c>
      <c r="B19" s="53" t="n">
        <v>9976000</v>
      </c>
      <c r="C19" s="10">
        <f>B19/$B$30</f>
        <v/>
      </c>
      <c r="D19" s="11">
        <f>C19*$D$2</f>
        <v/>
      </c>
      <c r="E19" s="36">
        <f>ROUND(D19,0)</f>
        <v/>
      </c>
      <c r="F19" s="9" t="inlineStr">
        <is>
          <t>120～140</t>
        </is>
      </c>
      <c r="H19" s="33" t="inlineStr">
        <is>
          <t>45-49</t>
        </is>
      </c>
      <c r="I19" s="53" t="n">
        <v>7779000</v>
      </c>
      <c r="J19" s="10">
        <f>I19/$I$30</f>
        <v/>
      </c>
      <c r="K19" s="31">
        <f>ROUND(J19*$K$2,3)</f>
        <v/>
      </c>
      <c r="L19" s="31">
        <f>K19*$L$2</f>
        <v/>
      </c>
      <c r="M19" s="32">
        <f>ROUND(L19,0)</f>
        <v/>
      </c>
      <c r="N19" s="9" t="inlineStr">
        <is>
          <t>120～140</t>
        </is>
      </c>
      <c r="O19" s="3" t="n"/>
      <c r="Q19" s="32" t="inlineStr">
        <is>
          <t>45-49</t>
        </is>
      </c>
      <c r="R19" s="67" t="n">
        <v>36983471</v>
      </c>
      <c r="S19" s="10">
        <f>R19/$R$30</f>
        <v/>
      </c>
      <c r="T19">
        <f>S19*$T$2</f>
        <v/>
      </c>
      <c r="U19">
        <f>ROUND(T19,0)</f>
        <v/>
      </c>
      <c r="W19" s="32" t="inlineStr">
        <is>
          <t>45-49</t>
        </is>
      </c>
      <c r="X19" s="67" t="n">
        <v>57717645</v>
      </c>
      <c r="Y19" s="10">
        <f>X19/$X$30</f>
        <v/>
      </c>
      <c r="Z19">
        <f>Y19*$Z$2</f>
        <v/>
      </c>
      <c r="AA19">
        <f>ROUND(Z19,0)</f>
        <v/>
      </c>
      <c r="AC19" s="32" t="inlineStr">
        <is>
          <t>45-49</t>
        </is>
      </c>
      <c r="AD19" s="67" t="n">
        <v>420464</v>
      </c>
      <c r="AE19" s="10">
        <f>AD19/$AD$30</f>
        <v/>
      </c>
      <c r="AF19">
        <f>AE19*$AF$2</f>
        <v/>
      </c>
      <c r="AG19">
        <f>ROUND(AF19,0)</f>
        <v/>
      </c>
    </row>
    <row r="20">
      <c r="A20" s="32" t="inlineStr">
        <is>
          <t>50-54</t>
        </is>
      </c>
      <c r="B20" s="53" t="n">
        <v>9063000</v>
      </c>
      <c r="C20" s="10">
        <f>B20/$B$30</f>
        <v/>
      </c>
      <c r="D20" s="11">
        <f>C20*$D$2</f>
        <v/>
      </c>
      <c r="E20" s="36">
        <f>ROUND(D20,0)</f>
        <v/>
      </c>
      <c r="F20" s="9" t="inlineStr">
        <is>
          <t>140～160</t>
        </is>
      </c>
      <c r="H20" s="33" t="inlineStr">
        <is>
          <t>50-54</t>
        </is>
      </c>
      <c r="I20" s="53" t="n">
        <v>7774000</v>
      </c>
      <c r="J20" s="10">
        <f>I20/$I$30</f>
        <v/>
      </c>
      <c r="K20" s="31">
        <f>ROUND(J20*$K$2,3)</f>
        <v/>
      </c>
      <c r="L20" s="31">
        <f>K20*$L$2</f>
        <v/>
      </c>
      <c r="M20" s="32">
        <f>ROUND(L20,0)</f>
        <v/>
      </c>
      <c r="N20" s="9" t="inlineStr">
        <is>
          <t>140～160</t>
        </is>
      </c>
      <c r="O20" s="3" t="n"/>
      <c r="Q20" s="32" t="inlineStr">
        <is>
          <t>50-54</t>
        </is>
      </c>
      <c r="R20" s="67" t="n">
        <v>30908896</v>
      </c>
      <c r="S20" s="10">
        <f>R20/$R$30</f>
        <v/>
      </c>
      <c r="T20">
        <f>S20*$T$2</f>
        <v/>
      </c>
      <c r="U20">
        <f>ROUND(T20,0)</f>
        <v/>
      </c>
      <c r="W20" s="32" t="inlineStr">
        <is>
          <t>50-54</t>
        </is>
      </c>
      <c r="X20" s="67" t="n">
        <v>45807249</v>
      </c>
      <c r="Y20" s="10">
        <f>X20/$X$30</f>
        <v/>
      </c>
      <c r="Z20">
        <f>Y20*$Z$2</f>
        <v/>
      </c>
      <c r="AA20">
        <f>ROUND(Z20,0)</f>
        <v/>
      </c>
      <c r="AC20" s="32" t="inlineStr">
        <is>
          <t>50-54</t>
        </is>
      </c>
      <c r="AD20" s="67" t="n">
        <v>290788</v>
      </c>
      <c r="AE20" s="10">
        <f>AD20/$AD$30</f>
        <v/>
      </c>
      <c r="AF20">
        <f>AE20*$AF$2</f>
        <v/>
      </c>
      <c r="AG20">
        <f>ROUND(AF20,0)</f>
        <v/>
      </c>
    </row>
    <row r="21">
      <c r="A21" s="32" t="inlineStr">
        <is>
          <t>55-59</t>
        </is>
      </c>
      <c r="B21" s="53" t="n">
        <v>7853000</v>
      </c>
      <c r="C21" s="10">
        <f>B21/$B$30</f>
        <v/>
      </c>
      <c r="D21" s="11">
        <f>C21*$D$2</f>
        <v/>
      </c>
      <c r="E21" s="36">
        <f>ROUND(D21,0)</f>
        <v/>
      </c>
      <c r="F21" s="9" t="inlineStr">
        <is>
          <t>160～180</t>
        </is>
      </c>
      <c r="H21" s="33" t="inlineStr">
        <is>
          <t>55-59</t>
        </is>
      </c>
      <c r="I21" s="53" t="n">
        <v>9299000</v>
      </c>
      <c r="J21" s="10">
        <f>I21/$I$30</f>
        <v/>
      </c>
      <c r="K21" s="31">
        <f>ROUND(J21*$K$2,3)</f>
        <v/>
      </c>
      <c r="L21" s="31">
        <f>K21*$L$2</f>
        <v/>
      </c>
      <c r="M21" s="32">
        <f>ROUND(L21,0)</f>
        <v/>
      </c>
      <c r="N21" s="9" t="inlineStr">
        <is>
          <t>160～180</t>
        </is>
      </c>
      <c r="O21" s="3" t="n"/>
      <c r="Q21" s="32" t="inlineStr">
        <is>
          <t>55-59</t>
        </is>
      </c>
      <c r="R21" s="67" t="n">
        <v>27026379</v>
      </c>
      <c r="S21" s="10">
        <f>R21/$R$30</f>
        <v/>
      </c>
      <c r="T21">
        <f>S21*$T$2</f>
        <v/>
      </c>
      <c r="U21">
        <f>ROUND(T21,0)</f>
        <v/>
      </c>
      <c r="W21" s="32" t="inlineStr">
        <is>
          <t>55-59</t>
        </is>
      </c>
      <c r="X21" s="67" t="n">
        <v>42593611</v>
      </c>
      <c r="Y21" s="10">
        <f>X21/$X$30</f>
        <v/>
      </c>
      <c r="Z21">
        <f>Y21*$Z$2</f>
        <v/>
      </c>
      <c r="AA21" t="n">
        <v>25</v>
      </c>
      <c r="AC21" s="32" t="inlineStr">
        <is>
          <t>55-59</t>
        </is>
      </c>
      <c r="AD21" s="67" t="n">
        <v>266433</v>
      </c>
      <c r="AE21" s="10">
        <f>AD21/$AD$30</f>
        <v/>
      </c>
      <c r="AF21">
        <f>AE21*$AF$2</f>
        <v/>
      </c>
      <c r="AG21">
        <f>ROUND(AF21,0)</f>
        <v/>
      </c>
    </row>
    <row r="22">
      <c r="A22" s="32" t="inlineStr">
        <is>
          <t>60-64</t>
        </is>
      </c>
      <c r="B22" s="53" t="n">
        <v>7319000</v>
      </c>
      <c r="C22" s="10">
        <f>B22/$B$30</f>
        <v/>
      </c>
      <c r="D22" s="11">
        <f>C22*$D$2</f>
        <v/>
      </c>
      <c r="E22" s="36">
        <f>ROUND(D22,0)</f>
        <v/>
      </c>
      <c r="F22" s="3" t="inlineStr">
        <is>
          <t>180～200</t>
        </is>
      </c>
      <c r="H22" s="33" t="inlineStr">
        <is>
          <t>60-64</t>
        </is>
      </c>
      <c r="I22" s="53" t="n">
        <v>9260000</v>
      </c>
      <c r="J22" s="10">
        <f>I22/$I$30</f>
        <v/>
      </c>
      <c r="K22" s="31">
        <f>ROUND(J22*$K$2,3)</f>
        <v/>
      </c>
      <c r="L22" s="31">
        <f>K22*$L$2</f>
        <v/>
      </c>
      <c r="M22" s="32">
        <f>ROUND(L22,0)</f>
        <v/>
      </c>
      <c r="N22" s="3" t="inlineStr">
        <is>
          <t>180～200</t>
        </is>
      </c>
      <c r="O22" s="3" t="n"/>
      <c r="Q22" s="32" t="inlineStr">
        <is>
          <t>60-64</t>
        </is>
      </c>
      <c r="R22" s="67" t="n">
        <v>21787139</v>
      </c>
      <c r="S22" s="10">
        <f>R22/$R$30</f>
        <v/>
      </c>
      <c r="T22">
        <f>S22*$T$2</f>
        <v/>
      </c>
      <c r="U22">
        <f>ROUND(T22,0)</f>
        <v/>
      </c>
      <c r="W22" s="32" t="inlineStr">
        <is>
          <t>60-64</t>
        </is>
      </c>
      <c r="X22" s="67" t="n">
        <v>36684518</v>
      </c>
      <c r="Y22" s="10">
        <f>X22/$X$30</f>
        <v/>
      </c>
      <c r="Z22">
        <f>Y22*$Z$2</f>
        <v/>
      </c>
      <c r="AA22">
        <f>ROUND(Z22,0)</f>
        <v/>
      </c>
      <c r="AC22" s="32" t="inlineStr">
        <is>
          <t>60-64</t>
        </is>
      </c>
      <c r="AD22" s="67" t="n">
        <v>245204</v>
      </c>
      <c r="AE22" s="10">
        <f>AD22/$AD$30</f>
        <v/>
      </c>
      <c r="AF22">
        <f>AE22*$AF$2</f>
        <v/>
      </c>
      <c r="AG22">
        <f>ROUND(AF22,0)</f>
        <v/>
      </c>
    </row>
    <row r="23">
      <c r="A23" s="34" t="inlineStr">
        <is>
          <t>65-69</t>
        </is>
      </c>
      <c r="B23" s="54" t="n">
        <v>6228000</v>
      </c>
      <c r="C23" s="10">
        <f>B23/$B$30</f>
        <v/>
      </c>
      <c r="D23" s="11">
        <f>C23*$D$2</f>
        <v/>
      </c>
      <c r="E23" s="37">
        <f>ROUND(D23,0)</f>
        <v/>
      </c>
      <c r="F23" s="9" t="inlineStr">
        <is>
          <t>200～220</t>
        </is>
      </c>
      <c r="H23" s="35" t="inlineStr">
        <is>
          <t>65-69</t>
        </is>
      </c>
      <c r="I23" s="54" t="n">
        <v>8334000</v>
      </c>
      <c r="J23" s="10">
        <f>I23/$I$30</f>
        <v/>
      </c>
      <c r="K23" s="31">
        <f>ROUND(J23*$K$2,3)</f>
        <v/>
      </c>
      <c r="L23" s="31">
        <f>K23*$L$2</f>
        <v/>
      </c>
      <c r="M23" s="34">
        <f>ROUND(L23,0)</f>
        <v/>
      </c>
      <c r="N23" s="9" t="inlineStr">
        <is>
          <t>200～220</t>
        </is>
      </c>
      <c r="O23" s="3" t="n"/>
      <c r="Q23" s="34" t="inlineStr">
        <is>
          <t>65-69</t>
        </is>
      </c>
      <c r="R23" s="67" t="n">
        <v>16248705</v>
      </c>
      <c r="S23" s="10">
        <f>R23/$R$30</f>
        <v/>
      </c>
      <c r="T23">
        <f>S23*$T$2</f>
        <v/>
      </c>
      <c r="U23">
        <f>ROUND(T23,0)</f>
        <v/>
      </c>
      <c r="W23" s="34" t="inlineStr">
        <is>
          <t>65-69</t>
        </is>
      </c>
      <c r="X23" s="67" t="n">
        <v>28336243</v>
      </c>
      <c r="Y23" s="10">
        <f>X23/$X$30</f>
        <v/>
      </c>
      <c r="Z23">
        <f>Y23*$Z$2</f>
        <v/>
      </c>
      <c r="AA23">
        <f>ROUND(Z23,0)</f>
        <v/>
      </c>
      <c r="AC23" s="34" t="inlineStr">
        <is>
          <t>65-69</t>
        </is>
      </c>
      <c r="AD23" s="67" t="n">
        <v>232011</v>
      </c>
      <c r="AE23" s="10">
        <f>AD23/$AD$30</f>
        <v/>
      </c>
      <c r="AF23">
        <f>AE23*$AF$2</f>
        <v/>
      </c>
      <c r="AG23">
        <f>ROUND(AF23,0)</f>
        <v/>
      </c>
    </row>
    <row r="24">
      <c r="A24" s="34" t="inlineStr">
        <is>
          <t>70-74</t>
        </is>
      </c>
      <c r="B24" s="54" t="n">
        <v>4491000</v>
      </c>
      <c r="C24" s="10">
        <f>B24/$B$30</f>
        <v/>
      </c>
      <c r="D24" s="11">
        <f>C24*$D$2</f>
        <v/>
      </c>
      <c r="E24" s="37">
        <f>ROUND(D24,0)</f>
        <v/>
      </c>
      <c r="F24" s="9" t="inlineStr">
        <is>
          <t>220～240</t>
        </is>
      </c>
      <c r="H24" s="35" t="inlineStr">
        <is>
          <t>70-74</t>
        </is>
      </c>
      <c r="I24" s="54" t="n">
        <v>6905000</v>
      </c>
      <c r="J24" s="10">
        <f>I24/$I$30</f>
        <v/>
      </c>
      <c r="K24" s="31">
        <f>ROUND(J24*$K$2,3)</f>
        <v/>
      </c>
      <c r="L24" s="31">
        <f>K24*$L$2</f>
        <v/>
      </c>
      <c r="M24" s="34">
        <f>ROUND(L24,0)</f>
        <v/>
      </c>
      <c r="N24" s="9" t="inlineStr">
        <is>
          <t>220～240</t>
        </is>
      </c>
      <c r="O24" s="3" t="n"/>
      <c r="Q24" s="34" t="inlineStr">
        <is>
          <t>70-74</t>
        </is>
      </c>
      <c r="R24" s="67" t="n">
        <v>11056270</v>
      </c>
      <c r="S24" s="10">
        <f>R24/$R$30</f>
        <v/>
      </c>
      <c r="T24">
        <f>S24*$T$2</f>
        <v/>
      </c>
      <c r="U24" t="n">
        <v>10</v>
      </c>
      <c r="W24" s="34" t="inlineStr">
        <is>
          <t>70-74</t>
        </is>
      </c>
      <c r="X24" s="67" t="n">
        <v>20433376</v>
      </c>
      <c r="Y24" s="10">
        <f>X24/$X$30</f>
        <v/>
      </c>
      <c r="Z24">
        <f>Y24*$Z$2</f>
        <v/>
      </c>
      <c r="AA24">
        <f>ROUND(Z24,0)</f>
        <v/>
      </c>
      <c r="AC24" s="34" t="inlineStr">
        <is>
          <t>70-74</t>
        </is>
      </c>
      <c r="AD24" s="67" t="n">
        <v>188813</v>
      </c>
      <c r="AE24" s="10">
        <f>AD24/$AD$30</f>
        <v/>
      </c>
      <c r="AF24">
        <f>AE24*$AF$2</f>
        <v/>
      </c>
      <c r="AG24">
        <f>ROUND(AF24,0)</f>
        <v/>
      </c>
    </row>
    <row r="25">
      <c r="A25" s="34" t="inlineStr">
        <is>
          <t>75-79</t>
        </is>
      </c>
      <c r="B25" s="54" t="n">
        <v>3147000</v>
      </c>
      <c r="C25" s="10">
        <f>B25/$B$30</f>
        <v/>
      </c>
      <c r="D25" s="11">
        <f>C25*$D$2</f>
        <v/>
      </c>
      <c r="E25" s="37">
        <f>ROUND(D25,0)</f>
        <v/>
      </c>
      <c r="F25" s="9" t="inlineStr">
        <is>
          <t>240～260</t>
        </is>
      </c>
      <c r="H25" s="35" t="inlineStr">
        <is>
          <t>75-79</t>
        </is>
      </c>
      <c r="I25" s="54" t="n">
        <v>5783000</v>
      </c>
      <c r="J25" s="10">
        <f>I25/$I$30</f>
        <v/>
      </c>
      <c r="K25" s="31">
        <f>ROUND(J25*$K$2,3)</f>
        <v/>
      </c>
      <c r="L25" s="31">
        <f>K25*$L$2</f>
        <v/>
      </c>
      <c r="M25" s="34">
        <f>ROUND(L25,0)</f>
        <v/>
      </c>
      <c r="N25" s="9" t="inlineStr">
        <is>
          <t>240～260</t>
        </is>
      </c>
      <c r="O25" s="3" t="n"/>
      <c r="Q25" s="34" t="inlineStr">
        <is>
          <t>75-79</t>
        </is>
      </c>
      <c r="R25" s="67" t="n">
        <v>6672529</v>
      </c>
      <c r="S25" s="10">
        <f>R25/$R$30</f>
        <v/>
      </c>
      <c r="T25">
        <f>S25*$T$2</f>
        <v/>
      </c>
      <c r="U25">
        <f>ROUND(T25,0)</f>
        <v/>
      </c>
      <c r="W25" s="34" t="inlineStr">
        <is>
          <t>75-79</t>
        </is>
      </c>
      <c r="X25" s="67" t="n">
        <v>12813324</v>
      </c>
      <c r="Y25" s="10">
        <f>X25/$X$30</f>
        <v/>
      </c>
      <c r="Z25">
        <f>Y25*$Z$2</f>
        <v/>
      </c>
      <c r="AA25">
        <f>ROUND(Z25,0)</f>
        <v/>
      </c>
      <c r="AC25" s="34" t="inlineStr">
        <is>
          <t>75-79</t>
        </is>
      </c>
      <c r="AD25" s="67" t="n">
        <v>132603</v>
      </c>
      <c r="AE25" s="10">
        <f>AD25/$AD$30</f>
        <v/>
      </c>
      <c r="AF25">
        <f>AE25*$AF$2</f>
        <v/>
      </c>
      <c r="AG25">
        <f>ROUND(AF25,0)</f>
        <v/>
      </c>
    </row>
    <row r="26">
      <c r="A26" s="34" t="inlineStr">
        <is>
          <t>80-84</t>
        </is>
      </c>
      <c r="B26" s="54" t="n">
        <v>2245000</v>
      </c>
      <c r="C26" s="10">
        <f>B26/$B$30</f>
        <v/>
      </c>
      <c r="D26" s="11">
        <f>C26*$D$2</f>
        <v/>
      </c>
      <c r="E26" s="37">
        <f>ROUND(D26,0)</f>
        <v/>
      </c>
      <c r="F26" s="9" t="inlineStr">
        <is>
          <t>260～280</t>
        </is>
      </c>
      <c r="H26" s="35" t="inlineStr">
        <is>
          <t>80-84</t>
        </is>
      </c>
      <c r="I26" s="54" t="n">
        <v>4202000</v>
      </c>
      <c r="J26" s="10">
        <f>I26/$I$30</f>
        <v/>
      </c>
      <c r="K26" s="31">
        <f>ROUND(J26*$K$2,3)</f>
        <v/>
      </c>
      <c r="L26" s="31">
        <f>K26*$L$2</f>
        <v/>
      </c>
      <c r="M26" s="34">
        <f>ROUND(L26,0)</f>
        <v/>
      </c>
      <c r="N26" s="9" t="inlineStr">
        <is>
          <t>260～280</t>
        </is>
      </c>
      <c r="O26" s="3" t="n"/>
      <c r="Q26" s="34" t="inlineStr">
        <is>
          <t>80-84</t>
        </is>
      </c>
      <c r="R26" s="67" t="n">
        <v>3337654</v>
      </c>
      <c r="S26" s="10">
        <f>R26/$R$30</f>
        <v/>
      </c>
      <c r="T26">
        <f>S26*$T$2</f>
        <v/>
      </c>
      <c r="U26">
        <f>ROUND(T26,0)</f>
        <v/>
      </c>
      <c r="W26" s="34" t="inlineStr">
        <is>
          <t>80-84</t>
        </is>
      </c>
      <c r="X26" s="67" t="n">
        <v>6541768</v>
      </c>
      <c r="Y26" s="10">
        <f>X26/$X$30</f>
        <v/>
      </c>
      <c r="Z26">
        <f>Y26*$Z$2</f>
        <v/>
      </c>
      <c r="AA26">
        <f>ROUND(Z26,0)</f>
        <v/>
      </c>
      <c r="AC26" s="34" t="inlineStr">
        <is>
          <t>80-84</t>
        </is>
      </c>
      <c r="AD26" s="67" t="n">
        <v>97364</v>
      </c>
      <c r="AE26" s="10">
        <f>AD26/$AD$30</f>
        <v/>
      </c>
      <c r="AF26">
        <f>AE26*$AF$2</f>
        <v/>
      </c>
      <c r="AG26">
        <f>ROUND(AF26,0)</f>
        <v/>
      </c>
    </row>
    <row r="27">
      <c r="A27" s="34" t="inlineStr">
        <is>
          <t>85-89</t>
        </is>
      </c>
      <c r="B27" s="54" t="n">
        <v>1056000</v>
      </c>
      <c r="C27" s="10">
        <f>B27/$B$30</f>
        <v/>
      </c>
      <c r="D27" s="11">
        <f>C27*$D$2</f>
        <v/>
      </c>
      <c r="E27" s="37">
        <f>ROUND(D27,0)</f>
        <v/>
      </c>
      <c r="F27" s="9" t="inlineStr">
        <is>
          <t>280～300</t>
        </is>
      </c>
      <c r="H27" s="35" t="inlineStr">
        <is>
          <t>85-89</t>
        </is>
      </c>
      <c r="I27" s="54" t="n">
        <v>2332000</v>
      </c>
      <c r="J27" s="10">
        <f>I27/$I$30</f>
        <v/>
      </c>
      <c r="K27" s="31">
        <f>ROUND(J27*$K$2,3)</f>
        <v/>
      </c>
      <c r="L27" s="31">
        <f>K27*$L$2</f>
        <v/>
      </c>
      <c r="M27" s="34">
        <f>ROUND(L27,0)</f>
        <v/>
      </c>
      <c r="N27" s="9" t="inlineStr">
        <is>
          <t>280～300</t>
        </is>
      </c>
      <c r="O27" s="3" t="n"/>
      <c r="Q27" s="34" t="inlineStr">
        <is>
          <t>85-89</t>
        </is>
      </c>
      <c r="R27" s="67" t="n">
        <v>1304761</v>
      </c>
      <c r="S27" s="10">
        <f>R27/$R$30</f>
        <v/>
      </c>
      <c r="T27">
        <f>S27*$T$2</f>
        <v/>
      </c>
      <c r="U27">
        <f>ROUND(T27,0)</f>
        <v/>
      </c>
      <c r="W27" s="34" t="inlineStr">
        <is>
          <t>85-89</t>
        </is>
      </c>
      <c r="X27" s="67" t="n">
        <v>2413648</v>
      </c>
      <c r="Y27" s="10">
        <f>X27/$X$30</f>
        <v/>
      </c>
      <c r="Z27">
        <f>Y27*$Z$2</f>
        <v/>
      </c>
      <c r="AA27">
        <f>ROUND(Z27,0)</f>
        <v/>
      </c>
      <c r="AC27" s="34" t="inlineStr">
        <is>
          <t>85-89</t>
        </is>
      </c>
      <c r="AD27" s="67" t="n">
        <v>46398</v>
      </c>
      <c r="AE27" s="10">
        <f>AD27/$AD$30</f>
        <v/>
      </c>
      <c r="AF27">
        <f>AE27*$AF$2</f>
        <v/>
      </c>
      <c r="AG27">
        <f>ROUND(AF27,0)</f>
        <v/>
      </c>
    </row>
    <row r="28">
      <c r="A28" s="34" t="inlineStr">
        <is>
          <t>90+</t>
        </is>
      </c>
      <c r="B28" s="54" t="n">
        <v>419000</v>
      </c>
      <c r="C28" s="10">
        <f>B28/$B$30</f>
        <v/>
      </c>
      <c r="D28" s="11">
        <f>C28*$D$2</f>
        <v/>
      </c>
      <c r="E28" s="37">
        <f>ROUND(D28,0)</f>
        <v/>
      </c>
      <c r="F28" s="9" t="inlineStr">
        <is>
          <t>300～320</t>
        </is>
      </c>
      <c r="H28" s="35" t="inlineStr">
        <is>
          <t>90+</t>
        </is>
      </c>
      <c r="I28" s="54" t="n">
        <v>1290000</v>
      </c>
      <c r="J28" s="10">
        <f>I28/$I$30</f>
        <v/>
      </c>
      <c r="K28" s="31">
        <f>ROUND(J28*$K$2,3)</f>
        <v/>
      </c>
      <c r="L28" s="31">
        <f>K28*$L$2</f>
        <v/>
      </c>
      <c r="M28" s="34">
        <f>ROUND(L28,0)</f>
        <v/>
      </c>
      <c r="N28" s="9" t="inlineStr">
        <is>
          <t>300～320</t>
        </is>
      </c>
      <c r="O28" s="3" t="n"/>
      <c r="Q28" s="34" t="inlineStr">
        <is>
          <t>90+</t>
        </is>
      </c>
      <c r="R28" s="67" t="n">
        <v>402508</v>
      </c>
      <c r="S28" s="10">
        <f>R28/$R$30</f>
        <v/>
      </c>
      <c r="T28">
        <f>S28*$T$2</f>
        <v/>
      </c>
      <c r="U28">
        <f>ROUND(T28,0)</f>
        <v/>
      </c>
      <c r="W28" s="34" t="inlineStr">
        <is>
          <t>90+</t>
        </is>
      </c>
      <c r="X28" s="67" t="n">
        <v>615496</v>
      </c>
      <c r="Y28" s="10">
        <f>X28/$X$30</f>
        <v/>
      </c>
      <c r="Z28">
        <f>Y28*$Z$2</f>
        <v/>
      </c>
      <c r="AA28">
        <f>ROUND(Z28,0)</f>
        <v/>
      </c>
      <c r="AC28" s="34" t="inlineStr">
        <is>
          <t>90+</t>
        </is>
      </c>
      <c r="AD28" s="67">
        <f>15550+181</f>
        <v/>
      </c>
      <c r="AE28" s="10">
        <f>AD28/$AD$30</f>
        <v/>
      </c>
      <c r="AF28">
        <f>AE28*$AF$2</f>
        <v/>
      </c>
      <c r="AG28">
        <f>ROUND(AF28,0)</f>
        <v/>
      </c>
    </row>
    <row r="29">
      <c r="B29" s="3" t="n"/>
      <c r="C29" s="3" t="n"/>
      <c r="R29" s="67" t="n"/>
    </row>
    <row r="30">
      <c r="A30" s="34" t="inlineStr">
        <is>
          <t>Total population aged 15+</t>
        </is>
      </c>
      <c r="B30" s="3">
        <f>SUM(B13:B28)</f>
        <v/>
      </c>
      <c r="C30" s="9">
        <f>SUM(C13:C28)</f>
        <v/>
      </c>
      <c r="D30" t="inlineStr">
        <is>
          <t>sum</t>
        </is>
      </c>
      <c r="E30" s="3">
        <f>SUM(E13:E28)</f>
        <v/>
      </c>
      <c r="H30" s="34" t="inlineStr">
        <is>
          <t>Total population aged 15+</t>
        </is>
      </c>
      <c r="I30" s="55">
        <f>SUM(I13:I28)</f>
        <v/>
      </c>
      <c r="K30" t="inlineStr">
        <is>
          <t>sum</t>
        </is>
      </c>
      <c r="M30">
        <f>SUM(M13:M28)</f>
        <v/>
      </c>
      <c r="O30" s="3" t="n"/>
      <c r="Q30" s="34" t="inlineStr">
        <is>
          <t>Total population aged 15+</t>
        </is>
      </c>
      <c r="R30" s="3">
        <f>SUM(R13:R28)</f>
        <v/>
      </c>
      <c r="W30" s="34" t="inlineStr">
        <is>
          <t>Total population aged 15+</t>
        </is>
      </c>
      <c r="X30" s="67">
        <f>SUM(X13:X28)</f>
        <v/>
      </c>
      <c r="AA30">
        <f>SUM(AA13:AA28)</f>
        <v/>
      </c>
      <c r="AC30" s="34" t="inlineStr">
        <is>
          <t>Total population aged 15+</t>
        </is>
      </c>
      <c r="AD30" s="67">
        <f>SUM(AD13:AD28)</f>
        <v/>
      </c>
      <c r="AG30">
        <f>SUM(AG13:AG28)</f>
        <v/>
      </c>
    </row>
    <row r="31">
      <c r="F31">
        <f>SUM(E23:E28)/SUM(E13:E22)</f>
        <v/>
      </c>
      <c r="Q31" s="67" t="n"/>
      <c r="S31" s="12" t="n"/>
    </row>
    <row r="32">
      <c r="D32" s="3">
        <f>SUM(B4:B12)</f>
        <v/>
      </c>
    </row>
    <row r="34">
      <c r="C34" t="inlineStr">
        <is>
          <t>Comparison of year-2000 age structure with model output</t>
        </is>
      </c>
      <c r="Q34" t="inlineStr">
        <is>
          <t>https://www.populationpyramid.net/india/1994/</t>
        </is>
      </c>
      <c r="W34" t="inlineStr">
        <is>
          <t>https://www.populationpyramid.net/china/1994/</t>
        </is>
      </c>
      <c r="AC34" t="inlineStr">
        <is>
          <t>https://data.un.org/Data.aspx?d=POP&amp;f=tableCode%3A22%3BcountryCode%3A392</t>
        </is>
      </c>
    </row>
    <row r="35">
      <c r="C35" t="inlineStr">
        <is>
          <t>Handling of burn-in period (burn-in not strictly required)</t>
        </is>
      </c>
    </row>
    <row r="37">
      <c r="Q37" t="inlineStr">
        <is>
          <t>comment：</t>
        </is>
      </c>
      <c r="W37" t="inlineStr">
        <is>
          <t>comment：</t>
        </is>
      </c>
      <c r="AC37" t="inlineStr">
        <is>
          <t>comment：</t>
        </is>
      </c>
    </row>
    <row r="38">
      <c r="A38" t="inlineStr">
        <is>
          <t>*Actual age 15 (statutory working age) = age 0 in the model</t>
        </is>
      </c>
      <c r="Q38" s="69" t="inlineStr">
        <is>
          <t>5-9</t>
        </is>
      </c>
      <c r="R38" s="70" t="n">
        <v>118917525</v>
      </c>
      <c r="S38" s="71" t="n">
        <v>0.2026</v>
      </c>
      <c r="T38" s="72" t="n">
        <v>101.300867</v>
      </c>
      <c r="U38" s="72" t="n">
        <v>101</v>
      </c>
      <c r="W38" s="69" t="inlineStr">
        <is>
          <t>5-9</t>
        </is>
      </c>
      <c r="X38" s="73" t="n">
        <v>121762077</v>
      </c>
      <c r="Y38" s="10">
        <f>X38/X30</f>
        <v/>
      </c>
      <c r="Z38">
        <f>Z2*Y38</f>
        <v/>
      </c>
      <c r="AA38">
        <f>ROUND(Z38,0)</f>
        <v/>
      </c>
      <c r="AC38" s="69" t="inlineStr">
        <is>
          <t>5-9</t>
        </is>
      </c>
      <c r="AD38" t="n">
        <v>314781</v>
      </c>
      <c r="AE38" s="10">
        <f>AD38/AD30</f>
        <v/>
      </c>
      <c r="AF38">
        <f>AE38*AF2</f>
        <v/>
      </c>
      <c r="AG38">
        <f>ROUND(AF38,0)</f>
        <v/>
      </c>
    </row>
    <row r="39">
      <c r="Q39" s="69" t="inlineStr">
        <is>
          <t>10-14</t>
        </is>
      </c>
      <c r="R39" s="70" t="n">
        <v>107695663</v>
      </c>
      <c r="S39" s="71" t="n">
        <v>0.1835</v>
      </c>
      <c r="T39" s="72" t="n">
        <v>91.74143170000001</v>
      </c>
      <c r="U39" s="72" t="n">
        <v>92</v>
      </c>
      <c r="W39" s="69" t="inlineStr">
        <is>
          <t>10-14</t>
        </is>
      </c>
      <c r="X39" s="73" t="n">
        <v>104531206</v>
      </c>
      <c r="Y39" s="10">
        <f>X39/X30</f>
        <v/>
      </c>
      <c r="Z39">
        <f>Z2*Y39</f>
        <v/>
      </c>
      <c r="AA39">
        <f>ROUND(Z39,0)</f>
        <v/>
      </c>
      <c r="AC39" s="69" t="inlineStr">
        <is>
          <t>10-14</t>
        </is>
      </c>
      <c r="AD39" t="n">
        <v>329639</v>
      </c>
      <c r="AE39" s="10">
        <f>AD39/AD30</f>
        <v/>
      </c>
      <c r="AF39">
        <f>AE39*AF2</f>
        <v/>
      </c>
      <c r="AG39">
        <f>ROUND(AF39,0)</f>
        <v/>
      </c>
    </row>
    <row r="41">
      <c r="A41" t="inlineStr">
        <is>
          <t xml:space="preserve">age dependency ratio </t>
        </is>
      </c>
    </row>
    <row r="42">
      <c r="A42" s="14" t="inlineStr">
        <is>
          <t>https://data.worldbank.org/indicator/SP.POP.DPND.OL?locations=JP</t>
        </is>
      </c>
    </row>
  </sheetData>
  <hyperlinks>
    <hyperlink xmlns:r="http://schemas.openxmlformats.org/officeDocument/2006/relationships" ref="A42" r:id="rId1"/>
  </hyperlink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topLeftCell="A19" zoomScale="91" workbookViewId="0">
      <selection activeCell="D19" sqref="D19"/>
    </sheetView>
  </sheetViews>
  <sheetFormatPr baseColWidth="10" defaultRowHeight="16"/>
  <cols>
    <col width="10.83203125" customWidth="1" style="57" min="2" max="2"/>
    <col width="30.1640625" bestFit="1" customWidth="1" min="3" max="3"/>
    <col width="13.1640625" bestFit="1" customWidth="1" min="4" max="4"/>
    <col width="11.5" customWidth="1" min="5" max="5"/>
  </cols>
  <sheetData>
    <row r="1">
      <c r="B1" s="57" t="inlineStr">
        <is>
          <t>Year</t>
        </is>
      </c>
      <c r="C1" t="inlineStr">
        <is>
          <t>Number of companies</t>
        </is>
      </c>
      <c r="D1" t="inlineStr">
        <is>
          <t>Number of regular employees</t>
        </is>
      </c>
      <c r="E1" t="inlineStr">
        <is>
          <t>Persons per company</t>
        </is>
      </c>
      <c r="F1" t="inlineStr">
        <is>
          <t>reference</t>
        </is>
      </c>
    </row>
    <row r="2">
      <c r="A2" t="inlineStr">
        <is>
          <t>1994 (Heisei 6)</t>
        </is>
      </c>
      <c r="B2" s="57" t="n">
        <v>1994</v>
      </c>
      <c r="C2" s="58" t="n"/>
      <c r="D2" s="27" t="n"/>
      <c r="E2" s="59" t="n"/>
    </row>
    <row r="3">
      <c r="A3" t="inlineStr">
        <is>
          <t>1996 (Heisei 8)</t>
        </is>
      </c>
      <c r="B3" s="57" t="n">
        <v>1996</v>
      </c>
      <c r="C3" s="58" t="n">
        <v>1674465</v>
      </c>
      <c r="D3" s="27" t="n"/>
      <c r="E3" s="59" t="n"/>
      <c r="F3" s="14" t="n"/>
    </row>
    <row r="4">
      <c r="A4" t="inlineStr">
        <is>
          <t>1999 (Heisei 11)</t>
        </is>
      </c>
      <c r="B4" s="57" t="n">
        <v>1999</v>
      </c>
      <c r="C4" s="58" t="n">
        <v>1667639</v>
      </c>
      <c r="D4" s="27" t="n">
        <v>36394194</v>
      </c>
      <c r="E4" s="9">
        <f>D4/C4</f>
        <v/>
      </c>
    </row>
    <row r="5">
      <c r="A5" t="inlineStr">
        <is>
          <t>2001 (Heisei 13)</t>
        </is>
      </c>
      <c r="B5" s="57" t="n">
        <v>2001</v>
      </c>
      <c r="C5" s="58" t="n">
        <v>1617600</v>
      </c>
      <c r="D5" s="27" t="n">
        <v>33911389</v>
      </c>
      <c r="E5" s="9">
        <f>D5/C5</f>
        <v/>
      </c>
    </row>
    <row r="6">
      <c r="A6" t="inlineStr">
        <is>
          <t>2004 (Heisei 16)</t>
        </is>
      </c>
      <c r="B6" s="57" t="n">
        <v>2004</v>
      </c>
      <c r="C6" s="58" t="n">
        <v>1529616</v>
      </c>
      <c r="D6" s="27" t="n">
        <v>31561764</v>
      </c>
      <c r="E6" s="9">
        <f>D6/C6</f>
        <v/>
      </c>
    </row>
    <row r="7">
      <c r="A7" t="inlineStr">
        <is>
          <t>2006 (Heisei 18)</t>
        </is>
      </c>
      <c r="B7" s="57" t="n">
        <v>2006</v>
      </c>
      <c r="C7" s="58" t="n">
        <v>1515835</v>
      </c>
      <c r="D7" s="27" t="n">
        <v>32678107</v>
      </c>
      <c r="E7" s="9">
        <f>D7/C7</f>
        <v/>
      </c>
      <c r="G7" t="inlineStr">
        <is>
          <t>Source verification: https://www.stat.go.jp/data/jigyou/2006/kakuhou/gaiyou/08.html</t>
        </is>
      </c>
    </row>
    <row r="8">
      <c r="C8" s="58" t="n"/>
      <c r="D8" s="27" t="n"/>
      <c r="E8" s="9" t="n"/>
    </row>
    <row r="9" ht="15" customHeight="1">
      <c r="C9" s="59" t="n"/>
      <c r="D9" s="27" t="n"/>
      <c r="E9" s="9" t="n"/>
    </row>
    <row r="10" ht="15" customHeight="1">
      <c r="C10" s="58" t="n"/>
      <c r="D10" s="27" t="n"/>
      <c r="E10" s="9" t="n"/>
    </row>
    <row r="11">
      <c r="A11" t="inlineStr">
        <is>
          <t>2009 (Heisei 21)</t>
        </is>
      </c>
      <c r="B11" s="57" t="n">
        <v>2009</v>
      </c>
      <c r="C11" s="58" t="n">
        <v>1805545</v>
      </c>
      <c r="D11" s="62" t="n"/>
      <c r="E11" s="9" t="n"/>
      <c r="F11" t="inlineStr">
        <is>
          <t>p11: https://www.stat.go.jp/data/e-census/2009/kakuho/gaiyou/pdf/youyaku.pdf</t>
        </is>
      </c>
    </row>
    <row r="12">
      <c r="A12" t="inlineStr">
        <is>
          <t>2012 (Heisei 24)</t>
        </is>
      </c>
      <c r="B12" s="57" t="n">
        <v>2012</v>
      </c>
      <c r="C12" s="58" t="n">
        <v>1706470</v>
      </c>
      <c r="D12" s="27" t="n"/>
      <c r="E12" s="9" t="n"/>
      <c r="F12" t="inlineStr">
        <is>
          <t>p5:https://www.stat.go.jp/data/e-census/2012/kakuho/pdf/gaiyo.pdf</t>
        </is>
      </c>
    </row>
    <row r="13">
      <c r="A13" t="inlineStr">
        <is>
          <t>2014 (Heisei 26)</t>
        </is>
      </c>
      <c r="B13" s="57" t="n">
        <v>2014</v>
      </c>
      <c r="C13" s="58" t="n">
        <v>1750071</v>
      </c>
      <c r="D13" s="27" t="n">
        <v>37777438</v>
      </c>
      <c r="E13" s="9">
        <f>D13/C13</f>
        <v/>
      </c>
      <c r="F13" t="inlineStr">
        <is>
          <t>p23: https://www.stat.go.jp/data/e-census/2014/pdf/kaku_gaiyo.pdf</t>
        </is>
      </c>
    </row>
    <row r="14">
      <c r="A14" t="inlineStr">
        <is>
          <t>2016 (Heisei 28)</t>
        </is>
      </c>
      <c r="B14" s="57" t="n">
        <v>2016</v>
      </c>
      <c r="C14" s="58" t="n">
        <v>1629286</v>
      </c>
      <c r="D14" s="27" t="n"/>
      <c r="E14" s="9" t="n"/>
    </row>
    <row r="15">
      <c r="A15" t="inlineStr">
        <is>
          <t>2021 (Reiwa 3)</t>
        </is>
      </c>
      <c r="B15" s="57" t="n">
        <v>2021</v>
      </c>
      <c r="C15" s="58" t="n">
        <v>1781323</v>
      </c>
      <c r="D15" s="27" t="n"/>
      <c r="E15" s="9" t="n"/>
    </row>
    <row r="16">
      <c r="A16" t="inlineStr">
        <is>
          <t>2024 (Reiwa 6)</t>
        </is>
      </c>
      <c r="B16" s="57" t="n">
        <v>2024</v>
      </c>
      <c r="C16" s="58" t="n">
        <v>1764656</v>
      </c>
      <c r="D16" s="27" t="n"/>
      <c r="E16" s="9" t="n"/>
    </row>
    <row r="17">
      <c r="D17" s="27" t="n"/>
      <c r="E17" s="9" t="n"/>
      <c r="F17" s="14" t="inlineStr">
        <is>
          <t>https://www.stat.go.jp/data/e-census/2021/kekka/pdf/k_outline.pdf</t>
        </is>
      </c>
    </row>
    <row r="18">
      <c r="C18" s="58" t="n"/>
      <c r="D18" s="62">
        <f>25*C11/C3</f>
        <v/>
      </c>
      <c r="E18" s="9" t="n"/>
    </row>
    <row r="19">
      <c r="C19" s="58" t="n"/>
      <c r="D19" s="62" t="n"/>
    </row>
    <row r="20">
      <c r="A20" t="inlineStr">
        <is>
          <t>Establishment and Enterprise Census</t>
        </is>
      </c>
      <c r="C20" s="58" t="n"/>
      <c r="D20" s="27" t="n"/>
    </row>
    <row r="21">
      <c r="A21" s="14" t="inlineStr">
        <is>
          <t>https://www.e-stat.go.jp/stat-search?page=1&amp;toukei=00200551</t>
        </is>
      </c>
      <c r="C21" s="27" t="n"/>
      <c r="D21" s="27" t="n"/>
    </row>
    <row r="22">
      <c r="C22" s="27" t="n"/>
      <c r="D22" s="27" t="n"/>
    </row>
    <row r="23">
      <c r="C23" s="27" t="n"/>
      <c r="D23" s="27" t="n"/>
    </row>
    <row r="24">
      <c r="A24" t="inlineStr">
        <is>
          <t>Bankruptcy/closure information</t>
        </is>
      </c>
      <c r="C24" s="27" t="n"/>
      <c r="D24" s="27" t="n"/>
    </row>
    <row r="25">
      <c r="A25" t="inlineStr">
        <is>
          <t>Teikoku Databank</t>
        </is>
      </c>
      <c r="C25" s="27" t="n"/>
      <c r="D25" s="27" t="n"/>
    </row>
    <row r="26">
      <c r="A26" t="inlineStr">
        <is>
          <t>https://www.tdb.co.jp/report/bankruptcy/?year=2013</t>
        </is>
      </c>
      <c r="C26" s="27" t="n"/>
      <c r="D26" s="27" t="n"/>
    </row>
    <row r="27">
      <c r="C27" s="27" t="n"/>
      <c r="D27" s="27" t="n"/>
    </row>
    <row r="28">
      <c r="D28" s="27" t="n"/>
    </row>
  </sheetData>
  <hyperlinks>
    <hyperlink xmlns:r="http://schemas.openxmlformats.org/officeDocument/2006/relationships" ref="F17" r:id="rId1"/>
    <hyperlink xmlns:r="http://schemas.openxmlformats.org/officeDocument/2006/relationships" ref="A21" r:id="rId2"/>
  </hyperlinks>
  <pageMargins left="0.7" right="0.7" top="0.75" bottom="0.75" header="0.3" footer="0.3"/>
  <drawing xmlns:r="http://schemas.openxmlformats.org/officeDocument/2006/relationships" r:id="rId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U27" sqref="U27"/>
    </sheetView>
  </sheetViews>
  <sheetFormatPr baseColWidth="10" defaultColWidth="11.1640625" defaultRowHeight="16"/>
  <cols>
    <col width="12.1640625" customWidth="1" min="6" max="7"/>
  </cols>
  <sheetData>
    <row r="1">
      <c r="E1" t="n">
        <v>4</v>
      </c>
      <c r="F1" t="inlineStr">
        <is>
          <t>ticks</t>
        </is>
      </c>
      <c r="G1" t="inlineStr">
        <is>
          <t>=</t>
        </is>
      </c>
      <c r="H1" t="inlineStr">
        <is>
          <t>1year</t>
        </is>
      </c>
      <c r="N1" t="n">
        <v>4</v>
      </c>
      <c r="O1" t="inlineStr">
        <is>
          <t>ticks</t>
        </is>
      </c>
      <c r="P1" t="inlineStr">
        <is>
          <t>=</t>
        </is>
      </c>
      <c r="Q1" t="inlineStr">
        <is>
          <t>1year</t>
        </is>
      </c>
      <c r="S1" t="inlineStr">
        <is>
          <t>India</t>
        </is>
      </c>
    </row>
    <row r="3">
      <c r="A3" t="inlineStr">
        <is>
          <t>Year</t>
        </is>
      </c>
      <c r="B3" s="1" t="inlineStr">
        <is>
          <t>Age</t>
        </is>
      </c>
      <c r="C3" t="inlineStr">
        <is>
          <t>Female</t>
        </is>
      </c>
      <c r="D3" t="inlineStr">
        <is>
          <t>Male</t>
        </is>
      </c>
      <c r="E3" t="inlineStr">
        <is>
          <t>Total</t>
        </is>
      </c>
      <c r="F3" s="1" t="inlineStr">
        <is>
          <t>Total %</t>
        </is>
      </c>
      <c r="G3" s="41" t="inlineStr">
        <is>
          <t>per tick</t>
        </is>
      </c>
      <c r="H3" t="inlineStr">
        <is>
          <t>in-code age</t>
        </is>
      </c>
      <c r="J3" t="inlineStr">
        <is>
          <t>Year</t>
        </is>
      </c>
      <c r="K3" s="1" t="inlineStr">
        <is>
          <t>Age</t>
        </is>
      </c>
      <c r="L3" t="inlineStr">
        <is>
          <t>Female</t>
        </is>
      </c>
      <c r="M3" t="inlineStr">
        <is>
          <t>Male</t>
        </is>
      </c>
      <c r="N3" t="inlineStr">
        <is>
          <t>Total</t>
        </is>
      </c>
      <c r="O3" s="1" t="inlineStr">
        <is>
          <t>Total %</t>
        </is>
      </c>
      <c r="P3" s="41" t="inlineStr">
        <is>
          <t>per tick</t>
        </is>
      </c>
      <c r="Q3" t="inlineStr">
        <is>
          <t>in-code age</t>
        </is>
      </c>
      <c r="S3" s="74" t="inlineStr">
        <is>
          <t>year</t>
        </is>
      </c>
      <c r="T3" s="74" t="inlineStr">
        <is>
          <t>age</t>
        </is>
      </c>
      <c r="U3" s="74" t="inlineStr">
        <is>
          <t>prob</t>
        </is>
      </c>
      <c r="V3" s="74" t="inlineStr">
        <is>
          <t>per tick</t>
        </is>
      </c>
      <c r="W3" s="74" t="inlineStr">
        <is>
          <t>in-code age</t>
        </is>
      </c>
    </row>
    <row r="4" ht="17" customHeight="1">
      <c r="A4" t="inlineStr">
        <is>
          <t>1990-1999</t>
        </is>
      </c>
      <c r="B4" s="38" t="n">
        <v>0</v>
      </c>
      <c r="C4" t="n">
        <v>0.003771</v>
      </c>
      <c r="D4" t="n">
        <v>0.004449</v>
      </c>
      <c r="E4" t="n">
        <v>0.004119</v>
      </c>
      <c r="F4" s="10">
        <f>E4</f>
        <v/>
      </c>
      <c r="G4" s="10" t="n"/>
      <c r="H4" s="9" t="n"/>
      <c r="J4" s="6" t="inlineStr">
        <is>
          <t>2010-2019</t>
        </is>
      </c>
      <c r="K4" s="38" t="n">
        <v>0</v>
      </c>
      <c r="L4" t="n">
        <v>0.001989</v>
      </c>
      <c r="M4" t="n">
        <v>0.002163</v>
      </c>
      <c r="N4" t="n">
        <v>0.002078</v>
      </c>
      <c r="O4" s="10">
        <f>N4</f>
        <v/>
      </c>
      <c r="P4" s="10" t="n"/>
      <c r="Q4" s="9" t="n"/>
      <c r="S4" s="74" t="inlineStr">
        <is>
          <t>1990-1999</t>
        </is>
      </c>
      <c r="T4" s="75" t="inlineStr">
        <is>
          <t>15-19</t>
        </is>
      </c>
      <c r="U4" s="75" t="n">
        <v>0.00039</v>
      </c>
      <c r="V4" s="75" t="inlineStr">
        <is>
          <t>9.7514.E-05</t>
        </is>
      </c>
      <c r="W4" s="75" t="inlineStr">
        <is>
          <t>0～20</t>
        </is>
      </c>
    </row>
    <row r="5" ht="17" customHeight="1">
      <c r="A5" t="inlineStr">
        <is>
          <t>1990-1999</t>
        </is>
      </c>
      <c r="B5" s="38" t="inlineStr">
        <is>
          <t>1-4</t>
        </is>
      </c>
      <c r="C5" t="n">
        <v>0.00035</v>
      </c>
      <c r="D5" t="n">
        <v>0.000438</v>
      </c>
      <c r="E5" t="n">
        <v>0.000395</v>
      </c>
      <c r="F5" s="10">
        <f>E5</f>
        <v/>
      </c>
      <c r="G5" s="10" t="n"/>
      <c r="H5" s="9" t="n"/>
      <c r="J5" s="6" t="inlineStr">
        <is>
          <t>2010-2019</t>
        </is>
      </c>
      <c r="K5" s="38" t="inlineStr">
        <is>
          <t>1-4</t>
        </is>
      </c>
      <c r="L5" t="n">
        <v>0.000189</v>
      </c>
      <c r="M5" t="n">
        <v>0.000207</v>
      </c>
      <c r="N5" t="n">
        <v>0.000198</v>
      </c>
      <c r="O5" s="10">
        <f>N5</f>
        <v/>
      </c>
      <c r="P5" s="10" t="n"/>
      <c r="Q5" s="9" t="n"/>
      <c r="S5" s="74" t="inlineStr">
        <is>
          <t>1990-1999</t>
        </is>
      </c>
      <c r="T5" s="75" t="inlineStr">
        <is>
          <t>20-24</t>
        </is>
      </c>
      <c r="U5" s="75" t="n">
        <v>0.000505</v>
      </c>
      <c r="V5" s="75" t="inlineStr">
        <is>
          <t>1.2627.E-04</t>
        </is>
      </c>
      <c r="W5" s="75" t="inlineStr">
        <is>
          <t>20～40</t>
        </is>
      </c>
    </row>
    <row r="6" ht="17" customHeight="1">
      <c r="A6" t="inlineStr">
        <is>
          <t>1990-1999</t>
        </is>
      </c>
      <c r="B6" s="38" t="inlineStr">
        <is>
          <t>5-9</t>
        </is>
      </c>
      <c r="C6" t="n">
        <v>0.000137</v>
      </c>
      <c r="D6" t="n">
        <v>0.000195</v>
      </c>
      <c r="E6" t="n">
        <v>0.000167</v>
      </c>
      <c r="F6" s="10">
        <f>E6</f>
        <v/>
      </c>
      <c r="G6" s="10" t="n"/>
      <c r="H6" s="9" t="n"/>
      <c r="J6" s="6" t="inlineStr">
        <is>
          <t>2010-2019</t>
        </is>
      </c>
      <c r="K6" s="38" t="inlineStr">
        <is>
          <t>5-9</t>
        </is>
      </c>
      <c r="L6" t="n">
        <v>7.6e-05</v>
      </c>
      <c r="M6" t="n">
        <v>9.6e-05</v>
      </c>
      <c r="N6" t="n">
        <v>8.6e-05</v>
      </c>
      <c r="O6" s="10">
        <f>N6</f>
        <v/>
      </c>
      <c r="P6" s="10" t="n"/>
      <c r="Q6" s="9" t="n"/>
      <c r="S6" s="74" t="inlineStr">
        <is>
          <t>1990-1999</t>
        </is>
      </c>
      <c r="T6" s="75" t="inlineStr">
        <is>
          <t>25-29</t>
        </is>
      </c>
      <c r="U6" s="75" t="n">
        <v>0.000523</v>
      </c>
      <c r="V6" s="75" t="inlineStr">
        <is>
          <t>1.3078.E-04</t>
        </is>
      </c>
      <c r="W6" s="75" t="inlineStr">
        <is>
          <t>40～60</t>
        </is>
      </c>
    </row>
    <row r="7" ht="17" customHeight="1">
      <c r="A7" t="inlineStr">
        <is>
          <t>1990-1999</t>
        </is>
      </c>
      <c r="B7" s="38" t="inlineStr">
        <is>
          <t>10-14</t>
        </is>
      </c>
      <c r="C7" t="n">
        <v>0.000109</v>
      </c>
      <c r="D7" t="n">
        <v>0.000165</v>
      </c>
      <c r="E7" t="n">
        <v>0.000138</v>
      </c>
      <c r="F7" s="10">
        <f>E7</f>
        <v/>
      </c>
      <c r="G7" s="10" t="n"/>
      <c r="J7" s="6" t="inlineStr">
        <is>
          <t>2010-2019</t>
        </is>
      </c>
      <c r="K7" s="38" t="inlineStr">
        <is>
          <t>10-14</t>
        </is>
      </c>
      <c r="L7" t="n">
        <v>7.3e-05</v>
      </c>
      <c r="M7" t="n">
        <v>0.000104</v>
      </c>
      <c r="N7" t="n">
        <v>8.899999999999999e-05</v>
      </c>
      <c r="O7" s="10">
        <f>N7</f>
        <v/>
      </c>
      <c r="P7" s="10" t="n"/>
      <c r="S7" s="74" t="inlineStr">
        <is>
          <t>1990-1999</t>
        </is>
      </c>
      <c r="T7" s="75" t="inlineStr">
        <is>
          <t>30-34</t>
        </is>
      </c>
      <c r="U7" s="75" t="n">
        <v>0.000638</v>
      </c>
      <c r="V7" s="75" t="inlineStr">
        <is>
          <t>1.5954.E-04</t>
        </is>
      </c>
      <c r="W7" s="75" t="inlineStr">
        <is>
          <t>60～80</t>
        </is>
      </c>
    </row>
    <row r="8" ht="17" customHeight="1">
      <c r="A8" t="inlineStr">
        <is>
          <t>1990-1999</t>
        </is>
      </c>
      <c r="B8" s="2" t="inlineStr">
        <is>
          <t>15-19</t>
        </is>
      </c>
      <c r="C8" t="n">
        <v>0.000215</v>
      </c>
      <c r="D8" t="n">
        <v>0.000555</v>
      </c>
      <c r="E8" t="n">
        <v>0.00039</v>
      </c>
      <c r="F8" s="8">
        <f>E8</f>
        <v/>
      </c>
      <c r="G8" s="42">
        <f>1-((1-F8)^(1/$E$1))</f>
        <v/>
      </c>
      <c r="H8" s="9" t="inlineStr">
        <is>
          <t>0～20</t>
        </is>
      </c>
      <c r="J8" s="6" t="inlineStr">
        <is>
          <t>2010-2019</t>
        </is>
      </c>
      <c r="K8" s="2" t="inlineStr">
        <is>
          <t>15-19</t>
        </is>
      </c>
      <c r="L8" t="n">
        <v>0.000145</v>
      </c>
      <c r="M8" t="n">
        <v>0.000285</v>
      </c>
      <c r="N8" t="n">
        <v>0.000217</v>
      </c>
      <c r="O8" s="8">
        <f>N8</f>
        <v/>
      </c>
      <c r="P8" s="40">
        <f>1-((1-O8)^(1/$N$1))</f>
        <v/>
      </c>
      <c r="Q8" s="9" t="inlineStr">
        <is>
          <t>0～20</t>
        </is>
      </c>
      <c r="S8" s="74" t="inlineStr">
        <is>
          <t>1990-1999</t>
        </is>
      </c>
      <c r="T8" s="75" t="inlineStr">
        <is>
          <t>35-39</t>
        </is>
      </c>
      <c r="U8" s="75" t="n">
        <v>0.000899</v>
      </c>
      <c r="V8" s="75" t="inlineStr">
        <is>
          <t>2.2483.E-04</t>
        </is>
      </c>
      <c r="W8" s="75" t="inlineStr">
        <is>
          <t>80～100</t>
        </is>
      </c>
    </row>
    <row r="9" ht="17" customHeight="1">
      <c r="A9" t="inlineStr">
        <is>
          <t>1990-1999</t>
        </is>
      </c>
      <c r="B9" s="2" t="inlineStr">
        <is>
          <t>20-24</t>
        </is>
      </c>
      <c r="C9" t="n">
        <v>0.000287</v>
      </c>
      <c r="D9" t="n">
        <v>0.000715</v>
      </c>
      <c r="E9" t="n">
        <v>0.000505</v>
      </c>
      <c r="F9" s="8">
        <f>E9</f>
        <v/>
      </c>
      <c r="G9" s="42">
        <f>1-((1-F9)^(1/$E$1))</f>
        <v/>
      </c>
      <c r="H9" s="9" t="inlineStr">
        <is>
          <t>20～40</t>
        </is>
      </c>
      <c r="J9" s="6" t="inlineStr">
        <is>
          <t>2010-2019</t>
        </is>
      </c>
      <c r="K9" s="2" t="inlineStr">
        <is>
          <t>20-24</t>
        </is>
      </c>
      <c r="L9" t="n">
        <v>0.000231</v>
      </c>
      <c r="M9" t="n">
        <v>0.000532</v>
      </c>
      <c r="N9" t="n">
        <v>0.000385</v>
      </c>
      <c r="O9" s="8">
        <f>N9</f>
        <v/>
      </c>
      <c r="P9" s="40">
        <f>1-((1-O9)^(1/$N$1))</f>
        <v/>
      </c>
      <c r="Q9" s="9" t="inlineStr">
        <is>
          <t>20～40</t>
        </is>
      </c>
      <c r="S9" s="74" t="inlineStr">
        <is>
          <t>1990-1999</t>
        </is>
      </c>
      <c r="T9" s="75" t="inlineStr">
        <is>
          <t>40-44</t>
        </is>
      </c>
      <c r="U9" s="75" t="n">
        <v>0.001427</v>
      </c>
      <c r="V9" s="75" t="inlineStr">
        <is>
          <t>3.5694.E-04</t>
        </is>
      </c>
      <c r="W9" s="75" t="inlineStr">
        <is>
          <t>100～120</t>
        </is>
      </c>
    </row>
    <row r="10" ht="17" customHeight="1">
      <c r="A10" t="inlineStr">
        <is>
          <t>1990-1999</t>
        </is>
      </c>
      <c r="B10" s="2" t="inlineStr">
        <is>
          <t>25-29</t>
        </is>
      </c>
      <c r="C10" t="n">
        <v>0.000328</v>
      </c>
      <c r="D10" t="n">
        <v>0.000712</v>
      </c>
      <c r="E10" t="n">
        <v>0.000523</v>
      </c>
      <c r="F10" s="8">
        <f>E10</f>
        <v/>
      </c>
      <c r="G10" s="42">
        <f>1-((1-F10)^(1/$E$1))</f>
        <v/>
      </c>
      <c r="H10" s="9" t="inlineStr">
        <is>
          <t>40～60</t>
        </is>
      </c>
      <c r="J10" s="6" t="inlineStr">
        <is>
          <t>2010-2019</t>
        </is>
      </c>
      <c r="K10" s="2" t="inlineStr">
        <is>
          <t>25-29</t>
        </is>
      </c>
      <c r="L10" t="n">
        <v>0.000278</v>
      </c>
      <c r="M10" t="n">
        <v>0.000571</v>
      </c>
      <c r="N10" t="n">
        <v>0.000427</v>
      </c>
      <c r="O10" s="8">
        <f>N10</f>
        <v/>
      </c>
      <c r="P10" s="40">
        <f>1-((1-O10)^(1/$N$1))</f>
        <v/>
      </c>
      <c r="Q10" s="9" t="inlineStr">
        <is>
          <t>40～60</t>
        </is>
      </c>
      <c r="S10" s="74" t="inlineStr">
        <is>
          <t>1990-1999</t>
        </is>
      </c>
      <c r="T10" s="75" t="inlineStr">
        <is>
          <t>45-49</t>
        </is>
      </c>
      <c r="U10" s="75" t="n">
        <v>0.002329</v>
      </c>
      <c r="V10" s="75" t="inlineStr">
        <is>
          <t>5.8276.E-04</t>
        </is>
      </c>
      <c r="W10" s="75" t="inlineStr">
        <is>
          <t>120～140</t>
        </is>
      </c>
    </row>
    <row r="11" ht="17" customHeight="1">
      <c r="A11" t="inlineStr">
        <is>
          <t>1990-1999</t>
        </is>
      </c>
      <c r="B11" s="2" t="inlineStr">
        <is>
          <t>30-34</t>
        </is>
      </c>
      <c r="C11" t="n">
        <v>0.000449</v>
      </c>
      <c r="D11" t="n">
        <v>0.000824</v>
      </c>
      <c r="E11" t="n">
        <v>0.000638</v>
      </c>
      <c r="F11" s="8">
        <f>E11</f>
        <v/>
      </c>
      <c r="G11" s="42">
        <f>1-((1-F11)^(1/$E$1))</f>
        <v/>
      </c>
      <c r="H11" s="9" t="inlineStr">
        <is>
          <t>60～80</t>
        </is>
      </c>
      <c r="J11" s="6" t="inlineStr">
        <is>
          <t>2010-2019</t>
        </is>
      </c>
      <c r="K11" s="2" t="inlineStr">
        <is>
          <t>30-34</t>
        </is>
      </c>
      <c r="L11" t="n">
        <v>0.000362</v>
      </c>
      <c r="M11" t="n">
        <v>0.000664</v>
      </c>
      <c r="N11" t="n">
        <v>0.000516</v>
      </c>
      <c r="O11" s="8">
        <f>N11</f>
        <v/>
      </c>
      <c r="P11" s="40">
        <f>1-((1-O11)^(1/$N$1))</f>
        <v/>
      </c>
      <c r="Q11" s="9" t="inlineStr">
        <is>
          <t>60～80</t>
        </is>
      </c>
      <c r="S11" s="74" t="inlineStr">
        <is>
          <t>1990-1999</t>
        </is>
      </c>
      <c r="T11" s="75" t="inlineStr">
        <is>
          <t>50-54</t>
        </is>
      </c>
      <c r="U11" s="75" t="n">
        <v>0.003651</v>
      </c>
      <c r="V11" s="75" t="inlineStr">
        <is>
          <t>9.1400.E-04</t>
        </is>
      </c>
      <c r="W11" s="75" t="inlineStr">
        <is>
          <t>140～160</t>
        </is>
      </c>
    </row>
    <row r="12" ht="17" customHeight="1">
      <c r="A12" t="inlineStr">
        <is>
          <t>1990-1999</t>
        </is>
      </c>
      <c r="B12" s="2" t="inlineStr">
        <is>
          <t>35-39</t>
        </is>
      </c>
      <c r="C12" t="n">
        <v>0.000638</v>
      </c>
      <c r="D12" t="n">
        <v>0.001155</v>
      </c>
      <c r="E12" t="n">
        <v>0.000899</v>
      </c>
      <c r="F12" s="8">
        <f>E12</f>
        <v/>
      </c>
      <c r="G12" s="42">
        <f>1-((1-F12)^(1/$E$1))</f>
        <v/>
      </c>
      <c r="H12" s="9" t="inlineStr">
        <is>
          <t>80～100</t>
        </is>
      </c>
      <c r="J12" s="6" t="inlineStr">
        <is>
          <t>2010-2019</t>
        </is>
      </c>
      <c r="K12" s="2" t="inlineStr">
        <is>
          <t>35-39</t>
        </is>
      </c>
      <c r="L12" t="n">
        <v>0.000509</v>
      </c>
      <c r="M12" t="n">
        <v>0.000871</v>
      </c>
      <c r="N12" t="n">
        <v>0.000693</v>
      </c>
      <c r="O12" s="8">
        <f>N12</f>
        <v/>
      </c>
      <c r="P12" s="40">
        <f>1-((1-O12)^(1/$N$1))</f>
        <v/>
      </c>
      <c r="Q12" s="9" t="inlineStr">
        <is>
          <t>80～100</t>
        </is>
      </c>
      <c r="S12" s="74" t="inlineStr">
        <is>
          <t>1990-1999</t>
        </is>
      </c>
      <c r="T12" s="75" t="inlineStr">
        <is>
          <t>55-59</t>
        </is>
      </c>
      <c r="U12" s="75" t="n">
        <v>0.005654</v>
      </c>
      <c r="V12" s="75" t="inlineStr">
        <is>
          <t>1.4165.E-03</t>
        </is>
      </c>
      <c r="W12" s="75" t="inlineStr">
        <is>
          <t>160～180</t>
        </is>
      </c>
    </row>
    <row r="13" ht="17" customHeight="1">
      <c r="A13" t="inlineStr">
        <is>
          <t>1990-1999</t>
        </is>
      </c>
      <c r="B13" s="2" t="inlineStr">
        <is>
          <t>40-44</t>
        </is>
      </c>
      <c r="C13" t="n">
        <v>0.001018</v>
      </c>
      <c r="D13" t="n">
        <v>0.001831</v>
      </c>
      <c r="E13" t="n">
        <v>0.001427</v>
      </c>
      <c r="F13" s="8">
        <f>E13</f>
        <v/>
      </c>
      <c r="G13" s="42">
        <f>1-((1-F13)^(1/$E$1))</f>
        <v/>
      </c>
      <c r="H13" s="9" t="inlineStr">
        <is>
          <t>100～120</t>
        </is>
      </c>
      <c r="J13" s="6" t="inlineStr">
        <is>
          <t>2010-2019</t>
        </is>
      </c>
      <c r="K13" s="2" t="inlineStr">
        <is>
          <t>40-44</t>
        </is>
      </c>
      <c r="L13" t="n">
        <v>0.000767</v>
      </c>
      <c r="M13" t="n">
        <v>0.001304</v>
      </c>
      <c r="N13" t="n">
        <v>0.001039</v>
      </c>
      <c r="O13" s="8">
        <f>N13</f>
        <v/>
      </c>
      <c r="P13" s="40">
        <f>1-((1-O13)^(1/$N$1))</f>
        <v/>
      </c>
      <c r="Q13" s="9" t="inlineStr">
        <is>
          <t>100～120</t>
        </is>
      </c>
      <c r="S13" s="74" t="inlineStr">
        <is>
          <t>1990-1999</t>
        </is>
      </c>
      <c r="T13" s="75" t="inlineStr">
        <is>
          <t>60-64</t>
        </is>
      </c>
      <c r="U13" s="75" t="n">
        <v>0.008959</v>
      </c>
      <c r="V13" s="75" t="inlineStr">
        <is>
          <t>2.2473.E-03</t>
        </is>
      </c>
      <c r="W13" s="75" t="inlineStr">
        <is>
          <t>180～200</t>
        </is>
      </c>
    </row>
    <row r="14" ht="17" customHeight="1">
      <c r="A14" t="inlineStr">
        <is>
          <t>1990-1999</t>
        </is>
      </c>
      <c r="B14" s="2" t="inlineStr">
        <is>
          <t>45-49</t>
        </is>
      </c>
      <c r="C14" t="n">
        <v>0.001604</v>
      </c>
      <c r="D14" t="n">
        <v>0.003054</v>
      </c>
      <c r="E14" t="n">
        <v>0.002329</v>
      </c>
      <c r="F14" s="8">
        <f>E14</f>
        <v/>
      </c>
      <c r="G14" s="42">
        <f>1-((1-F14)^(1/$E$1))</f>
        <v/>
      </c>
      <c r="H14" s="9" t="inlineStr">
        <is>
          <t>120～140</t>
        </is>
      </c>
      <c r="J14" s="6" t="inlineStr">
        <is>
          <t>2010-2019</t>
        </is>
      </c>
      <c r="K14" s="2" t="inlineStr">
        <is>
          <t>45-49</t>
        </is>
      </c>
      <c r="L14" t="n">
        <v>0.001189</v>
      </c>
      <c r="M14" t="n">
        <v>0.00206</v>
      </c>
      <c r="N14" t="n">
        <v>0.00163</v>
      </c>
      <c r="O14" s="8">
        <f>N14</f>
        <v/>
      </c>
      <c r="P14" s="40">
        <f>1-((1-O14)^(1/$N$1))</f>
        <v/>
      </c>
      <c r="Q14" s="9" t="inlineStr">
        <is>
          <t>120～140</t>
        </is>
      </c>
      <c r="S14" s="74" t="inlineStr">
        <is>
          <t>1990-1999</t>
        </is>
      </c>
      <c r="T14" s="75" t="inlineStr">
        <is>
          <t>65-69</t>
        </is>
      </c>
      <c r="U14" s="75" t="n">
        <v>0.013701</v>
      </c>
      <c r="V14" s="75" t="inlineStr">
        <is>
          <t>3.4430.E-03</t>
        </is>
      </c>
      <c r="W14" s="75" t="inlineStr">
        <is>
          <t>200～220</t>
        </is>
      </c>
    </row>
    <row r="15" ht="17" customHeight="1">
      <c r="A15" t="inlineStr">
        <is>
          <t>1990-1999</t>
        </is>
      </c>
      <c r="B15" s="2" t="inlineStr">
        <is>
          <t>50-54</t>
        </is>
      </c>
      <c r="C15" t="n">
        <v>0.002402</v>
      </c>
      <c r="D15" t="n">
        <v>0.00492</v>
      </c>
      <c r="E15" t="n">
        <v>0.003651</v>
      </c>
      <c r="F15" s="8">
        <f>E15</f>
        <v/>
      </c>
      <c r="G15" s="42">
        <f>1-((1-F15)^(1/$E$1))</f>
        <v/>
      </c>
      <c r="H15" s="9" t="inlineStr">
        <is>
          <t>140～160</t>
        </is>
      </c>
      <c r="J15" s="6" t="inlineStr">
        <is>
          <t>2010-2019</t>
        </is>
      </c>
      <c r="K15" s="2" t="inlineStr">
        <is>
          <t>50-54</t>
        </is>
      </c>
      <c r="L15" t="n">
        <v>0.001812</v>
      </c>
      <c r="M15" t="n">
        <v>0.003373</v>
      </c>
      <c r="N15" t="n">
        <v>0.002597</v>
      </c>
      <c r="O15" s="8">
        <f>N15</f>
        <v/>
      </c>
      <c r="P15" s="40">
        <f>1-((1-O15)^(1/$N$1))</f>
        <v/>
      </c>
      <c r="Q15" s="9" t="inlineStr">
        <is>
          <t>140～160</t>
        </is>
      </c>
      <c r="S15" s="74" t="inlineStr">
        <is>
          <t>1990-1999</t>
        </is>
      </c>
      <c r="T15" s="75" t="inlineStr">
        <is>
          <t>70-74</t>
        </is>
      </c>
      <c r="U15" s="75" t="n">
        <v>0.021679</v>
      </c>
      <c r="V15" s="75" t="inlineStr">
        <is>
          <t>5.4644.E-03</t>
        </is>
      </c>
      <c r="W15" s="75" t="inlineStr">
        <is>
          <t>220～240</t>
        </is>
      </c>
    </row>
    <row r="16" ht="17" customHeight="1">
      <c r="A16" t="inlineStr">
        <is>
          <t>1990-1999</t>
        </is>
      </c>
      <c r="B16" s="2" t="inlineStr">
        <is>
          <t>55-59</t>
        </is>
      </c>
      <c r="C16" t="n">
        <v>0.003484</v>
      </c>
      <c r="D16" t="n">
        <v>0.007904</v>
      </c>
      <c r="E16" t="n">
        <v>0.005654</v>
      </c>
      <c r="F16" s="8">
        <f>E16</f>
        <v/>
      </c>
      <c r="G16" s="42">
        <f>1-((1-F16)^(1/$E$1))</f>
        <v/>
      </c>
      <c r="H16" s="9" t="inlineStr">
        <is>
          <t>160～180</t>
        </is>
      </c>
      <c r="J16" s="6" t="inlineStr">
        <is>
          <t>2010-2019</t>
        </is>
      </c>
      <c r="K16" s="2" t="inlineStr">
        <is>
          <t>55-59</t>
        </is>
      </c>
      <c r="L16" t="n">
        <v>0.002581</v>
      </c>
      <c r="M16" t="n">
        <v>0.005412</v>
      </c>
      <c r="N16" t="n">
        <v>0.003992</v>
      </c>
      <c r="O16" s="8">
        <f>N16</f>
        <v/>
      </c>
      <c r="P16" s="40">
        <f>1-((1-O16)^(1/$N$1))</f>
        <v/>
      </c>
      <c r="Q16" s="9" t="inlineStr">
        <is>
          <t>160～180</t>
        </is>
      </c>
      <c r="S16" s="74" t="inlineStr">
        <is>
          <t>1990-1999</t>
        </is>
      </c>
      <c r="T16" s="75" t="inlineStr">
        <is>
          <t>75-79</t>
        </is>
      </c>
      <c r="U16" s="75" t="n">
        <v>0.037803</v>
      </c>
      <c r="V16" s="75" t="inlineStr">
        <is>
          <t>9.5878.E-03</t>
        </is>
      </c>
      <c r="W16" s="75" t="inlineStr">
        <is>
          <t>240～260</t>
        </is>
      </c>
    </row>
    <row r="17" ht="17" customHeight="1">
      <c r="A17" t="inlineStr">
        <is>
          <t>1990-1999</t>
        </is>
      </c>
      <c r="B17" s="2" t="inlineStr">
        <is>
          <t>60-64</t>
        </is>
      </c>
      <c r="C17" t="n">
        <v>0.005368</v>
      </c>
      <c r="D17" t="n">
        <v>0.012801</v>
      </c>
      <c r="E17" t="n">
        <v>0.008959</v>
      </c>
      <c r="F17" s="8">
        <f>E17</f>
        <v/>
      </c>
      <c r="G17" s="42">
        <f>1-((1-F17)^(1/$E$1))</f>
        <v/>
      </c>
      <c r="H17" s="3" t="inlineStr">
        <is>
          <t>180～200</t>
        </is>
      </c>
      <c r="J17" s="6" t="inlineStr">
        <is>
          <t>2010-2019</t>
        </is>
      </c>
      <c r="K17" s="2" t="inlineStr">
        <is>
          <t>60-64</t>
        </is>
      </c>
      <c r="L17" t="n">
        <v>0.00376</v>
      </c>
      <c r="M17" t="n">
        <v>0.008800000000000001</v>
      </c>
      <c r="N17" t="n">
        <v>0.006241</v>
      </c>
      <c r="O17" s="8">
        <f>N17</f>
        <v/>
      </c>
      <c r="P17" s="40">
        <f>1-((1-O17)^(1/$N$1))</f>
        <v/>
      </c>
      <c r="Q17" s="3" t="inlineStr">
        <is>
          <t>180～200</t>
        </is>
      </c>
      <c r="S17" s="74" t="inlineStr">
        <is>
          <t>1990-1999</t>
        </is>
      </c>
      <c r="T17" s="75" t="inlineStr">
        <is>
          <t>80-84</t>
        </is>
      </c>
      <c r="U17" s="75" t="n">
        <v>0.06836100000000001</v>
      </c>
      <c r="V17" s="75" t="inlineStr">
        <is>
          <t>1.7547.E-02</t>
        </is>
      </c>
      <c r="W17" s="75" t="inlineStr">
        <is>
          <t>260～280</t>
        </is>
      </c>
    </row>
    <row r="18" ht="17" customHeight="1">
      <c r="A18" t="inlineStr">
        <is>
          <t>1990-1999</t>
        </is>
      </c>
      <c r="B18" s="2" t="inlineStr">
        <is>
          <t>65-69</t>
        </is>
      </c>
      <c r="C18" t="n">
        <v>0.008560999999999999</v>
      </c>
      <c r="D18" t="n">
        <v>0.019711</v>
      </c>
      <c r="E18" t="n">
        <v>0.013701</v>
      </c>
      <c r="F18" s="8">
        <f>E18</f>
        <v/>
      </c>
      <c r="G18" s="42">
        <f>1-((1-F18)^(1/$E$1))</f>
        <v/>
      </c>
      <c r="H18" s="9" t="inlineStr">
        <is>
          <t>200～220</t>
        </is>
      </c>
      <c r="J18" s="6" t="inlineStr">
        <is>
          <t>2010-2019</t>
        </is>
      </c>
      <c r="K18" s="2" t="inlineStr">
        <is>
          <t>65-69</t>
        </is>
      </c>
      <c r="L18" t="n">
        <v>0.005637</v>
      </c>
      <c r="M18" t="n">
        <v>0.013703</v>
      </c>
      <c r="N18" t="n">
        <v>0.009527000000000001</v>
      </c>
      <c r="O18" s="8">
        <f>N18</f>
        <v/>
      </c>
      <c r="P18" s="40">
        <f>1-((1-O18)^(1/$N$1))</f>
        <v/>
      </c>
      <c r="Q18" s="9" t="inlineStr">
        <is>
          <t>200～220</t>
        </is>
      </c>
      <c r="S18" s="74" t="inlineStr">
        <is>
          <t>1990-1999</t>
        </is>
      </c>
      <c r="T18" s="75" t="inlineStr">
        <is>
          <t>85-89</t>
        </is>
      </c>
      <c r="U18" s="75" t="n">
        <v>0.118223</v>
      </c>
      <c r="V18" s="75" t="inlineStr">
        <is>
          <t>3.0964.E-02</t>
        </is>
      </c>
      <c r="W18" s="75" t="inlineStr">
        <is>
          <t>280～300</t>
        </is>
      </c>
    </row>
    <row r="19" ht="17" customHeight="1">
      <c r="A19" t="inlineStr">
        <is>
          <t>1990-1999</t>
        </is>
      </c>
      <c r="B19" s="2" t="inlineStr">
        <is>
          <t>70-74</t>
        </is>
      </c>
      <c r="C19" t="n">
        <v>0.014793</v>
      </c>
      <c r="D19" t="n">
        <v>0.031199</v>
      </c>
      <c r="E19" t="n">
        <v>0.021679</v>
      </c>
      <c r="F19" s="8">
        <f>E19</f>
        <v/>
      </c>
      <c r="G19" s="42">
        <f>1-((1-F19)^(1/$E$1))</f>
        <v/>
      </c>
      <c r="H19" s="9" t="inlineStr">
        <is>
          <t>220～240</t>
        </is>
      </c>
      <c r="J19" s="6" t="inlineStr">
        <is>
          <t>2010-2019</t>
        </is>
      </c>
      <c r="K19" s="2" t="inlineStr">
        <is>
          <t>70-74</t>
        </is>
      </c>
      <c r="L19" t="n">
        <v>0.009079</v>
      </c>
      <c r="M19" t="n">
        <v>0.021411</v>
      </c>
      <c r="N19" t="n">
        <v>0.01483</v>
      </c>
      <c r="O19" s="8">
        <f>N19</f>
        <v/>
      </c>
      <c r="P19" s="40">
        <f>1-((1-O19)^(1/$N$1))</f>
        <v/>
      </c>
      <c r="Q19" s="9" t="inlineStr">
        <is>
          <t>220～240</t>
        </is>
      </c>
      <c r="S19" s="74" t="inlineStr">
        <is>
          <t>1990-1999</t>
        </is>
      </c>
      <c r="T19" s="75" t="inlineStr">
        <is>
          <t>90-94</t>
        </is>
      </c>
      <c r="U19" s="75" t="n">
        <v>0.194816</v>
      </c>
      <c r="V19" s="75" t="inlineStr">
        <is>
          <t>5.2730.E-02</t>
        </is>
      </c>
      <c r="W19" s="75" t="inlineStr">
        <is>
          <t>300～320</t>
        </is>
      </c>
    </row>
    <row r="20" ht="17" customHeight="1">
      <c r="A20" t="inlineStr">
        <is>
          <t>1990-1999</t>
        </is>
      </c>
      <c r="B20" s="2" t="inlineStr">
        <is>
          <t>75-79</t>
        </is>
      </c>
      <c r="C20" t="n">
        <v>0.027935</v>
      </c>
      <c r="D20" t="n">
        <v>0.05349</v>
      </c>
      <c r="E20" t="n">
        <v>0.037803</v>
      </c>
      <c r="F20" s="8">
        <f>E20</f>
        <v/>
      </c>
      <c r="G20" s="42">
        <f>1-((1-F20)^(1/$E$1))</f>
        <v/>
      </c>
      <c r="H20" s="9" t="inlineStr">
        <is>
          <t>240～260</t>
        </is>
      </c>
      <c r="J20" s="6" t="inlineStr">
        <is>
          <t>2010-2019</t>
        </is>
      </c>
      <c r="K20" s="2" t="inlineStr">
        <is>
          <t>75-79</t>
        </is>
      </c>
      <c r="L20" t="n">
        <v>0.016385</v>
      </c>
      <c r="M20" t="n">
        <v>0.035807</v>
      </c>
      <c r="N20" t="n">
        <v>0.024966</v>
      </c>
      <c r="O20" s="8">
        <f>N20</f>
        <v/>
      </c>
      <c r="P20" s="40">
        <f>1-((1-O20)^(1/$N$1))</f>
        <v/>
      </c>
      <c r="Q20" s="9" t="inlineStr">
        <is>
          <t>240～260</t>
        </is>
      </c>
      <c r="S20" s="74" t="inlineStr">
        <is>
          <t>1990-1999</t>
        </is>
      </c>
      <c r="T20" s="75" t="inlineStr">
        <is>
          <t>95-99</t>
        </is>
      </c>
      <c r="U20" s="75" t="n">
        <v>0.29445</v>
      </c>
      <c r="V20" s="75" t="inlineStr">
        <is>
          <t>8.3501.E-02</t>
        </is>
      </c>
      <c r="W20" s="75" t="inlineStr">
        <is>
          <t>320～340</t>
        </is>
      </c>
    </row>
    <row r="21" ht="17" customHeight="1">
      <c r="A21" t="inlineStr">
        <is>
          <t>1990-1999</t>
        </is>
      </c>
      <c r="B21" s="2" t="inlineStr">
        <is>
          <t>80-84</t>
        </is>
      </c>
      <c r="C21" t="n">
        <v>0.054473</v>
      </c>
      <c r="D21" t="n">
        <v>0.092831</v>
      </c>
      <c r="E21" t="n">
        <v>0.06836100000000001</v>
      </c>
      <c r="F21" s="8">
        <f>E21</f>
        <v/>
      </c>
      <c r="G21" s="42">
        <f>1-((1-F21)^(1/$E$1))</f>
        <v/>
      </c>
      <c r="H21" s="9" t="inlineStr">
        <is>
          <t>260～280</t>
        </is>
      </c>
      <c r="J21" s="6" t="inlineStr">
        <is>
          <t>2010-2019</t>
        </is>
      </c>
      <c r="K21" s="2" t="inlineStr">
        <is>
          <t>80-84</t>
        </is>
      </c>
      <c r="L21" t="n">
        <v>0.032646</v>
      </c>
      <c r="M21" t="n">
        <v>0.065064</v>
      </c>
      <c r="N21" t="n">
        <v>0.045611</v>
      </c>
      <c r="O21" s="8">
        <f>N21</f>
        <v/>
      </c>
      <c r="P21" s="40">
        <f>1-((1-O21)^(1/$N$1))</f>
        <v/>
      </c>
      <c r="Q21" s="9" t="inlineStr">
        <is>
          <t>260～280</t>
        </is>
      </c>
      <c r="S21" s="74" t="inlineStr">
        <is>
          <t>1990-1999</t>
        </is>
      </c>
      <c r="T21" s="75" t="inlineStr">
        <is>
          <t>100-104</t>
        </is>
      </c>
      <c r="U21" s="75" t="n">
        <v>0.41848</v>
      </c>
      <c r="V21" s="75" t="inlineStr">
        <is>
          <t>1.2674.E-01</t>
        </is>
      </c>
      <c r="W21" s="75" t="inlineStr">
        <is>
          <t>340～360</t>
        </is>
      </c>
    </row>
    <row r="22" ht="17" customHeight="1">
      <c r="A22" t="inlineStr">
        <is>
          <t>1990-1999</t>
        </is>
      </c>
      <c r="B22" s="2" t="inlineStr">
        <is>
          <t>85-89</t>
        </is>
      </c>
      <c r="C22" t="n">
        <v>0.101828</v>
      </c>
      <c r="D22" t="n">
        <v>0.152507</v>
      </c>
      <c r="E22" t="n">
        <v>0.118223</v>
      </c>
      <c r="F22" s="8">
        <f>E22</f>
        <v/>
      </c>
      <c r="G22" s="42">
        <f>1-((1-F22)^(1/$E$1))</f>
        <v/>
      </c>
      <c r="H22" s="9" t="inlineStr">
        <is>
          <t>280～300</t>
        </is>
      </c>
      <c r="J22" s="6" t="inlineStr">
        <is>
          <t>2010-2019</t>
        </is>
      </c>
      <c r="K22" s="2" t="inlineStr">
        <is>
          <t>85-89</t>
        </is>
      </c>
      <c r="L22" t="n">
        <v>0.066466</v>
      </c>
      <c r="M22" t="n">
        <v>0.11631</v>
      </c>
      <c r="N22" t="n">
        <v>0.083107</v>
      </c>
      <c r="O22" s="8">
        <f>N22</f>
        <v/>
      </c>
      <c r="P22" s="40">
        <f>1-((1-O22)^(1/$N$1))</f>
        <v/>
      </c>
      <c r="Q22" s="9" t="inlineStr">
        <is>
          <t>280～300</t>
        </is>
      </c>
      <c r="S22" s="76" t="n"/>
      <c r="T22" s="76" t="n"/>
      <c r="U22" s="76" t="n"/>
      <c r="V22" s="76" t="n"/>
      <c r="W22" s="76" t="n"/>
    </row>
    <row r="23" ht="17" customHeight="1">
      <c r="A23" t="inlineStr">
        <is>
          <t>1990-1999</t>
        </is>
      </c>
      <c r="B23" s="2" t="inlineStr">
        <is>
          <t>90-94</t>
        </is>
      </c>
      <c r="C23" t="n">
        <v>0.17805</v>
      </c>
      <c r="D23" t="n">
        <v>0.238052</v>
      </c>
      <c r="E23" t="n">
        <v>0.194816</v>
      </c>
      <c r="F23" s="8">
        <f>E23</f>
        <v/>
      </c>
      <c r="G23" s="42">
        <f>1-((1-F23)^(1/$E$1))</f>
        <v/>
      </c>
      <c r="H23" s="9" t="inlineStr">
        <is>
          <t>300～320</t>
        </is>
      </c>
      <c r="J23" s="6" t="inlineStr">
        <is>
          <t>2010-2019</t>
        </is>
      </c>
      <c r="K23" s="2" t="inlineStr">
        <is>
          <t>90-94</t>
        </is>
      </c>
      <c r="L23" t="n">
        <v>0.131551</v>
      </c>
      <c r="M23" t="n">
        <v>0.198255</v>
      </c>
      <c r="N23" t="n">
        <v>0.148196</v>
      </c>
      <c r="O23" s="8">
        <f>N23</f>
        <v/>
      </c>
      <c r="P23" s="40">
        <f>1-((1-O23)^(1/$N$1))</f>
        <v/>
      </c>
      <c r="Q23" s="9" t="inlineStr">
        <is>
          <t>300～320</t>
        </is>
      </c>
      <c r="S23" s="76" t="n"/>
      <c r="T23" s="76" t="n"/>
      <c r="U23" s="76" t="n"/>
      <c r="V23" s="76" t="n"/>
      <c r="W23" s="76" t="n"/>
    </row>
    <row r="24" ht="17" customHeight="1">
      <c r="A24" t="inlineStr">
        <is>
          <t>1990-1999</t>
        </is>
      </c>
      <c r="B24" s="2" t="inlineStr">
        <is>
          <t>95-99</t>
        </is>
      </c>
      <c r="C24" t="n">
        <v>0.278419</v>
      </c>
      <c r="D24" t="n">
        <v>0.346532</v>
      </c>
      <c r="E24" t="n">
        <v>0.29445</v>
      </c>
      <c r="F24" s="8">
        <f>E24</f>
        <v/>
      </c>
      <c r="G24" s="42">
        <f>1-((1-F24)^(1/$E$1))</f>
        <v/>
      </c>
      <c r="H24" s="9" t="inlineStr">
        <is>
          <t>320～340</t>
        </is>
      </c>
      <c r="J24" s="6" t="inlineStr">
        <is>
          <t>2010-2019</t>
        </is>
      </c>
      <c r="K24" s="2" t="inlineStr">
        <is>
          <t>95-99</t>
        </is>
      </c>
      <c r="L24" t="n">
        <v>0.237786</v>
      </c>
      <c r="M24" t="n">
        <v>0.320748</v>
      </c>
      <c r="N24" t="n">
        <v>0.252469</v>
      </c>
      <c r="O24" s="8">
        <f>N24</f>
        <v/>
      </c>
      <c r="P24" s="40">
        <f>1-((1-O24)^(1/$N$1))</f>
        <v/>
      </c>
      <c r="Q24" s="9" t="inlineStr">
        <is>
          <t>320～340</t>
        </is>
      </c>
      <c r="S24" s="74" t="inlineStr">
        <is>
          <t>ticks per year</t>
        </is>
      </c>
      <c r="T24" s="75" t="n">
        <v>4</v>
      </c>
      <c r="U24" s="76" t="n"/>
      <c r="V24" s="76" t="n"/>
      <c r="W24" s="76" t="n"/>
    </row>
    <row r="25" ht="17" customHeight="1">
      <c r="A25" t="inlineStr">
        <is>
          <t>1990-1999</t>
        </is>
      </c>
      <c r="B25" s="2" t="inlineStr">
        <is>
          <t>100-104</t>
        </is>
      </c>
      <c r="C25" t="n">
        <v>0.403543</v>
      </c>
      <c r="D25" t="n">
        <v>0.480095</v>
      </c>
      <c r="E25" t="n">
        <v>0.41848</v>
      </c>
      <c r="F25" s="8">
        <f>E25</f>
        <v/>
      </c>
      <c r="G25" s="42">
        <f>1-((1-F25)^(1/$E$1))</f>
        <v/>
      </c>
      <c r="H25" s="9" t="inlineStr">
        <is>
          <t>340～360</t>
        </is>
      </c>
      <c r="J25" s="6" t="inlineStr">
        <is>
          <t>2010-2019</t>
        </is>
      </c>
      <c r="K25" s="2" t="inlineStr">
        <is>
          <t>100-104</t>
        </is>
      </c>
      <c r="L25" t="n">
        <v>0.387999</v>
      </c>
      <c r="M25" t="n">
        <v>0.477562</v>
      </c>
      <c r="N25" t="n">
        <v>0.399461</v>
      </c>
      <c r="O25" s="8">
        <f>N25</f>
        <v/>
      </c>
      <c r="P25" s="40">
        <f>1-((1-O25)^(1/$N$1))</f>
        <v/>
      </c>
      <c r="Q25" s="9" t="inlineStr">
        <is>
          <t>340～360</t>
        </is>
      </c>
    </row>
    <row r="26" ht="17" customHeight="1">
      <c r="A26" t="inlineStr">
        <is>
          <t>1990-1999</t>
        </is>
      </c>
      <c r="B26" s="38" t="inlineStr">
        <is>
          <t>105-109</t>
        </is>
      </c>
      <c r="C26" t="n">
        <v>0.556084</v>
      </c>
      <c r="D26" t="n">
        <v>0.636229</v>
      </c>
      <c r="E26" t="n">
        <v>0.568402</v>
      </c>
      <c r="F26" s="10">
        <f>E26</f>
        <v/>
      </c>
      <c r="G26" s="39" t="n"/>
      <c r="J26" s="6" t="inlineStr">
        <is>
          <t>2010-2019</t>
        </is>
      </c>
      <c r="K26" s="38" t="inlineStr">
        <is>
          <t>105-109</t>
        </is>
      </c>
      <c r="L26" t="n">
        <v>0.552332</v>
      </c>
      <c r="M26" t="n">
        <v>0.66105</v>
      </c>
      <c r="N26" t="n">
        <v>0.5619</v>
      </c>
      <c r="O26" s="10">
        <f>N26</f>
        <v/>
      </c>
      <c r="P26" s="10" t="n"/>
    </row>
    <row r="27" ht="17" customHeight="1">
      <c r="A27" t="inlineStr">
        <is>
          <t>1990-1999</t>
        </is>
      </c>
      <c r="B27" s="38" t="inlineStr">
        <is>
          <t>110+</t>
        </is>
      </c>
      <c r="C27" t="n">
        <v>0.533029</v>
      </c>
      <c r="D27" t="n">
        <v>0.461502</v>
      </c>
      <c r="E27" t="n">
        <v>0.525447</v>
      </c>
      <c r="F27" s="10">
        <f>E27</f>
        <v/>
      </c>
      <c r="G27" s="39" t="n"/>
      <c r="J27" s="6" t="inlineStr">
        <is>
          <t>2010-2019</t>
        </is>
      </c>
      <c r="K27" s="38" t="inlineStr">
        <is>
          <t>110+</t>
        </is>
      </c>
      <c r="L27" t="n">
        <v>0.687092</v>
      </c>
      <c r="M27" t="n">
        <v>0.802889</v>
      </c>
      <c r="N27" t="n">
        <v>0.693456</v>
      </c>
      <c r="O27" s="10">
        <f>N27</f>
        <v/>
      </c>
      <c r="P27" s="10" t="n"/>
    </row>
    <row r="29">
      <c r="A29" t="inlineStr">
        <is>
          <t>https://www.ipss.go.jp/p-toukei/JMD_004_002/13/index-en.html</t>
        </is>
      </c>
    </row>
  </sheetData>
  <hyperlinks xmlns:r="http://schemas.openxmlformats.org/officeDocument/2006/relationships">
    <hyperlink ref="A29" r:id="rId1"/>
  </hyperlink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3"/>
  <sheetViews>
    <sheetView topLeftCell="S1" zoomScale="84" zoomScaleNormal="60" workbookViewId="0">
      <selection activeCell="E1" sqref="E1"/>
    </sheetView>
  </sheetViews>
  <sheetFormatPr baseColWidth="10" defaultColWidth="11.1640625" defaultRowHeight="16"/>
  <cols>
    <col width="10.83203125" customWidth="1" style="4" min="1" max="2"/>
    <col width="16.83203125" bestFit="1" customWidth="1" min="3" max="3"/>
    <col width="16.83203125" customWidth="1" min="4" max="4"/>
    <col width="24.83203125" customWidth="1" min="19" max="19"/>
    <col width="19" customWidth="1" min="20" max="20"/>
  </cols>
  <sheetData>
    <row r="1">
      <c r="A1" s="4" t="inlineStr">
        <is>
          <t>Year</t>
        </is>
      </c>
      <c r="B1" s="4" t="inlineStr">
        <is>
          <t>Percentage</t>
        </is>
      </c>
      <c r="C1" t="inlineStr">
        <is>
          <t>Base year 1993 = 100 (assumed)</t>
        </is>
      </c>
      <c r="D1" t="inlineStr">
        <is>
          <t>Indexed to 1994 Q1 = 100</t>
        </is>
      </c>
      <c r="E1" t="inlineStr">
        <is>
          <t xml:space="preserve"> Manufacturing, Facilities with 5 or more employees</t>
        </is>
      </c>
      <c r="Q1" s="4" t="inlineStr">
        <is>
          <t>Year</t>
        </is>
      </c>
      <c r="R1" s="4" t="inlineStr">
        <is>
          <t>Percentage</t>
        </is>
      </c>
      <c r="S1" t="inlineStr">
        <is>
          <t>let 1993 all quarters be 100</t>
        </is>
      </c>
      <c r="T1" t="inlineStr">
        <is>
          <t>set 1994 I as base</t>
        </is>
      </c>
    </row>
    <row r="2">
      <c r="A2" s="4" t="inlineStr">
        <is>
          <t>1994 I</t>
        </is>
      </c>
      <c r="B2" s="5" t="n">
        <v>-0.008</v>
      </c>
      <c r="C2" s="45">
        <f>100*(1+B2)</f>
        <v/>
      </c>
      <c r="D2" s="45">
        <f>(C2-100)/100</f>
        <v/>
      </c>
      <c r="Q2" t="inlineStr">
        <is>
          <t>2009 I</t>
        </is>
      </c>
      <c r="R2" s="12" t="n">
        <v>-0.26</v>
      </c>
      <c r="S2" s="45">
        <f>100*(1+R2)</f>
        <v/>
      </c>
      <c r="T2" s="45">
        <f>(S2-100)/100</f>
        <v/>
      </c>
    </row>
    <row r="3">
      <c r="A3" s="4" t="inlineStr">
        <is>
          <t>1994 II</t>
        </is>
      </c>
      <c r="B3" s="5" t="n">
        <v>0.015</v>
      </c>
      <c r="C3" s="45">
        <f>100*(1+B3)</f>
        <v/>
      </c>
      <c r="D3" s="45">
        <f>(C3-C2)/C2</f>
        <v/>
      </c>
      <c r="Q3" t="inlineStr">
        <is>
          <t>2009 II</t>
        </is>
      </c>
      <c r="R3" s="12" t="n">
        <v>-0.187</v>
      </c>
      <c r="S3" s="45">
        <f>100*(1+R3)</f>
        <v/>
      </c>
      <c r="T3" s="45">
        <f>(S3-S2)/S2</f>
        <v/>
      </c>
    </row>
    <row r="4">
      <c r="A4" s="4" t="inlineStr">
        <is>
          <t>1994 III</t>
        </is>
      </c>
      <c r="B4" s="5" t="n">
        <v>0.039</v>
      </c>
      <c r="C4" s="46">
        <f>100*(1+B4)</f>
        <v/>
      </c>
      <c r="D4" s="46">
        <f>(C4-C3)/C3</f>
        <v/>
      </c>
      <c r="Q4" t="inlineStr">
        <is>
          <t>2009 III</t>
        </is>
      </c>
      <c r="R4" s="12" t="n">
        <v>-0.132</v>
      </c>
      <c r="S4" s="45">
        <f>100*(1+R4)</f>
        <v/>
      </c>
      <c r="T4" s="45">
        <f>(S4-S3)/S3</f>
        <v/>
      </c>
    </row>
    <row r="5">
      <c r="A5" s="4" t="inlineStr">
        <is>
          <t>1994 IV</t>
        </is>
      </c>
      <c r="B5" s="5" t="n">
        <v>0.061</v>
      </c>
      <c r="C5" s="46">
        <f>100*(1+B5)</f>
        <v/>
      </c>
      <c r="D5" s="45">
        <f>(C5-C4)/C4</f>
        <v/>
      </c>
      <c r="Q5" t="inlineStr">
        <is>
          <t>2009 IV</t>
        </is>
      </c>
      <c r="R5" s="12" t="n">
        <v>0.004</v>
      </c>
      <c r="S5" s="45">
        <f>100*(1+R5)</f>
        <v/>
      </c>
      <c r="T5" s="45">
        <f>(S5-S4)/S4</f>
        <v/>
      </c>
    </row>
    <row r="6">
      <c r="A6" s="4" t="inlineStr">
        <is>
          <t>1995 I</t>
        </is>
      </c>
      <c r="B6" s="5" t="n">
        <v>0.064</v>
      </c>
      <c r="C6" s="45">
        <f>C2*(1+B6)</f>
        <v/>
      </c>
      <c r="D6" s="46">
        <f>(C6-C5)/C5</f>
        <v/>
      </c>
      <c r="Q6" t="inlineStr">
        <is>
          <t>2010 I</t>
        </is>
      </c>
      <c r="R6" s="12" t="n">
        <v>0.196</v>
      </c>
      <c r="S6" s="45">
        <f>S2*(1+R6)</f>
        <v/>
      </c>
      <c r="T6" s="45">
        <f>(S6-S5)/S5</f>
        <v/>
      </c>
    </row>
    <row r="7">
      <c r="A7" s="4" t="inlineStr">
        <is>
          <t>1995 II</t>
        </is>
      </c>
      <c r="B7" s="5" t="n">
        <v>0.052</v>
      </c>
      <c r="C7" s="45">
        <f>C3*(1+B7)</f>
        <v/>
      </c>
      <c r="D7" s="45">
        <f>(C7-C6)/C6</f>
        <v/>
      </c>
      <c r="Q7" t="inlineStr">
        <is>
          <t>2010 II</t>
        </is>
      </c>
      <c r="R7" s="12" t="n">
        <v>0.143</v>
      </c>
      <c r="S7" s="45">
        <f>S3*(1+R7)</f>
        <v/>
      </c>
      <c r="T7" s="45">
        <f>(S7-S6)/S6</f>
        <v/>
      </c>
    </row>
    <row r="8">
      <c r="A8" s="4" t="inlineStr">
        <is>
          <t>1995 III</t>
        </is>
      </c>
      <c r="B8" s="5" t="n">
        <v>0.021</v>
      </c>
      <c r="C8" s="45">
        <f>C4*(1+B8)</f>
        <v/>
      </c>
      <c r="D8" s="46">
        <f>(C8-C7)/C7</f>
        <v/>
      </c>
      <c r="Q8" t="inlineStr">
        <is>
          <t>2010 III</t>
        </is>
      </c>
      <c r="R8" s="12" t="n">
        <v>0.108</v>
      </c>
      <c r="S8" s="45">
        <f>S4*(1+R8)</f>
        <v/>
      </c>
      <c r="T8" s="45">
        <f>(S8-S7)/S7</f>
        <v/>
      </c>
    </row>
    <row r="9">
      <c r="A9" s="4" t="inlineStr">
        <is>
          <t>1995 IV</t>
        </is>
      </c>
      <c r="B9" s="5" t="n">
        <v>0.032</v>
      </c>
      <c r="C9" s="45">
        <f>C5*(1+B9)</f>
        <v/>
      </c>
      <c r="D9" s="45">
        <f>(C9-C8)/C8</f>
        <v/>
      </c>
      <c r="Q9" t="inlineStr">
        <is>
          <t>2010 IV</t>
        </is>
      </c>
      <c r="R9" s="12" t="n">
        <v>0.028</v>
      </c>
      <c r="S9" s="45">
        <f>S5*(1+R9)</f>
        <v/>
      </c>
      <c r="T9" s="45">
        <f>(S9-S8)/S8</f>
        <v/>
      </c>
    </row>
    <row r="10">
      <c r="A10" s="4" t="inlineStr">
        <is>
          <t>1996 I</t>
        </is>
      </c>
      <c r="B10" s="5" t="n">
        <v>0.02</v>
      </c>
      <c r="C10" s="45">
        <f>C6*(1+B10)</f>
        <v/>
      </c>
      <c r="D10" s="46">
        <f>(C10-C9)/C9</f>
        <v/>
      </c>
      <c r="Q10" t="inlineStr">
        <is>
          <t>2011 I</t>
        </is>
      </c>
      <c r="R10" s="12" t="n">
        <v>-0.015</v>
      </c>
      <c r="S10" s="45">
        <f>S6*(1+R10)</f>
        <v/>
      </c>
      <c r="T10" s="45">
        <f>(S10-S9)/S9</f>
        <v/>
      </c>
    </row>
    <row r="11">
      <c r="A11" s="4" t="inlineStr">
        <is>
          <t>1996 II</t>
        </is>
      </c>
      <c r="B11" s="5" t="n">
        <v>0.012</v>
      </c>
      <c r="C11" s="45">
        <f>C7*(1+B11)</f>
        <v/>
      </c>
      <c r="D11" s="45">
        <f>(C11-C10)/C10</f>
        <v/>
      </c>
      <c r="Q11" t="inlineStr">
        <is>
          <t>2011 II</t>
        </is>
      </c>
      <c r="R11" s="12" t="n">
        <v>-0.047</v>
      </c>
      <c r="S11" s="45">
        <f>S7*(1+R11)</f>
        <v/>
      </c>
      <c r="T11" s="45">
        <f>(S11-S10)/S10</f>
        <v/>
      </c>
    </row>
    <row r="12">
      <c r="A12" s="4" t="inlineStr">
        <is>
          <t>1996 III</t>
        </is>
      </c>
      <c r="B12" s="5" t="n">
        <v>0.049</v>
      </c>
      <c r="C12" s="45">
        <f>C8*(1+B12)</f>
        <v/>
      </c>
      <c r="D12" s="46">
        <f>(C12-C11)/C11</f>
        <v/>
      </c>
      <c r="Q12" t="inlineStr">
        <is>
          <t>2011 III</t>
        </is>
      </c>
      <c r="R12" s="12" t="n">
        <v>-0.011</v>
      </c>
      <c r="S12" s="45">
        <f>S8*(1+R12)</f>
        <v/>
      </c>
      <c r="T12" s="45">
        <f>(S12-S11)/S11</f>
        <v/>
      </c>
    </row>
    <row r="13">
      <c r="A13" s="4" t="inlineStr">
        <is>
          <t>1996 IV</t>
        </is>
      </c>
      <c r="B13" s="5" t="n">
        <v>0.046</v>
      </c>
      <c r="C13" s="45">
        <f>C9*(1+B13)</f>
        <v/>
      </c>
      <c r="D13" s="45">
        <f>(C13-C12)/C12</f>
        <v/>
      </c>
      <c r="Q13" t="inlineStr">
        <is>
          <t>2011 IV</t>
        </is>
      </c>
      <c r="R13" s="12" t="n">
        <v>-0.008999999999999999</v>
      </c>
      <c r="S13" s="45">
        <f>S9*(1+R13)</f>
        <v/>
      </c>
      <c r="T13" s="45">
        <f>(S13-S12)/S12</f>
        <v/>
      </c>
    </row>
    <row r="14">
      <c r="A14" s="4" t="inlineStr">
        <is>
          <t>1997 I</t>
        </is>
      </c>
      <c r="B14" s="5" t="n">
        <v>0.077</v>
      </c>
      <c r="C14" s="45">
        <f>C10*(1+B14)</f>
        <v/>
      </c>
      <c r="D14" s="45">
        <f>(C14-C13)/C13</f>
        <v/>
      </c>
      <c r="Q14" t="inlineStr">
        <is>
          <t>2012 I</t>
        </is>
      </c>
      <c r="R14" s="12" t="n">
        <v>0.045</v>
      </c>
      <c r="S14" s="45">
        <f>S10*(1+R14)</f>
        <v/>
      </c>
      <c r="T14" s="45">
        <f>(S14-S13)/S13</f>
        <v/>
      </c>
    </row>
    <row r="15">
      <c r="A15" s="4" t="inlineStr">
        <is>
          <t>1997 II</t>
        </is>
      </c>
      <c r="B15" s="5" t="n">
        <v>0.062</v>
      </c>
      <c r="C15" s="45">
        <f>C11*(1+B15)</f>
        <v/>
      </c>
      <c r="D15" s="45">
        <f>(C15-C14)/C14</f>
        <v/>
      </c>
      <c r="Q15" t="inlineStr">
        <is>
          <t>2012 II</t>
        </is>
      </c>
      <c r="R15" s="12" t="n">
        <v>0.043</v>
      </c>
      <c r="S15" s="45">
        <f>S11*(1+R15)</f>
        <v/>
      </c>
      <c r="T15" s="45">
        <f>(S15-S14)/S14</f>
        <v/>
      </c>
    </row>
    <row r="16">
      <c r="A16" s="4" t="inlineStr">
        <is>
          <t>1997 III</t>
        </is>
      </c>
      <c r="B16" s="5" t="n">
        <v>0.063</v>
      </c>
      <c r="C16" s="45">
        <f>C12*(1+B16)</f>
        <v/>
      </c>
      <c r="D16" s="45">
        <f>(C16-C15)/C15</f>
        <v/>
      </c>
      <c r="Q16" t="inlineStr">
        <is>
          <t>2012 III</t>
        </is>
      </c>
      <c r="R16" s="12" t="n">
        <v>-0.024</v>
      </c>
      <c r="S16" s="45">
        <f>S12*(1+R16)</f>
        <v/>
      </c>
      <c r="T16" s="45">
        <f>(S16-S15)/S15</f>
        <v/>
      </c>
    </row>
    <row r="17">
      <c r="A17" s="4" t="inlineStr">
        <is>
          <t>1997 IV</t>
        </is>
      </c>
      <c r="B17" s="5" t="n">
        <v>0.021</v>
      </c>
      <c r="C17" s="45">
        <f>C13*(1+B17)</f>
        <v/>
      </c>
      <c r="D17" s="45">
        <f>(C17-C16)/C16</f>
        <v/>
      </c>
      <c r="Q17" t="inlineStr">
        <is>
          <t>2012 IV</t>
        </is>
      </c>
      <c r="R17" s="12" t="n">
        <v>-0.046</v>
      </c>
      <c r="S17" s="45">
        <f>S13*(1+R17)</f>
        <v/>
      </c>
      <c r="T17" s="45">
        <f>(S17-S16)/S16</f>
        <v/>
      </c>
    </row>
    <row r="18">
      <c r="A18" s="4" t="inlineStr">
        <is>
          <t>1998 I</t>
        </is>
      </c>
      <c r="B18" s="5" t="n">
        <v>-0.013</v>
      </c>
      <c r="C18" s="45">
        <f>C14*(1+B18)</f>
        <v/>
      </c>
      <c r="D18" s="45">
        <f>(C18-C17)/C17</f>
        <v/>
      </c>
      <c r="Q18" t="inlineStr">
        <is>
          <t>2013 I</t>
        </is>
      </c>
      <c r="R18" s="12" t="n">
        <v>-0.022</v>
      </c>
      <c r="S18" s="45">
        <f>S14*(1+R18)</f>
        <v/>
      </c>
      <c r="T18" s="45">
        <f>(S18-S17)/S17</f>
        <v/>
      </c>
    </row>
    <row r="19">
      <c r="A19" s="4" t="inlineStr">
        <is>
          <t>1998 II</t>
        </is>
      </c>
      <c r="B19" s="5" t="n">
        <v>-0.04</v>
      </c>
      <c r="C19" s="45">
        <f>C15*(1+B19)</f>
        <v/>
      </c>
      <c r="D19" s="45">
        <f>(C19-C18)/C18</f>
        <v/>
      </c>
      <c r="Q19" t="inlineStr">
        <is>
          <t>2013 II</t>
        </is>
      </c>
      <c r="R19" s="12" t="n">
        <v>0.004</v>
      </c>
      <c r="S19" s="45">
        <f>S15*(1+R19)</f>
        <v/>
      </c>
      <c r="T19" s="45">
        <f>(S19-S18)/S18</f>
        <v/>
      </c>
    </row>
    <row r="20">
      <c r="A20" s="4" t="inlineStr">
        <is>
          <t>1998 III</t>
        </is>
      </c>
      <c r="B20" s="5" t="n">
        <v>-0.04</v>
      </c>
      <c r="C20" s="45">
        <f>C16*(1+B20)</f>
        <v/>
      </c>
      <c r="D20" s="45">
        <f>(C20-C19)/C19</f>
        <v/>
      </c>
      <c r="Q20" t="inlineStr">
        <is>
          <t>2013 III</t>
        </is>
      </c>
      <c r="R20" s="12" t="n">
        <v>0.03</v>
      </c>
      <c r="S20" s="45">
        <f>S16*(1+R20)</f>
        <v/>
      </c>
      <c r="T20" s="45">
        <f>(S20-S19)/S19</f>
        <v/>
      </c>
    </row>
    <row r="21">
      <c r="A21" s="4" t="inlineStr">
        <is>
          <t>1998 IV</t>
        </is>
      </c>
      <c r="B21" s="5" t="n">
        <v>-0.026</v>
      </c>
      <c r="C21" s="45">
        <f>C17*(1+B21)</f>
        <v/>
      </c>
      <c r="D21" s="45">
        <f>(C21-C20)/C20</f>
        <v/>
      </c>
      <c r="Q21" t="inlineStr">
        <is>
          <t>2013 IV</t>
        </is>
      </c>
      <c r="R21" s="12" t="n">
        <v>0.073</v>
      </c>
      <c r="S21" s="45">
        <f>S17*(1+R21)</f>
        <v/>
      </c>
      <c r="T21" s="45">
        <f>(S21-S20)/S20</f>
        <v/>
      </c>
    </row>
    <row r="22">
      <c r="A22" s="4" t="inlineStr">
        <is>
          <t>1999 I</t>
        </is>
      </c>
      <c r="B22" s="5" t="n">
        <v>-0.005</v>
      </c>
      <c r="C22" s="45">
        <f>C18*(1+B22)</f>
        <v/>
      </c>
      <c r="D22" s="45">
        <f>(C22-C21)/C21</f>
        <v/>
      </c>
      <c r="Q22" t="inlineStr">
        <is>
          <t>2014 I</t>
        </is>
      </c>
      <c r="R22" s="12" t="n">
        <v>0.066</v>
      </c>
      <c r="S22" s="45">
        <f>S18*(1+R22)</f>
        <v/>
      </c>
      <c r="T22" s="45">
        <f>(S22-S21)/S21</f>
        <v/>
      </c>
    </row>
    <row r="23">
      <c r="A23" s="4" t="inlineStr">
        <is>
          <t>1999 II</t>
        </is>
      </c>
      <c r="B23" s="5" t="n">
        <v>0.034</v>
      </c>
      <c r="C23" s="45">
        <f>C19*(1+B23)</f>
        <v/>
      </c>
      <c r="D23" s="45">
        <f>(C23-C22)/C22</f>
        <v/>
      </c>
      <c r="Q23" t="inlineStr">
        <is>
          <t>2014 II</t>
        </is>
      </c>
      <c r="R23" s="12" t="n">
        <v>0.026</v>
      </c>
      <c r="S23" s="45">
        <f>S19*(1+R23)</f>
        <v/>
      </c>
      <c r="T23" s="45">
        <f>(S23-S22)/S22</f>
        <v/>
      </c>
    </row>
    <row r="24">
      <c r="A24" s="4" t="inlineStr">
        <is>
          <t>1999 III</t>
        </is>
      </c>
      <c r="B24" s="5" t="n">
        <v>0.045</v>
      </c>
      <c r="C24" s="45">
        <f>C20*(1+B24)</f>
        <v/>
      </c>
      <c r="D24" s="45">
        <f>(C24-C23)/C23</f>
        <v/>
      </c>
      <c r="Q24" t="inlineStr">
        <is>
          <t>2014 III</t>
        </is>
      </c>
      <c r="R24" s="12" t="n">
        <v>0.006</v>
      </c>
      <c r="S24" s="45">
        <f>S20*(1+R24)</f>
        <v/>
      </c>
      <c r="T24" s="45">
        <f>(S24-S23)/S23</f>
        <v/>
      </c>
    </row>
    <row r="25">
      <c r="A25" s="4" t="inlineStr">
        <is>
          <t>1999 IV</t>
        </is>
      </c>
      <c r="B25" s="5" t="n">
        <v>0.06900000000000001</v>
      </c>
      <c r="C25" s="45">
        <f>C21*(1+B25)</f>
        <v/>
      </c>
      <c r="D25" s="45">
        <f>(C25-C24)/C24</f>
        <v/>
      </c>
      <c r="Q25" t="inlineStr">
        <is>
          <t>2014 IV</t>
        </is>
      </c>
      <c r="R25" s="12" t="n">
        <v>0.002</v>
      </c>
      <c r="S25" s="45">
        <f>S21*(1+R25)</f>
        <v/>
      </c>
      <c r="T25" s="45">
        <f>(S25-S24)/S24</f>
        <v/>
      </c>
    </row>
    <row r="26">
      <c r="A26" s="4" t="inlineStr">
        <is>
          <t>2000 I</t>
        </is>
      </c>
      <c r="B26" s="5" t="n">
        <v>0.066</v>
      </c>
      <c r="C26" s="45">
        <f>C22*(1+B26)</f>
        <v/>
      </c>
      <c r="D26" s="45">
        <f>(C26-C25)/C25</f>
        <v/>
      </c>
      <c r="Q26" t="inlineStr">
        <is>
          <t>2015 I</t>
        </is>
      </c>
      <c r="R26" s="12" t="n">
        <v>-0.021</v>
      </c>
      <c r="S26" s="45">
        <f>S22*(1+R26)</f>
        <v/>
      </c>
      <c r="T26" s="45">
        <f>(S26-S25)/S25</f>
        <v/>
      </c>
    </row>
    <row r="27">
      <c r="A27" s="4" t="inlineStr">
        <is>
          <t>2000 II</t>
        </is>
      </c>
      <c r="B27" s="5" t="n">
        <v>0.081</v>
      </c>
      <c r="C27" s="45">
        <f>C23*(1+B27)</f>
        <v/>
      </c>
      <c r="D27" s="45">
        <f>(C27-C26)/C26</f>
        <v/>
      </c>
      <c r="Q27" t="inlineStr">
        <is>
          <t>2015 II</t>
        </is>
      </c>
      <c r="R27" s="12" t="n">
        <v>-0.003</v>
      </c>
      <c r="S27" s="45">
        <f>S23*(1+R27)</f>
        <v/>
      </c>
      <c r="T27" s="45">
        <f>(S27-S26)/S26</f>
        <v/>
      </c>
    </row>
    <row r="28">
      <c r="A28" s="4" t="inlineStr">
        <is>
          <t>2000 III</t>
        </is>
      </c>
      <c r="B28" s="5" t="n">
        <v>0.073</v>
      </c>
      <c r="C28" s="45">
        <f>C24*(1+B28)</f>
        <v/>
      </c>
      <c r="D28" s="45">
        <f>(C28-C27)/C27</f>
        <v/>
      </c>
      <c r="Q28" t="inlineStr">
        <is>
          <t>2015 III</t>
        </is>
      </c>
      <c r="R28" s="12" t="n">
        <v>-0.004</v>
      </c>
      <c r="S28" s="45">
        <f>S24*(1+R28)</f>
        <v/>
      </c>
      <c r="T28" s="45">
        <f>(S28-S27)/S27</f>
        <v/>
      </c>
    </row>
    <row r="29">
      <c r="A29" s="4" t="inlineStr">
        <is>
          <t>2000 IV</t>
        </is>
      </c>
      <c r="B29" s="5" t="n">
        <v>0.055</v>
      </c>
      <c r="C29" s="45">
        <f>C25*(1+B29)</f>
        <v/>
      </c>
      <c r="D29" s="45">
        <f>(C29-C28)/C28</f>
        <v/>
      </c>
      <c r="Q29" t="inlineStr">
        <is>
          <t>2015 IV</t>
        </is>
      </c>
      <c r="R29" s="12" t="n">
        <v>0.014</v>
      </c>
      <c r="S29" s="45">
        <f>S25*(1+R29)</f>
        <v/>
      </c>
      <c r="T29" s="45">
        <f>(S29-S28)/S28</f>
        <v/>
      </c>
    </row>
    <row r="30">
      <c r="A30" s="4" t="inlineStr">
        <is>
          <t>2001 I</t>
        </is>
      </c>
      <c r="B30" s="43" t="n">
        <v>0.025</v>
      </c>
      <c r="C30" s="45">
        <f>C26*(1+B30)</f>
        <v/>
      </c>
      <c r="D30" s="45">
        <f>(C30-C29)/C29</f>
        <v/>
      </c>
      <c r="Q30" t="inlineStr">
        <is>
          <t>2016 I</t>
        </is>
      </c>
      <c r="R30" s="12" t="n">
        <v>0.001</v>
      </c>
      <c r="S30" s="45">
        <f>S26*(1+R30)</f>
        <v/>
      </c>
      <c r="T30" s="45">
        <f>(S30-S29)/S29</f>
        <v/>
      </c>
    </row>
    <row r="31">
      <c r="A31" s="4" t="inlineStr">
        <is>
          <t>2001 II</t>
        </is>
      </c>
      <c r="B31" s="43" t="n">
        <v>-0.015</v>
      </c>
      <c r="C31" s="45">
        <f>C27*(1+B31)</f>
        <v/>
      </c>
      <c r="D31" s="45">
        <f>(C31-C30)/C30</f>
        <v/>
      </c>
      <c r="Q31" t="inlineStr">
        <is>
          <t>2016 II</t>
        </is>
      </c>
      <c r="R31" s="12" t="n">
        <v>0.008999999999999999</v>
      </c>
      <c r="S31" s="45">
        <f>S27*(1+R31)</f>
        <v/>
      </c>
      <c r="T31" s="45">
        <f>(S31-S30)/S30</f>
        <v/>
      </c>
    </row>
    <row r="32">
      <c r="A32" s="4" t="inlineStr">
        <is>
          <t>2001 III</t>
        </is>
      </c>
      <c r="B32" s="43" t="n">
        <v>-0.054</v>
      </c>
      <c r="C32" s="45">
        <f>C28*(1+B32)</f>
        <v/>
      </c>
      <c r="D32" s="45">
        <f>(C32-C31)/C31</f>
        <v/>
      </c>
      <c r="Q32" t="inlineStr">
        <is>
          <t>2016 III</t>
        </is>
      </c>
      <c r="R32" s="12" t="n">
        <v>0.019</v>
      </c>
      <c r="S32" s="45">
        <f>S28*(1+R32)</f>
        <v/>
      </c>
      <c r="T32" s="45">
        <f>(S32-S31)/S31</f>
        <v/>
      </c>
    </row>
    <row r="33">
      <c r="A33" s="4" t="inlineStr">
        <is>
          <t>2001 IV</t>
        </is>
      </c>
      <c r="B33" s="43" t="n">
        <v>-0.07199999999999999</v>
      </c>
      <c r="C33" s="45">
        <f>C29*(1+B33)</f>
        <v/>
      </c>
      <c r="D33" s="45">
        <f>(C33-C32)/C32</f>
        <v/>
      </c>
      <c r="Q33" t="inlineStr">
        <is>
          <t>2016 IV</t>
        </is>
      </c>
      <c r="R33" s="12" t="n">
        <v>0.015</v>
      </c>
      <c r="S33" s="45">
        <f>S29*(1+R33)</f>
        <v/>
      </c>
      <c r="T33" s="45">
        <f>(S33-S32)/S32</f>
        <v/>
      </c>
    </row>
    <row r="34">
      <c r="A34" s="4" t="inlineStr">
        <is>
          <t>2002 I</t>
        </is>
      </c>
      <c r="B34" s="43" t="n">
        <v>-0.029</v>
      </c>
      <c r="C34" s="45">
        <f>C30*(1+B34)</f>
        <v/>
      </c>
      <c r="D34" s="45">
        <f>(C34-C33)/C33</f>
        <v/>
      </c>
      <c r="Q34" t="inlineStr">
        <is>
          <t>2017 I</t>
        </is>
      </c>
      <c r="R34" s="12" t="n">
        <v>0.031</v>
      </c>
      <c r="S34" s="45">
        <f>S30*(1+R34)</f>
        <v/>
      </c>
      <c r="T34" s="45">
        <f>(S34-S33)/S33</f>
        <v/>
      </c>
    </row>
    <row r="35">
      <c r="A35" s="4" t="inlineStr">
        <is>
          <t>2002 II</t>
        </is>
      </c>
      <c r="B35" s="43" t="n">
        <v>0.026</v>
      </c>
      <c r="C35" s="45">
        <f>C31*(1+B35)</f>
        <v/>
      </c>
      <c r="D35" s="45">
        <f>(C35-C34)/C34</f>
        <v/>
      </c>
      <c r="Q35" t="inlineStr">
        <is>
          <t>2017 II</t>
        </is>
      </c>
      <c r="R35" s="12" t="n">
        <v>0.029</v>
      </c>
      <c r="S35" s="45">
        <f>S31*(1+R35)</f>
        <v/>
      </c>
      <c r="T35" s="45">
        <f>(S35-S34)/S34</f>
        <v/>
      </c>
    </row>
    <row r="36">
      <c r="A36" s="4" t="inlineStr">
        <is>
          <t>2002 III</t>
        </is>
      </c>
      <c r="B36" s="43" t="n">
        <v>0.075</v>
      </c>
      <c r="C36" s="45">
        <f>C32*(1+B36)</f>
        <v/>
      </c>
      <c r="D36" s="45">
        <f>(C36-C35)/C35</f>
        <v/>
      </c>
      <c r="Q36" t="inlineStr">
        <is>
          <t>2017 III</t>
        </is>
      </c>
      <c r="R36" s="12" t="n">
        <v>0.019</v>
      </c>
      <c r="S36" s="45">
        <f>S32*(1+R36)</f>
        <v/>
      </c>
      <c r="T36" s="45">
        <f>(S36-S35)/S35</f>
        <v/>
      </c>
    </row>
    <row r="37">
      <c r="A37" s="4" t="inlineStr">
        <is>
          <t>2002 IV</t>
        </is>
      </c>
      <c r="B37" s="43" t="n">
        <v>0.094</v>
      </c>
      <c r="C37" s="45">
        <f>C33*(1+B37)</f>
        <v/>
      </c>
      <c r="D37" s="45">
        <f>(C37-C36)/C36</f>
        <v/>
      </c>
      <c r="Q37" t="inlineStr">
        <is>
          <t>2017 IV</t>
        </is>
      </c>
      <c r="R37" s="12" t="n">
        <v>0.011</v>
      </c>
      <c r="S37" s="45">
        <f>S33*(1+R37)</f>
        <v/>
      </c>
      <c r="T37" s="45">
        <f>(S37-S36)/S36</f>
        <v/>
      </c>
    </row>
    <row r="38">
      <c r="A38" s="4" t="inlineStr">
        <is>
          <t>2003 I</t>
        </is>
      </c>
      <c r="B38" s="43" t="n">
        <v>0.075</v>
      </c>
      <c r="C38" s="45">
        <f>C34*(1+B38)</f>
        <v/>
      </c>
      <c r="D38" s="45">
        <f>(C38-C37)/C37</f>
        <v/>
      </c>
      <c r="Q38" t="inlineStr">
        <is>
          <t>2018 I</t>
        </is>
      </c>
      <c r="R38" s="12" t="n">
        <v>0.012</v>
      </c>
      <c r="S38" s="45">
        <f>S34*(1+R38)</f>
        <v/>
      </c>
      <c r="T38" s="45">
        <f>(S38-S37)/S37</f>
        <v/>
      </c>
    </row>
    <row r="39">
      <c r="A39" s="4" t="inlineStr">
        <is>
          <t>2003 II</t>
        </is>
      </c>
      <c r="B39" s="43" t="n">
        <v>0.043</v>
      </c>
      <c r="C39" s="45">
        <f>C35*(1+B39)</f>
        <v/>
      </c>
      <c r="D39" s="45">
        <f>(C39-C38)/C38</f>
        <v/>
      </c>
      <c r="Q39" t="inlineStr">
        <is>
          <t>2018 II</t>
        </is>
      </c>
      <c r="R39" s="12" t="n">
        <v>-0.003</v>
      </c>
      <c r="S39" s="45">
        <f>S35*(1+R39)</f>
        <v/>
      </c>
      <c r="T39" s="45">
        <f>(S39-S38)/S38</f>
        <v/>
      </c>
    </row>
    <row r="40">
      <c r="A40" s="4" t="inlineStr">
        <is>
          <t>2003 III</t>
        </is>
      </c>
      <c r="B40" s="43" t="n">
        <v>0.024</v>
      </c>
      <c r="C40" s="45">
        <f>C36*(1+B40)</f>
        <v/>
      </c>
      <c r="D40" s="45">
        <f>(C40-C39)/C39</f>
        <v/>
      </c>
      <c r="Q40" t="inlineStr">
        <is>
          <t>2018 III</t>
        </is>
      </c>
      <c r="R40" s="12" t="n">
        <v>-0.001</v>
      </c>
      <c r="S40" s="45">
        <f>S36*(1+R40)</f>
        <v/>
      </c>
      <c r="T40" s="45">
        <f>(S40-S39)/S39</f>
        <v/>
      </c>
    </row>
    <row r="41">
      <c r="A41" s="4" t="inlineStr">
        <is>
          <t>2003 IV</t>
        </is>
      </c>
      <c r="B41" s="43" t="n">
        <v>0.054</v>
      </c>
      <c r="C41" s="45">
        <f>C37*(1+B41)</f>
        <v/>
      </c>
      <c r="D41" s="45">
        <f>(C41-C40)/C40</f>
        <v/>
      </c>
      <c r="Q41" t="inlineStr">
        <is>
          <t>2018 IV</t>
        </is>
      </c>
      <c r="R41" s="12" t="n">
        <v>0.004</v>
      </c>
      <c r="S41" s="45">
        <f>S37*(1+R41)</f>
        <v/>
      </c>
      <c r="T41" s="45">
        <f>(S41-S40)/S40</f>
        <v/>
      </c>
    </row>
    <row r="43">
      <c r="A43" t="inlineStr">
        <is>
          <t>https://jpc.jpc-net.jp/eng/stats/index.html</t>
        </is>
      </c>
    </row>
  </sheetData>
  <hyperlinks xmlns:r="http://schemas.openxmlformats.org/officeDocument/2006/relationships">
    <hyperlink ref="A43" r:id="rId2"/>
  </hyperlink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topLeftCell="B1" workbookViewId="0">
      <selection activeCell="A4" sqref="A4"/>
    </sheetView>
  </sheetViews>
  <sheetFormatPr baseColWidth="10" defaultRowHeight="16"/>
  <cols>
    <col width="25.1640625" bestFit="1" customWidth="1" min="2" max="2"/>
    <col width="25.1640625" bestFit="1" customWidth="1" min="5" max="5"/>
  </cols>
  <sheetData>
    <row r="1">
      <c r="A1" s="14" t="inlineStr">
        <is>
          <t>https://www.jpc-net.jp/research/rd/db/</t>
        </is>
      </c>
    </row>
    <row r="2">
      <c r="A2" t="inlineStr">
        <is>
          <t>Productivity Database (JAMP)</t>
        </is>
      </c>
    </row>
    <row r="3">
      <c r="A3" t="inlineStr">
        <is>
          <t>Trends in Japan's labor productivity</t>
        </is>
      </c>
    </row>
    <row r="4">
      <c r="A4" t="inlineStr">
        <is>
          <t>&lt;Real labor productivity growth rate&gt;</t>
        </is>
      </c>
    </row>
    <row r="5">
      <c r="A5" t="inlineStr">
        <is>
          <t>(per employed person)</t>
        </is>
      </c>
    </row>
    <row r="6">
      <c r="A6" t="inlineStr">
        <is>
          <t>year-on-year</t>
        </is>
      </c>
    </row>
    <row r="8">
      <c r="A8" t="inlineStr">
        <is>
          <t>year</t>
        </is>
      </c>
      <c r="B8" t="inlineStr">
        <is>
          <t>labor productivity growth rate</t>
        </is>
      </c>
      <c r="D8" t="inlineStr">
        <is>
          <t>year</t>
        </is>
      </c>
      <c r="E8" t="inlineStr">
        <is>
          <t>labor productivity growth rate</t>
        </is>
      </c>
    </row>
    <row r="9">
      <c r="A9" t="n">
        <v>1994</v>
      </c>
      <c r="B9" s="47" t="n">
        <v>0.008</v>
      </c>
      <c r="D9" t="n">
        <v>2009</v>
      </c>
      <c r="E9" s="47" t="n">
        <v>-0.043</v>
      </c>
    </row>
    <row r="10">
      <c r="A10" t="n">
        <v>1995</v>
      </c>
      <c r="B10" s="47" t="n">
        <v>0.026</v>
      </c>
      <c r="D10" t="n">
        <v>2010</v>
      </c>
      <c r="E10" s="47" t="n">
        <v>0.044</v>
      </c>
    </row>
    <row r="11">
      <c r="A11" t="n">
        <v>1996</v>
      </c>
      <c r="B11" s="47" t="n">
        <v>0.027</v>
      </c>
      <c r="D11" t="n">
        <v>2011</v>
      </c>
      <c r="E11" s="47" t="n">
        <v>0.001</v>
      </c>
    </row>
    <row r="12">
      <c r="A12" t="n">
        <v>1997</v>
      </c>
      <c r="B12" s="47" t="n">
        <v>-0.001</v>
      </c>
      <c r="D12" t="n">
        <v>2012</v>
      </c>
      <c r="E12" s="47" t="n">
        <v>0.016</v>
      </c>
    </row>
    <row r="13">
      <c r="A13" t="n">
        <v>1998</v>
      </c>
      <c r="B13" s="47" t="n">
        <v>-0.006</v>
      </c>
      <c r="D13" t="n">
        <v>2013</v>
      </c>
      <c r="E13" s="47" t="n">
        <v>0.013</v>
      </c>
    </row>
    <row r="14">
      <c r="A14" t="n">
        <v>1999</v>
      </c>
      <c r="B14" s="47" t="n">
        <v>0.005</v>
      </c>
      <c r="D14" t="n">
        <v>2014</v>
      </c>
      <c r="E14" s="47" t="n">
        <v>-0.004</v>
      </c>
    </row>
    <row r="15">
      <c r="A15" t="n">
        <v>2000</v>
      </c>
      <c r="B15" s="47" t="n">
        <v>0.03</v>
      </c>
      <c r="D15" t="n">
        <v>2015</v>
      </c>
      <c r="E15" s="47" t="n">
        <v>0.011</v>
      </c>
    </row>
    <row r="16">
      <c r="A16" t="n">
        <v>2001</v>
      </c>
      <c r="B16" s="47" t="n">
        <v>0.008999999999999999</v>
      </c>
      <c r="D16" t="n">
        <v>2016</v>
      </c>
      <c r="E16" s="47" t="n">
        <v>-0.003</v>
      </c>
    </row>
    <row r="17">
      <c r="A17" t="n">
        <v>2002</v>
      </c>
      <c r="B17" s="47" t="n">
        <v>0.013</v>
      </c>
      <c r="D17" t="n">
        <v>2017</v>
      </c>
      <c r="E17" s="47" t="n">
        <v>0.006</v>
      </c>
    </row>
    <row r="18">
      <c r="A18" t="n">
        <v>2003</v>
      </c>
      <c r="B18" s="47" t="n">
        <v>0.018</v>
      </c>
      <c r="D18" t="n">
        <v>2018</v>
      </c>
      <c r="E18" s="47" t="n">
        <v>-0.015</v>
      </c>
    </row>
  </sheetData>
  <hyperlinks>
    <hyperlink xmlns:r="http://schemas.openxmlformats.org/officeDocument/2006/relationships" ref="A1" r:id="rId1"/>
  </hyperlinks>
  <pageMargins left="0.7" right="0.7" top="0.75" bottom="0.75" header="0.3" footer="0.3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2"/>
  <sheetViews>
    <sheetView topLeftCell="A6" zoomScale="125" workbookViewId="0">
      <selection activeCell="A32" sqref="A32"/>
    </sheetView>
  </sheetViews>
  <sheetFormatPr baseColWidth="10" defaultColWidth="11.1640625" defaultRowHeight="16"/>
  <sheetData>
    <row r="1">
      <c r="A1" t="inlineStr">
        <is>
          <t>Year</t>
        </is>
      </c>
      <c r="B1" t="inlineStr">
        <is>
          <t>Wage</t>
        </is>
      </c>
      <c r="C1" t="inlineStr">
        <is>
          <t>%</t>
        </is>
      </c>
      <c r="D1" t="inlineStr">
        <is>
          <t>/4</t>
        </is>
      </c>
      <c r="E1" t="inlineStr">
        <is>
          <t>remark</t>
        </is>
      </c>
    </row>
    <row r="2">
      <c r="H2" s="12" t="n"/>
    </row>
    <row r="3">
      <c r="A3" t="n">
        <v>1993</v>
      </c>
      <c r="B3" t="n">
        <v>281.1</v>
      </c>
      <c r="H3" s="12" t="n"/>
    </row>
    <row r="4">
      <c r="A4" s="61" t="n">
        <v>1994</v>
      </c>
      <c r="B4" t="n">
        <v>288.4</v>
      </c>
      <c r="C4">
        <f>(B4-B3)/B3</f>
        <v/>
      </c>
      <c r="D4" s="1">
        <f>C4/4</f>
        <v/>
      </c>
      <c r="E4" t="inlineStr">
        <is>
          <t>h6</t>
        </is>
      </c>
      <c r="H4" s="12" t="n"/>
    </row>
    <row r="5">
      <c r="A5" s="61" t="n">
        <v>1995</v>
      </c>
      <c r="B5" t="n">
        <v>291.3</v>
      </c>
      <c r="C5">
        <f>(B5-B4)/B4</f>
        <v/>
      </c>
      <c r="D5" s="1">
        <f>C5/4</f>
        <v/>
      </c>
      <c r="H5" s="12" t="n"/>
    </row>
    <row r="6">
      <c r="A6" s="61" t="n">
        <v>1996</v>
      </c>
      <c r="B6" t="n">
        <v>295.6</v>
      </c>
      <c r="C6">
        <f>(B6-B5)/B5</f>
        <v/>
      </c>
      <c r="D6" s="1">
        <f>C6/4</f>
        <v/>
      </c>
      <c r="H6" s="12" t="n"/>
    </row>
    <row r="7">
      <c r="A7" s="61" t="n">
        <v>1997</v>
      </c>
      <c r="B7" t="n">
        <v>298.9</v>
      </c>
      <c r="C7">
        <f>(B7-B6)/B6</f>
        <v/>
      </c>
      <c r="D7" s="1">
        <f>C7/4</f>
        <v/>
      </c>
      <c r="H7" s="12" t="n"/>
    </row>
    <row r="8">
      <c r="A8" s="61" t="n">
        <v>1998</v>
      </c>
      <c r="B8" t="n">
        <v>299.1</v>
      </c>
      <c r="C8">
        <f>(B8-B7)/B7</f>
        <v/>
      </c>
      <c r="D8" s="1">
        <f>C8/4</f>
        <v/>
      </c>
      <c r="H8" s="12" t="n"/>
    </row>
    <row r="9">
      <c r="A9" s="61" t="n">
        <v>1999</v>
      </c>
      <c r="B9" t="n">
        <v>300.6</v>
      </c>
      <c r="C9">
        <f>(B9-B8)/B8</f>
        <v/>
      </c>
      <c r="D9" s="1">
        <f>C9/4</f>
        <v/>
      </c>
      <c r="H9" s="12" t="n"/>
    </row>
    <row r="10">
      <c r="A10" s="61" t="n">
        <v>2000</v>
      </c>
      <c r="B10" t="n">
        <v>302.2</v>
      </c>
      <c r="C10">
        <f>(B10-B9)/B9</f>
        <v/>
      </c>
      <c r="D10" s="1">
        <f>C10/4</f>
        <v/>
      </c>
      <c r="H10" s="12" t="n"/>
    </row>
    <row r="11">
      <c r="A11" s="61" t="n">
        <v>2001</v>
      </c>
      <c r="B11" t="n">
        <v>305.8</v>
      </c>
      <c r="C11">
        <f>(B11-B10)/B10</f>
        <v/>
      </c>
      <c r="D11" s="1">
        <f>C11/4</f>
        <v/>
      </c>
      <c r="H11" s="12" t="n"/>
    </row>
    <row r="12">
      <c r="A12" s="61" t="n">
        <v>2002</v>
      </c>
      <c r="B12" t="n">
        <v>302.6</v>
      </c>
      <c r="C12">
        <f>(B12-B11)/B11</f>
        <v/>
      </c>
      <c r="D12" s="1">
        <f>C12/4</f>
        <v/>
      </c>
    </row>
    <row r="13">
      <c r="A13" s="61" t="n">
        <v>2003</v>
      </c>
      <c r="B13" t="n">
        <v>302.1</v>
      </c>
      <c r="C13">
        <f>(B13-B12)/B12</f>
        <v/>
      </c>
      <c r="D13" s="1">
        <f>C13/4</f>
        <v/>
      </c>
      <c r="E13" t="inlineStr">
        <is>
          <t>h15</t>
        </is>
      </c>
    </row>
    <row r="14">
      <c r="A14" t="n">
        <v>2004</v>
      </c>
    </row>
    <row r="15">
      <c r="A15" t="n">
        <v>2005</v>
      </c>
    </row>
    <row r="16">
      <c r="A16" t="n">
        <v>2006</v>
      </c>
    </row>
    <row r="17">
      <c r="A17" t="n">
        <v>2007</v>
      </c>
    </row>
    <row r="18">
      <c r="A18" t="n">
        <v>2008</v>
      </c>
      <c r="B18" t="n">
        <v>299.1</v>
      </c>
    </row>
    <row r="19">
      <c r="A19" s="61" t="n">
        <v>2009</v>
      </c>
      <c r="B19" t="n">
        <v>294.5</v>
      </c>
      <c r="C19">
        <f>(B19-B18)/B18</f>
        <v/>
      </c>
      <c r="D19">
        <f>C19/4</f>
        <v/>
      </c>
      <c r="E19" t="inlineStr">
        <is>
          <t>h21</t>
        </is>
      </c>
      <c r="F19">
        <f>B19/B4</f>
        <v/>
      </c>
    </row>
    <row r="20">
      <c r="A20" s="61" t="n">
        <v>2010</v>
      </c>
      <c r="B20" t="n">
        <v>296.2</v>
      </c>
      <c r="C20">
        <f>(B20-B19)/B19</f>
        <v/>
      </c>
      <c r="D20">
        <f>C20/4</f>
        <v/>
      </c>
    </row>
    <row r="21">
      <c r="A21" s="61" t="n">
        <v>2011</v>
      </c>
      <c r="B21" t="n">
        <v>296.8</v>
      </c>
      <c r="C21">
        <f>(B21-B20)/B20</f>
        <v/>
      </c>
      <c r="D21">
        <f>C21/4</f>
        <v/>
      </c>
    </row>
    <row r="22">
      <c r="A22" s="61" t="n">
        <v>2012</v>
      </c>
      <c r="B22" t="n">
        <v>297.7</v>
      </c>
      <c r="C22">
        <f>(B22-B21)/B21</f>
        <v/>
      </c>
      <c r="D22">
        <f>C22/4</f>
        <v/>
      </c>
      <c r="E22" t="inlineStr">
        <is>
          <t>h24</t>
        </is>
      </c>
    </row>
    <row r="23">
      <c r="A23" s="61" t="n">
        <v>2013</v>
      </c>
      <c r="B23" t="n">
        <v>295.7</v>
      </c>
      <c r="C23">
        <f>(B23-B22)/B22</f>
        <v/>
      </c>
      <c r="D23">
        <f>C23/4</f>
        <v/>
      </c>
    </row>
    <row r="24">
      <c r="A24" s="61" t="n">
        <v>2014</v>
      </c>
      <c r="B24" t="n">
        <v>299.6</v>
      </c>
      <c r="C24">
        <f>(B24-B23)/B23</f>
        <v/>
      </c>
      <c r="D24">
        <f>C24/4</f>
        <v/>
      </c>
    </row>
    <row r="25">
      <c r="A25" s="61" t="n">
        <v>2015</v>
      </c>
      <c r="B25" t="n">
        <v>304</v>
      </c>
      <c r="C25">
        <f>(B25-B24)/B24</f>
        <v/>
      </c>
      <c r="D25">
        <f>C25/4</f>
        <v/>
      </c>
    </row>
    <row r="26">
      <c r="A26" s="61" t="n">
        <v>2016</v>
      </c>
      <c r="B26" t="n">
        <v>304</v>
      </c>
      <c r="C26">
        <f>(B26-B25)/B25</f>
        <v/>
      </c>
      <c r="D26">
        <f>C26/4</f>
        <v/>
      </c>
    </row>
    <row r="27">
      <c r="A27" s="61" t="n">
        <v>2017</v>
      </c>
      <c r="B27" t="n">
        <v>304.4</v>
      </c>
      <c r="C27">
        <f>(B27-B26)/B26</f>
        <v/>
      </c>
      <c r="D27">
        <f>C27/4</f>
        <v/>
      </c>
    </row>
    <row r="28">
      <c r="A28" s="61" t="n">
        <v>2018</v>
      </c>
      <c r="B28" t="n">
        <v>306.2</v>
      </c>
      <c r="C28">
        <f>(B28-B27)/B27</f>
        <v/>
      </c>
      <c r="D28">
        <f>C28/4</f>
        <v/>
      </c>
      <c r="E28" t="inlineStr">
        <is>
          <t>h30</t>
        </is>
      </c>
    </row>
    <row r="29">
      <c r="A29" t="n">
        <v>2019</v>
      </c>
      <c r="B29" t="n">
        <v>307.7</v>
      </c>
      <c r="E29" t="inlineStr">
        <is>
          <t>l1</t>
        </is>
      </c>
    </row>
    <row r="31" ht="23" customHeight="1">
      <c r="A31" s="60" t="inlineStr">
        <is>
          <t>Ministry of Health, Labour and Welfare (MHLW):</t>
        </is>
      </c>
    </row>
    <row r="32">
      <c r="A32" s="14" t="n"/>
    </row>
    <row r="33">
      <c r="A33" t="inlineStr">
        <is>
          <t>https://www.mhlw.go.jp/toukei/itiran/roudou/chingin/kouzou/z2024/dl/sokuhou.pdf</t>
        </is>
      </c>
    </row>
    <row r="57">
      <c r="A57" t="inlineStr">
        <is>
          <t>https://www.rieti.go.jp/jp/publications/dp/12j031.pdf</t>
        </is>
      </c>
    </row>
    <row r="93">
      <c r="A93" s="14" t="n"/>
    </row>
    <row r="96">
      <c r="B96" t="inlineStr">
        <is>
          <t>tick 9</t>
        </is>
      </c>
      <c r="C96" t="inlineStr">
        <is>
          <t>tick 10</t>
        </is>
      </c>
      <c r="D96" t="inlineStr">
        <is>
          <t>tick 11</t>
        </is>
      </c>
    </row>
    <row r="97">
      <c r="A97" t="inlineStr">
        <is>
          <t>nominal gdp</t>
        </is>
      </c>
      <c r="B97" t="n">
        <v>1679.29</v>
      </c>
      <c r="C97" t="n">
        <v>1661.34</v>
      </c>
      <c r="D97" t="n">
        <v>1642.31</v>
      </c>
    </row>
    <row r="98">
      <c r="A98" t="inlineStr">
        <is>
          <t>market-price</t>
        </is>
      </c>
      <c r="B98" t="n">
        <v>1.1059</v>
      </c>
      <c r="C98" t="n">
        <v>1.0938</v>
      </c>
      <c r="D98" t="n">
        <v>1.089</v>
      </c>
    </row>
    <row r="99">
      <c r="A99" t="inlineStr">
        <is>
          <t>sales</t>
        </is>
      </c>
      <c r="B99" t="n">
        <v>1499</v>
      </c>
      <c r="C99" t="n">
        <v>1500</v>
      </c>
      <c r="D99" t="n">
        <v>1506</v>
      </c>
    </row>
    <row r="100">
      <c r="A100" t="inlineStr">
        <is>
          <t>inventories</t>
        </is>
      </c>
      <c r="B100" t="n">
        <v>804</v>
      </c>
      <c r="C100" t="n">
        <v>831</v>
      </c>
      <c r="D100" t="n">
        <v>859</v>
      </c>
    </row>
    <row r="102">
      <c r="C102">
        <f>C98*C99+(C100*C98-B100*B98)</f>
        <v/>
      </c>
      <c r="D102">
        <f>D98*D99+(D100*D98-C100*C98)</f>
        <v/>
      </c>
    </row>
    <row r="132">
      <c r="A132" t="inlineStr">
        <is>
          <t>https://data-explorer.oecd.org/vis?df[ds]=DisseminateFinalDMZ&amp;df[id]=DSD_EARNINGS%40AV_AN_WAGE&amp;df[ag]=OECD.ELS.SAE&amp;dq=JPN......&amp;pd=1993%2C2004&amp;to[TIME_PERIOD]=false&amp;vw=tb</t>
        </is>
      </c>
    </row>
  </sheetData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6"/>
  <sheetViews>
    <sheetView topLeftCell="A109" zoomScaleNormal="80" workbookViewId="0">
      <selection activeCell="A126" sqref="A126"/>
    </sheetView>
  </sheetViews>
  <sheetFormatPr baseColWidth="10" defaultColWidth="11.1640625" defaultRowHeight="16"/>
  <sheetData>
    <row r="1">
      <c r="A1" t="inlineStr">
        <is>
          <t>Year</t>
        </is>
      </c>
      <c r="B1" t="inlineStr">
        <is>
          <t>Rate</t>
        </is>
      </c>
      <c r="I1" t="inlineStr">
        <is>
          <t>Year</t>
        </is>
      </c>
      <c r="J1" t="inlineStr">
        <is>
          <t>Rate</t>
        </is>
      </c>
    </row>
    <row r="2">
      <c r="A2" s="23" t="n">
        <v>34335</v>
      </c>
      <c r="B2" t="n">
        <v>1.75</v>
      </c>
      <c r="I2" s="23" t="n">
        <v>39814</v>
      </c>
      <c r="J2" t="n">
        <v>0.3</v>
      </c>
    </row>
    <row r="3">
      <c r="A3" s="23" t="n">
        <v>34366</v>
      </c>
      <c r="B3" t="n">
        <v>1.75</v>
      </c>
      <c r="I3" s="23" t="n">
        <v>39845</v>
      </c>
      <c r="J3" t="n">
        <v>0.3</v>
      </c>
    </row>
    <row r="4">
      <c r="A4" s="23" t="n">
        <v>34394</v>
      </c>
      <c r="B4" t="n">
        <v>1.75</v>
      </c>
      <c r="I4" s="23" t="n">
        <v>39873</v>
      </c>
      <c r="J4" t="n">
        <v>0.3</v>
      </c>
    </row>
    <row r="5">
      <c r="A5" s="23" t="n">
        <v>34425</v>
      </c>
      <c r="B5" t="n">
        <v>1.75</v>
      </c>
      <c r="I5" s="23" t="n">
        <v>39904</v>
      </c>
      <c r="J5" t="n">
        <v>0.3</v>
      </c>
    </row>
    <row r="6">
      <c r="A6" s="23" t="n">
        <v>34455</v>
      </c>
      <c r="B6" t="n">
        <v>1.75</v>
      </c>
      <c r="I6" s="23" t="n">
        <v>39934</v>
      </c>
      <c r="J6" t="n">
        <v>0.3</v>
      </c>
    </row>
    <row r="7">
      <c r="A7" s="23" t="n">
        <v>34486</v>
      </c>
      <c r="B7" t="n">
        <v>1.75</v>
      </c>
      <c r="I7" s="23" t="n">
        <v>39965</v>
      </c>
      <c r="J7" t="n">
        <v>0.3</v>
      </c>
    </row>
    <row r="8">
      <c r="A8" s="23" t="n">
        <v>34516</v>
      </c>
      <c r="B8" t="n">
        <v>1.75</v>
      </c>
      <c r="I8" s="23" t="n">
        <v>39995</v>
      </c>
      <c r="J8" t="n">
        <v>0.3</v>
      </c>
    </row>
    <row r="9">
      <c r="A9" s="23" t="n">
        <v>34547</v>
      </c>
      <c r="B9" t="n">
        <v>1.75</v>
      </c>
      <c r="I9" s="23" t="n">
        <v>40026</v>
      </c>
      <c r="J9" t="n">
        <v>0.3</v>
      </c>
    </row>
    <row r="10">
      <c r="A10" s="23" t="n">
        <v>34578</v>
      </c>
      <c r="B10" t="n">
        <v>1.75</v>
      </c>
      <c r="I10" s="23" t="n">
        <v>40057</v>
      </c>
      <c r="J10" t="n">
        <v>0.3</v>
      </c>
    </row>
    <row r="11">
      <c r="A11" s="23" t="n">
        <v>34608</v>
      </c>
      <c r="B11" t="n">
        <v>1.75</v>
      </c>
      <c r="I11" s="23" t="n">
        <v>40087</v>
      </c>
      <c r="J11" t="n">
        <v>0.3</v>
      </c>
    </row>
    <row r="12">
      <c r="A12" s="23" t="n">
        <v>34639</v>
      </c>
      <c r="B12" t="n">
        <v>1.75</v>
      </c>
      <c r="I12" s="23" t="n">
        <v>40118</v>
      </c>
      <c r="J12" t="n">
        <v>0.3</v>
      </c>
    </row>
    <row r="13">
      <c r="A13" s="23" t="n">
        <v>34669</v>
      </c>
      <c r="B13" t="n">
        <v>1.75</v>
      </c>
      <c r="I13" s="23" t="n">
        <v>40148</v>
      </c>
      <c r="J13" t="n">
        <v>0.3</v>
      </c>
    </row>
    <row r="14">
      <c r="A14" s="23" t="n">
        <v>34700</v>
      </c>
      <c r="B14" t="n">
        <v>1.75</v>
      </c>
      <c r="I14" s="23" t="n">
        <v>40179</v>
      </c>
      <c r="J14" t="n">
        <v>0.3</v>
      </c>
    </row>
    <row r="15">
      <c r="A15" s="23" t="n">
        <v>34731</v>
      </c>
      <c r="B15" t="n">
        <v>1.75</v>
      </c>
      <c r="I15" s="23" t="n">
        <v>40210</v>
      </c>
      <c r="J15" t="n">
        <v>0.3</v>
      </c>
    </row>
    <row r="16">
      <c r="A16" s="23" t="n">
        <v>34759</v>
      </c>
      <c r="B16" t="n">
        <v>1.75</v>
      </c>
      <c r="I16" s="23" t="n">
        <v>40238</v>
      </c>
      <c r="J16" t="n">
        <v>0.3</v>
      </c>
    </row>
    <row r="17">
      <c r="A17" s="23" t="n">
        <v>34790</v>
      </c>
      <c r="B17" t="n">
        <v>1</v>
      </c>
      <c r="I17" s="23" t="n">
        <v>40269</v>
      </c>
      <c r="J17" t="n">
        <v>0.3</v>
      </c>
    </row>
    <row r="18">
      <c r="A18" s="23" t="n">
        <v>34820</v>
      </c>
      <c r="B18" t="n">
        <v>1</v>
      </c>
      <c r="I18" s="23" t="n">
        <v>40299</v>
      </c>
      <c r="J18" t="n">
        <v>0.3</v>
      </c>
    </row>
    <row r="19">
      <c r="A19" s="23" t="n">
        <v>34851</v>
      </c>
      <c r="B19" t="n">
        <v>1</v>
      </c>
      <c r="I19" s="23" t="n">
        <v>40330</v>
      </c>
      <c r="J19" t="n">
        <v>0.3</v>
      </c>
    </row>
    <row r="20">
      <c r="A20" s="23" t="n">
        <v>34881</v>
      </c>
      <c r="B20" t="n">
        <v>1</v>
      </c>
      <c r="I20" s="23" t="n">
        <v>40360</v>
      </c>
      <c r="J20" t="n">
        <v>0.3</v>
      </c>
    </row>
    <row r="21">
      <c r="A21" s="23" t="n">
        <v>34912</v>
      </c>
      <c r="B21" t="n">
        <v>1</v>
      </c>
      <c r="I21" s="23" t="n">
        <v>40391</v>
      </c>
      <c r="J21" t="n">
        <v>0.3</v>
      </c>
    </row>
    <row r="22">
      <c r="A22" s="23" t="n">
        <v>34943</v>
      </c>
      <c r="B22" t="n">
        <v>0.5</v>
      </c>
      <c r="I22" s="23" t="n">
        <v>40422</v>
      </c>
      <c r="J22" t="n">
        <v>0.3</v>
      </c>
    </row>
    <row r="23">
      <c r="A23" s="23" t="n">
        <v>34973</v>
      </c>
      <c r="B23" t="n">
        <v>0.5</v>
      </c>
      <c r="I23" s="23" t="n">
        <v>40452</v>
      </c>
      <c r="J23" t="n">
        <v>0.3</v>
      </c>
    </row>
    <row r="24">
      <c r="A24" s="23" t="n">
        <v>35004</v>
      </c>
      <c r="B24" t="n">
        <v>0.5</v>
      </c>
      <c r="I24" s="23" t="n">
        <v>40483</v>
      </c>
      <c r="J24" t="n">
        <v>0.3</v>
      </c>
    </row>
    <row r="25">
      <c r="A25" s="23" t="n">
        <v>35034</v>
      </c>
      <c r="B25" t="n">
        <v>0.5</v>
      </c>
      <c r="I25" s="23" t="n">
        <v>40513</v>
      </c>
      <c r="J25" t="n">
        <v>0.3</v>
      </c>
    </row>
    <row r="26">
      <c r="A26" s="23" t="n">
        <v>35065</v>
      </c>
      <c r="B26" t="n">
        <v>0.5</v>
      </c>
      <c r="I26" s="23" t="n">
        <v>40544</v>
      </c>
      <c r="J26" t="n">
        <v>0.3</v>
      </c>
    </row>
    <row r="27">
      <c r="A27" s="23" t="n">
        <v>35096</v>
      </c>
      <c r="B27" t="n">
        <v>0.5</v>
      </c>
      <c r="I27" s="23" t="n">
        <v>40575</v>
      </c>
      <c r="J27" t="n">
        <v>0.3</v>
      </c>
    </row>
    <row r="28">
      <c r="A28" s="23" t="n">
        <v>35125</v>
      </c>
      <c r="B28" t="n">
        <v>0.5</v>
      </c>
      <c r="I28" s="23" t="n">
        <v>40603</v>
      </c>
      <c r="J28" t="n">
        <v>0.3</v>
      </c>
    </row>
    <row r="29">
      <c r="A29" s="23" t="n">
        <v>35156</v>
      </c>
      <c r="B29" t="n">
        <v>0.5</v>
      </c>
      <c r="I29" s="23" t="n">
        <v>40634</v>
      </c>
      <c r="J29" t="n">
        <v>0.3</v>
      </c>
    </row>
    <row r="30">
      <c r="A30" s="23" t="n">
        <v>35186</v>
      </c>
      <c r="B30" t="n">
        <v>0.5</v>
      </c>
      <c r="I30" s="23" t="n">
        <v>40664</v>
      </c>
      <c r="J30" t="n">
        <v>0.3</v>
      </c>
    </row>
    <row r="31">
      <c r="A31" s="23" t="n">
        <v>35217</v>
      </c>
      <c r="B31" t="n">
        <v>0.5</v>
      </c>
      <c r="I31" s="23" t="n">
        <v>40695</v>
      </c>
      <c r="J31" t="n">
        <v>0.3</v>
      </c>
    </row>
    <row r="32">
      <c r="A32" s="23" t="n">
        <v>35247</v>
      </c>
      <c r="B32" t="n">
        <v>0.5</v>
      </c>
      <c r="I32" s="23" t="n">
        <v>40725</v>
      </c>
      <c r="J32" t="n">
        <v>0.3</v>
      </c>
    </row>
    <row r="33">
      <c r="A33" s="23" t="n">
        <v>35278</v>
      </c>
      <c r="B33" t="n">
        <v>0.5</v>
      </c>
      <c r="I33" s="23" t="n">
        <v>40756</v>
      </c>
      <c r="J33" t="n">
        <v>0.3</v>
      </c>
    </row>
    <row r="34">
      <c r="A34" s="23" t="n">
        <v>35309</v>
      </c>
      <c r="B34" t="n">
        <v>0.5</v>
      </c>
      <c r="I34" s="23" t="n">
        <v>40787</v>
      </c>
      <c r="J34" t="n">
        <v>0.3</v>
      </c>
    </row>
    <row r="35">
      <c r="A35" s="23" t="n">
        <v>35339</v>
      </c>
      <c r="B35" t="n">
        <v>0.5</v>
      </c>
      <c r="I35" s="23" t="n">
        <v>40817</v>
      </c>
      <c r="J35" t="n">
        <v>0.3</v>
      </c>
    </row>
    <row r="36">
      <c r="A36" s="23" t="n">
        <v>35370</v>
      </c>
      <c r="B36" t="n">
        <v>0.5</v>
      </c>
      <c r="I36" s="23" t="n">
        <v>40848</v>
      </c>
      <c r="J36" t="n">
        <v>0.3</v>
      </c>
    </row>
    <row r="37">
      <c r="A37" s="23" t="n">
        <v>35400</v>
      </c>
      <c r="B37" t="n">
        <v>0.5</v>
      </c>
      <c r="I37" s="23" t="n">
        <v>40878</v>
      </c>
      <c r="J37" t="n">
        <v>0.3</v>
      </c>
    </row>
    <row r="38">
      <c r="A38" s="23" t="n">
        <v>35431</v>
      </c>
      <c r="B38" t="n">
        <v>0.5</v>
      </c>
      <c r="I38" s="23" t="n">
        <v>40909</v>
      </c>
      <c r="J38" t="n">
        <v>0.3</v>
      </c>
    </row>
    <row r="39">
      <c r="A39" s="23" t="n">
        <v>35462</v>
      </c>
      <c r="B39" t="n">
        <v>0.5</v>
      </c>
      <c r="I39" s="23" t="n">
        <v>40940</v>
      </c>
      <c r="J39" t="n">
        <v>0.3</v>
      </c>
    </row>
    <row r="40">
      <c r="A40" s="23" t="n">
        <v>35490</v>
      </c>
      <c r="B40" t="n">
        <v>0.5</v>
      </c>
      <c r="I40" s="23" t="n">
        <v>40969</v>
      </c>
      <c r="J40" t="n">
        <v>0.3</v>
      </c>
    </row>
    <row r="41">
      <c r="A41" s="23" t="n">
        <v>35521</v>
      </c>
      <c r="B41" t="n">
        <v>0.5</v>
      </c>
      <c r="I41" s="23" t="n">
        <v>41000</v>
      </c>
      <c r="J41" t="n">
        <v>0.3</v>
      </c>
    </row>
    <row r="42">
      <c r="A42" s="23" t="n">
        <v>35551</v>
      </c>
      <c r="B42" t="n">
        <v>0.5</v>
      </c>
      <c r="I42" s="23" t="n">
        <v>41030</v>
      </c>
      <c r="J42" t="n">
        <v>0.3</v>
      </c>
    </row>
    <row r="43">
      <c r="A43" s="23" t="n">
        <v>35582</v>
      </c>
      <c r="B43" t="n">
        <v>0.5</v>
      </c>
      <c r="I43" s="23" t="n">
        <v>41061</v>
      </c>
      <c r="J43" t="n">
        <v>0.3</v>
      </c>
    </row>
    <row r="44">
      <c r="A44" s="23" t="n">
        <v>35612</v>
      </c>
      <c r="B44" t="n">
        <v>0.5</v>
      </c>
      <c r="I44" s="23" t="n">
        <v>41091</v>
      </c>
      <c r="J44" t="n">
        <v>0.3</v>
      </c>
    </row>
    <row r="45">
      <c r="A45" s="23" t="n">
        <v>35643</v>
      </c>
      <c r="B45" t="n">
        <v>0.5</v>
      </c>
      <c r="I45" s="23" t="n">
        <v>41122</v>
      </c>
      <c r="J45" t="n">
        <v>0.3</v>
      </c>
    </row>
    <row r="46">
      <c r="A46" s="23" t="n">
        <v>35674</v>
      </c>
      <c r="B46" t="n">
        <v>0.5</v>
      </c>
      <c r="I46" s="23" t="n">
        <v>41153</v>
      </c>
      <c r="J46" t="n">
        <v>0.3</v>
      </c>
    </row>
    <row r="47">
      <c r="A47" s="23" t="n">
        <v>35704</v>
      </c>
      <c r="B47" t="n">
        <v>0.5</v>
      </c>
      <c r="I47" s="23" t="n">
        <v>41183</v>
      </c>
      <c r="J47" t="n">
        <v>0.3</v>
      </c>
    </row>
    <row r="48">
      <c r="A48" s="23" t="n">
        <v>35735</v>
      </c>
      <c r="B48" t="n">
        <v>0.5</v>
      </c>
      <c r="I48" s="23" t="n">
        <v>41214</v>
      </c>
      <c r="J48" t="n">
        <v>0.3</v>
      </c>
    </row>
    <row r="49">
      <c r="A49" s="23" t="n">
        <v>35765</v>
      </c>
      <c r="B49" t="n">
        <v>0.5</v>
      </c>
      <c r="I49" s="23" t="n">
        <v>41244</v>
      </c>
      <c r="J49" t="n">
        <v>0.3</v>
      </c>
    </row>
    <row r="50">
      <c r="A50" s="23" t="n">
        <v>35796</v>
      </c>
      <c r="B50" t="n">
        <v>0.5</v>
      </c>
      <c r="I50" s="23" t="n">
        <v>41275</v>
      </c>
      <c r="J50" t="n">
        <v>0.3</v>
      </c>
    </row>
    <row r="51">
      <c r="A51" s="23" t="n">
        <v>35827</v>
      </c>
      <c r="B51" t="n">
        <v>0.5</v>
      </c>
      <c r="I51" s="23" t="n">
        <v>41306</v>
      </c>
      <c r="J51" t="n">
        <v>0.3</v>
      </c>
    </row>
    <row r="52">
      <c r="A52" s="23" t="n">
        <v>35855</v>
      </c>
      <c r="B52" t="n">
        <v>0.5</v>
      </c>
      <c r="I52" s="23" t="n">
        <v>41334</v>
      </c>
      <c r="J52" t="n">
        <v>0.3</v>
      </c>
    </row>
    <row r="53">
      <c r="A53" s="23" t="n">
        <v>35886</v>
      </c>
      <c r="B53" t="n">
        <v>0.5</v>
      </c>
      <c r="I53" s="23" t="n">
        <v>41365</v>
      </c>
      <c r="J53" t="n">
        <v>0.3</v>
      </c>
    </row>
    <row r="54">
      <c r="A54" s="23" t="n">
        <v>35916</v>
      </c>
      <c r="B54" t="n">
        <v>0.5</v>
      </c>
      <c r="I54" s="23" t="n">
        <v>41395</v>
      </c>
      <c r="J54" t="n">
        <v>0.3</v>
      </c>
    </row>
    <row r="55">
      <c r="A55" s="23" t="n">
        <v>35947</v>
      </c>
      <c r="B55" t="n">
        <v>0.5</v>
      </c>
      <c r="I55" s="23" t="n">
        <v>41426</v>
      </c>
      <c r="J55" t="n">
        <v>0.3</v>
      </c>
    </row>
    <row r="56">
      <c r="A56" s="23" t="n">
        <v>35977</v>
      </c>
      <c r="B56" t="n">
        <v>0.5</v>
      </c>
      <c r="I56" s="23" t="n">
        <v>41456</v>
      </c>
      <c r="J56" t="n">
        <v>0.3</v>
      </c>
    </row>
    <row r="57">
      <c r="A57" s="23" t="n">
        <v>36008</v>
      </c>
      <c r="B57" t="n">
        <v>0.5</v>
      </c>
      <c r="I57" s="23" t="n">
        <v>41487</v>
      </c>
      <c r="J57" t="n">
        <v>0.3</v>
      </c>
    </row>
    <row r="58">
      <c r="A58" s="23" t="n">
        <v>36039</v>
      </c>
      <c r="B58" t="n">
        <v>0.5</v>
      </c>
      <c r="I58" s="23" t="n">
        <v>41518</v>
      </c>
      <c r="J58" t="n">
        <v>0.3</v>
      </c>
    </row>
    <row r="59">
      <c r="A59" s="23" t="n">
        <v>36069</v>
      </c>
      <c r="B59" t="n">
        <v>0.5</v>
      </c>
      <c r="I59" s="23" t="n">
        <v>41548</v>
      </c>
      <c r="J59" t="n">
        <v>0.3</v>
      </c>
    </row>
    <row r="60">
      <c r="A60" s="23" t="n">
        <v>36100</v>
      </c>
      <c r="B60" t="n">
        <v>0.5</v>
      </c>
      <c r="I60" s="23" t="n">
        <v>41579</v>
      </c>
      <c r="J60" t="n">
        <v>0.3</v>
      </c>
    </row>
    <row r="61">
      <c r="A61" s="23" t="n">
        <v>36130</v>
      </c>
      <c r="B61" t="n">
        <v>0.5</v>
      </c>
      <c r="I61" s="23" t="n">
        <v>41609</v>
      </c>
      <c r="J61" t="n">
        <v>0.3</v>
      </c>
    </row>
    <row r="62">
      <c r="A62" s="23" t="n">
        <v>36161</v>
      </c>
      <c r="B62" t="n">
        <v>0.5</v>
      </c>
      <c r="I62" s="23" t="n">
        <v>41640</v>
      </c>
      <c r="J62" t="n">
        <v>0.3</v>
      </c>
    </row>
    <row r="63">
      <c r="A63" s="23" t="n">
        <v>36192</v>
      </c>
      <c r="B63" t="n">
        <v>0.5</v>
      </c>
      <c r="I63" s="23" t="n">
        <v>41671</v>
      </c>
      <c r="J63" t="n">
        <v>0.3</v>
      </c>
    </row>
    <row r="64">
      <c r="A64" s="23" t="n">
        <v>36220</v>
      </c>
      <c r="B64" t="n">
        <v>0.5</v>
      </c>
      <c r="I64" s="23" t="n">
        <v>41699</v>
      </c>
      <c r="J64" t="n">
        <v>0.3</v>
      </c>
    </row>
    <row r="65">
      <c r="A65" s="23" t="n">
        <v>36251</v>
      </c>
      <c r="B65" t="n">
        <v>0.5</v>
      </c>
      <c r="I65" s="23" t="n">
        <v>41730</v>
      </c>
      <c r="J65" t="n">
        <v>0.3</v>
      </c>
    </row>
    <row r="66">
      <c r="A66" s="23" t="n">
        <v>36281</v>
      </c>
      <c r="B66" t="n">
        <v>0.5</v>
      </c>
      <c r="I66" s="23" t="n">
        <v>41760</v>
      </c>
      <c r="J66" t="n">
        <v>0.3</v>
      </c>
    </row>
    <row r="67">
      <c r="A67" s="23" t="n">
        <v>36312</v>
      </c>
      <c r="B67" t="n">
        <v>0.5</v>
      </c>
      <c r="I67" s="23" t="n">
        <v>41791</v>
      </c>
      <c r="J67" t="n">
        <v>0.3</v>
      </c>
    </row>
    <row r="68">
      <c r="A68" s="23" t="n">
        <v>36342</v>
      </c>
      <c r="B68" t="n">
        <v>0.5</v>
      </c>
      <c r="I68" s="23" t="n">
        <v>41821</v>
      </c>
      <c r="J68" t="n">
        <v>0.3</v>
      </c>
    </row>
    <row r="69">
      <c r="A69" s="23" t="n">
        <v>36373</v>
      </c>
      <c r="B69" t="n">
        <v>0.5</v>
      </c>
      <c r="I69" s="23" t="n">
        <v>41852</v>
      </c>
      <c r="J69" t="n">
        <v>0.3</v>
      </c>
    </row>
    <row r="70">
      <c r="A70" s="23" t="n">
        <v>36404</v>
      </c>
      <c r="B70" t="n">
        <v>0.5</v>
      </c>
      <c r="I70" s="23" t="n">
        <v>41883</v>
      </c>
      <c r="J70" t="n">
        <v>0.3</v>
      </c>
    </row>
    <row r="71">
      <c r="A71" s="23" t="n">
        <v>36434</v>
      </c>
      <c r="B71" t="n">
        <v>0.5</v>
      </c>
      <c r="I71" s="23" t="n">
        <v>41913</v>
      </c>
      <c r="J71" t="n">
        <v>0.3</v>
      </c>
    </row>
    <row r="72">
      <c r="A72" s="23" t="n">
        <v>36465</v>
      </c>
      <c r="B72" t="n">
        <v>0.5</v>
      </c>
      <c r="I72" s="23" t="n">
        <v>41944</v>
      </c>
      <c r="J72" t="n">
        <v>0.3</v>
      </c>
    </row>
    <row r="73">
      <c r="A73" s="23" t="n">
        <v>36495</v>
      </c>
      <c r="B73" t="n">
        <v>0.5</v>
      </c>
      <c r="I73" s="23" t="n">
        <v>41974</v>
      </c>
      <c r="J73" t="n">
        <v>0.3</v>
      </c>
    </row>
    <row r="74">
      <c r="A74" s="23" t="n">
        <v>36526</v>
      </c>
      <c r="B74" t="n">
        <v>0.5</v>
      </c>
      <c r="I74" s="23" t="n">
        <v>42005</v>
      </c>
      <c r="J74" t="n">
        <v>0.3</v>
      </c>
    </row>
    <row r="75">
      <c r="A75" s="23" t="n">
        <v>36557</v>
      </c>
      <c r="B75" t="n">
        <v>0.5</v>
      </c>
      <c r="I75" s="23" t="n">
        <v>42036</v>
      </c>
      <c r="J75" t="n">
        <v>0.3</v>
      </c>
    </row>
    <row r="76">
      <c r="A76" s="23" t="n">
        <v>36586</v>
      </c>
      <c r="B76" t="n">
        <v>0.5</v>
      </c>
      <c r="I76" s="23" t="n">
        <v>42064</v>
      </c>
      <c r="J76" t="n">
        <v>0.3</v>
      </c>
    </row>
    <row r="77">
      <c r="A77" s="23" t="n">
        <v>36617</v>
      </c>
      <c r="B77" t="n">
        <v>0.5</v>
      </c>
      <c r="I77" s="23" t="n">
        <v>42095</v>
      </c>
      <c r="J77" t="n">
        <v>0.3</v>
      </c>
    </row>
    <row r="78">
      <c r="A78" s="23" t="n">
        <v>36647</v>
      </c>
      <c r="B78" t="n">
        <v>0.5</v>
      </c>
      <c r="I78" s="23" t="n">
        <v>42125</v>
      </c>
      <c r="J78" t="n">
        <v>0.3</v>
      </c>
    </row>
    <row r="79">
      <c r="A79" s="23" t="n">
        <v>36678</v>
      </c>
      <c r="B79" t="n">
        <v>0.5</v>
      </c>
      <c r="I79" s="23" t="n">
        <v>42156</v>
      </c>
      <c r="J79" t="n">
        <v>0.3</v>
      </c>
    </row>
    <row r="80">
      <c r="A80" s="23" t="n">
        <v>36708</v>
      </c>
      <c r="B80" t="n">
        <v>0.5</v>
      </c>
      <c r="I80" s="23" t="n">
        <v>42186</v>
      </c>
      <c r="J80" t="n">
        <v>0.3</v>
      </c>
    </row>
    <row r="81">
      <c r="A81" s="23" t="n">
        <v>36739</v>
      </c>
      <c r="B81" t="n">
        <v>0.5</v>
      </c>
      <c r="I81" s="23" t="n">
        <v>42217</v>
      </c>
      <c r="J81" t="n">
        <v>0.3</v>
      </c>
    </row>
    <row r="82">
      <c r="A82" s="23" t="n">
        <v>36770</v>
      </c>
      <c r="B82" t="n">
        <v>0.5</v>
      </c>
      <c r="I82" s="23" t="n">
        <v>42248</v>
      </c>
      <c r="J82" t="n">
        <v>0.3</v>
      </c>
    </row>
    <row r="83">
      <c r="A83" s="23" t="n">
        <v>36800</v>
      </c>
      <c r="B83" t="n">
        <v>0.5</v>
      </c>
      <c r="I83" s="23" t="n">
        <v>42278</v>
      </c>
      <c r="J83" t="n">
        <v>0.3</v>
      </c>
    </row>
    <row r="84">
      <c r="A84" s="23" t="n">
        <v>36831</v>
      </c>
      <c r="B84" t="n">
        <v>0.5</v>
      </c>
      <c r="I84" s="23" t="n">
        <v>42309</v>
      </c>
      <c r="J84" t="n">
        <v>0.3</v>
      </c>
    </row>
    <row r="85">
      <c r="A85" s="23" t="n">
        <v>36861</v>
      </c>
      <c r="B85" t="n">
        <v>0.5</v>
      </c>
      <c r="I85" s="23" t="n">
        <v>42339</v>
      </c>
      <c r="J85" t="n">
        <v>0.3</v>
      </c>
    </row>
    <row r="86">
      <c r="A86" s="23" t="n">
        <v>36892</v>
      </c>
      <c r="B86" t="n">
        <v>0.5</v>
      </c>
      <c r="I86" s="23" t="n">
        <v>42370</v>
      </c>
      <c r="J86" t="n">
        <v>0.3</v>
      </c>
    </row>
    <row r="87">
      <c r="A87" s="23" t="n">
        <v>36923</v>
      </c>
      <c r="B87" t="n">
        <v>0.35</v>
      </c>
      <c r="I87" s="23" t="n">
        <v>42401</v>
      </c>
      <c r="J87" t="n">
        <v>0.3</v>
      </c>
    </row>
    <row r="88">
      <c r="A88" s="23" t="n">
        <v>36951</v>
      </c>
      <c r="B88" t="n">
        <v>0.25</v>
      </c>
      <c r="I88" s="23" t="n">
        <v>42430</v>
      </c>
      <c r="J88" t="n">
        <v>0.3</v>
      </c>
    </row>
    <row r="89">
      <c r="A89" s="23" t="n">
        <v>36982</v>
      </c>
      <c r="B89" t="n">
        <v>0.25</v>
      </c>
      <c r="I89" s="23" t="n">
        <v>42461</v>
      </c>
      <c r="J89" t="n">
        <v>0.3</v>
      </c>
    </row>
    <row r="90">
      <c r="A90" s="23" t="n">
        <v>37012</v>
      </c>
      <c r="B90" t="n">
        <v>0.25</v>
      </c>
      <c r="I90" s="23" t="n">
        <v>42491</v>
      </c>
      <c r="J90" t="n">
        <v>0.3</v>
      </c>
    </row>
    <row r="91">
      <c r="A91" s="23" t="n">
        <v>37043</v>
      </c>
      <c r="B91" t="n">
        <v>0.25</v>
      </c>
      <c r="I91" s="23" t="n">
        <v>42522</v>
      </c>
      <c r="J91" t="n">
        <v>0.3</v>
      </c>
    </row>
    <row r="92">
      <c r="A92" s="23" t="n">
        <v>37073</v>
      </c>
      <c r="B92" t="n">
        <v>0.25</v>
      </c>
      <c r="I92" s="23" t="n">
        <v>42552</v>
      </c>
      <c r="J92" t="n">
        <v>0.3</v>
      </c>
    </row>
    <row r="93">
      <c r="A93" s="23" t="n">
        <v>37104</v>
      </c>
      <c r="B93" t="n">
        <v>0.25</v>
      </c>
      <c r="I93" s="23" t="n">
        <v>42583</v>
      </c>
      <c r="J93" t="n">
        <v>0.3</v>
      </c>
    </row>
    <row r="94">
      <c r="A94" s="23" t="n">
        <v>37135</v>
      </c>
      <c r="B94" t="n">
        <v>0.1</v>
      </c>
      <c r="I94" s="23" t="n">
        <v>42614</v>
      </c>
      <c r="J94" t="n">
        <v>0.3</v>
      </c>
    </row>
    <row r="95">
      <c r="A95" s="23" t="n">
        <v>37165</v>
      </c>
      <c r="B95" t="n">
        <v>0.1</v>
      </c>
      <c r="I95" s="23" t="n">
        <v>42644</v>
      </c>
      <c r="J95" t="n">
        <v>0.3</v>
      </c>
    </row>
    <row r="96">
      <c r="A96" s="23" t="n">
        <v>37196</v>
      </c>
      <c r="B96" t="n">
        <v>0.1</v>
      </c>
      <c r="I96" s="23" t="n">
        <v>42675</v>
      </c>
      <c r="J96" t="n">
        <v>0.3</v>
      </c>
    </row>
    <row r="97">
      <c r="A97" s="23" t="n">
        <v>37226</v>
      </c>
      <c r="B97" t="n">
        <v>0.1</v>
      </c>
      <c r="I97" s="23" t="n">
        <v>42705</v>
      </c>
      <c r="J97" t="n">
        <v>0.3</v>
      </c>
    </row>
    <row r="98">
      <c r="A98" s="23" t="n">
        <v>37257</v>
      </c>
      <c r="B98" t="n">
        <v>0.1</v>
      </c>
      <c r="I98" s="23" t="n">
        <v>42736</v>
      </c>
      <c r="J98" t="n">
        <v>0.3</v>
      </c>
    </row>
    <row r="99">
      <c r="A99" s="23" t="n">
        <v>37288</v>
      </c>
      <c r="B99" t="n">
        <v>0.1</v>
      </c>
      <c r="I99" s="23" t="n">
        <v>42767</v>
      </c>
      <c r="J99" t="n">
        <v>0.3</v>
      </c>
    </row>
    <row r="100">
      <c r="A100" s="23" t="n">
        <v>37316</v>
      </c>
      <c r="B100" t="n">
        <v>0.1</v>
      </c>
      <c r="I100" s="23" t="n">
        <v>42795</v>
      </c>
      <c r="J100" t="n">
        <v>0.3</v>
      </c>
    </row>
    <row r="101">
      <c r="A101" s="23" t="n">
        <v>37347</v>
      </c>
      <c r="B101" t="n">
        <v>0.1</v>
      </c>
      <c r="I101" s="23" t="n">
        <v>42826</v>
      </c>
      <c r="J101" t="n">
        <v>0.3</v>
      </c>
    </row>
    <row r="102">
      <c r="A102" s="23" t="n">
        <v>37377</v>
      </c>
      <c r="B102" t="n">
        <v>0.1</v>
      </c>
      <c r="I102" s="23" t="n">
        <v>42856</v>
      </c>
      <c r="J102" t="n">
        <v>0.3</v>
      </c>
    </row>
    <row r="103">
      <c r="A103" s="23" t="n">
        <v>37408</v>
      </c>
      <c r="B103" t="n">
        <v>0.1</v>
      </c>
      <c r="I103" s="23" t="n">
        <v>42887</v>
      </c>
      <c r="J103" t="n">
        <v>0.3</v>
      </c>
    </row>
    <row r="104">
      <c r="A104" s="23" t="n">
        <v>37438</v>
      </c>
      <c r="B104" t="n">
        <v>0.1</v>
      </c>
      <c r="I104" s="23" t="n">
        <v>42917</v>
      </c>
      <c r="J104" t="n">
        <v>0.3</v>
      </c>
    </row>
    <row r="105">
      <c r="A105" s="23" t="n">
        <v>37469</v>
      </c>
      <c r="B105" t="n">
        <v>0.1</v>
      </c>
      <c r="I105" s="23" t="n">
        <v>42948</v>
      </c>
      <c r="J105" t="n">
        <v>0.3</v>
      </c>
    </row>
    <row r="106">
      <c r="A106" s="23" t="n">
        <v>37500</v>
      </c>
      <c r="B106" t="n">
        <v>0.1</v>
      </c>
      <c r="I106" s="23" t="n">
        <v>42979</v>
      </c>
      <c r="J106" t="n">
        <v>0.3</v>
      </c>
    </row>
    <row r="107">
      <c r="A107" s="23" t="n">
        <v>37530</v>
      </c>
      <c r="B107" t="n">
        <v>0.1</v>
      </c>
      <c r="I107" s="23" t="n">
        <v>43009</v>
      </c>
      <c r="J107" t="n">
        <v>0.3</v>
      </c>
    </row>
    <row r="108">
      <c r="A108" s="23" t="n">
        <v>37561</v>
      </c>
      <c r="B108" t="n">
        <v>0.1</v>
      </c>
      <c r="I108" s="23" t="n">
        <v>43040</v>
      </c>
      <c r="J108" t="n">
        <v>0.3</v>
      </c>
    </row>
    <row r="109">
      <c r="A109" s="23" t="n">
        <v>37591</v>
      </c>
      <c r="B109" t="n">
        <v>0.1</v>
      </c>
      <c r="I109" s="23" t="n">
        <v>43070</v>
      </c>
      <c r="J109" t="n">
        <v>0.3</v>
      </c>
    </row>
    <row r="110">
      <c r="A110" s="23" t="n">
        <v>37622</v>
      </c>
      <c r="B110" t="n">
        <v>0.1</v>
      </c>
      <c r="I110" s="23" t="n">
        <v>43101</v>
      </c>
      <c r="J110" t="n">
        <v>0.3</v>
      </c>
    </row>
    <row r="111">
      <c r="A111" s="23" t="n">
        <v>37653</v>
      </c>
      <c r="B111" t="n">
        <v>0.1</v>
      </c>
      <c r="I111" s="23" t="n">
        <v>43132</v>
      </c>
      <c r="J111" t="n">
        <v>0.3</v>
      </c>
    </row>
    <row r="112">
      <c r="A112" s="23" t="n">
        <v>37681</v>
      </c>
      <c r="B112" t="n">
        <v>0.1</v>
      </c>
      <c r="I112" s="23" t="n">
        <v>43160</v>
      </c>
      <c r="J112" t="n">
        <v>0.3</v>
      </c>
    </row>
    <row r="113">
      <c r="A113" s="23" t="n">
        <v>37712</v>
      </c>
      <c r="B113" t="n">
        <v>0.1</v>
      </c>
      <c r="I113" s="23" t="n">
        <v>43191</v>
      </c>
      <c r="J113" t="n">
        <v>0.3</v>
      </c>
    </row>
    <row r="114">
      <c r="A114" s="23" t="n">
        <v>37742</v>
      </c>
      <c r="B114" t="n">
        <v>0.1</v>
      </c>
      <c r="I114" s="23" t="n">
        <v>43221</v>
      </c>
      <c r="J114" t="n">
        <v>0.3</v>
      </c>
    </row>
    <row r="115">
      <c r="A115" s="23" t="n">
        <v>37773</v>
      </c>
      <c r="B115" t="n">
        <v>0.1</v>
      </c>
      <c r="I115" s="23" t="n">
        <v>43252</v>
      </c>
      <c r="J115" t="n">
        <v>0.3</v>
      </c>
    </row>
    <row r="116">
      <c r="A116" s="23" t="n">
        <v>37803</v>
      </c>
      <c r="B116" t="n">
        <v>0.1</v>
      </c>
      <c r="I116" s="23" t="n">
        <v>43282</v>
      </c>
      <c r="J116" t="n">
        <v>0.3</v>
      </c>
    </row>
    <row r="117">
      <c r="A117" s="23" t="n">
        <v>37834</v>
      </c>
      <c r="B117" t="n">
        <v>0.1</v>
      </c>
      <c r="I117" s="23" t="n">
        <v>43313</v>
      </c>
      <c r="J117" t="n">
        <v>0.3</v>
      </c>
    </row>
    <row r="118">
      <c r="A118" s="23" t="n">
        <v>37865</v>
      </c>
      <c r="B118" t="n">
        <v>0.1</v>
      </c>
      <c r="I118" s="23" t="n">
        <v>43344</v>
      </c>
      <c r="J118" t="n">
        <v>0.3</v>
      </c>
    </row>
    <row r="119">
      <c r="A119" s="23" t="n">
        <v>37895</v>
      </c>
      <c r="B119" t="n">
        <v>0.1</v>
      </c>
      <c r="I119" s="23" t="n">
        <v>43374</v>
      </c>
      <c r="J119" t="n">
        <v>0.3</v>
      </c>
    </row>
    <row r="120">
      <c r="A120" s="23" t="n">
        <v>37926</v>
      </c>
      <c r="B120" t="n">
        <v>0.1</v>
      </c>
      <c r="I120" s="23" t="n">
        <v>43405</v>
      </c>
      <c r="J120" t="n">
        <v>0.3</v>
      </c>
    </row>
    <row r="121">
      <c r="A121" s="23" t="n">
        <v>37956</v>
      </c>
      <c r="B121" t="n">
        <v>0.1</v>
      </c>
      <c r="I121" s="23" t="n">
        <v>43435</v>
      </c>
      <c r="J121" t="n">
        <v>0.3</v>
      </c>
    </row>
    <row r="124">
      <c r="A124" t="inlineStr">
        <is>
          <t>bank of japan basic discount rate and basic loan rate</t>
        </is>
      </c>
    </row>
    <row r="126">
      <c r="A126" s="14" t="inlineStr">
        <is>
          <t>https://www.boj.or.jp/en/statistics/boj/other/discount/discount.htm</t>
        </is>
      </c>
    </row>
  </sheetData>
  <hyperlinks>
    <hyperlink xmlns:r="http://schemas.openxmlformats.org/officeDocument/2006/relationships" ref="A126" r:id="rId1"/>
  </hyperlinks>
  <pageMargins left="0.7" right="0.7" top="0.75" bottom="0.75" header="0.3" footer="0.3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7"/>
  <sheetViews>
    <sheetView workbookViewId="0">
      <selection activeCell="A2" sqref="A2"/>
    </sheetView>
  </sheetViews>
  <sheetFormatPr baseColWidth="10" defaultRowHeight="16"/>
  <cols>
    <col width="30.5" customWidth="1" min="1" max="1"/>
  </cols>
  <sheetData>
    <row r="1" ht="17" customHeight="1">
      <c r="A1" t="inlineStr">
        <is>
          <t>Deposit interest rate, under ¥3 million / 1-year term (data code IR02'DLDR43TL31Y)</t>
        </is>
      </c>
      <c r="E1" s="6" t="inlineStr">
        <is>
          <t>IR02'DLDR43TL31YN</t>
        </is>
      </c>
    </row>
    <row r="3" ht="17" customHeight="1">
      <c r="A3" s="23" t="n">
        <v>34340</v>
      </c>
      <c r="B3" t="n">
        <v>1.72</v>
      </c>
      <c r="E3" s="6" t="inlineStr">
        <is>
          <t>2009/01/05      0.259</t>
        </is>
      </c>
    </row>
    <row r="4" ht="17" customHeight="1">
      <c r="A4" s="23" t="n">
        <v>34347</v>
      </c>
      <c r="B4" t="n">
        <v>1.7</v>
      </c>
      <c r="E4" s="6" t="inlineStr">
        <is>
          <t>2009/01/12      0.257</t>
        </is>
      </c>
    </row>
    <row r="5" ht="17" customHeight="1">
      <c r="A5" s="23" t="n">
        <v>34354</v>
      </c>
      <c r="B5" t="n">
        <v>1.7</v>
      </c>
      <c r="E5" s="6" t="inlineStr">
        <is>
          <t>2009/01/19      0.253</t>
        </is>
      </c>
    </row>
    <row r="6" ht="17" customHeight="1">
      <c r="A6" s="23" t="n">
        <v>34361</v>
      </c>
      <c r="B6" t="n">
        <v>1.7</v>
      </c>
      <c r="E6" s="6" t="inlineStr">
        <is>
          <t>2009/01/26      0.249</t>
        </is>
      </c>
    </row>
    <row r="7" ht="17" customHeight="1">
      <c r="A7" s="23" t="n">
        <v>34368</v>
      </c>
      <c r="B7" t="n">
        <v>1.7</v>
      </c>
      <c r="E7" s="6" t="inlineStr">
        <is>
          <t>2009/02/02      0.246</t>
        </is>
      </c>
    </row>
    <row r="8" ht="17" customHeight="1">
      <c r="A8" s="23" t="n">
        <v>34375</v>
      </c>
      <c r="B8" t="n">
        <v>1.7</v>
      </c>
      <c r="E8" s="6" t="inlineStr">
        <is>
          <t>2009/02/09      0.242</t>
        </is>
      </c>
    </row>
    <row r="9" ht="17" customHeight="1">
      <c r="A9" s="23" t="n">
        <v>34382</v>
      </c>
      <c r="B9" t="n">
        <v>1.7</v>
      </c>
      <c r="E9" s="6" t="inlineStr">
        <is>
          <t>2009/02/16      0.239</t>
        </is>
      </c>
    </row>
    <row r="10" ht="17" customHeight="1">
      <c r="A10" s="23" t="n">
        <v>34389</v>
      </c>
      <c r="B10" t="n">
        <v>1.7</v>
      </c>
      <c r="E10" s="6" t="inlineStr">
        <is>
          <t>2009/02/23      0.237</t>
        </is>
      </c>
    </row>
    <row r="11" ht="17" customHeight="1">
      <c r="A11" s="23" t="n">
        <v>34396</v>
      </c>
      <c r="B11" t="n">
        <v>1.71</v>
      </c>
      <c r="E11" s="6" t="inlineStr">
        <is>
          <t>2009/03/02      0.236</t>
        </is>
      </c>
    </row>
    <row r="12" ht="17" customHeight="1">
      <c r="A12" s="23" t="n">
        <v>34403</v>
      </c>
      <c r="B12" t="n">
        <v>1.72</v>
      </c>
      <c r="E12" s="6" t="inlineStr">
        <is>
          <t>2009/03/09      0.235</t>
        </is>
      </c>
    </row>
    <row r="13" ht="17" customHeight="1">
      <c r="A13" s="23" t="n">
        <v>34410</v>
      </c>
      <c r="B13" t="n">
        <v>1.73</v>
      </c>
      <c r="E13" s="6" t="inlineStr">
        <is>
          <t>2009/03/16      0.234</t>
        </is>
      </c>
    </row>
    <row r="14" ht="17" customHeight="1">
      <c r="A14" s="23" t="n">
        <v>34417</v>
      </c>
      <c r="B14" t="n">
        <v>1.73</v>
      </c>
      <c r="E14" s="6" t="inlineStr">
        <is>
          <t>2009/03/23      0.234</t>
        </is>
      </c>
    </row>
    <row r="15" ht="17" customHeight="1">
      <c r="A15" s="23" t="n">
        <v>34424</v>
      </c>
      <c r="B15" t="n">
        <v>1.74</v>
      </c>
      <c r="E15" s="6" t="inlineStr">
        <is>
          <t>2009/03/30      0.234</t>
        </is>
      </c>
    </row>
    <row r="16" ht="17" customHeight="1">
      <c r="A16" s="23" t="n">
        <v>34431</v>
      </c>
      <c r="B16" t="n">
        <v>1.74</v>
      </c>
      <c r="E16" s="6" t="inlineStr">
        <is>
          <t>2009/04/06      0.234</t>
        </is>
      </c>
    </row>
    <row r="17" ht="17" customHeight="1">
      <c r="A17" s="23" t="n">
        <v>34438</v>
      </c>
      <c r="B17" t="n">
        <v>1.74</v>
      </c>
      <c r="E17" s="6" t="inlineStr">
        <is>
          <t>2009/04/13      0.233</t>
        </is>
      </c>
    </row>
    <row r="18" ht="17" customHeight="1">
      <c r="A18" s="23" t="n">
        <v>34445</v>
      </c>
      <c r="B18" t="n">
        <v>1.75</v>
      </c>
      <c r="E18" s="6" t="inlineStr">
        <is>
          <t>2009/04/20      0.231</t>
        </is>
      </c>
    </row>
    <row r="19" ht="17" customHeight="1">
      <c r="A19" s="23" t="n">
        <v>34452</v>
      </c>
      <c r="B19" t="n">
        <v>1.77</v>
      </c>
      <c r="E19" s="6" t="inlineStr">
        <is>
          <t>2009/04/27      0.228</t>
        </is>
      </c>
    </row>
    <row r="20" ht="17" customHeight="1">
      <c r="A20" s="23" t="n">
        <v>34459</v>
      </c>
      <c r="B20" t="n">
        <v>1.78</v>
      </c>
      <c r="E20" s="6" t="inlineStr">
        <is>
          <t>2009/05/04      0.227</t>
        </is>
      </c>
    </row>
    <row r="21" ht="17" customHeight="1">
      <c r="A21" s="23" t="n">
        <v>34466</v>
      </c>
      <c r="B21" t="n">
        <v>1.79</v>
      </c>
      <c r="E21" s="6" t="inlineStr">
        <is>
          <t>2009/05/11      0.226</t>
        </is>
      </c>
    </row>
    <row r="22" ht="17" customHeight="1">
      <c r="A22" s="23" t="n">
        <v>34473</v>
      </c>
      <c r="B22" t="n">
        <v>1.77</v>
      </c>
      <c r="E22" s="6" t="inlineStr">
        <is>
          <t>2009/05/18      0.223</t>
        </is>
      </c>
    </row>
    <row r="23" ht="17" customHeight="1">
      <c r="A23" s="23" t="n">
        <v>34480</v>
      </c>
      <c r="B23" t="n">
        <v>1.77</v>
      </c>
      <c r="E23" s="6" t="inlineStr">
        <is>
          <t>2009/05/25      0.218</t>
        </is>
      </c>
    </row>
    <row r="24" ht="17" customHeight="1">
      <c r="A24" s="23" t="n">
        <v>34487</v>
      </c>
      <c r="B24" t="n">
        <v>1.79</v>
      </c>
      <c r="E24" s="6" t="inlineStr">
        <is>
          <t>2009/06/01      0.214</t>
        </is>
      </c>
    </row>
    <row r="25" ht="17" customHeight="1">
      <c r="A25" s="23" t="n">
        <v>34494</v>
      </c>
      <c r="B25" t="n">
        <v>1.84</v>
      </c>
      <c r="E25" s="6" t="inlineStr">
        <is>
          <t>2009/06/08      0.209</t>
        </is>
      </c>
    </row>
    <row r="26" ht="17" customHeight="1">
      <c r="A26" s="23" t="n">
        <v>34501</v>
      </c>
      <c r="B26" t="n">
        <v>1.88</v>
      </c>
      <c r="E26" s="6" t="inlineStr">
        <is>
          <t>2009/06/15      0.208</t>
        </is>
      </c>
    </row>
    <row r="27" ht="17" customHeight="1">
      <c r="A27" s="23" t="n">
        <v>34508</v>
      </c>
      <c r="B27" t="n">
        <v>1.92</v>
      </c>
      <c r="E27" s="6" t="inlineStr">
        <is>
          <t>2009/06/22      0.207</t>
        </is>
      </c>
    </row>
    <row r="28" ht="17" customHeight="1">
      <c r="A28" s="23" t="n">
        <v>34515</v>
      </c>
      <c r="B28" t="n">
        <v>1.94</v>
      </c>
      <c r="E28" s="6" t="inlineStr">
        <is>
          <t>2009/06/29      0.206</t>
        </is>
      </c>
    </row>
    <row r="29" ht="17" customHeight="1">
      <c r="A29" s="23" t="n">
        <v>34522</v>
      </c>
      <c r="B29" t="n">
        <v>1.94</v>
      </c>
      <c r="E29" s="6" t="inlineStr">
        <is>
          <t>2009/07/06      0.205</t>
        </is>
      </c>
    </row>
    <row r="30" ht="17" customHeight="1">
      <c r="A30" s="23" t="n">
        <v>34529</v>
      </c>
      <c r="B30" t="n">
        <v>1.95</v>
      </c>
      <c r="E30" s="6" t="inlineStr">
        <is>
          <t>2009/07/13      0.204</t>
        </is>
      </c>
    </row>
    <row r="31" ht="17" customHeight="1">
      <c r="A31" s="23" t="n">
        <v>34536</v>
      </c>
      <c r="B31" t="n">
        <v>1.94</v>
      </c>
      <c r="E31" s="6" t="inlineStr">
        <is>
          <t>2009/07/20      0.203</t>
        </is>
      </c>
    </row>
    <row r="32" ht="17" customHeight="1">
      <c r="A32" s="23" t="n">
        <v>34543</v>
      </c>
      <c r="B32" t="n">
        <v>1.94</v>
      </c>
      <c r="E32" s="6" t="inlineStr">
        <is>
          <t>2009/07/27      0.2</t>
        </is>
      </c>
    </row>
    <row r="33" ht="17" customHeight="1">
      <c r="A33" s="23" t="n">
        <v>34550</v>
      </c>
      <c r="B33" t="n">
        <v>1.93</v>
      </c>
      <c r="E33" s="6" t="inlineStr">
        <is>
          <t>2009/08/03      0.192</t>
        </is>
      </c>
    </row>
    <row r="34" ht="17" customHeight="1">
      <c r="A34" s="23" t="n">
        <v>34557</v>
      </c>
      <c r="B34" t="n">
        <v>1.94</v>
      </c>
      <c r="E34" s="6" t="inlineStr">
        <is>
          <t>2009/08/10      0.179</t>
        </is>
      </c>
    </row>
    <row r="35" ht="17" customHeight="1">
      <c r="A35" s="23" t="n">
        <v>34564</v>
      </c>
      <c r="B35" t="n">
        <v>1.94</v>
      </c>
      <c r="E35" s="6" t="inlineStr">
        <is>
          <t>2009/08/17      0.173</t>
        </is>
      </c>
    </row>
    <row r="36" ht="17" customHeight="1">
      <c r="A36" s="23" t="n">
        <v>34571</v>
      </c>
      <c r="B36" t="n">
        <v>1.95</v>
      </c>
      <c r="E36" s="6" t="inlineStr">
        <is>
          <t>2009/08/24      0.168</t>
        </is>
      </c>
    </row>
    <row r="37" ht="17" customHeight="1">
      <c r="A37" s="23" t="n">
        <v>34578</v>
      </c>
      <c r="B37" t="n">
        <v>1.96</v>
      </c>
      <c r="E37" s="6" t="inlineStr">
        <is>
          <t>2009/08/31      0.166</t>
        </is>
      </c>
    </row>
    <row r="38" ht="17" customHeight="1">
      <c r="A38" s="23" t="n">
        <v>34585</v>
      </c>
      <c r="B38" t="n">
        <v>1.97</v>
      </c>
      <c r="E38" s="6" t="inlineStr">
        <is>
          <t>2009/09/07      0.161</t>
        </is>
      </c>
    </row>
    <row r="39" ht="17" customHeight="1">
      <c r="A39" s="23" t="n">
        <v>34592</v>
      </c>
      <c r="B39" t="n">
        <v>1.98</v>
      </c>
      <c r="E39" s="6" t="inlineStr">
        <is>
          <t>2009/09/14      0.159</t>
        </is>
      </c>
    </row>
    <row r="40" ht="17" customHeight="1">
      <c r="A40" s="23" t="n">
        <v>34599</v>
      </c>
      <c r="B40" t="n">
        <v>1.98</v>
      </c>
      <c r="E40" s="6" t="inlineStr">
        <is>
          <t>2009/09/21      0.158</t>
        </is>
      </c>
    </row>
    <row r="41" ht="17" customHeight="1">
      <c r="A41" s="23" t="n">
        <v>34606</v>
      </c>
      <c r="B41" t="n">
        <v>1.98</v>
      </c>
      <c r="E41" s="6" t="inlineStr">
        <is>
          <t>2009/09/28      0.155</t>
        </is>
      </c>
    </row>
    <row r="42" ht="17" customHeight="1">
      <c r="A42" s="23" t="n">
        <v>34613</v>
      </c>
      <c r="B42" t="n">
        <v>1.98</v>
      </c>
      <c r="E42" s="6" t="inlineStr">
        <is>
          <t>2009/10/05      0.149</t>
        </is>
      </c>
    </row>
    <row r="43" ht="17" customHeight="1">
      <c r="A43" s="23" t="n">
        <v>34620</v>
      </c>
      <c r="B43" t="n">
        <v>2</v>
      </c>
      <c r="E43" s="6" t="inlineStr">
        <is>
          <t>2009/10/12      0.144</t>
        </is>
      </c>
    </row>
    <row r="44" ht="17" customHeight="1">
      <c r="A44" s="23" t="n">
        <v>34627</v>
      </c>
      <c r="B44" t="n">
        <v>2.02</v>
      </c>
      <c r="E44" s="6" t="inlineStr">
        <is>
          <t>2009/10/19      0.14</t>
        </is>
      </c>
    </row>
    <row r="45" ht="17" customHeight="1">
      <c r="A45" s="23" t="n">
        <v>34634</v>
      </c>
      <c r="B45" t="n">
        <v>2.04</v>
      </c>
      <c r="E45" s="6" t="inlineStr">
        <is>
          <t>2009/10/26      0.137</t>
        </is>
      </c>
    </row>
    <row r="46" ht="17" customHeight="1">
      <c r="A46" s="23" t="n">
        <v>34641</v>
      </c>
      <c r="B46" t="n">
        <v>2.06</v>
      </c>
      <c r="E46" s="6" t="inlineStr">
        <is>
          <t>2009/11/02      0.133</t>
        </is>
      </c>
    </row>
    <row r="47" ht="17" customHeight="1">
      <c r="A47" s="23" t="n">
        <v>34648</v>
      </c>
      <c r="B47" t="n">
        <v>2.07</v>
      </c>
      <c r="E47" s="6" t="inlineStr">
        <is>
          <t>2009/11/09      0.131</t>
        </is>
      </c>
    </row>
    <row r="48" ht="17" customHeight="1">
      <c r="A48" s="23" t="n">
        <v>34655</v>
      </c>
      <c r="B48" t="n">
        <v>2.08</v>
      </c>
      <c r="E48" s="6" t="inlineStr">
        <is>
          <t>2009/11/16      0.13</t>
        </is>
      </c>
    </row>
    <row r="49" ht="17" customHeight="1">
      <c r="A49" s="23" t="n">
        <v>34662</v>
      </c>
      <c r="B49" t="n">
        <v>2.11</v>
      </c>
      <c r="E49" s="6" t="inlineStr">
        <is>
          <t>2009/11/23      0.127</t>
        </is>
      </c>
    </row>
    <row r="50" ht="17" customHeight="1">
      <c r="A50" s="23" t="n">
        <v>34669</v>
      </c>
      <c r="B50" t="n">
        <v>2.18</v>
      </c>
      <c r="E50" s="6" t="inlineStr">
        <is>
          <t>2009/11/30      0.123</t>
        </is>
      </c>
    </row>
    <row r="51" ht="17" customHeight="1">
      <c r="A51" s="23" t="n">
        <v>34676</v>
      </c>
      <c r="B51" t="n">
        <v>2.23</v>
      </c>
      <c r="E51" s="6" t="inlineStr">
        <is>
          <t>2009/12/07      0.118</t>
        </is>
      </c>
    </row>
    <row r="52" ht="17" customHeight="1">
      <c r="A52" s="23" t="n">
        <v>34683</v>
      </c>
      <c r="B52" t="n">
        <v>2.26</v>
      </c>
      <c r="E52" s="6" t="inlineStr">
        <is>
          <t>2009/12/14      0.116</t>
        </is>
      </c>
    </row>
    <row r="53" ht="17" customHeight="1">
      <c r="A53" s="23" t="n">
        <v>34690</v>
      </c>
      <c r="B53" t="n">
        <v>2.26</v>
      </c>
      <c r="E53" s="6" t="inlineStr">
        <is>
          <t>2009/12/21      0.115</t>
        </is>
      </c>
    </row>
    <row r="54" ht="17" customHeight="1">
      <c r="A54" s="23" t="n">
        <v>34697</v>
      </c>
      <c r="B54" t="n">
        <v>2.26</v>
      </c>
      <c r="E54" s="6" t="inlineStr">
        <is>
          <t>2009/12/28      0.113</t>
        </is>
      </c>
    </row>
    <row r="55" ht="17" customHeight="1">
      <c r="A55" s="23" t="n">
        <v>34704</v>
      </c>
      <c r="B55" t="n">
        <v>2.23</v>
      </c>
      <c r="E55" s="6" t="inlineStr">
        <is>
          <t>2010/01/04      0.107</t>
        </is>
      </c>
    </row>
    <row r="56" ht="17" customHeight="1">
      <c r="A56" s="23" t="n">
        <v>34711</v>
      </c>
      <c r="B56" t="n">
        <v>2.22</v>
      </c>
      <c r="E56" s="6" t="inlineStr">
        <is>
          <t>2010/01/11      0.1</t>
        </is>
      </c>
    </row>
    <row r="57" ht="17" customHeight="1">
      <c r="A57" s="23" t="n">
        <v>34718</v>
      </c>
      <c r="B57" t="n">
        <v>2.19</v>
      </c>
      <c r="E57" s="6" t="inlineStr">
        <is>
          <t>2010/01/18      0.095</t>
        </is>
      </c>
    </row>
    <row r="58" ht="17" customHeight="1">
      <c r="A58" s="23" t="n">
        <v>34725</v>
      </c>
      <c r="B58" t="n">
        <v>2.17</v>
      </c>
      <c r="E58" s="6" t="inlineStr">
        <is>
          <t>2010/01/25      0.092</t>
        </is>
      </c>
    </row>
    <row r="59" ht="17" customHeight="1">
      <c r="A59" s="23" t="n">
        <v>34732</v>
      </c>
      <c r="B59" t="n">
        <v>2.14</v>
      </c>
      <c r="E59" s="6" t="inlineStr">
        <is>
          <t>2010/02/01      0.089</t>
        </is>
      </c>
    </row>
    <row r="60" ht="17" customHeight="1">
      <c r="A60" s="23" t="n">
        <v>34739</v>
      </c>
      <c r="B60" t="n">
        <v>2.13</v>
      </c>
      <c r="E60" s="6" t="inlineStr">
        <is>
          <t>2010/02/08      0.085</t>
        </is>
      </c>
    </row>
    <row r="61" ht="17" customHeight="1">
      <c r="A61" s="23" t="n">
        <v>34746</v>
      </c>
      <c r="B61" t="n">
        <v>2.11</v>
      </c>
      <c r="E61" s="6" t="inlineStr">
        <is>
          <t>2010/02/15      0.083</t>
        </is>
      </c>
    </row>
    <row r="62" ht="17" customHeight="1">
      <c r="A62" s="23" t="n">
        <v>34753</v>
      </c>
      <c r="B62" t="n">
        <v>2.08</v>
      </c>
      <c r="E62" s="6" t="inlineStr">
        <is>
          <t>2010/02/22      0.081</t>
        </is>
      </c>
    </row>
    <row r="63" ht="17" customHeight="1">
      <c r="A63" s="23" t="n">
        <v>34760</v>
      </c>
      <c r="B63" t="n">
        <v>2.06</v>
      </c>
      <c r="E63" s="6" t="inlineStr">
        <is>
          <t>2010/03/01      0.079</t>
        </is>
      </c>
    </row>
    <row r="64" ht="17" customHeight="1">
      <c r="A64" s="23" t="n">
        <v>34767</v>
      </c>
      <c r="B64" t="n">
        <v>2</v>
      </c>
      <c r="E64" s="6" t="inlineStr">
        <is>
          <t>2010/03/08      0.078</t>
        </is>
      </c>
    </row>
    <row r="65" ht="17" customHeight="1">
      <c r="A65" s="23" t="n">
        <v>34774</v>
      </c>
      <c r="B65" t="n">
        <v>1.95</v>
      </c>
      <c r="E65" s="6" t="inlineStr">
        <is>
          <t>2010/03/15      0.078</t>
        </is>
      </c>
    </row>
    <row r="66" ht="17" customHeight="1">
      <c r="A66" s="23" t="n">
        <v>34781</v>
      </c>
      <c r="B66" t="n">
        <v>1.88</v>
      </c>
      <c r="E66" s="6" t="inlineStr">
        <is>
          <t>2010/03/22      0.077</t>
        </is>
      </c>
    </row>
    <row r="67" ht="17" customHeight="1">
      <c r="A67" s="23" t="n">
        <v>34788</v>
      </c>
      <c r="B67" t="n">
        <v>1.7</v>
      </c>
      <c r="E67" s="6" t="inlineStr">
        <is>
          <t>2010/03/29      0.077</t>
        </is>
      </c>
    </row>
    <row r="68" ht="17" customHeight="1">
      <c r="A68" s="23" t="n">
        <v>34795</v>
      </c>
      <c r="B68" t="n">
        <v>1.46</v>
      </c>
      <c r="E68" s="6" t="inlineStr">
        <is>
          <t>2010/04/05      0.075</t>
        </is>
      </c>
    </row>
    <row r="69" ht="17" customHeight="1">
      <c r="A69" s="23" t="n">
        <v>34802</v>
      </c>
      <c r="B69" t="n">
        <v>1.3</v>
      </c>
      <c r="E69" s="6" t="inlineStr">
        <is>
          <t>2010/04/12      0.073</t>
        </is>
      </c>
    </row>
    <row r="70" ht="17" customHeight="1">
      <c r="A70" s="23" t="n">
        <v>34809</v>
      </c>
      <c r="B70" t="n">
        <v>1.18</v>
      </c>
      <c r="E70" s="6" t="inlineStr">
        <is>
          <t>2010/04/19      0.072</t>
        </is>
      </c>
    </row>
    <row r="71" ht="17" customHeight="1">
      <c r="A71" s="23" t="n">
        <v>34816</v>
      </c>
      <c r="B71" t="n">
        <v>1.14</v>
      </c>
      <c r="E71" s="6" t="inlineStr">
        <is>
          <t>2010/04/26      0.071</t>
        </is>
      </c>
    </row>
    <row r="72" ht="17" customHeight="1">
      <c r="A72" s="23" t="n">
        <v>34823</v>
      </c>
      <c r="B72" t="n">
        <v>1.13</v>
      </c>
      <c r="E72" s="6" t="inlineStr">
        <is>
          <t>2010/05/03      0.07</t>
        </is>
      </c>
    </row>
    <row r="73" ht="17" customHeight="1">
      <c r="A73" s="23" t="n">
        <v>34830</v>
      </c>
      <c r="B73" t="n">
        <v>1.12</v>
      </c>
      <c r="E73" s="6" t="inlineStr">
        <is>
          <t>2010/05/10      0.069</t>
        </is>
      </c>
    </row>
    <row r="74" ht="17" customHeight="1">
      <c r="A74" s="23" t="n">
        <v>34837</v>
      </c>
      <c r="B74" t="n">
        <v>1.12</v>
      </c>
      <c r="E74" s="6" t="inlineStr">
        <is>
          <t>2010/05/17      0.068</t>
        </is>
      </c>
    </row>
    <row r="75" ht="17" customHeight="1">
      <c r="A75" s="23" t="n">
        <v>34844</v>
      </c>
      <c r="B75" t="n">
        <v>1.1</v>
      </c>
      <c r="E75" s="6" t="inlineStr">
        <is>
          <t>2010/05/24      0.067</t>
        </is>
      </c>
    </row>
    <row r="76" ht="17" customHeight="1">
      <c r="A76" s="23" t="n">
        <v>34851</v>
      </c>
      <c r="B76" t="n">
        <v>1.06</v>
      </c>
      <c r="E76" s="6" t="inlineStr">
        <is>
          <t>2010/05/31      0.066</t>
        </is>
      </c>
    </row>
    <row r="77" ht="17" customHeight="1">
      <c r="A77" s="23" t="n">
        <v>34858</v>
      </c>
      <c r="B77" t="n">
        <v>1.03</v>
      </c>
      <c r="E77" s="6" t="inlineStr">
        <is>
          <t>2010/06/07      0.066</t>
        </is>
      </c>
    </row>
    <row r="78" ht="17" customHeight="1">
      <c r="A78" s="23" t="n">
        <v>34865</v>
      </c>
      <c r="B78" t="n">
        <v>1.02</v>
      </c>
      <c r="E78" s="6" t="inlineStr">
        <is>
          <t>2010/06/14      0.066</t>
        </is>
      </c>
    </row>
    <row r="79" ht="17" customHeight="1">
      <c r="A79" s="23" t="n">
        <v>34872</v>
      </c>
      <c r="B79" t="n">
        <v>1.02</v>
      </c>
      <c r="E79" s="6" t="inlineStr">
        <is>
          <t>2010/06/21      0.066</t>
        </is>
      </c>
    </row>
    <row r="80" ht="17" customHeight="1">
      <c r="A80" s="23" t="n">
        <v>34879</v>
      </c>
      <c r="B80" t="n">
        <v>1.02</v>
      </c>
      <c r="E80" s="6" t="inlineStr">
        <is>
          <t>2010/06/28      0.066</t>
        </is>
      </c>
    </row>
    <row r="81" ht="17" customHeight="1">
      <c r="A81" s="23" t="n">
        <v>34886</v>
      </c>
      <c r="B81" t="n">
        <v>0.87</v>
      </c>
      <c r="E81" s="6" t="inlineStr">
        <is>
          <t>2010/07/05      0.066</t>
        </is>
      </c>
    </row>
    <row r="82" ht="17" customHeight="1">
      <c r="A82" s="23" t="n">
        <v>34893</v>
      </c>
      <c r="B82" t="n">
        <v>0.7</v>
      </c>
      <c r="E82" s="6" t="inlineStr">
        <is>
          <t>2010/07/12      0.066</t>
        </is>
      </c>
    </row>
    <row r="83" ht="17" customHeight="1">
      <c r="A83" s="23" t="n">
        <v>34900</v>
      </c>
      <c r="B83" t="n">
        <v>0.65</v>
      </c>
      <c r="E83" s="6" t="inlineStr">
        <is>
          <t>2010/07/19      0.065</t>
        </is>
      </c>
    </row>
    <row r="84" ht="17" customHeight="1">
      <c r="A84" s="23" t="n">
        <v>34907</v>
      </c>
      <c r="B84" t="n">
        <v>0.61</v>
      </c>
      <c r="E84" s="6" t="inlineStr">
        <is>
          <t>2010/07/26      0.065</t>
        </is>
      </c>
    </row>
    <row r="85" ht="17" customHeight="1">
      <c r="A85" s="23" t="n">
        <v>34914</v>
      </c>
      <c r="B85" t="n">
        <v>0.58</v>
      </c>
      <c r="E85" s="6" t="inlineStr">
        <is>
          <t>2010/08/02      0.065</t>
        </is>
      </c>
    </row>
    <row r="86" ht="17" customHeight="1">
      <c r="A86" s="23" t="n">
        <v>34921</v>
      </c>
      <c r="B86" t="n">
        <v>0.58</v>
      </c>
      <c r="E86" s="6" t="inlineStr">
        <is>
          <t>2010/08/09      0.065</t>
        </is>
      </c>
    </row>
    <row r="87" ht="17" customHeight="1">
      <c r="A87" s="23" t="n">
        <v>34928</v>
      </c>
      <c r="B87" t="n">
        <v>0.6</v>
      </c>
      <c r="E87" s="6" t="inlineStr">
        <is>
          <t>2010/08/16      0.065</t>
        </is>
      </c>
    </row>
    <row r="88" ht="17" customHeight="1">
      <c r="A88" s="23" t="n">
        <v>34935</v>
      </c>
      <c r="B88" t="n">
        <v>0.6</v>
      </c>
      <c r="E88" s="6" t="inlineStr">
        <is>
          <t>2010/08/23      0.065</t>
        </is>
      </c>
    </row>
    <row r="89" ht="17" customHeight="1">
      <c r="A89" s="23" t="n">
        <v>34942</v>
      </c>
      <c r="B89" t="n">
        <v>0.57</v>
      </c>
      <c r="E89" s="6" t="inlineStr">
        <is>
          <t>2010/08/30      0.065</t>
        </is>
      </c>
    </row>
    <row r="90" ht="17" customHeight="1">
      <c r="A90" s="23" t="n">
        <v>34949</v>
      </c>
      <c r="B90" t="n">
        <v>0.46</v>
      </c>
      <c r="E90" s="6" t="inlineStr">
        <is>
          <t>2010/09/06      0.064</t>
        </is>
      </c>
    </row>
    <row r="91" ht="17" customHeight="1">
      <c r="A91" s="23" t="n">
        <v>34956</v>
      </c>
      <c r="B91" t="n">
        <v>0.36</v>
      </c>
      <c r="E91" s="6" t="inlineStr">
        <is>
          <t>2010/09/13      0.063</t>
        </is>
      </c>
    </row>
    <row r="92" ht="17" customHeight="1">
      <c r="A92" s="23" t="n">
        <v>34963</v>
      </c>
      <c r="B92" t="n">
        <v>0.35</v>
      </c>
      <c r="E92" s="6" t="inlineStr">
        <is>
          <t>2010/09/20      0.061</t>
        </is>
      </c>
    </row>
    <row r="93" ht="17" customHeight="1">
      <c r="A93" s="23" t="n">
        <v>34970</v>
      </c>
      <c r="B93" t="n">
        <v>0.35</v>
      </c>
      <c r="E93" s="6" t="inlineStr">
        <is>
          <t>2010/09/27      0.058</t>
        </is>
      </c>
    </row>
    <row r="94" ht="17" customHeight="1">
      <c r="A94" s="23" t="n">
        <v>34977</v>
      </c>
      <c r="B94" t="n">
        <v>0.34</v>
      </c>
      <c r="E94" s="6" t="inlineStr">
        <is>
          <t>2010/10/04      0.054</t>
        </is>
      </c>
    </row>
    <row r="95" ht="17" customHeight="1">
      <c r="A95" s="23" t="n">
        <v>34984</v>
      </c>
      <c r="B95" t="n">
        <v>0.34</v>
      </c>
      <c r="E95" s="6" t="inlineStr">
        <is>
          <t>2010/10/11      0.049</t>
        </is>
      </c>
    </row>
    <row r="96" ht="17" customHeight="1">
      <c r="A96" s="23" t="n">
        <v>34991</v>
      </c>
      <c r="B96" t="n">
        <v>0.34</v>
      </c>
      <c r="E96" s="6" t="inlineStr">
        <is>
          <t>2010/10/18      0.046</t>
        </is>
      </c>
    </row>
    <row r="97" ht="17" customHeight="1">
      <c r="A97" s="23" t="n">
        <v>34998</v>
      </c>
      <c r="B97" t="n">
        <v>0.4</v>
      </c>
      <c r="E97" s="6" t="inlineStr">
        <is>
          <t>2010/10/25      0.043</t>
        </is>
      </c>
    </row>
    <row r="98" ht="17" customHeight="1">
      <c r="A98" s="23" t="n">
        <v>35005</v>
      </c>
      <c r="B98" t="n">
        <v>0.47</v>
      </c>
      <c r="E98" s="6" t="inlineStr">
        <is>
          <t>2010/11/01      0.041</t>
        </is>
      </c>
    </row>
    <row r="99" ht="17" customHeight="1">
      <c r="A99" s="23" t="n">
        <v>35012</v>
      </c>
      <c r="B99" t="n">
        <v>0.48</v>
      </c>
      <c r="E99" s="6" t="inlineStr">
        <is>
          <t>2010/11/08      0.038</t>
        </is>
      </c>
    </row>
    <row r="100" ht="17" customHeight="1">
      <c r="A100" s="23" t="n">
        <v>35019</v>
      </c>
      <c r="B100" t="n">
        <v>0.47</v>
      </c>
      <c r="E100" s="6" t="inlineStr">
        <is>
          <t>2010/11/15      0.037</t>
        </is>
      </c>
    </row>
    <row r="101" ht="17" customHeight="1">
      <c r="A101" s="23" t="n">
        <v>35026</v>
      </c>
      <c r="B101" t="n">
        <v>0.47</v>
      </c>
      <c r="E101" s="6" t="inlineStr">
        <is>
          <t>2010/11/22      0.036</t>
        </is>
      </c>
    </row>
    <row r="102" ht="17" customHeight="1">
      <c r="A102" s="23" t="n">
        <v>35033</v>
      </c>
      <c r="B102" t="n">
        <v>0.49</v>
      </c>
      <c r="E102" s="6" t="inlineStr">
        <is>
          <t>2010/11/29      0.036</t>
        </is>
      </c>
    </row>
    <row r="103" ht="17" customHeight="1">
      <c r="A103" s="23" t="n">
        <v>35040</v>
      </c>
      <c r="B103" t="n">
        <v>0.5</v>
      </c>
      <c r="E103" s="6" t="inlineStr">
        <is>
          <t>2010/12/06      0.035</t>
        </is>
      </c>
    </row>
    <row r="104" ht="17" customHeight="1">
      <c r="A104" s="23" t="n">
        <v>35047</v>
      </c>
      <c r="B104" t="n">
        <v>0.51</v>
      </c>
      <c r="E104" s="6" t="inlineStr">
        <is>
          <t>2010/12/13      0.035</t>
        </is>
      </c>
    </row>
    <row r="105" ht="17" customHeight="1">
      <c r="A105" s="23" t="n">
        <v>35054</v>
      </c>
      <c r="B105" t="n">
        <v>0.5</v>
      </c>
      <c r="E105" s="6" t="inlineStr">
        <is>
          <t>2010/12/20      0.035</t>
        </is>
      </c>
    </row>
    <row r="106" ht="17" customHeight="1">
      <c r="A106" s="23" t="n">
        <v>35061</v>
      </c>
      <c r="B106" t="n">
        <v>0.5</v>
      </c>
      <c r="E106" s="6" t="inlineStr">
        <is>
          <t>2010/12/27      0.035</t>
        </is>
      </c>
    </row>
    <row r="107" ht="17" customHeight="1">
      <c r="A107" s="23" t="n">
        <v>35068</v>
      </c>
      <c r="B107" t="n">
        <v>0.47</v>
      </c>
      <c r="E107" s="6" t="inlineStr">
        <is>
          <t>2011/01/03      0.035</t>
        </is>
      </c>
    </row>
    <row r="108" ht="17" customHeight="1">
      <c r="A108" s="23" t="n">
        <v>35075</v>
      </c>
      <c r="B108" t="n">
        <v>0.45</v>
      </c>
      <c r="E108" s="6" t="inlineStr">
        <is>
          <t>2011/01/10      0.035</t>
        </is>
      </c>
    </row>
    <row r="109" ht="17" customHeight="1">
      <c r="A109" s="23" t="n">
        <v>35082</v>
      </c>
      <c r="B109" t="n">
        <v>0.44</v>
      </c>
      <c r="E109" s="6" t="inlineStr">
        <is>
          <t>2011/01/17      0.035</t>
        </is>
      </c>
    </row>
    <row r="110" ht="17" customHeight="1">
      <c r="A110" s="23" t="n">
        <v>35089</v>
      </c>
      <c r="B110" t="n">
        <v>0.43</v>
      </c>
      <c r="E110" s="6" t="inlineStr">
        <is>
          <t>2011/01/24      0.035</t>
        </is>
      </c>
    </row>
    <row r="111" ht="17" customHeight="1">
      <c r="A111" s="23" t="n">
        <v>35096</v>
      </c>
      <c r="B111" t="n">
        <v>0.43</v>
      </c>
      <c r="E111" s="6" t="inlineStr">
        <is>
          <t>2011/01/31      0.035</t>
        </is>
      </c>
    </row>
    <row r="112" ht="17" customHeight="1">
      <c r="A112" s="23" t="n">
        <v>35103</v>
      </c>
      <c r="B112" t="n">
        <v>0.43</v>
      </c>
      <c r="E112" s="6" t="inlineStr">
        <is>
          <t>2011/02/07      0.035</t>
        </is>
      </c>
    </row>
    <row r="113" ht="17" customHeight="1">
      <c r="A113" s="23" t="n">
        <v>35110</v>
      </c>
      <c r="B113" t="n">
        <v>0.44</v>
      </c>
      <c r="E113" s="6" t="inlineStr">
        <is>
          <t>2011/02/14      0.034</t>
        </is>
      </c>
    </row>
    <row r="114" ht="17" customHeight="1">
      <c r="A114" s="23" t="n">
        <v>35117</v>
      </c>
      <c r="B114" t="n">
        <v>0.45</v>
      </c>
      <c r="E114" s="6" t="inlineStr">
        <is>
          <t>2011/02/21      0.034</t>
        </is>
      </c>
    </row>
    <row r="115" ht="17" customHeight="1">
      <c r="A115" s="23" t="n">
        <v>35124</v>
      </c>
      <c r="B115" t="n">
        <v>0.46</v>
      </c>
      <c r="E115" s="6" t="inlineStr">
        <is>
          <t>2011/02/28      0.035</t>
        </is>
      </c>
    </row>
    <row r="116" ht="17" customHeight="1">
      <c r="A116" s="23" t="n">
        <v>35131</v>
      </c>
      <c r="B116" t="n">
        <v>0.46</v>
      </c>
      <c r="E116" s="6" t="inlineStr">
        <is>
          <t>2011/03/07      0.035</t>
        </is>
      </c>
    </row>
    <row r="117" ht="17" customHeight="1">
      <c r="A117" s="23" t="n">
        <v>35138</v>
      </c>
      <c r="B117" t="n">
        <v>0.46</v>
      </c>
      <c r="E117" s="6" t="inlineStr">
        <is>
          <t>2011/03/14      0.035</t>
        </is>
      </c>
    </row>
    <row r="118" ht="17" customHeight="1">
      <c r="A118" s="23" t="n">
        <v>35145</v>
      </c>
      <c r="B118" t="n">
        <v>0.46</v>
      </c>
      <c r="E118" s="6" t="inlineStr">
        <is>
          <t>2011/03/21      0.035</t>
        </is>
      </c>
    </row>
    <row r="119" ht="17" customHeight="1">
      <c r="A119" s="23" t="n">
        <v>35152</v>
      </c>
      <c r="B119" t="n">
        <v>0.46</v>
      </c>
      <c r="E119" s="6" t="inlineStr">
        <is>
          <t>2011/03/28      0.035</t>
        </is>
      </c>
    </row>
    <row r="120" ht="17" customHeight="1">
      <c r="A120" s="23" t="n">
        <v>35159</v>
      </c>
      <c r="B120" t="n">
        <v>0.46</v>
      </c>
      <c r="E120" s="6" t="inlineStr">
        <is>
          <t>2011/04/04      0.034</t>
        </is>
      </c>
    </row>
    <row r="121" ht="17" customHeight="1">
      <c r="A121" s="23" t="n">
        <v>35166</v>
      </c>
      <c r="B121" t="n">
        <v>0.46</v>
      </c>
      <c r="E121" s="6" t="inlineStr">
        <is>
          <t>2011/04/11      0.034</t>
        </is>
      </c>
    </row>
    <row r="122" ht="17" customHeight="1">
      <c r="A122" s="23" t="n">
        <v>35173</v>
      </c>
      <c r="B122" t="n">
        <v>0.47</v>
      </c>
      <c r="E122" s="6" t="inlineStr">
        <is>
          <t>2011/04/18      0.034</t>
        </is>
      </c>
    </row>
    <row r="123" ht="17" customHeight="1">
      <c r="A123" s="23" t="n">
        <v>35180</v>
      </c>
      <c r="B123" t="n">
        <v>0.47</v>
      </c>
      <c r="E123" s="6" t="inlineStr">
        <is>
          <t>2011/04/25      0.034</t>
        </is>
      </c>
    </row>
    <row r="124" ht="17" customHeight="1">
      <c r="A124" s="23" t="n">
        <v>35187</v>
      </c>
      <c r="B124" t="n">
        <v>0.48</v>
      </c>
      <c r="E124" s="6" t="inlineStr">
        <is>
          <t>2011/05/02      0.034</t>
        </is>
      </c>
    </row>
    <row r="125" ht="17" customHeight="1">
      <c r="A125" s="23" t="n">
        <v>35194</v>
      </c>
      <c r="B125" t="n">
        <v>0.48</v>
      </c>
      <c r="E125" s="6" t="inlineStr">
        <is>
          <t>2011/05/09      0.034</t>
        </is>
      </c>
    </row>
    <row r="126" ht="17" customHeight="1">
      <c r="A126" s="23" t="n">
        <v>35201</v>
      </c>
      <c r="B126" t="n">
        <v>0.49</v>
      </c>
      <c r="E126" s="6" t="inlineStr">
        <is>
          <t>2011/05/16      0.034</t>
        </is>
      </c>
    </row>
    <row r="127" ht="17" customHeight="1">
      <c r="A127" s="23" t="n">
        <v>35208</v>
      </c>
      <c r="B127" t="n">
        <v>0.48</v>
      </c>
      <c r="E127" s="6" t="inlineStr">
        <is>
          <t>2011/05/23      0.034</t>
        </is>
      </c>
    </row>
    <row r="128" ht="17" customHeight="1">
      <c r="A128" s="23" t="n">
        <v>35215</v>
      </c>
      <c r="B128" t="n">
        <v>0.47</v>
      </c>
      <c r="E128" s="6" t="inlineStr">
        <is>
          <t>2011/05/30      0.033</t>
        </is>
      </c>
    </row>
    <row r="129" ht="17" customHeight="1">
      <c r="A129" s="23" t="n">
        <v>35222</v>
      </c>
      <c r="B129" t="n">
        <v>0.48</v>
      </c>
      <c r="E129" s="6" t="inlineStr">
        <is>
          <t>2011/06/06      0.033</t>
        </is>
      </c>
    </row>
    <row r="130" ht="17" customHeight="1">
      <c r="A130" s="23" t="n">
        <v>35229</v>
      </c>
      <c r="B130" t="n">
        <v>0.48</v>
      </c>
      <c r="E130" s="6" t="inlineStr">
        <is>
          <t>2011/06/13      0.033</t>
        </is>
      </c>
    </row>
    <row r="131" ht="17" customHeight="1">
      <c r="A131" s="23" t="n">
        <v>35236</v>
      </c>
      <c r="B131" t="n">
        <v>0.49</v>
      </c>
      <c r="E131" s="6" t="inlineStr">
        <is>
          <t>2011/06/20      0.033</t>
        </is>
      </c>
    </row>
    <row r="132" ht="17" customHeight="1">
      <c r="A132" s="23" t="n">
        <v>35243</v>
      </c>
      <c r="B132" t="n">
        <v>0.5</v>
      </c>
      <c r="E132" s="6" t="inlineStr">
        <is>
          <t>2011/06/27      0.033</t>
        </is>
      </c>
    </row>
    <row r="133" ht="17" customHeight="1">
      <c r="A133" s="23" t="n">
        <v>35250</v>
      </c>
      <c r="B133" t="n">
        <v>0.5</v>
      </c>
      <c r="E133" s="6" t="inlineStr">
        <is>
          <t>2011/07/04      0.033</t>
        </is>
      </c>
    </row>
    <row r="134" ht="17" customHeight="1">
      <c r="A134" s="23" t="n">
        <v>35257</v>
      </c>
      <c r="B134" t="n">
        <v>0.5</v>
      </c>
      <c r="E134" s="6" t="inlineStr">
        <is>
          <t>2011/07/11      0.033</t>
        </is>
      </c>
    </row>
    <row r="135" ht="17" customHeight="1">
      <c r="A135" s="23" t="n">
        <v>35264</v>
      </c>
      <c r="B135" t="n">
        <v>0.51</v>
      </c>
      <c r="E135" s="6" t="inlineStr">
        <is>
          <t>2011/07/18      0.032</t>
        </is>
      </c>
    </row>
    <row r="136" ht="17" customHeight="1">
      <c r="A136" s="23" t="n">
        <v>35271</v>
      </c>
      <c r="B136" t="n">
        <v>0.52</v>
      </c>
      <c r="E136" s="6" t="inlineStr">
        <is>
          <t>2011/07/25      0.032</t>
        </is>
      </c>
    </row>
    <row r="137" ht="17" customHeight="1">
      <c r="A137" s="23" t="n">
        <v>35278</v>
      </c>
      <c r="B137" t="n">
        <v>0.51</v>
      </c>
      <c r="E137" s="6" t="inlineStr">
        <is>
          <t>2011/08/01      0.032</t>
        </is>
      </c>
    </row>
    <row r="138" ht="17" customHeight="1">
      <c r="A138" s="23" t="n">
        <v>35285</v>
      </c>
      <c r="B138" t="n">
        <v>0.48</v>
      </c>
      <c r="E138" s="6" t="inlineStr">
        <is>
          <t>2011/08/08      0.032</t>
        </is>
      </c>
    </row>
    <row r="139" ht="17" customHeight="1">
      <c r="A139" s="23" t="n">
        <v>35292</v>
      </c>
      <c r="B139" t="n">
        <v>0.45</v>
      </c>
      <c r="E139" s="6" t="inlineStr">
        <is>
          <t>2011/08/15      0.032</t>
        </is>
      </c>
    </row>
    <row r="140" ht="17" customHeight="1">
      <c r="A140" s="23" t="n">
        <v>35299</v>
      </c>
      <c r="B140" t="n">
        <v>0.42</v>
      </c>
      <c r="E140" s="6" t="inlineStr">
        <is>
          <t>2011/08/22      0.032</t>
        </is>
      </c>
    </row>
    <row r="141" ht="17" customHeight="1">
      <c r="A141" s="23" t="n">
        <v>35306</v>
      </c>
      <c r="B141" t="n">
        <v>0.38</v>
      </c>
      <c r="E141" s="6" t="inlineStr">
        <is>
          <t>2011/08/29      0.031</t>
        </is>
      </c>
    </row>
    <row r="142" ht="17" customHeight="1">
      <c r="A142" s="23" t="n">
        <v>35313</v>
      </c>
      <c r="B142" t="n">
        <v>0.34</v>
      </c>
      <c r="E142" s="6" t="inlineStr">
        <is>
          <t>2011/09/05      0.031</t>
        </is>
      </c>
    </row>
    <row r="143" ht="17" customHeight="1">
      <c r="A143" s="23" t="n">
        <v>35320</v>
      </c>
      <c r="B143" t="n">
        <v>0.33</v>
      </c>
      <c r="E143" s="6" t="inlineStr">
        <is>
          <t>2011/09/12      0.03</t>
        </is>
      </c>
    </row>
    <row r="144" ht="17" customHeight="1">
      <c r="A144" s="23" t="n">
        <v>35327</v>
      </c>
      <c r="B144" t="n">
        <v>0.32</v>
      </c>
      <c r="E144" s="6" t="inlineStr">
        <is>
          <t>2011/09/19      0.029</t>
        </is>
      </c>
    </row>
    <row r="145" ht="17" customHeight="1">
      <c r="A145" s="23" t="n">
        <v>35334</v>
      </c>
      <c r="B145" t="n">
        <v>0.32</v>
      </c>
      <c r="E145" s="6" t="inlineStr">
        <is>
          <t>2011/09/26      0.029</t>
        </is>
      </c>
    </row>
    <row r="146" ht="17" customHeight="1">
      <c r="A146" s="23" t="n">
        <v>35341</v>
      </c>
      <c r="B146" t="n">
        <v>0.32</v>
      </c>
      <c r="E146" s="6" t="inlineStr">
        <is>
          <t>2011/10/03      0.028</t>
        </is>
      </c>
    </row>
    <row r="147" ht="17" customHeight="1">
      <c r="A147" s="23" t="n">
        <v>35348</v>
      </c>
      <c r="B147" t="n">
        <v>0.31</v>
      </c>
      <c r="E147" s="6" t="inlineStr">
        <is>
          <t>2011/10/10      0.028</t>
        </is>
      </c>
    </row>
    <row r="148" ht="17" customHeight="1">
      <c r="A148" s="23" t="n">
        <v>35355</v>
      </c>
      <c r="B148" t="n">
        <v>0.3</v>
      </c>
      <c r="E148" s="6" t="inlineStr">
        <is>
          <t>2011/10/17      0.027</t>
        </is>
      </c>
    </row>
    <row r="149" ht="17" customHeight="1">
      <c r="A149" s="23" t="n">
        <v>35362</v>
      </c>
      <c r="B149" t="n">
        <v>0.29</v>
      </c>
      <c r="E149" s="6" t="inlineStr">
        <is>
          <t>2011/10/24      0.027</t>
        </is>
      </c>
    </row>
    <row r="150" ht="17" customHeight="1">
      <c r="A150" s="23" t="n">
        <v>35369</v>
      </c>
      <c r="B150" t="n">
        <v>0.28</v>
      </c>
      <c r="E150" s="6" t="inlineStr">
        <is>
          <t>2011/10/31      0.027</t>
        </is>
      </c>
    </row>
    <row r="151" ht="17" customHeight="1">
      <c r="A151" s="23" t="n">
        <v>35376</v>
      </c>
      <c r="B151" t="n">
        <v>0.28</v>
      </c>
      <c r="E151" s="6" t="inlineStr">
        <is>
          <t>2011/11/07      0.027</t>
        </is>
      </c>
    </row>
    <row r="152" ht="17" customHeight="1">
      <c r="A152" s="23" t="n">
        <v>35383</v>
      </c>
      <c r="B152" t="n">
        <v>0.28</v>
      </c>
      <c r="E152" s="6" t="inlineStr">
        <is>
          <t>2011/11/14      0.027</t>
        </is>
      </c>
    </row>
    <row r="153" ht="17" customHeight="1">
      <c r="A153" s="23" t="n">
        <v>35390</v>
      </c>
      <c r="B153" t="n">
        <v>0.28</v>
      </c>
      <c r="E153" s="6" t="inlineStr">
        <is>
          <t>2011/11/21      0.027</t>
        </is>
      </c>
    </row>
    <row r="154" ht="17" customHeight="1">
      <c r="A154" s="23" t="n">
        <v>35397</v>
      </c>
      <c r="B154" t="n">
        <v>0.28</v>
      </c>
      <c r="E154" s="6" t="inlineStr">
        <is>
          <t>2011/11/28      0.027</t>
        </is>
      </c>
    </row>
    <row r="155" ht="17" customHeight="1">
      <c r="A155" s="23" t="n">
        <v>35404</v>
      </c>
      <c r="B155" t="n">
        <v>0.29</v>
      </c>
      <c r="E155" s="6" t="inlineStr">
        <is>
          <t>2011/12/05      0.027</t>
        </is>
      </c>
    </row>
    <row r="156" ht="17" customHeight="1">
      <c r="A156" s="23" t="n">
        <v>35411</v>
      </c>
      <c r="B156" t="n">
        <v>0.29</v>
      </c>
      <c r="E156" s="6" t="inlineStr">
        <is>
          <t>2011/12/12      0.027</t>
        </is>
      </c>
    </row>
    <row r="157" ht="17" customHeight="1">
      <c r="A157" s="23" t="n">
        <v>35418</v>
      </c>
      <c r="B157" t="n">
        <v>0.29</v>
      </c>
      <c r="E157" s="6" t="inlineStr">
        <is>
          <t>2011/12/19      0.027</t>
        </is>
      </c>
    </row>
    <row r="158" ht="17" customHeight="1">
      <c r="A158" s="23" t="n">
        <v>35425</v>
      </c>
      <c r="B158" t="n">
        <v>0.29</v>
      </c>
      <c r="E158" s="6" t="inlineStr">
        <is>
          <t>2011/12/26      0.027</t>
        </is>
      </c>
    </row>
    <row r="159" ht="17" customHeight="1">
      <c r="A159" s="23" t="n">
        <v>35432</v>
      </c>
      <c r="B159" t="n">
        <v>0.29</v>
      </c>
      <c r="E159" s="6" t="inlineStr">
        <is>
          <t>2012/01/02      0.027</t>
        </is>
      </c>
    </row>
    <row r="160" ht="17" customHeight="1">
      <c r="A160" s="23" t="n">
        <v>35439</v>
      </c>
      <c r="B160" t="n">
        <v>0.28</v>
      </c>
      <c r="E160" s="6" t="inlineStr">
        <is>
          <t>2012/01/09      0.027</t>
        </is>
      </c>
    </row>
    <row r="161" ht="17" customHeight="1">
      <c r="A161" s="23" t="n">
        <v>35446</v>
      </c>
      <c r="B161" t="n">
        <v>0.28</v>
      </c>
      <c r="E161" s="6" t="inlineStr">
        <is>
          <t>2012/01/16      0.027</t>
        </is>
      </c>
    </row>
    <row r="162" ht="17" customHeight="1">
      <c r="A162" s="23" t="n">
        <v>35453</v>
      </c>
      <c r="B162" t="n">
        <v>0.27</v>
      </c>
      <c r="E162" s="6" t="inlineStr">
        <is>
          <t>2012/01/23      0.027</t>
        </is>
      </c>
    </row>
    <row r="163" ht="17" customHeight="1">
      <c r="A163" s="23" t="n">
        <v>35460</v>
      </c>
      <c r="B163" t="n">
        <v>0.27</v>
      </c>
      <c r="E163" s="6" t="inlineStr">
        <is>
          <t>2012/01/30      0.027</t>
        </is>
      </c>
    </row>
    <row r="164" ht="17" customHeight="1">
      <c r="A164" s="23" t="n">
        <v>35467</v>
      </c>
      <c r="B164" t="n">
        <v>0.27</v>
      </c>
      <c r="E164" s="6" t="inlineStr">
        <is>
          <t>2012/02/06      0.027</t>
        </is>
      </c>
    </row>
    <row r="165" ht="17" customHeight="1">
      <c r="A165" s="23" t="n">
        <v>35474</v>
      </c>
      <c r="B165" t="n">
        <v>0.27</v>
      </c>
      <c r="E165" s="6" t="inlineStr">
        <is>
          <t>2012/02/13      0.027</t>
        </is>
      </c>
    </row>
    <row r="166" ht="17" customHeight="1">
      <c r="A166" s="23" t="n">
        <v>35481</v>
      </c>
      <c r="B166" t="n">
        <v>0.27</v>
      </c>
      <c r="E166" s="6" t="inlineStr">
        <is>
          <t>2012/02/20      0.027</t>
        </is>
      </c>
    </row>
    <row r="167" ht="17" customHeight="1">
      <c r="A167" s="23" t="n">
        <v>35488</v>
      </c>
      <c r="B167" t="n">
        <v>0.27</v>
      </c>
      <c r="E167" s="6" t="inlineStr">
        <is>
          <t>2012/02/27      0.027</t>
        </is>
      </c>
    </row>
    <row r="168" ht="17" customHeight="1">
      <c r="A168" s="23" t="n">
        <v>35495</v>
      </c>
      <c r="B168" t="n">
        <v>0.27</v>
      </c>
      <c r="E168" s="6" t="inlineStr">
        <is>
          <t>2012/03/05      0.027</t>
        </is>
      </c>
    </row>
    <row r="169" ht="17" customHeight="1">
      <c r="A169" s="23" t="n">
        <v>35502</v>
      </c>
      <c r="B169" t="n">
        <v>0.27</v>
      </c>
      <c r="E169" s="6" t="inlineStr">
        <is>
          <t>2012/03/12      0.027</t>
        </is>
      </c>
    </row>
    <row r="170" ht="17" customHeight="1">
      <c r="A170" s="23" t="n">
        <v>35509</v>
      </c>
      <c r="B170" t="n">
        <v>0.28</v>
      </c>
      <c r="E170" s="6" t="inlineStr">
        <is>
          <t>2012/03/19      0.027</t>
        </is>
      </c>
    </row>
    <row r="171" ht="17" customHeight="1">
      <c r="A171" s="23" t="n">
        <v>35516</v>
      </c>
      <c r="B171" t="n">
        <v>0.28</v>
      </c>
      <c r="E171" s="6" t="inlineStr">
        <is>
          <t>2012/03/26      0.027</t>
        </is>
      </c>
    </row>
    <row r="172" ht="17" customHeight="1">
      <c r="A172" s="23" t="n">
        <v>35523</v>
      </c>
      <c r="B172" t="n">
        <v>0.28</v>
      </c>
      <c r="E172" s="6" t="inlineStr">
        <is>
          <t>2012/04/02      0.027</t>
        </is>
      </c>
    </row>
    <row r="173" ht="17" customHeight="1">
      <c r="A173" s="23" t="n">
        <v>35530</v>
      </c>
      <c r="B173" t="n">
        <v>0.27</v>
      </c>
      <c r="E173" s="6" t="inlineStr">
        <is>
          <t>2012/04/09      0.026</t>
        </is>
      </c>
    </row>
    <row r="174" ht="17" customHeight="1">
      <c r="A174" s="23" t="n">
        <v>35537</v>
      </c>
      <c r="B174" t="n">
        <v>0.27</v>
      </c>
      <c r="E174" s="6" t="inlineStr">
        <is>
          <t>2012/04/16      0.026</t>
        </is>
      </c>
    </row>
    <row r="175" ht="17" customHeight="1">
      <c r="A175" s="23" t="n">
        <v>35544</v>
      </c>
      <c r="B175" t="n">
        <v>0.27</v>
      </c>
      <c r="E175" s="6" t="inlineStr">
        <is>
          <t>2012/04/23      0.026</t>
        </is>
      </c>
    </row>
    <row r="176" ht="17" customHeight="1">
      <c r="A176" s="23" t="n">
        <v>35551</v>
      </c>
      <c r="B176" t="n">
        <v>0.27</v>
      </c>
      <c r="E176" s="6" t="inlineStr">
        <is>
          <t>2012/04/30      0.026</t>
        </is>
      </c>
    </row>
    <row r="177" ht="17" customHeight="1">
      <c r="A177" s="23" t="n">
        <v>35558</v>
      </c>
      <c r="B177" t="n">
        <v>0.29</v>
      </c>
      <c r="E177" s="6" t="inlineStr">
        <is>
          <t>2012/05/07      0.026</t>
        </is>
      </c>
    </row>
    <row r="178" ht="17" customHeight="1">
      <c r="A178" s="23" t="n">
        <v>35565</v>
      </c>
      <c r="B178" t="n">
        <v>0.3</v>
      </c>
      <c r="E178" s="6" t="inlineStr">
        <is>
          <t>2012/05/14      0.026</t>
        </is>
      </c>
    </row>
    <row r="179" ht="17" customHeight="1">
      <c r="A179" s="23" t="n">
        <v>35572</v>
      </c>
      <c r="B179" t="n">
        <v>0.31</v>
      </c>
      <c r="E179" s="6" t="inlineStr">
        <is>
          <t>2012/05/21      0.026</t>
        </is>
      </c>
    </row>
    <row r="180" ht="17" customHeight="1">
      <c r="A180" s="23" t="n">
        <v>35579</v>
      </c>
      <c r="B180" t="n">
        <v>0.32</v>
      </c>
      <c r="E180" s="6" t="inlineStr">
        <is>
          <t>2012/05/28      0.026</t>
        </is>
      </c>
    </row>
    <row r="181" ht="17" customHeight="1">
      <c r="A181" s="23" t="n">
        <v>35586</v>
      </c>
      <c r="B181" t="n">
        <v>0.33</v>
      </c>
      <c r="E181" s="6" t="inlineStr">
        <is>
          <t>2012/06/04      0.026</t>
        </is>
      </c>
    </row>
    <row r="182" ht="17" customHeight="1">
      <c r="A182" s="23" t="n">
        <v>35593</v>
      </c>
      <c r="B182" t="n">
        <v>0.34</v>
      </c>
      <c r="E182" s="6" t="inlineStr">
        <is>
          <t>2012/06/11      0.026</t>
        </is>
      </c>
    </row>
    <row r="183" ht="17" customHeight="1">
      <c r="A183" s="23" t="n">
        <v>35600</v>
      </c>
      <c r="B183" t="n">
        <v>0.35</v>
      </c>
      <c r="E183" s="6" t="inlineStr">
        <is>
          <t>2012/06/18      0.026</t>
        </is>
      </c>
    </row>
    <row r="184" ht="17" customHeight="1">
      <c r="A184" s="23" t="n">
        <v>35607</v>
      </c>
      <c r="B184" t="n">
        <v>0.35</v>
      </c>
      <c r="E184" s="6" t="inlineStr">
        <is>
          <t>2012/06/25      0.026</t>
        </is>
      </c>
    </row>
    <row r="185" ht="17" customHeight="1">
      <c r="A185" s="23" t="n">
        <v>35614</v>
      </c>
      <c r="B185" t="n">
        <v>0.35</v>
      </c>
      <c r="E185" s="6" t="inlineStr">
        <is>
          <t>2012/07/02      0.026</t>
        </is>
      </c>
    </row>
    <row r="186" ht="17" customHeight="1">
      <c r="A186" s="23" t="n">
        <v>35621</v>
      </c>
      <c r="B186" t="n">
        <v>0.35</v>
      </c>
      <c r="E186" s="6" t="inlineStr">
        <is>
          <t>2012/07/09      0.026</t>
        </is>
      </c>
    </row>
    <row r="187" ht="17" customHeight="1">
      <c r="A187" s="23" t="n">
        <v>35628</v>
      </c>
      <c r="B187" t="n">
        <v>0.35</v>
      </c>
      <c r="E187" s="6" t="inlineStr">
        <is>
          <t>2012/07/16      0.026</t>
        </is>
      </c>
    </row>
    <row r="188" ht="17" customHeight="1">
      <c r="A188" s="23" t="n">
        <v>35635</v>
      </c>
      <c r="B188" t="n">
        <v>0.35</v>
      </c>
      <c r="E188" s="6" t="inlineStr">
        <is>
          <t>2012/07/23      0.026</t>
        </is>
      </c>
    </row>
    <row r="189" ht="17" customHeight="1">
      <c r="A189" s="23" t="n">
        <v>35642</v>
      </c>
      <c r="B189" t="n">
        <v>0.33</v>
      </c>
      <c r="E189" s="6" t="inlineStr">
        <is>
          <t>2012/07/30      0.026</t>
        </is>
      </c>
    </row>
    <row r="190" ht="17" customHeight="1">
      <c r="A190" s="23" t="n">
        <v>35649</v>
      </c>
      <c r="B190" t="n">
        <v>0.31</v>
      </c>
      <c r="E190" s="6" t="inlineStr">
        <is>
          <t>2012/08/06      0.026</t>
        </is>
      </c>
    </row>
    <row r="191" ht="17" customHeight="1">
      <c r="A191" s="23" t="n">
        <v>35656</v>
      </c>
      <c r="B191" t="n">
        <v>0.29</v>
      </c>
      <c r="E191" s="6" t="inlineStr">
        <is>
          <t>2012/08/13      0.026</t>
        </is>
      </c>
    </row>
    <row r="192" ht="17" customHeight="1">
      <c r="A192" s="23" t="n">
        <v>35663</v>
      </c>
      <c r="B192" t="n">
        <v>0.28</v>
      </c>
      <c r="E192" s="6" t="inlineStr">
        <is>
          <t>2012/08/20      0.026</t>
        </is>
      </c>
    </row>
    <row r="193" ht="17" customHeight="1">
      <c r="A193" s="23" t="n">
        <v>35670</v>
      </c>
      <c r="B193" t="n">
        <v>0.27</v>
      </c>
      <c r="E193" s="6" t="inlineStr">
        <is>
          <t>2012/08/27      0.026</t>
        </is>
      </c>
    </row>
    <row r="194" ht="17" customHeight="1">
      <c r="A194" s="23" t="n">
        <v>35677</v>
      </c>
      <c r="B194" t="n">
        <v>0.26</v>
      </c>
      <c r="E194" s="6" t="inlineStr">
        <is>
          <t>2012/09/03      0.026</t>
        </is>
      </c>
    </row>
    <row r="195" ht="17" customHeight="1">
      <c r="A195" s="23" t="n">
        <v>35684</v>
      </c>
      <c r="B195" t="n">
        <v>0.26</v>
      </c>
      <c r="E195" s="6" t="inlineStr">
        <is>
          <t>2012/09/10      0.026</t>
        </is>
      </c>
    </row>
    <row r="196" ht="17" customHeight="1">
      <c r="A196" s="23" t="n">
        <v>35691</v>
      </c>
      <c r="B196" t="n">
        <v>0.26</v>
      </c>
      <c r="E196" s="6" t="inlineStr">
        <is>
          <t>2012/09/17      0.026</t>
        </is>
      </c>
    </row>
    <row r="197" ht="17" customHeight="1">
      <c r="A197" s="23" t="n">
        <v>35698</v>
      </c>
      <c r="B197" t="n">
        <v>0.26</v>
      </c>
      <c r="E197" s="6" t="inlineStr">
        <is>
          <t>2012/09/24      0.026</t>
        </is>
      </c>
    </row>
    <row r="198" ht="17" customHeight="1">
      <c r="A198" s="23" t="n">
        <v>35705</v>
      </c>
      <c r="B198" t="n">
        <v>0.25</v>
      </c>
      <c r="E198" s="6" t="inlineStr">
        <is>
          <t>2012/10/01      0.026</t>
        </is>
      </c>
    </row>
    <row r="199" ht="17" customHeight="1">
      <c r="A199" s="23" t="n">
        <v>35712</v>
      </c>
      <c r="B199" t="n">
        <v>0.25</v>
      </c>
      <c r="E199" s="6" t="inlineStr">
        <is>
          <t>2012/10/08      0.026</t>
        </is>
      </c>
    </row>
    <row r="200" ht="17" customHeight="1">
      <c r="A200" s="23" t="n">
        <v>35719</v>
      </c>
      <c r="B200" t="n">
        <v>0.25</v>
      </c>
      <c r="E200" s="6" t="inlineStr">
        <is>
          <t>2012/10/15      0.026</t>
        </is>
      </c>
    </row>
    <row r="201" ht="17" customHeight="1">
      <c r="A201" s="23" t="n">
        <v>35726</v>
      </c>
      <c r="B201" t="n">
        <v>0.25</v>
      </c>
      <c r="E201" s="6" t="inlineStr">
        <is>
          <t>2012/10/22      0.026</t>
        </is>
      </c>
    </row>
    <row r="202" ht="17" customHeight="1">
      <c r="A202" s="23" t="n">
        <v>35733</v>
      </c>
      <c r="B202" t="n">
        <v>0.25</v>
      </c>
      <c r="E202" s="6" t="inlineStr">
        <is>
          <t>2012/10/29      0.026</t>
        </is>
      </c>
    </row>
    <row r="203" ht="17" customHeight="1">
      <c r="A203" s="23" t="n">
        <v>35740</v>
      </c>
      <c r="B203" t="n">
        <v>0.25</v>
      </c>
      <c r="E203" s="6" t="inlineStr">
        <is>
          <t>2012/11/05      0.026</t>
        </is>
      </c>
    </row>
    <row r="204" ht="17" customHeight="1">
      <c r="A204" s="23" t="n">
        <v>35747</v>
      </c>
      <c r="B204" t="n">
        <v>0.25</v>
      </c>
      <c r="E204" s="6" t="inlineStr">
        <is>
          <t>2012/11/12      0.026</t>
        </is>
      </c>
    </row>
    <row r="205" ht="17" customHeight="1">
      <c r="A205" s="23" t="n">
        <v>35754</v>
      </c>
      <c r="B205" t="n">
        <v>0.25</v>
      </c>
      <c r="E205" s="6" t="inlineStr">
        <is>
          <t>2012/11/19      0.026</t>
        </is>
      </c>
    </row>
    <row r="206" ht="17" customHeight="1">
      <c r="A206" s="23" t="n">
        <v>35761</v>
      </c>
      <c r="B206" t="n">
        <v>0.26</v>
      </c>
      <c r="E206" s="6" t="inlineStr">
        <is>
          <t>2012/11/26      0.026</t>
        </is>
      </c>
    </row>
    <row r="207" ht="17" customHeight="1">
      <c r="A207" s="23" t="n">
        <v>35768</v>
      </c>
      <c r="B207" t="n">
        <v>0.27</v>
      </c>
      <c r="E207" s="6" t="inlineStr">
        <is>
          <t>2012/12/03      0.026</t>
        </is>
      </c>
    </row>
    <row r="208" ht="17" customHeight="1">
      <c r="A208" s="23" t="n">
        <v>35775</v>
      </c>
      <c r="B208" t="n">
        <v>0.27</v>
      </c>
      <c r="E208" s="6" t="inlineStr">
        <is>
          <t>2012/12/10      0.026</t>
        </is>
      </c>
    </row>
    <row r="209" ht="17" customHeight="1">
      <c r="A209" s="23" t="n">
        <v>35782</v>
      </c>
      <c r="B209" t="n">
        <v>0.28</v>
      </c>
      <c r="E209" s="6" t="inlineStr">
        <is>
          <t>2012/12/17      0.026</t>
        </is>
      </c>
    </row>
    <row r="210" ht="17" customHeight="1">
      <c r="A210" s="23" t="n">
        <v>35789</v>
      </c>
      <c r="B210" t="n">
        <v>0.27</v>
      </c>
      <c r="E210" s="6" t="inlineStr">
        <is>
          <t>2012/12/24      0.026</t>
        </is>
      </c>
    </row>
    <row r="211" ht="17" customHeight="1">
      <c r="A211" s="23" t="n">
        <v>35796</v>
      </c>
      <c r="B211" t="n">
        <v>0.27</v>
      </c>
      <c r="E211" s="6" t="inlineStr">
        <is>
          <t>2012/12/31      NA</t>
        </is>
      </c>
    </row>
    <row r="212" ht="17" customHeight="1">
      <c r="A212" s="23" t="n">
        <v>35803</v>
      </c>
      <c r="B212" t="n">
        <v>0.27</v>
      </c>
      <c r="E212" s="6" t="inlineStr">
        <is>
          <t>2013/01/07      0.026</t>
        </is>
      </c>
    </row>
    <row r="213" ht="17" customHeight="1">
      <c r="A213" s="23" t="n">
        <v>35810</v>
      </c>
      <c r="B213" t="n">
        <v>0.26</v>
      </c>
      <c r="E213" s="6" t="inlineStr">
        <is>
          <t>2013/01/14      0.026</t>
        </is>
      </c>
    </row>
    <row r="214" ht="17" customHeight="1">
      <c r="A214" s="23" t="n">
        <v>35817</v>
      </c>
      <c r="B214" t="n">
        <v>0.26</v>
      </c>
      <c r="E214" s="6" t="inlineStr">
        <is>
          <t>2013/01/21      0.026</t>
        </is>
      </c>
    </row>
    <row r="215" ht="17" customHeight="1">
      <c r="A215" s="23" t="n">
        <v>35824</v>
      </c>
      <c r="B215" t="n">
        <v>0.26</v>
      </c>
      <c r="E215" s="6" t="inlineStr">
        <is>
          <t>2013/01/28      0.026</t>
        </is>
      </c>
    </row>
    <row r="216" ht="17" customHeight="1">
      <c r="A216" s="23" t="n">
        <v>35831</v>
      </c>
      <c r="B216" t="n">
        <v>0.27</v>
      </c>
      <c r="E216" s="6" t="inlineStr">
        <is>
          <t>2013/02/04      0.026</t>
        </is>
      </c>
    </row>
    <row r="217" ht="17" customHeight="1">
      <c r="A217" s="23" t="n">
        <v>35838</v>
      </c>
      <c r="B217" t="n">
        <v>0.28</v>
      </c>
      <c r="E217" s="6" t="inlineStr">
        <is>
          <t>2013/02/11      0.026</t>
        </is>
      </c>
    </row>
    <row r="218" ht="17" customHeight="1">
      <c r="A218" s="23" t="n">
        <v>35845</v>
      </c>
      <c r="B218" t="n">
        <v>0.28</v>
      </c>
      <c r="E218" s="6" t="inlineStr">
        <is>
          <t>2013/02/18      0.026</t>
        </is>
      </c>
    </row>
    <row r="219" ht="17" customHeight="1">
      <c r="A219" s="23" t="n">
        <v>35852</v>
      </c>
      <c r="B219" t="n">
        <v>0.28</v>
      </c>
      <c r="E219" s="6" t="inlineStr">
        <is>
          <t>2013/02/25      0.026</t>
        </is>
      </c>
    </row>
    <row r="220" ht="17" customHeight="1">
      <c r="A220" s="23" t="n">
        <v>35859</v>
      </c>
      <c r="B220" t="n">
        <v>0.28</v>
      </c>
      <c r="E220" s="6" t="inlineStr">
        <is>
          <t>2013/03/04      0.026</t>
        </is>
      </c>
    </row>
    <row r="221" ht="17" customHeight="1">
      <c r="A221" s="23" t="n">
        <v>35866</v>
      </c>
      <c r="B221" t="n">
        <v>0.27</v>
      </c>
      <c r="E221" s="6" t="inlineStr">
        <is>
          <t>2013/03/11      0.026</t>
        </is>
      </c>
    </row>
    <row r="222" ht="17" customHeight="1">
      <c r="A222" s="23" t="n">
        <v>35873</v>
      </c>
      <c r="B222" t="n">
        <v>0.26</v>
      </c>
      <c r="E222" s="6" t="inlineStr">
        <is>
          <t>2013/03/18      0.026</t>
        </is>
      </c>
    </row>
    <row r="223" ht="17" customHeight="1">
      <c r="A223" s="23" t="n">
        <v>35880</v>
      </c>
      <c r="B223" t="n">
        <v>0.26</v>
      </c>
      <c r="E223" s="6" t="inlineStr">
        <is>
          <t>2013/03/25      0.026</t>
        </is>
      </c>
    </row>
    <row r="224" ht="17" customHeight="1">
      <c r="A224" s="23" t="n">
        <v>35887</v>
      </c>
      <c r="B224" t="n">
        <v>0.26</v>
      </c>
      <c r="E224" s="6" t="inlineStr">
        <is>
          <t>2013/04/01      0.026</t>
        </is>
      </c>
    </row>
    <row r="225" ht="17" customHeight="1">
      <c r="A225" s="23" t="n">
        <v>35894</v>
      </c>
      <c r="B225" t="n">
        <v>0.25</v>
      </c>
      <c r="E225" s="6" t="inlineStr">
        <is>
          <t>2013/04/08      0.026</t>
        </is>
      </c>
    </row>
    <row r="226" ht="17" customHeight="1">
      <c r="A226" s="23" t="n">
        <v>35901</v>
      </c>
      <c r="B226" t="n">
        <v>0.25</v>
      </c>
      <c r="E226" s="6" t="inlineStr">
        <is>
          <t>2013/04/15      0.026</t>
        </is>
      </c>
    </row>
    <row r="227" ht="17" customHeight="1">
      <c r="A227" s="23" t="n">
        <v>35908</v>
      </c>
      <c r="B227" t="n">
        <v>0.25</v>
      </c>
      <c r="E227" s="6" t="inlineStr">
        <is>
          <t>2013/04/22      0.026</t>
        </is>
      </c>
    </row>
    <row r="228" ht="17" customHeight="1">
      <c r="A228" s="23" t="n">
        <v>35915</v>
      </c>
      <c r="B228" t="n">
        <v>0.25</v>
      </c>
      <c r="E228" s="6" t="inlineStr">
        <is>
          <t>2013/04/29      0.026</t>
        </is>
      </c>
    </row>
    <row r="229" ht="17" customHeight="1">
      <c r="A229" s="23" t="n">
        <v>35922</v>
      </c>
      <c r="B229" t="n">
        <v>0.25</v>
      </c>
      <c r="E229" s="6" t="inlineStr">
        <is>
          <t>2013/05/06      0.026</t>
        </is>
      </c>
    </row>
    <row r="230" ht="17" customHeight="1">
      <c r="A230" s="23" t="n">
        <v>35929</v>
      </c>
      <c r="B230" t="n">
        <v>0.25</v>
      </c>
      <c r="E230" s="6" t="inlineStr">
        <is>
          <t>2013/05/13      0.026</t>
        </is>
      </c>
    </row>
    <row r="231" ht="17" customHeight="1">
      <c r="A231" s="23" t="n">
        <v>35936</v>
      </c>
      <c r="B231" t="n">
        <v>0.25</v>
      </c>
      <c r="E231" s="6" t="inlineStr">
        <is>
          <t>2013/05/20      0.026</t>
        </is>
      </c>
    </row>
    <row r="232" ht="17" customHeight="1">
      <c r="A232" s="23" t="n">
        <v>35943</v>
      </c>
      <c r="B232" t="n">
        <v>0.25</v>
      </c>
      <c r="E232" s="6" t="inlineStr">
        <is>
          <t>2013/05/27      0.026</t>
        </is>
      </c>
    </row>
    <row r="233" ht="17" customHeight="1">
      <c r="A233" s="23" t="n">
        <v>35950</v>
      </c>
      <c r="B233" t="n">
        <v>0.25</v>
      </c>
      <c r="E233" s="6" t="inlineStr">
        <is>
          <t>2013/06/03      0.026</t>
        </is>
      </c>
    </row>
    <row r="234" ht="17" customHeight="1">
      <c r="A234" s="23" t="n">
        <v>35957</v>
      </c>
      <c r="B234" t="n">
        <v>0.25</v>
      </c>
      <c r="E234" s="6" t="inlineStr">
        <is>
          <t>2013/06/10      0.026</t>
        </is>
      </c>
    </row>
    <row r="235" ht="17" customHeight="1">
      <c r="A235" s="23" t="n">
        <v>35964</v>
      </c>
      <c r="B235" t="n">
        <v>0.26</v>
      </c>
      <c r="E235" s="6" t="inlineStr">
        <is>
          <t>2013/06/17      0.026</t>
        </is>
      </c>
    </row>
    <row r="236" ht="17" customHeight="1">
      <c r="A236" s="23" t="n">
        <v>35971</v>
      </c>
      <c r="B236" t="n">
        <v>0.26</v>
      </c>
      <c r="E236" s="6" t="inlineStr">
        <is>
          <t>2013/06/24      0.026</t>
        </is>
      </c>
    </row>
    <row r="237" ht="17" customHeight="1">
      <c r="A237" s="23" t="n">
        <v>35978</v>
      </c>
      <c r="B237" t="n">
        <v>0.26</v>
      </c>
      <c r="E237" s="6" t="inlineStr">
        <is>
          <t>2013/07/01      0.026</t>
        </is>
      </c>
    </row>
    <row r="238" ht="17" customHeight="1">
      <c r="A238" s="23" t="n">
        <v>35985</v>
      </c>
      <c r="B238" t="n">
        <v>0.27</v>
      </c>
      <c r="E238" s="6" t="inlineStr">
        <is>
          <t>2013/07/08      0.026</t>
        </is>
      </c>
    </row>
    <row r="239" ht="17" customHeight="1">
      <c r="A239" s="23" t="n">
        <v>35992</v>
      </c>
      <c r="B239" t="n">
        <v>0.27</v>
      </c>
      <c r="E239" s="6" t="inlineStr">
        <is>
          <t>2013/07/15      0.026</t>
        </is>
      </c>
    </row>
    <row r="240" ht="17" customHeight="1">
      <c r="A240" s="23" t="n">
        <v>35999</v>
      </c>
      <c r="B240" t="n">
        <v>0.26</v>
      </c>
      <c r="E240" s="6" t="inlineStr">
        <is>
          <t>2013/07/22      0.026</t>
        </is>
      </c>
    </row>
    <row r="241" ht="17" customHeight="1">
      <c r="A241" s="23" t="n">
        <v>36006</v>
      </c>
      <c r="B241" t="n">
        <v>0.26</v>
      </c>
      <c r="E241" s="6" t="inlineStr">
        <is>
          <t>2013/07/29      0.026</t>
        </is>
      </c>
    </row>
    <row r="242" ht="17" customHeight="1">
      <c r="A242" s="23" t="n">
        <v>36013</v>
      </c>
      <c r="B242" t="n">
        <v>0.26</v>
      </c>
      <c r="E242" s="6" t="inlineStr">
        <is>
          <t>2013/08/05      0.026</t>
        </is>
      </c>
    </row>
    <row r="243" ht="17" customHeight="1">
      <c r="A243" s="23" t="n">
        <v>36020</v>
      </c>
      <c r="B243" t="n">
        <v>0.26</v>
      </c>
      <c r="E243" s="6" t="inlineStr">
        <is>
          <t>2013/08/12      0.026</t>
        </is>
      </c>
    </row>
    <row r="244" ht="17" customHeight="1">
      <c r="A244" s="23" t="n">
        <v>36027</v>
      </c>
      <c r="B244" t="n">
        <v>0.26</v>
      </c>
      <c r="E244" s="6" t="inlineStr">
        <is>
          <t>2013/08/19      0.026</t>
        </is>
      </c>
    </row>
    <row r="245" ht="17" customHeight="1">
      <c r="A245" s="23" t="n">
        <v>36034</v>
      </c>
      <c r="B245" t="n">
        <v>0.26</v>
      </c>
      <c r="E245" s="6" t="inlineStr">
        <is>
          <t>2013/08/26      0.026</t>
        </is>
      </c>
    </row>
    <row r="246" ht="17" customHeight="1">
      <c r="A246" s="23" t="n">
        <v>36041</v>
      </c>
      <c r="B246" t="n">
        <v>0.25</v>
      </c>
      <c r="E246" s="6" t="inlineStr">
        <is>
          <t>2013/09/02      0.026</t>
        </is>
      </c>
    </row>
    <row r="247" ht="17" customHeight="1">
      <c r="A247" s="23" t="n">
        <v>36048</v>
      </c>
      <c r="B247" t="n">
        <v>0.24</v>
      </c>
      <c r="E247" s="6" t="inlineStr">
        <is>
          <t>2013/09/09      0.026</t>
        </is>
      </c>
    </row>
    <row r="248" ht="17" customHeight="1">
      <c r="A248" s="23" t="n">
        <v>36055</v>
      </c>
      <c r="B248" t="n">
        <v>0.21</v>
      </c>
      <c r="E248" s="6" t="inlineStr">
        <is>
          <t>2013/09/16      0.026</t>
        </is>
      </c>
    </row>
    <row r="249" ht="17" customHeight="1">
      <c r="A249" s="23" t="n">
        <v>36062</v>
      </c>
      <c r="B249" t="n">
        <v>0.2</v>
      </c>
      <c r="E249" s="6" t="inlineStr">
        <is>
          <t>2013/09/23      0.026</t>
        </is>
      </c>
    </row>
    <row r="250" ht="17" customHeight="1">
      <c r="A250" s="23" t="n">
        <v>36069</v>
      </c>
      <c r="B250" t="n">
        <v>0.2</v>
      </c>
      <c r="E250" s="6" t="inlineStr">
        <is>
          <t>2013/09/30      0.026</t>
        </is>
      </c>
    </row>
    <row r="251" ht="17" customHeight="1">
      <c r="A251" s="23" t="n">
        <v>36076</v>
      </c>
      <c r="B251" t="n">
        <v>0.19</v>
      </c>
      <c r="E251" s="6" t="inlineStr">
        <is>
          <t>2013/10/07      0.026</t>
        </is>
      </c>
    </row>
    <row r="252" ht="17" customHeight="1">
      <c r="A252" s="23" t="n">
        <v>36083</v>
      </c>
      <c r="B252" t="n">
        <v>0.19</v>
      </c>
      <c r="E252" s="6" t="inlineStr">
        <is>
          <t>2013/10/14      0.026</t>
        </is>
      </c>
    </row>
    <row r="253" ht="17" customHeight="1">
      <c r="A253" s="23" t="n">
        <v>36090</v>
      </c>
      <c r="B253" t="n">
        <v>0.19</v>
      </c>
      <c r="E253" s="6" t="inlineStr">
        <is>
          <t>2013/10/21      0.026</t>
        </is>
      </c>
    </row>
    <row r="254" ht="17" customHeight="1">
      <c r="A254" s="23" t="n">
        <v>36097</v>
      </c>
      <c r="B254" t="n">
        <v>0.19</v>
      </c>
      <c r="E254" s="6" t="inlineStr">
        <is>
          <t>2013/10/28      0.026</t>
        </is>
      </c>
    </row>
    <row r="255" ht="17" customHeight="1">
      <c r="A255" s="23" t="n">
        <v>36104</v>
      </c>
      <c r="B255" t="n">
        <v>0.19</v>
      </c>
      <c r="E255" s="6" t="inlineStr">
        <is>
          <t>2013/11/04      0.026</t>
        </is>
      </c>
    </row>
    <row r="256" ht="17" customHeight="1">
      <c r="A256" s="23" t="n">
        <v>36111</v>
      </c>
      <c r="B256" t="n">
        <v>0.19</v>
      </c>
      <c r="E256" s="6" t="inlineStr">
        <is>
          <t>2013/11/11      0.026</t>
        </is>
      </c>
    </row>
    <row r="257" ht="17" customHeight="1">
      <c r="A257" s="23" t="n">
        <v>36118</v>
      </c>
      <c r="B257" t="n">
        <v>0.19</v>
      </c>
      <c r="E257" s="6" t="inlineStr">
        <is>
          <t>2013/11/18      0.026</t>
        </is>
      </c>
    </row>
    <row r="258" ht="17" customHeight="1">
      <c r="A258" s="23" t="n">
        <v>36125</v>
      </c>
      <c r="B258" t="n">
        <v>0.19</v>
      </c>
      <c r="E258" s="6" t="inlineStr">
        <is>
          <t>2013/11/25      0.026</t>
        </is>
      </c>
    </row>
    <row r="259" ht="17" customHeight="1">
      <c r="A259" s="23" t="n">
        <v>36132</v>
      </c>
      <c r="B259" t="n">
        <v>0.2</v>
      </c>
      <c r="E259" s="6" t="inlineStr">
        <is>
          <t>2013/12/02      0.026</t>
        </is>
      </c>
    </row>
    <row r="260" ht="17" customHeight="1">
      <c r="A260" s="23" t="n">
        <v>36139</v>
      </c>
      <c r="B260" t="n">
        <v>0.2</v>
      </c>
      <c r="E260" s="6" t="inlineStr">
        <is>
          <t>2013/12/09      0.026</t>
        </is>
      </c>
    </row>
    <row r="261" ht="17" customHeight="1">
      <c r="A261" s="23" t="n">
        <v>36146</v>
      </c>
      <c r="B261" t="n">
        <v>0.2</v>
      </c>
      <c r="E261" s="6" t="inlineStr">
        <is>
          <t>2013/12/16      0.026</t>
        </is>
      </c>
    </row>
    <row r="262" ht="17" customHeight="1">
      <c r="A262" s="23" t="n">
        <v>36153</v>
      </c>
      <c r="B262" t="n">
        <v>0.2</v>
      </c>
      <c r="E262" s="6" t="inlineStr">
        <is>
          <t>2013/12/23      0.026</t>
        </is>
      </c>
    </row>
    <row r="263" ht="17" customHeight="1">
      <c r="A263" s="23" t="n">
        <v>36160</v>
      </c>
      <c r="B263" t="n">
        <v>0.2</v>
      </c>
      <c r="E263" s="6" t="inlineStr">
        <is>
          <t>2013/12/30      NA</t>
        </is>
      </c>
    </row>
    <row r="264" ht="17" customHeight="1">
      <c r="A264" s="23" t="n">
        <v>36167</v>
      </c>
      <c r="B264" t="n">
        <v>0.2</v>
      </c>
      <c r="E264" s="6" t="inlineStr">
        <is>
          <t>2014/01/06      0.026</t>
        </is>
      </c>
    </row>
    <row r="265" ht="17" customHeight="1">
      <c r="A265" s="23" t="n">
        <v>36174</v>
      </c>
      <c r="B265" t="n">
        <v>0.2</v>
      </c>
      <c r="E265" s="6" t="inlineStr">
        <is>
          <t>2014/01/13      0.026</t>
        </is>
      </c>
    </row>
    <row r="266" ht="17" customHeight="1">
      <c r="A266" s="23" t="n">
        <v>36181</v>
      </c>
      <c r="B266" t="n">
        <v>0.2</v>
      </c>
      <c r="E266" s="6" t="inlineStr">
        <is>
          <t>2014/01/20      0.026</t>
        </is>
      </c>
    </row>
    <row r="267" ht="17" customHeight="1">
      <c r="A267" s="23" t="n">
        <v>36188</v>
      </c>
      <c r="B267" t="n">
        <v>0.2</v>
      </c>
      <c r="E267" s="6" t="inlineStr">
        <is>
          <t>2014/01/27      0.026</t>
        </is>
      </c>
    </row>
    <row r="268" ht="17" customHeight="1">
      <c r="A268" s="23" t="n">
        <v>36195</v>
      </c>
      <c r="B268" t="n">
        <v>0.19</v>
      </c>
      <c r="E268" s="6" t="inlineStr">
        <is>
          <t>2014/02/03      0.026</t>
        </is>
      </c>
    </row>
    <row r="269" ht="17" customHeight="1">
      <c r="A269" s="23" t="n">
        <v>36202</v>
      </c>
      <c r="B269" t="n">
        <v>0.19</v>
      </c>
      <c r="E269" s="6" t="inlineStr">
        <is>
          <t>2014/02/10      0.026</t>
        </is>
      </c>
    </row>
    <row r="270" ht="17" customHeight="1">
      <c r="A270" s="23" t="n">
        <v>36209</v>
      </c>
      <c r="B270" t="n">
        <v>0.18</v>
      </c>
      <c r="E270" s="6" t="inlineStr">
        <is>
          <t>2014/02/17      0.026</t>
        </is>
      </c>
    </row>
    <row r="271" ht="17" customHeight="1">
      <c r="A271" s="23" t="n">
        <v>36216</v>
      </c>
      <c r="B271" t="n">
        <v>0.17</v>
      </c>
      <c r="E271" s="6" t="inlineStr">
        <is>
          <t>2014/02/24      0.026</t>
        </is>
      </c>
    </row>
    <row r="272" ht="17" customHeight="1">
      <c r="A272" s="23" t="n">
        <v>36223</v>
      </c>
      <c r="B272" t="n">
        <v>0.16</v>
      </c>
      <c r="E272" s="6" t="inlineStr">
        <is>
          <t>2014/03/03      0.026</t>
        </is>
      </c>
    </row>
    <row r="273" ht="17" customHeight="1">
      <c r="A273" s="23" t="n">
        <v>36230</v>
      </c>
      <c r="B273" t="n">
        <v>0.16</v>
      </c>
      <c r="E273" s="6" t="inlineStr">
        <is>
          <t>2014/03/10      0.026</t>
        </is>
      </c>
    </row>
    <row r="274" ht="17" customHeight="1">
      <c r="A274" s="23" t="n">
        <v>36237</v>
      </c>
      <c r="B274" t="n">
        <v>0.15</v>
      </c>
      <c r="E274" s="6" t="inlineStr">
        <is>
          <t>2014/03/17      0.026</t>
        </is>
      </c>
    </row>
    <row r="275" ht="17" customHeight="1">
      <c r="A275" s="23" t="n">
        <v>36244</v>
      </c>
      <c r="B275" t="n">
        <v>0.15</v>
      </c>
      <c r="E275" s="6" t="inlineStr">
        <is>
          <t>2014/03/24      0.026</t>
        </is>
      </c>
    </row>
    <row r="276" ht="17" customHeight="1">
      <c r="A276" s="23" t="n">
        <v>36251</v>
      </c>
      <c r="B276" t="n">
        <v>0.15</v>
      </c>
      <c r="E276" s="6" t="inlineStr">
        <is>
          <t>2014/03/31      0.026</t>
        </is>
      </c>
    </row>
    <row r="277" ht="17" customHeight="1">
      <c r="A277" s="23" t="n">
        <v>36258</v>
      </c>
      <c r="B277" t="n">
        <v>0.15</v>
      </c>
      <c r="E277" s="6" t="inlineStr">
        <is>
          <t>2014/04/07      0.026</t>
        </is>
      </c>
    </row>
    <row r="278" ht="17" customHeight="1">
      <c r="A278" s="23" t="n">
        <v>36265</v>
      </c>
      <c r="B278" t="n">
        <v>0.15</v>
      </c>
      <c r="E278" s="6" t="inlineStr">
        <is>
          <t>2014/04/14      0.026</t>
        </is>
      </c>
    </row>
    <row r="279" ht="17" customHeight="1">
      <c r="A279" s="23" t="n">
        <v>36272</v>
      </c>
      <c r="B279" t="n">
        <v>0.15</v>
      </c>
      <c r="E279" s="6" t="inlineStr">
        <is>
          <t>2014/04/21      0.026</t>
        </is>
      </c>
    </row>
    <row r="280" ht="17" customHeight="1">
      <c r="A280" s="23" t="n">
        <v>36279</v>
      </c>
      <c r="B280" t="n">
        <v>0.15</v>
      </c>
      <c r="E280" s="6" t="inlineStr">
        <is>
          <t>2014/04/28      0.026</t>
        </is>
      </c>
    </row>
    <row r="281" ht="17" customHeight="1">
      <c r="A281" s="23" t="n">
        <v>36286</v>
      </c>
      <c r="B281" t="n">
        <v>0.14</v>
      </c>
      <c r="E281" s="6" t="inlineStr">
        <is>
          <t>2014/05/05      0.026</t>
        </is>
      </c>
    </row>
    <row r="282" ht="17" customHeight="1">
      <c r="A282" s="23" t="n">
        <v>36293</v>
      </c>
      <c r="B282" t="n">
        <v>0.14</v>
      </c>
      <c r="E282" s="6" t="inlineStr">
        <is>
          <t>2014/05/12      0.026</t>
        </is>
      </c>
    </row>
    <row r="283" ht="17" customHeight="1">
      <c r="A283" s="23" t="n">
        <v>36300</v>
      </c>
      <c r="B283" t="n">
        <v>0.14</v>
      </c>
      <c r="E283" s="6" t="inlineStr">
        <is>
          <t>2014/05/19      0.026</t>
        </is>
      </c>
    </row>
    <row r="284" ht="17" customHeight="1">
      <c r="A284" s="23" t="n">
        <v>36307</v>
      </c>
      <c r="B284" t="n">
        <v>0.14</v>
      </c>
      <c r="E284" s="6" t="inlineStr">
        <is>
          <t>2014/05/26      0.026</t>
        </is>
      </c>
    </row>
    <row r="285" ht="17" customHeight="1">
      <c r="A285" s="23" t="n">
        <v>36314</v>
      </c>
      <c r="B285" t="n">
        <v>0.14</v>
      </c>
      <c r="E285" s="6" t="inlineStr">
        <is>
          <t>2014/06/02      0.026</t>
        </is>
      </c>
    </row>
    <row r="286" ht="17" customHeight="1">
      <c r="A286" s="23" t="n">
        <v>36321</v>
      </c>
      <c r="B286" t="n">
        <v>0.14</v>
      </c>
      <c r="E286" s="6" t="inlineStr">
        <is>
          <t>2014/06/09      0.026</t>
        </is>
      </c>
    </row>
    <row r="287" ht="17" customHeight="1">
      <c r="A287" s="23" t="n">
        <v>36328</v>
      </c>
      <c r="B287" t="n">
        <v>0.14</v>
      </c>
      <c r="E287" s="6" t="inlineStr">
        <is>
          <t>2014/06/16      0.026</t>
        </is>
      </c>
    </row>
    <row r="288" ht="17" customHeight="1">
      <c r="A288" s="23" t="n">
        <v>36335</v>
      </c>
      <c r="B288" t="n">
        <v>0.14</v>
      </c>
      <c r="E288" s="6" t="inlineStr">
        <is>
          <t>2014/06/23      0.026</t>
        </is>
      </c>
    </row>
    <row r="289" ht="17" customHeight="1">
      <c r="A289" s="23" t="n">
        <v>36342</v>
      </c>
      <c r="B289" t="n">
        <v>0.14</v>
      </c>
      <c r="E289" s="6" t="inlineStr">
        <is>
          <t>2014/06/30      0.026</t>
        </is>
      </c>
    </row>
    <row r="290" ht="17" customHeight="1">
      <c r="A290" s="23" t="n">
        <v>36349</v>
      </c>
      <c r="B290" t="n">
        <v>0.14</v>
      </c>
      <c r="E290" s="6" t="inlineStr">
        <is>
          <t>2014/07/07      0.026</t>
        </is>
      </c>
    </row>
    <row r="291" ht="17" customHeight="1">
      <c r="A291" s="23" t="n">
        <v>36356</v>
      </c>
      <c r="B291" t="n">
        <v>0.14</v>
      </c>
      <c r="E291" s="6" t="inlineStr">
        <is>
          <t>2014/07/14      0.026</t>
        </is>
      </c>
    </row>
    <row r="292" ht="17" customHeight="1">
      <c r="A292" s="23" t="n">
        <v>36363</v>
      </c>
      <c r="B292" t="n">
        <v>0.14</v>
      </c>
      <c r="E292" s="6" t="inlineStr">
        <is>
          <t>2014/07/21      0.026</t>
        </is>
      </c>
    </row>
    <row r="293" ht="17" customHeight="1">
      <c r="A293" s="23" t="n">
        <v>36370</v>
      </c>
      <c r="B293" t="n">
        <v>0.14</v>
      </c>
      <c r="E293" s="6" t="inlineStr">
        <is>
          <t>2014/07/28      0.026</t>
        </is>
      </c>
    </row>
    <row r="294" ht="17" customHeight="1">
      <c r="A294" s="23" t="n">
        <v>36377</v>
      </c>
      <c r="B294" t="n">
        <v>0.14</v>
      </c>
      <c r="E294" s="6" t="inlineStr">
        <is>
          <t>2014/08/04      0.026</t>
        </is>
      </c>
    </row>
    <row r="295" ht="17" customHeight="1">
      <c r="A295" s="23" t="n">
        <v>36384</v>
      </c>
      <c r="B295" t="n">
        <v>0.14</v>
      </c>
      <c r="E295" s="6" t="inlineStr">
        <is>
          <t>2014/08/11      0.026</t>
        </is>
      </c>
    </row>
    <row r="296" ht="17" customHeight="1">
      <c r="A296" s="23" t="n">
        <v>36391</v>
      </c>
      <c r="B296" t="n">
        <v>0.14</v>
      </c>
      <c r="E296" s="6" t="inlineStr">
        <is>
          <t>2014/08/18      0.026</t>
        </is>
      </c>
    </row>
    <row r="297" ht="17" customHeight="1">
      <c r="A297" s="23" t="n">
        <v>36398</v>
      </c>
      <c r="B297" t="n">
        <v>0.14</v>
      </c>
      <c r="E297" s="6" t="inlineStr">
        <is>
          <t>2014/08/25      0.026</t>
        </is>
      </c>
    </row>
    <row r="298" ht="17" customHeight="1">
      <c r="A298" s="23" t="n">
        <v>36405</v>
      </c>
      <c r="B298" t="n">
        <v>0.14</v>
      </c>
      <c r="E298" s="6" t="inlineStr">
        <is>
          <t>2014/09/01      0.026</t>
        </is>
      </c>
    </row>
    <row r="299" ht="17" customHeight="1">
      <c r="A299" s="23" t="n">
        <v>36412</v>
      </c>
      <c r="B299" t="n">
        <v>0.14</v>
      </c>
      <c r="E299" s="6" t="inlineStr">
        <is>
          <t>2014/09/08      0.026</t>
        </is>
      </c>
    </row>
    <row r="300" ht="17" customHeight="1">
      <c r="A300" s="23" t="n">
        <v>36419</v>
      </c>
      <c r="B300" t="n">
        <v>0.14</v>
      </c>
      <c r="E300" s="6" t="inlineStr">
        <is>
          <t>2014/09/15      0.026</t>
        </is>
      </c>
    </row>
    <row r="301" ht="17" customHeight="1">
      <c r="A301" s="23" t="n">
        <v>36426</v>
      </c>
      <c r="B301" t="n">
        <v>0.14</v>
      </c>
      <c r="E301" s="6" t="inlineStr">
        <is>
          <t>2014/09/22      0.026</t>
        </is>
      </c>
    </row>
    <row r="302" ht="17" customHeight="1">
      <c r="A302" s="23" t="n">
        <v>36433</v>
      </c>
      <c r="B302" t="n">
        <v>0.14</v>
      </c>
      <c r="E302" s="6" t="inlineStr">
        <is>
          <t>2014/09/29      0.026</t>
        </is>
      </c>
    </row>
    <row r="303" ht="17" customHeight="1">
      <c r="A303" s="23" t="n">
        <v>36440</v>
      </c>
      <c r="B303" t="n">
        <v>0.14</v>
      </c>
      <c r="E303" s="6" t="inlineStr">
        <is>
          <t>2014/10/06      0.026</t>
        </is>
      </c>
    </row>
    <row r="304" ht="17" customHeight="1">
      <c r="A304" s="23" t="n">
        <v>36447</v>
      </c>
      <c r="B304" t="n">
        <v>0.14</v>
      </c>
      <c r="E304" s="6" t="inlineStr">
        <is>
          <t>2014/10/13      0.026</t>
        </is>
      </c>
    </row>
    <row r="305" ht="17" customHeight="1">
      <c r="A305" s="23" t="n">
        <v>36454</v>
      </c>
      <c r="B305" t="n">
        <v>0.14</v>
      </c>
      <c r="E305" s="6" t="inlineStr">
        <is>
          <t>2014/10/20      0.026</t>
        </is>
      </c>
    </row>
    <row r="306" ht="17" customHeight="1">
      <c r="A306" s="23" t="n">
        <v>36461</v>
      </c>
      <c r="B306" t="n">
        <v>0.14</v>
      </c>
      <c r="E306" s="6" t="inlineStr">
        <is>
          <t>2014/10/27      0.026</t>
        </is>
      </c>
    </row>
    <row r="307" ht="17" customHeight="1">
      <c r="A307" s="23" t="n">
        <v>36468</v>
      </c>
      <c r="B307" t="n">
        <v>0.14</v>
      </c>
      <c r="E307" s="6" t="inlineStr">
        <is>
          <t>2014/11/03      0.026</t>
        </is>
      </c>
    </row>
    <row r="308" ht="17" customHeight="1">
      <c r="A308" s="23" t="n">
        <v>36475</v>
      </c>
      <c r="B308" t="n">
        <v>0.14</v>
      </c>
      <c r="E308" s="6" t="inlineStr">
        <is>
          <t>2014/11/10      0.026</t>
        </is>
      </c>
    </row>
    <row r="309" ht="17" customHeight="1">
      <c r="A309" s="23" t="n">
        <v>36482</v>
      </c>
      <c r="B309" t="n">
        <v>0.14</v>
      </c>
      <c r="E309" s="6" t="inlineStr">
        <is>
          <t>2014/11/17      0.026</t>
        </is>
      </c>
    </row>
    <row r="310" ht="17" customHeight="1">
      <c r="A310" s="23" t="n">
        <v>36489</v>
      </c>
      <c r="B310" t="n">
        <v>0.14</v>
      </c>
      <c r="E310" s="6" t="inlineStr">
        <is>
          <t>2014/11/24      0.026</t>
        </is>
      </c>
    </row>
    <row r="311" ht="17" customHeight="1">
      <c r="A311" s="23" t="n">
        <v>36496</v>
      </c>
      <c r="B311" t="n">
        <v>0.14</v>
      </c>
      <c r="E311" s="6" t="inlineStr">
        <is>
          <t>2014/12/01      0.026</t>
        </is>
      </c>
    </row>
    <row r="312" ht="17" customHeight="1">
      <c r="A312" s="23" t="n">
        <v>36503</v>
      </c>
      <c r="B312" t="n">
        <v>0.14</v>
      </c>
      <c r="E312" s="6" t="inlineStr">
        <is>
          <t>2014/12/08      0.026</t>
        </is>
      </c>
    </row>
    <row r="313" ht="17" customHeight="1">
      <c r="A313" s="23" t="n">
        <v>36510</v>
      </c>
      <c r="B313" t="n">
        <v>0.14</v>
      </c>
      <c r="E313" s="6" t="inlineStr">
        <is>
          <t>2014/12/15      0.026</t>
        </is>
      </c>
    </row>
    <row r="314" ht="17" customHeight="1">
      <c r="A314" s="23" t="n">
        <v>36517</v>
      </c>
      <c r="B314" t="n">
        <v>0.14</v>
      </c>
      <c r="E314" s="6" t="inlineStr">
        <is>
          <t>2014/12/22      0.026</t>
        </is>
      </c>
    </row>
    <row r="315" ht="17" customHeight="1">
      <c r="A315" s="23" t="n">
        <v>36524</v>
      </c>
      <c r="B315" t="n">
        <v>0.14</v>
      </c>
      <c r="E315" s="6" t="inlineStr">
        <is>
          <t>2014/12/29      0.026</t>
        </is>
      </c>
    </row>
    <row r="316" ht="17" customHeight="1">
      <c r="A316" s="23" t="n">
        <v>36531</v>
      </c>
      <c r="B316" t="n">
        <v>0.14</v>
      </c>
      <c r="E316" s="6" t="inlineStr">
        <is>
          <t>2015/01/05      0.026</t>
        </is>
      </c>
    </row>
    <row r="317" ht="17" customHeight="1">
      <c r="A317" s="23" t="n">
        <v>36538</v>
      </c>
      <c r="B317" t="n">
        <v>0.13</v>
      </c>
      <c r="E317" s="6" t="inlineStr">
        <is>
          <t>2015/01/12      0.026</t>
        </is>
      </c>
    </row>
    <row r="318" ht="17" customHeight="1">
      <c r="A318" s="23" t="n">
        <v>36545</v>
      </c>
      <c r="B318" t="n">
        <v>0.13</v>
      </c>
      <c r="E318" s="6" t="inlineStr">
        <is>
          <t>2015/01/19      0.026</t>
        </is>
      </c>
    </row>
    <row r="319" ht="17" customHeight="1">
      <c r="A319" s="23" t="n">
        <v>36552</v>
      </c>
      <c r="B319" t="n">
        <v>0.13</v>
      </c>
      <c r="E319" s="6" t="inlineStr">
        <is>
          <t>2015/01/26      0.026</t>
        </is>
      </c>
    </row>
    <row r="320" ht="17" customHeight="1">
      <c r="A320" s="23" t="n">
        <v>36559</v>
      </c>
      <c r="B320" t="n">
        <v>0.13</v>
      </c>
      <c r="E320" s="6" t="inlineStr">
        <is>
          <t>2015/02/02      0.026</t>
        </is>
      </c>
    </row>
    <row r="321" ht="17" customHeight="1">
      <c r="A321" s="23" t="n">
        <v>36566</v>
      </c>
      <c r="B321" t="n">
        <v>0.13</v>
      </c>
      <c r="E321" s="6" t="inlineStr">
        <is>
          <t>2015/02/09      0.026</t>
        </is>
      </c>
    </row>
    <row r="322" ht="17" customHeight="1">
      <c r="A322" s="23" t="n">
        <v>36573</v>
      </c>
      <c r="B322" t="n">
        <v>0.13</v>
      </c>
      <c r="E322" s="6" t="inlineStr">
        <is>
          <t>2015/02/16      0.026</t>
        </is>
      </c>
    </row>
    <row r="323" ht="17" customHeight="1">
      <c r="A323" s="23" t="n">
        <v>36580</v>
      </c>
      <c r="B323" t="n">
        <v>0.13</v>
      </c>
      <c r="E323" s="6" t="inlineStr">
        <is>
          <t>2015/02/23      0.026</t>
        </is>
      </c>
    </row>
    <row r="324" ht="17" customHeight="1">
      <c r="A324" s="23" t="n">
        <v>36587</v>
      </c>
      <c r="B324" t="n">
        <v>0.13</v>
      </c>
      <c r="E324" s="6" t="inlineStr">
        <is>
          <t>2015/03/02      0.026</t>
        </is>
      </c>
    </row>
    <row r="325" ht="17" customHeight="1">
      <c r="A325" s="23" t="n">
        <v>36594</v>
      </c>
      <c r="B325" t="n">
        <v>0.13</v>
      </c>
      <c r="E325" s="6" t="inlineStr">
        <is>
          <t>2015/03/09      0.026</t>
        </is>
      </c>
    </row>
    <row r="326" ht="17" customHeight="1">
      <c r="A326" s="23" t="n">
        <v>36601</v>
      </c>
      <c r="B326" t="n">
        <v>0.13</v>
      </c>
      <c r="E326" s="6" t="inlineStr">
        <is>
          <t>2015/03/16      0.026</t>
        </is>
      </c>
    </row>
    <row r="327" ht="17" customHeight="1">
      <c r="A327" s="23" t="n">
        <v>36608</v>
      </c>
      <c r="B327" t="n">
        <v>0.13</v>
      </c>
      <c r="E327" s="6" t="inlineStr">
        <is>
          <t>2015/03/23      0.026</t>
        </is>
      </c>
    </row>
    <row r="328" ht="17" customHeight="1">
      <c r="A328" s="23" t="n">
        <v>36615</v>
      </c>
      <c r="B328" t="n">
        <v>0.13</v>
      </c>
      <c r="E328" s="6" t="inlineStr">
        <is>
          <t>2015/03/30      0.026</t>
        </is>
      </c>
    </row>
    <row r="329" ht="17" customHeight="1">
      <c r="A329" s="23" t="n">
        <v>36622</v>
      </c>
      <c r="B329" t="n">
        <v>0.13</v>
      </c>
      <c r="E329" s="6" t="inlineStr">
        <is>
          <t>2015/04/06      0.026</t>
        </is>
      </c>
    </row>
    <row r="330" ht="17" customHeight="1">
      <c r="A330" s="23" t="n">
        <v>36629</v>
      </c>
      <c r="B330" t="n">
        <v>0.13</v>
      </c>
      <c r="E330" s="6" t="inlineStr">
        <is>
          <t>2015/04/13      0.026</t>
        </is>
      </c>
    </row>
    <row r="331" ht="17" customHeight="1">
      <c r="A331" s="23" t="n">
        <v>36636</v>
      </c>
      <c r="B331" t="n">
        <v>0.13</v>
      </c>
      <c r="E331" s="6" t="inlineStr">
        <is>
          <t>2015/04/20      0.026</t>
        </is>
      </c>
    </row>
    <row r="332" ht="17" customHeight="1">
      <c r="A332" s="23" t="n">
        <v>36643</v>
      </c>
      <c r="B332" t="n">
        <v>0.13</v>
      </c>
      <c r="E332" s="6" t="inlineStr">
        <is>
          <t>2015/04/27      0.026</t>
        </is>
      </c>
    </row>
    <row r="333" ht="17" customHeight="1">
      <c r="A333" s="23" t="n">
        <v>36650</v>
      </c>
      <c r="B333" t="n">
        <v>0.13</v>
      </c>
      <c r="E333" s="6" t="inlineStr">
        <is>
          <t>2015/05/04      0.026</t>
        </is>
      </c>
    </row>
    <row r="334" ht="17" customHeight="1">
      <c r="A334" s="23" t="n">
        <v>36657</v>
      </c>
      <c r="B334" t="n">
        <v>0.13</v>
      </c>
      <c r="E334" s="6" t="inlineStr">
        <is>
          <t>2015/05/11      0.026</t>
        </is>
      </c>
    </row>
    <row r="335" ht="17" customHeight="1">
      <c r="A335" s="23" t="n">
        <v>36664</v>
      </c>
      <c r="B335" t="n">
        <v>0.13</v>
      </c>
      <c r="E335" s="6" t="inlineStr">
        <is>
          <t>2015/05/18      0.026</t>
        </is>
      </c>
    </row>
    <row r="336" ht="17" customHeight="1">
      <c r="A336" s="23" t="n">
        <v>36671</v>
      </c>
      <c r="B336" t="n">
        <v>0.13</v>
      </c>
      <c r="E336" s="6" t="inlineStr">
        <is>
          <t>2015/05/25      0.026</t>
        </is>
      </c>
    </row>
    <row r="337" ht="17" customHeight="1">
      <c r="A337" s="23" t="n">
        <v>36678</v>
      </c>
      <c r="B337" t="n">
        <v>0.13</v>
      </c>
      <c r="E337" s="6" t="inlineStr">
        <is>
          <t>2015/06/01      0.026</t>
        </is>
      </c>
    </row>
    <row r="338" ht="17" customHeight="1">
      <c r="A338" s="23" t="n">
        <v>36685</v>
      </c>
      <c r="B338" t="n">
        <v>0.13</v>
      </c>
      <c r="E338" s="6" t="inlineStr">
        <is>
          <t>2015/06/08      0.026</t>
        </is>
      </c>
    </row>
    <row r="339" ht="17" customHeight="1">
      <c r="A339" s="23" t="n">
        <v>36692</v>
      </c>
      <c r="B339" t="n">
        <v>0.13</v>
      </c>
      <c r="E339" s="6" t="inlineStr">
        <is>
          <t>2015/06/15      0.026</t>
        </is>
      </c>
    </row>
    <row r="340" ht="17" customHeight="1">
      <c r="A340" s="23" t="n">
        <v>36699</v>
      </c>
      <c r="B340" t="n">
        <v>0.13</v>
      </c>
      <c r="E340" s="6" t="inlineStr">
        <is>
          <t>2015/06/22      0.026</t>
        </is>
      </c>
    </row>
    <row r="341" ht="17" customHeight="1">
      <c r="A341" s="23" t="n">
        <v>36706</v>
      </c>
      <c r="B341" t="n">
        <v>0.13</v>
      </c>
      <c r="E341" s="6" t="inlineStr">
        <is>
          <t>2015/06/29      0.026</t>
        </is>
      </c>
    </row>
    <row r="342" ht="17" customHeight="1">
      <c r="A342" s="23" t="n">
        <v>36713</v>
      </c>
      <c r="B342" t="n">
        <v>0.13</v>
      </c>
      <c r="E342" s="6" t="inlineStr">
        <is>
          <t>2015/07/06      0.026</t>
        </is>
      </c>
    </row>
    <row r="343" ht="17" customHeight="1">
      <c r="A343" s="23" t="n">
        <v>36720</v>
      </c>
      <c r="B343" t="n">
        <v>0.13</v>
      </c>
      <c r="E343" s="6" t="inlineStr">
        <is>
          <t>2015/07/13      0.026</t>
        </is>
      </c>
    </row>
    <row r="344" ht="17" customHeight="1">
      <c r="A344" s="23" t="n">
        <v>36727</v>
      </c>
      <c r="B344" t="n">
        <v>0.13</v>
      </c>
      <c r="E344" s="6" t="inlineStr">
        <is>
          <t>2015/07/20      0.026</t>
        </is>
      </c>
    </row>
    <row r="345" ht="17" customHeight="1">
      <c r="A345" s="23" t="n">
        <v>36734</v>
      </c>
      <c r="B345" t="n">
        <v>0.13</v>
      </c>
      <c r="E345" s="6" t="inlineStr">
        <is>
          <t>2015/07/27      0.026</t>
        </is>
      </c>
    </row>
    <row r="346" ht="17" customHeight="1">
      <c r="A346" s="23" t="n">
        <v>36741</v>
      </c>
      <c r="B346" t="n">
        <v>0.13</v>
      </c>
      <c r="E346" s="6" t="inlineStr">
        <is>
          <t>2015/08/03      0.026</t>
        </is>
      </c>
    </row>
    <row r="347" ht="17" customHeight="1">
      <c r="A347" s="23" t="n">
        <v>36748</v>
      </c>
      <c r="B347" t="n">
        <v>0.13</v>
      </c>
      <c r="E347" s="6" t="inlineStr">
        <is>
          <t>2015/08/10      0.026</t>
        </is>
      </c>
    </row>
    <row r="348" ht="17" customHeight="1">
      <c r="A348" s="23" t="n">
        <v>36755</v>
      </c>
      <c r="B348" t="n">
        <v>0.15</v>
      </c>
      <c r="E348" s="6" t="inlineStr">
        <is>
          <t>2015/08/17      0.026</t>
        </is>
      </c>
    </row>
    <row r="349" ht="17" customHeight="1">
      <c r="A349" s="23" t="n">
        <v>36762</v>
      </c>
      <c r="B349" t="n">
        <v>0.16</v>
      </c>
      <c r="E349" s="6" t="inlineStr">
        <is>
          <t>2015/08/24      0.026</t>
        </is>
      </c>
    </row>
    <row r="350" ht="17" customHeight="1">
      <c r="A350" s="23" t="n">
        <v>36769</v>
      </c>
      <c r="B350" t="n">
        <v>0.16</v>
      </c>
      <c r="E350" s="6" t="inlineStr">
        <is>
          <t>2015/08/31      0.026</t>
        </is>
      </c>
    </row>
    <row r="351" ht="17" customHeight="1">
      <c r="A351" s="23" t="n">
        <v>36776</v>
      </c>
      <c r="B351" t="n">
        <v>0.16</v>
      </c>
      <c r="E351" s="6" t="inlineStr">
        <is>
          <t>2015/09/07      0.026</t>
        </is>
      </c>
    </row>
    <row r="352" ht="17" customHeight="1">
      <c r="A352" s="23" t="n">
        <v>36783</v>
      </c>
      <c r="B352" t="n">
        <v>0.16</v>
      </c>
      <c r="E352" s="6" t="inlineStr">
        <is>
          <t>2015/09/14      0.026</t>
        </is>
      </c>
    </row>
    <row r="353" ht="17" customHeight="1">
      <c r="A353" s="23" t="n">
        <v>36790</v>
      </c>
      <c r="B353" t="n">
        <v>0.16</v>
      </c>
      <c r="E353" s="6" t="inlineStr">
        <is>
          <t>2015/09/21      0.026</t>
        </is>
      </c>
    </row>
    <row r="354" ht="17" customHeight="1">
      <c r="A354" s="23" t="n">
        <v>36797</v>
      </c>
      <c r="B354" t="n">
        <v>0.16</v>
      </c>
      <c r="E354" s="6" t="inlineStr">
        <is>
          <t>2015/09/28      0.026</t>
        </is>
      </c>
    </row>
    <row r="355" ht="17" customHeight="1">
      <c r="A355" s="23" t="n">
        <v>36804</v>
      </c>
      <c r="B355" t="n">
        <v>0.16</v>
      </c>
      <c r="E355" s="6" t="inlineStr">
        <is>
          <t>2015/10/05      0.026</t>
        </is>
      </c>
    </row>
    <row r="356" ht="17" customHeight="1">
      <c r="A356" s="23" t="n">
        <v>36811</v>
      </c>
      <c r="B356" t="n">
        <v>0.16</v>
      </c>
      <c r="E356" s="6" t="inlineStr">
        <is>
          <t>2015/10/12      0.026</t>
        </is>
      </c>
    </row>
    <row r="357" ht="17" customHeight="1">
      <c r="A357" s="23" t="n">
        <v>36818</v>
      </c>
      <c r="B357" t="n">
        <v>0.16</v>
      </c>
      <c r="E357" s="6" t="inlineStr">
        <is>
          <t>2015/10/19      0.026</t>
        </is>
      </c>
    </row>
    <row r="358" ht="17" customHeight="1">
      <c r="A358" s="23" t="n">
        <v>36825</v>
      </c>
      <c r="B358" t="n">
        <v>0.16</v>
      </c>
      <c r="E358" s="6" t="inlineStr">
        <is>
          <t>2015/10/26      0.026</t>
        </is>
      </c>
    </row>
    <row r="359" ht="17" customHeight="1">
      <c r="A359" s="23" t="n">
        <v>36832</v>
      </c>
      <c r="B359" t="n">
        <v>0.16</v>
      </c>
      <c r="E359" s="6" t="inlineStr">
        <is>
          <t>2015/11/02      0.026</t>
        </is>
      </c>
    </row>
    <row r="360" ht="17" customHeight="1">
      <c r="A360" s="23" t="n">
        <v>36839</v>
      </c>
      <c r="B360" t="n">
        <v>0.16</v>
      </c>
      <c r="E360" s="6" t="inlineStr">
        <is>
          <t>2015/11/09      0.026</t>
        </is>
      </c>
    </row>
    <row r="361" ht="17" customHeight="1">
      <c r="A361" s="23" t="n">
        <v>36846</v>
      </c>
      <c r="B361" t="n">
        <v>0.16</v>
      </c>
      <c r="E361" s="6" t="inlineStr">
        <is>
          <t>2015/11/16      0.026</t>
        </is>
      </c>
    </row>
    <row r="362" ht="17" customHeight="1">
      <c r="A362" s="23" t="n">
        <v>36853</v>
      </c>
      <c r="B362" t="n">
        <v>0.16</v>
      </c>
      <c r="E362" s="6" t="inlineStr">
        <is>
          <t>2015/11/23      0.026</t>
        </is>
      </c>
    </row>
    <row r="363" ht="17" customHeight="1">
      <c r="A363" s="23" t="n">
        <v>36860</v>
      </c>
      <c r="B363" t="n">
        <v>0.16</v>
      </c>
      <c r="E363" s="6" t="inlineStr">
        <is>
          <t>2015/11/30      0.026</t>
        </is>
      </c>
    </row>
    <row r="364" ht="17" customHeight="1">
      <c r="A364" s="23" t="n">
        <v>36867</v>
      </c>
      <c r="B364" t="n">
        <v>0.16</v>
      </c>
      <c r="E364" s="6" t="inlineStr">
        <is>
          <t>2015/12/07      0.026</t>
        </is>
      </c>
    </row>
    <row r="365" ht="17" customHeight="1">
      <c r="A365" s="23" t="n">
        <v>36874</v>
      </c>
      <c r="B365" t="n">
        <v>0.16</v>
      </c>
      <c r="E365" s="6" t="inlineStr">
        <is>
          <t>2015/12/14      0.026</t>
        </is>
      </c>
    </row>
    <row r="366" ht="17" customHeight="1">
      <c r="A366" s="23" t="n">
        <v>36881</v>
      </c>
      <c r="B366" t="n">
        <v>0.16</v>
      </c>
      <c r="E366" s="6" t="inlineStr">
        <is>
          <t>2015/12/21      0.026</t>
        </is>
      </c>
    </row>
    <row r="367" ht="17" customHeight="1">
      <c r="A367" s="23" t="n">
        <v>36888</v>
      </c>
      <c r="B367" t="n">
        <v>0.16</v>
      </c>
      <c r="E367" s="6" t="inlineStr">
        <is>
          <t>2015/12/28      0.026</t>
        </is>
      </c>
    </row>
    <row r="368" ht="17" customHeight="1">
      <c r="A368" s="23" t="n">
        <v>36895</v>
      </c>
      <c r="B368" t="n">
        <v>0.16</v>
      </c>
      <c r="E368" s="6" t="inlineStr">
        <is>
          <t>2016/01/04      0.026</t>
        </is>
      </c>
    </row>
    <row r="369" ht="17" customHeight="1">
      <c r="A369" s="23" t="n">
        <v>36902</v>
      </c>
      <c r="B369" t="n">
        <v>0.16</v>
      </c>
      <c r="E369" s="6" t="inlineStr">
        <is>
          <t>2016/01/11      0.026</t>
        </is>
      </c>
    </row>
    <row r="370" ht="17" customHeight="1">
      <c r="A370" s="23" t="n">
        <v>36909</v>
      </c>
      <c r="B370" t="n">
        <v>0.16</v>
      </c>
      <c r="E370" s="6" t="inlineStr">
        <is>
          <t>2016/01/18      0.026</t>
        </is>
      </c>
    </row>
    <row r="371" ht="17" customHeight="1">
      <c r="A371" s="23" t="n">
        <v>36916</v>
      </c>
      <c r="B371" t="n">
        <v>0.16</v>
      </c>
      <c r="E371" s="6" t="inlineStr">
        <is>
          <t>2016/01/25      0.026</t>
        </is>
      </c>
    </row>
    <row r="372" ht="17" customHeight="1">
      <c r="A372" s="23" t="n">
        <v>36923</v>
      </c>
      <c r="B372" t="n">
        <v>0.16</v>
      </c>
      <c r="E372" s="6" t="inlineStr">
        <is>
          <t>2016/02/01      0.026</t>
        </is>
      </c>
    </row>
    <row r="373" ht="17" customHeight="1">
      <c r="A373" s="23" t="n">
        <v>36930</v>
      </c>
      <c r="B373" t="n">
        <v>0.16</v>
      </c>
      <c r="E373" s="6" t="inlineStr">
        <is>
          <t>2016/02/08      0.025</t>
        </is>
      </c>
    </row>
    <row r="374" ht="17" customHeight="1">
      <c r="A374" s="23" t="n">
        <v>36937</v>
      </c>
      <c r="B374" t="n">
        <v>0.16</v>
      </c>
      <c r="E374" s="6" t="inlineStr">
        <is>
          <t>2016/02/15      0.025</t>
        </is>
      </c>
    </row>
    <row r="375" ht="17" customHeight="1">
      <c r="A375" s="23" t="n">
        <v>36944</v>
      </c>
      <c r="B375" t="n">
        <v>0.15</v>
      </c>
      <c r="E375" s="6" t="inlineStr">
        <is>
          <t>2016/02/22      0.025</t>
        </is>
      </c>
    </row>
    <row r="376" ht="17" customHeight="1">
      <c r="A376" s="23" t="n">
        <v>36951</v>
      </c>
      <c r="B376" t="n">
        <v>0.15</v>
      </c>
      <c r="E376" s="6" t="inlineStr">
        <is>
          <t>2016/02/29      0.025</t>
        </is>
      </c>
    </row>
    <row r="377" ht="17" customHeight="1">
      <c r="A377" s="23" t="n">
        <v>36958</v>
      </c>
      <c r="B377" t="n">
        <v>0.14</v>
      </c>
      <c r="E377" s="6" t="inlineStr">
        <is>
          <t>2016/03/07      0.023</t>
        </is>
      </c>
    </row>
    <row r="378" ht="17" customHeight="1">
      <c r="A378" s="23" t="n">
        <v>36965</v>
      </c>
      <c r="B378" t="n">
        <v>0.13</v>
      </c>
      <c r="E378" s="6" t="inlineStr">
        <is>
          <t>2016/03/14      0.023</t>
        </is>
      </c>
    </row>
    <row r="379" ht="17" customHeight="1">
      <c r="A379" s="23" t="n">
        <v>36972</v>
      </c>
      <c r="B379" t="n">
        <v>0.11</v>
      </c>
      <c r="E379" s="6" t="inlineStr">
        <is>
          <t>2016/03/21      0.022</t>
        </is>
      </c>
    </row>
    <row r="380" ht="17" customHeight="1">
      <c r="A380" s="23" t="n">
        <v>36979</v>
      </c>
      <c r="B380" t="n">
        <v>0.08</v>
      </c>
      <c r="E380" s="6" t="inlineStr">
        <is>
          <t>2016/03/28      0.021</t>
        </is>
      </c>
    </row>
    <row r="381" ht="17" customHeight="1">
      <c r="A381" s="23" t="n">
        <v>36986</v>
      </c>
      <c r="B381" t="n">
        <v>0.07000000000000001</v>
      </c>
      <c r="E381" s="6" t="inlineStr">
        <is>
          <t>2016/04/04      0.02</t>
        </is>
      </c>
    </row>
    <row r="382" ht="17" customHeight="1">
      <c r="A382" s="23" t="n">
        <v>36993</v>
      </c>
      <c r="B382" t="n">
        <v>0.07000000000000001</v>
      </c>
      <c r="E382" s="6" t="inlineStr">
        <is>
          <t>2016/04/11      0.019</t>
        </is>
      </c>
    </row>
    <row r="383" ht="17" customHeight="1">
      <c r="A383" s="23" t="n">
        <v>37000</v>
      </c>
      <c r="B383" t="n">
        <v>0.07000000000000001</v>
      </c>
      <c r="E383" s="6" t="inlineStr">
        <is>
          <t>2016/04/18      0.018</t>
        </is>
      </c>
    </row>
    <row r="384" ht="17" customHeight="1">
      <c r="A384" s="23" t="n">
        <v>37007</v>
      </c>
      <c r="B384" t="n">
        <v>0.06</v>
      </c>
      <c r="E384" s="6" t="inlineStr">
        <is>
          <t>2016/04/25      0.018</t>
        </is>
      </c>
    </row>
    <row r="385" ht="17" customHeight="1">
      <c r="A385" s="23" t="n">
        <v>37014</v>
      </c>
      <c r="B385" t="n">
        <v>0.06</v>
      </c>
      <c r="E385" s="6" t="inlineStr">
        <is>
          <t>2016/05/02      0.017</t>
        </is>
      </c>
    </row>
    <row r="386" ht="17" customHeight="1">
      <c r="A386" s="23" t="n">
        <v>37021</v>
      </c>
      <c r="B386" t="n">
        <v>0.06</v>
      </c>
      <c r="E386" s="6" t="inlineStr">
        <is>
          <t>2016/05/09      0.017</t>
        </is>
      </c>
    </row>
    <row r="387" ht="17" customHeight="1">
      <c r="A387" s="23" t="n">
        <v>37028</v>
      </c>
      <c r="B387" t="n">
        <v>0.06</v>
      </c>
      <c r="E387" s="6" t="inlineStr">
        <is>
          <t>2016/05/16      0.017</t>
        </is>
      </c>
    </row>
    <row r="388" ht="17" customHeight="1">
      <c r="A388" s="23" t="n">
        <v>37035</v>
      </c>
      <c r="B388" t="n">
        <v>0.06</v>
      </c>
      <c r="E388" s="6" t="inlineStr">
        <is>
          <t>2016/05/23      0.017</t>
        </is>
      </c>
    </row>
    <row r="389" ht="17" customHeight="1">
      <c r="A389" s="23" t="n">
        <v>37042</v>
      </c>
      <c r="B389" t="n">
        <v>0.06</v>
      </c>
      <c r="E389" s="6" t="inlineStr">
        <is>
          <t>2016/05/30      0.016</t>
        </is>
      </c>
    </row>
    <row r="390" ht="17" customHeight="1">
      <c r="A390" s="23" t="n">
        <v>37049</v>
      </c>
      <c r="B390" t="n">
        <v>0.06</v>
      </c>
      <c r="E390" s="6" t="inlineStr">
        <is>
          <t>2016/06/06      0.016</t>
        </is>
      </c>
    </row>
    <row r="391" ht="17" customHeight="1">
      <c r="A391" s="23" t="n">
        <v>37056</v>
      </c>
      <c r="B391" t="n">
        <v>0.05</v>
      </c>
      <c r="E391" s="6" t="inlineStr">
        <is>
          <t>2016/06/13      0.016</t>
        </is>
      </c>
    </row>
    <row r="392" ht="17" customHeight="1">
      <c r="A392" s="23" t="n">
        <v>37063</v>
      </c>
      <c r="B392" t="n">
        <v>0.05</v>
      </c>
      <c r="E392" s="6" t="inlineStr">
        <is>
          <t>2016/06/20      0.016</t>
        </is>
      </c>
    </row>
    <row r="393" ht="17" customHeight="1">
      <c r="A393" s="23" t="n">
        <v>37070</v>
      </c>
      <c r="B393" t="n">
        <v>0.05</v>
      </c>
      <c r="E393" s="6" t="inlineStr">
        <is>
          <t>2016/06/27      0.016</t>
        </is>
      </c>
    </row>
    <row r="394" ht="17" customHeight="1">
      <c r="A394" s="23" t="n">
        <v>37077</v>
      </c>
      <c r="B394" t="n">
        <v>0.05</v>
      </c>
      <c r="E394" s="6" t="inlineStr">
        <is>
          <t>2016/07/04      0.016</t>
        </is>
      </c>
    </row>
    <row r="395" ht="17" customHeight="1">
      <c r="A395" s="23" t="n">
        <v>37084</v>
      </c>
      <c r="B395" t="n">
        <v>0.05</v>
      </c>
      <c r="E395" s="6" t="inlineStr">
        <is>
          <t>2016/07/11      0.016</t>
        </is>
      </c>
    </row>
    <row r="396" ht="17" customHeight="1">
      <c r="A396" s="23" t="n">
        <v>37091</v>
      </c>
      <c r="B396" t="n">
        <v>0.05</v>
      </c>
      <c r="E396" s="6" t="inlineStr">
        <is>
          <t>2016/07/18      0.015</t>
        </is>
      </c>
    </row>
    <row r="397" ht="17" customHeight="1">
      <c r="A397" s="23" t="n">
        <v>37098</v>
      </c>
      <c r="B397" t="n">
        <v>0.05</v>
      </c>
      <c r="E397" s="6" t="inlineStr">
        <is>
          <t>2016/07/25      0.015</t>
        </is>
      </c>
    </row>
    <row r="398" ht="17" customHeight="1">
      <c r="A398" s="23" t="n">
        <v>37105</v>
      </c>
      <c r="B398" t="n">
        <v>0.05</v>
      </c>
      <c r="E398" s="6" t="inlineStr">
        <is>
          <t>2016/08/01      0.015</t>
        </is>
      </c>
    </row>
    <row r="399" ht="17" customHeight="1">
      <c r="A399" s="23" t="n">
        <v>37112</v>
      </c>
      <c r="B399" t="n">
        <v>0.05</v>
      </c>
      <c r="E399" s="6" t="inlineStr">
        <is>
          <t>2016/08/08      0.015</t>
        </is>
      </c>
    </row>
    <row r="400" ht="17" customHeight="1">
      <c r="A400" s="23" t="n">
        <v>37119</v>
      </c>
      <c r="B400" t="n">
        <v>0.05</v>
      </c>
      <c r="E400" s="6" t="inlineStr">
        <is>
          <t>2016/08/15      0.015</t>
        </is>
      </c>
    </row>
    <row r="401" ht="17" customHeight="1">
      <c r="A401" s="23" t="n">
        <v>37126</v>
      </c>
      <c r="B401" t="n">
        <v>0.05</v>
      </c>
      <c r="E401" s="6" t="inlineStr">
        <is>
          <t>2016/08/22      0.015</t>
        </is>
      </c>
    </row>
    <row r="402" ht="17" customHeight="1">
      <c r="A402" s="23" t="n">
        <v>37133</v>
      </c>
      <c r="B402" t="n">
        <v>0.05</v>
      </c>
      <c r="E402" s="6" t="inlineStr">
        <is>
          <t>2016/08/29      0.015</t>
        </is>
      </c>
    </row>
    <row r="403" ht="17" customHeight="1">
      <c r="A403" s="23" t="n">
        <v>37140</v>
      </c>
      <c r="B403" t="n">
        <v>0.05</v>
      </c>
      <c r="E403" s="6" t="inlineStr">
        <is>
          <t>2016/09/05      0.015</t>
        </is>
      </c>
    </row>
    <row r="404" ht="17" customHeight="1">
      <c r="A404" s="23" t="n">
        <v>37147</v>
      </c>
      <c r="B404" t="n">
        <v>0.05</v>
      </c>
      <c r="E404" s="6" t="inlineStr">
        <is>
          <t>2016/09/12      0.015</t>
        </is>
      </c>
    </row>
    <row r="405" ht="17" customHeight="1">
      <c r="A405" s="23" t="n">
        <v>37154</v>
      </c>
      <c r="B405" t="n">
        <v>0.05</v>
      </c>
      <c r="E405" s="6" t="inlineStr">
        <is>
          <t>2016/09/19      0.015</t>
        </is>
      </c>
    </row>
    <row r="406" ht="17" customHeight="1">
      <c r="A406" s="23" t="n">
        <v>37161</v>
      </c>
      <c r="B406" t="n">
        <v>0.05</v>
      </c>
      <c r="E406" s="6" t="inlineStr">
        <is>
          <t>2016/09/26      0.015</t>
        </is>
      </c>
    </row>
    <row r="407" ht="17" customHeight="1">
      <c r="A407" s="23" t="n">
        <v>37168</v>
      </c>
      <c r="B407" t="n">
        <v>0.04</v>
      </c>
      <c r="E407" s="6" t="inlineStr">
        <is>
          <t>2016/10/03      0.015</t>
        </is>
      </c>
    </row>
    <row r="408" ht="17" customHeight="1">
      <c r="A408" s="23" t="n">
        <v>37175</v>
      </c>
      <c r="B408" t="n">
        <v>0.04</v>
      </c>
      <c r="E408" s="6" t="inlineStr">
        <is>
          <t>2016/10/10      0.015</t>
        </is>
      </c>
    </row>
    <row r="409" ht="17" customHeight="1">
      <c r="A409" s="23" t="n">
        <v>37182</v>
      </c>
      <c r="B409" t="n">
        <v>0.04</v>
      </c>
      <c r="E409" s="6" t="inlineStr">
        <is>
          <t>2016/10/17      0.015</t>
        </is>
      </c>
    </row>
    <row r="410" ht="17" customHeight="1">
      <c r="A410" s="23" t="n">
        <v>37189</v>
      </c>
      <c r="B410" t="n">
        <v>0.04</v>
      </c>
      <c r="E410" s="6" t="inlineStr">
        <is>
          <t>2016/10/24      0.015</t>
        </is>
      </c>
    </row>
    <row r="411" ht="17" customHeight="1">
      <c r="A411" s="23" t="n">
        <v>37196</v>
      </c>
      <c r="B411" t="n">
        <v>0.04</v>
      </c>
      <c r="E411" s="6" t="inlineStr">
        <is>
          <t>2016/10/31      0.015</t>
        </is>
      </c>
    </row>
    <row r="412" ht="17" customHeight="1">
      <c r="A412" s="23" t="n">
        <v>37203</v>
      </c>
      <c r="B412" t="n">
        <v>0.04</v>
      </c>
      <c r="E412" s="6" t="inlineStr">
        <is>
          <t>2016/11/07      0.015</t>
        </is>
      </c>
    </row>
    <row r="413" ht="17" customHeight="1">
      <c r="A413" s="23" t="n">
        <v>37210</v>
      </c>
      <c r="B413" t="n">
        <v>0.04</v>
      </c>
      <c r="E413" s="6" t="inlineStr">
        <is>
          <t>2016/11/14      0.015</t>
        </is>
      </c>
    </row>
    <row r="414" ht="17" customHeight="1">
      <c r="A414" s="23" t="n">
        <v>37217</v>
      </c>
      <c r="B414" t="n">
        <v>0.04</v>
      </c>
      <c r="E414" s="6" t="inlineStr">
        <is>
          <t>2016/11/21      0.015</t>
        </is>
      </c>
    </row>
    <row r="415" ht="17" customHeight="1">
      <c r="A415" s="23" t="n">
        <v>37224</v>
      </c>
      <c r="B415" t="n">
        <v>0.04</v>
      </c>
      <c r="E415" s="6" t="inlineStr">
        <is>
          <t>2016/11/28      0.015</t>
        </is>
      </c>
    </row>
    <row r="416" ht="17" customHeight="1">
      <c r="A416" s="23" t="n">
        <v>37231</v>
      </c>
      <c r="B416" t="n">
        <v>0.04</v>
      </c>
      <c r="E416" s="6" t="inlineStr">
        <is>
          <t>2016/12/05      0.015</t>
        </is>
      </c>
    </row>
    <row r="417" ht="17" customHeight="1">
      <c r="A417" s="23" t="n">
        <v>37238</v>
      </c>
      <c r="B417" t="n">
        <v>0.04</v>
      </c>
      <c r="E417" s="6" t="inlineStr">
        <is>
          <t>2016/12/12      0.015</t>
        </is>
      </c>
    </row>
    <row r="418" ht="17" customHeight="1">
      <c r="A418" s="23" t="n">
        <v>37245</v>
      </c>
      <c r="B418" t="n">
        <v>0.04</v>
      </c>
      <c r="E418" s="6" t="inlineStr">
        <is>
          <t>2016/12/19      0.015</t>
        </is>
      </c>
    </row>
    <row r="419" ht="17" customHeight="1">
      <c r="A419" s="23" t="n">
        <v>37252</v>
      </c>
      <c r="B419" t="n">
        <v>0.04</v>
      </c>
      <c r="E419" s="6" t="inlineStr">
        <is>
          <t>2016/12/26      0.015</t>
        </is>
      </c>
    </row>
    <row r="420" ht="17" customHeight="1">
      <c r="A420" s="23" t="n">
        <v>37259</v>
      </c>
      <c r="B420" t="n">
        <v>0.04</v>
      </c>
      <c r="E420" s="6" t="inlineStr">
        <is>
          <t>2017/01/02      0.015</t>
        </is>
      </c>
    </row>
    <row r="421" ht="17" customHeight="1">
      <c r="A421" s="23" t="n">
        <v>37266</v>
      </c>
      <c r="B421" t="n">
        <v>0.04</v>
      </c>
      <c r="E421" s="6" t="inlineStr">
        <is>
          <t>2017/01/09      0.015</t>
        </is>
      </c>
    </row>
    <row r="422" ht="17" customHeight="1">
      <c r="A422" s="23" t="n">
        <v>37273</v>
      </c>
      <c r="B422" t="n">
        <v>0.04</v>
      </c>
      <c r="E422" s="6" t="inlineStr">
        <is>
          <t>2017/01/16      0.015</t>
        </is>
      </c>
    </row>
    <row r="423" ht="17" customHeight="1">
      <c r="A423" s="23" t="n">
        <v>37280</v>
      </c>
      <c r="B423" t="n">
        <v>0.04</v>
      </c>
      <c r="E423" s="6" t="inlineStr">
        <is>
          <t>2017/01/23      0.015</t>
        </is>
      </c>
    </row>
    <row r="424" ht="17" customHeight="1">
      <c r="A424" s="23" t="n">
        <v>37287</v>
      </c>
      <c r="B424" t="n">
        <v>0.04</v>
      </c>
      <c r="E424" s="6" t="inlineStr">
        <is>
          <t>2017/01/30      0.015</t>
        </is>
      </c>
    </row>
    <row r="425" ht="17" customHeight="1">
      <c r="A425" s="23" t="n">
        <v>37294</v>
      </c>
      <c r="B425" t="n">
        <v>0.04</v>
      </c>
      <c r="E425" s="6" t="inlineStr">
        <is>
          <t>2017/02/06      0.014</t>
        </is>
      </c>
    </row>
    <row r="426" ht="17" customHeight="1">
      <c r="A426" s="23" t="n">
        <v>37301</v>
      </c>
      <c r="B426" t="n">
        <v>0.04</v>
      </c>
      <c r="E426" s="6" t="inlineStr">
        <is>
          <t>2017/02/13      0.014</t>
        </is>
      </c>
    </row>
    <row r="427" ht="17" customHeight="1">
      <c r="A427" s="23" t="n">
        <v>37308</v>
      </c>
      <c r="B427" t="n">
        <v>0.04</v>
      </c>
      <c r="E427" s="6" t="inlineStr">
        <is>
          <t>2017/02/20      0.014</t>
        </is>
      </c>
    </row>
    <row r="428" ht="17" customHeight="1">
      <c r="A428" s="23" t="n">
        <v>37315</v>
      </c>
      <c r="B428" t="n">
        <v>0.04</v>
      </c>
      <c r="E428" s="6" t="inlineStr">
        <is>
          <t>2017/02/27      0.014</t>
        </is>
      </c>
    </row>
    <row r="429" ht="17" customHeight="1">
      <c r="A429" s="23" t="n">
        <v>37322</v>
      </c>
      <c r="B429" t="n">
        <v>0.04</v>
      </c>
      <c r="E429" s="6" t="inlineStr">
        <is>
          <t>2017/03/06      0.014</t>
        </is>
      </c>
    </row>
    <row r="430" ht="17" customHeight="1">
      <c r="A430" s="23" t="n">
        <v>37329</v>
      </c>
      <c r="B430" t="n">
        <v>0.04</v>
      </c>
      <c r="E430" s="6" t="inlineStr">
        <is>
          <t>2017/03/13      0.014</t>
        </is>
      </c>
    </row>
    <row r="431" ht="17" customHeight="1">
      <c r="A431" s="23" t="n">
        <v>37336</v>
      </c>
      <c r="B431" t="n">
        <v>0.037</v>
      </c>
      <c r="E431" s="6" t="inlineStr">
        <is>
          <t>2017/03/20      0.014</t>
        </is>
      </c>
    </row>
    <row r="432" ht="17" customHeight="1">
      <c r="A432" s="23" t="n">
        <v>37343</v>
      </c>
      <c r="B432" t="n">
        <v>0.036</v>
      </c>
      <c r="E432" s="6" t="inlineStr">
        <is>
          <t>2017/03/27      0.014</t>
        </is>
      </c>
    </row>
    <row r="433" ht="17" customHeight="1">
      <c r="A433" s="23" t="n">
        <v>37350</v>
      </c>
      <c r="B433" t="n">
        <v>0.036</v>
      </c>
      <c r="E433" s="6" t="inlineStr">
        <is>
          <t>2017/04/03      0.014</t>
        </is>
      </c>
    </row>
    <row r="434" ht="17" customHeight="1">
      <c r="A434" s="23" t="n">
        <v>37357</v>
      </c>
      <c r="B434" t="n">
        <v>0.036</v>
      </c>
      <c r="E434" s="6" t="inlineStr">
        <is>
          <t>2017/04/10      0.014</t>
        </is>
      </c>
    </row>
    <row r="435" ht="17" customHeight="1">
      <c r="A435" s="23" t="n">
        <v>37364</v>
      </c>
      <c r="B435" t="n">
        <v>0.036</v>
      </c>
      <c r="E435" s="6" t="inlineStr">
        <is>
          <t>2017/04/17      0.014</t>
        </is>
      </c>
    </row>
    <row r="436" ht="17" customHeight="1">
      <c r="A436" s="23" t="n">
        <v>37371</v>
      </c>
      <c r="B436" t="n">
        <v>0.035</v>
      </c>
      <c r="E436" s="6" t="inlineStr">
        <is>
          <t>2017/04/24      0.014</t>
        </is>
      </c>
    </row>
    <row r="437" ht="17" customHeight="1">
      <c r="A437" s="23" t="n">
        <v>37378</v>
      </c>
      <c r="B437" t="n">
        <v>0.035</v>
      </c>
      <c r="E437" s="6" t="inlineStr">
        <is>
          <t>2017/05/01      0.014</t>
        </is>
      </c>
    </row>
    <row r="438" ht="17" customHeight="1">
      <c r="A438" s="23" t="n">
        <v>37385</v>
      </c>
      <c r="B438" t="n">
        <v>0.035</v>
      </c>
      <c r="E438" s="6" t="inlineStr">
        <is>
          <t>2017/05/08      0.014</t>
        </is>
      </c>
    </row>
    <row r="439" ht="17" customHeight="1">
      <c r="A439" s="23" t="n">
        <v>37392</v>
      </c>
      <c r="B439" t="n">
        <v>0.035</v>
      </c>
      <c r="E439" s="6" t="inlineStr">
        <is>
          <t>2017/05/15      0.014</t>
        </is>
      </c>
    </row>
    <row r="440" ht="17" customHeight="1">
      <c r="A440" s="23" t="n">
        <v>37399</v>
      </c>
      <c r="B440" t="n">
        <v>0.035</v>
      </c>
      <c r="E440" s="6" t="inlineStr">
        <is>
          <t>2017/05/22      0.014</t>
        </is>
      </c>
    </row>
    <row r="441" ht="17" customHeight="1">
      <c r="A441" s="23" t="n">
        <v>37406</v>
      </c>
      <c r="B441" t="n">
        <v>0.035</v>
      </c>
      <c r="E441" s="6" t="inlineStr">
        <is>
          <t>2017/05/29      0.014</t>
        </is>
      </c>
    </row>
    <row r="442" ht="17" customHeight="1">
      <c r="A442" s="23" t="n">
        <v>37413</v>
      </c>
      <c r="B442" t="n">
        <v>0.035</v>
      </c>
      <c r="E442" s="6" t="inlineStr">
        <is>
          <t>2017/06/05      0.014</t>
        </is>
      </c>
    </row>
    <row r="443" ht="17" customHeight="1">
      <c r="A443" s="23" t="n">
        <v>37420</v>
      </c>
      <c r="B443" t="n">
        <v>0.035</v>
      </c>
      <c r="E443" s="6" t="inlineStr">
        <is>
          <t>2017/06/12      0.014</t>
        </is>
      </c>
    </row>
    <row r="444" ht="17" customHeight="1">
      <c r="A444" s="23" t="n">
        <v>37427</v>
      </c>
      <c r="B444" t="n">
        <v>0.035</v>
      </c>
      <c r="E444" s="6" t="inlineStr">
        <is>
          <t>2017/06/19      0.014</t>
        </is>
      </c>
    </row>
    <row r="445" ht="17" customHeight="1">
      <c r="A445" s="23" t="n">
        <v>37434</v>
      </c>
      <c r="B445" t="n">
        <v>0.035</v>
      </c>
      <c r="E445" s="6" t="inlineStr">
        <is>
          <t>2017/06/26      0.014</t>
        </is>
      </c>
    </row>
    <row r="446" ht="17" customHeight="1">
      <c r="A446" s="23" t="n">
        <v>37441</v>
      </c>
      <c r="B446" t="n">
        <v>0.035</v>
      </c>
      <c r="E446" s="6" t="inlineStr">
        <is>
          <t>2017/07/03      0.014</t>
        </is>
      </c>
    </row>
    <row r="447" ht="17" customHeight="1">
      <c r="A447" s="23" t="n">
        <v>37448</v>
      </c>
      <c r="B447" t="n">
        <v>0.035</v>
      </c>
      <c r="E447" s="6" t="inlineStr">
        <is>
          <t>2017/07/10      0.014</t>
        </is>
      </c>
    </row>
    <row r="448" ht="17" customHeight="1">
      <c r="A448" s="23" t="n">
        <v>37455</v>
      </c>
      <c r="B448" t="n">
        <v>0.035</v>
      </c>
      <c r="E448" s="6" t="inlineStr">
        <is>
          <t>2017/07/17      0.014</t>
        </is>
      </c>
    </row>
    <row r="449" ht="17" customHeight="1">
      <c r="A449" s="23" t="n">
        <v>37462</v>
      </c>
      <c r="B449" t="n">
        <v>0.035</v>
      </c>
      <c r="E449" s="6" t="inlineStr">
        <is>
          <t>2017/07/24      0.014</t>
        </is>
      </c>
    </row>
    <row r="450" ht="17" customHeight="1">
      <c r="A450" s="23" t="n">
        <v>37469</v>
      </c>
      <c r="B450" t="n">
        <v>0.035</v>
      </c>
      <c r="E450" s="6" t="inlineStr">
        <is>
          <t>2017/07/31      0.014</t>
        </is>
      </c>
    </row>
    <row r="451" ht="17" customHeight="1">
      <c r="A451" s="23" t="n">
        <v>37476</v>
      </c>
      <c r="B451" t="n">
        <v>0.034</v>
      </c>
      <c r="E451" s="6" t="inlineStr">
        <is>
          <t>2017/08/07      0.013</t>
        </is>
      </c>
    </row>
    <row r="452" ht="17" customHeight="1">
      <c r="A452" s="23" t="n">
        <v>37483</v>
      </c>
      <c r="B452" t="n">
        <v>0.034</v>
      </c>
      <c r="E452" s="6" t="inlineStr">
        <is>
          <t>2017/08/14      0.013</t>
        </is>
      </c>
    </row>
    <row r="453" ht="17" customHeight="1">
      <c r="A453" s="23" t="n">
        <v>37490</v>
      </c>
      <c r="B453" t="n">
        <v>0.034</v>
      </c>
      <c r="E453" s="6" t="inlineStr">
        <is>
          <t>2017/08/21      0.012</t>
        </is>
      </c>
    </row>
    <row r="454" ht="17" customHeight="1">
      <c r="A454" s="23" t="n">
        <v>37497</v>
      </c>
      <c r="B454" t="n">
        <v>0.034</v>
      </c>
      <c r="E454" s="6" t="inlineStr">
        <is>
          <t>2017/08/28      0.012</t>
        </is>
      </c>
    </row>
    <row r="455" ht="17" customHeight="1">
      <c r="A455" s="23" t="n">
        <v>37504</v>
      </c>
      <c r="B455" t="n">
        <v>0.034</v>
      </c>
      <c r="E455" s="6" t="inlineStr">
        <is>
          <t>2017/09/04      0.012</t>
        </is>
      </c>
    </row>
    <row r="456" ht="17" customHeight="1">
      <c r="A456" s="23" t="n">
        <v>37511</v>
      </c>
      <c r="B456" t="n">
        <v>0.034</v>
      </c>
      <c r="E456" s="6" t="inlineStr">
        <is>
          <t>2017/09/11      0.012</t>
        </is>
      </c>
    </row>
    <row r="457" ht="17" customHeight="1">
      <c r="A457" s="23" t="n">
        <v>37518</v>
      </c>
      <c r="B457" t="n">
        <v>0.034</v>
      </c>
      <c r="E457" s="6" t="inlineStr">
        <is>
          <t>2017/09/18      0.012</t>
        </is>
      </c>
    </row>
    <row r="458" ht="17" customHeight="1">
      <c r="A458" s="23" t="n">
        <v>37525</v>
      </c>
      <c r="B458" t="n">
        <v>0.033</v>
      </c>
      <c r="E458" s="6" t="inlineStr">
        <is>
          <t>2017/09/25      0.012</t>
        </is>
      </c>
    </row>
    <row r="459" ht="17" customHeight="1">
      <c r="A459" s="23" t="n">
        <v>37532</v>
      </c>
      <c r="B459" t="n">
        <v>0.032</v>
      </c>
      <c r="E459" s="6" t="inlineStr">
        <is>
          <t>2017/10/02      0.012</t>
        </is>
      </c>
    </row>
    <row r="460" ht="17" customHeight="1">
      <c r="A460" s="23" t="n">
        <v>37539</v>
      </c>
      <c r="B460" t="n">
        <v>0.032</v>
      </c>
      <c r="E460" s="6" t="inlineStr">
        <is>
          <t>2017/10/09      0.012</t>
        </is>
      </c>
    </row>
    <row r="461" ht="17" customHeight="1">
      <c r="A461" s="23" t="n">
        <v>37546</v>
      </c>
      <c r="B461" t="n">
        <v>0.032</v>
      </c>
      <c r="E461" s="6" t="inlineStr">
        <is>
          <t>2017/10/16      0.012</t>
        </is>
      </c>
    </row>
    <row r="462" ht="17" customHeight="1">
      <c r="A462" s="23" t="n">
        <v>37553</v>
      </c>
      <c r="B462" t="n">
        <v>0.032</v>
      </c>
      <c r="E462" s="6" t="inlineStr">
        <is>
          <t>2017/10/23      0.012</t>
        </is>
      </c>
    </row>
    <row r="463" ht="17" customHeight="1">
      <c r="A463" s="23" t="n">
        <v>37560</v>
      </c>
      <c r="B463" t="n">
        <v>0.032</v>
      </c>
      <c r="E463" s="6" t="inlineStr">
        <is>
          <t>2017/10/30      0.011</t>
        </is>
      </c>
    </row>
    <row r="464" ht="17" customHeight="1">
      <c r="A464" s="23" t="n">
        <v>37567</v>
      </c>
      <c r="B464" t="n">
        <v>0.032</v>
      </c>
      <c r="E464" s="6" t="inlineStr">
        <is>
          <t>2017/11/06      0.011</t>
        </is>
      </c>
    </row>
    <row r="465" ht="17" customHeight="1">
      <c r="A465" s="23" t="n">
        <v>37574</v>
      </c>
      <c r="B465" t="n">
        <v>0.032</v>
      </c>
      <c r="E465" s="6" t="inlineStr">
        <is>
          <t>2017/11/13      0.011</t>
        </is>
      </c>
    </row>
    <row r="466" ht="17" customHeight="1">
      <c r="A466" s="23" t="n">
        <v>37581</v>
      </c>
      <c r="B466" t="n">
        <v>0.032</v>
      </c>
      <c r="E466" s="6" t="inlineStr">
        <is>
          <t>2017/11/20      0.011</t>
        </is>
      </c>
    </row>
    <row r="467" ht="17" customHeight="1">
      <c r="A467" s="23" t="n">
        <v>37588</v>
      </c>
      <c r="B467" t="n">
        <v>0.032</v>
      </c>
      <c r="E467" s="6" t="inlineStr">
        <is>
          <t>2017/11/27      0.011</t>
        </is>
      </c>
    </row>
    <row r="468" ht="17" customHeight="1">
      <c r="A468" s="23" t="n">
        <v>37595</v>
      </c>
      <c r="B468" t="n">
        <v>0.032</v>
      </c>
      <c r="E468" s="6" t="inlineStr">
        <is>
          <t>2017/12/04      0.011</t>
        </is>
      </c>
    </row>
    <row r="469" ht="17" customHeight="1">
      <c r="A469" s="23" t="n">
        <v>37602</v>
      </c>
      <c r="B469" t="n">
        <v>0.032</v>
      </c>
      <c r="E469" s="6" t="inlineStr">
        <is>
          <t>2017/12/11      0.011</t>
        </is>
      </c>
    </row>
    <row r="470" ht="17" customHeight="1">
      <c r="A470" s="23" t="n">
        <v>37609</v>
      </c>
      <c r="B470" t="n">
        <v>0.032</v>
      </c>
      <c r="E470" s="6" t="inlineStr">
        <is>
          <t>2017/12/18      0.011</t>
        </is>
      </c>
    </row>
    <row r="471" ht="17" customHeight="1">
      <c r="A471" s="23" t="n">
        <v>37616</v>
      </c>
      <c r="B471" t="n">
        <v>0.032</v>
      </c>
      <c r="E471" s="6" t="inlineStr">
        <is>
          <t>2017/12/25      0.011</t>
        </is>
      </c>
    </row>
    <row r="472" ht="17" customHeight="1">
      <c r="A472" s="23" t="n">
        <v>37623</v>
      </c>
      <c r="B472" t="n">
        <v>0.032</v>
      </c>
      <c r="E472" s="6" t="inlineStr">
        <is>
          <t>2018/01/01      0.011</t>
        </is>
      </c>
    </row>
    <row r="473" ht="17" customHeight="1">
      <c r="A473" s="23" t="n">
        <v>37630</v>
      </c>
      <c r="B473" t="n">
        <v>0.032</v>
      </c>
      <c r="E473" s="6" t="inlineStr">
        <is>
          <t>2018/01/08      0.011</t>
        </is>
      </c>
    </row>
    <row r="474" ht="17" customHeight="1">
      <c r="A474" s="23" t="n">
        <v>37637</v>
      </c>
      <c r="B474" t="n">
        <v>0.032</v>
      </c>
      <c r="E474" s="6" t="inlineStr">
        <is>
          <t>2018/01/15      0.011</t>
        </is>
      </c>
    </row>
    <row r="475" ht="17" customHeight="1">
      <c r="A475" s="23" t="n">
        <v>37644</v>
      </c>
      <c r="B475" t="n">
        <v>0.032</v>
      </c>
      <c r="E475" s="6" t="inlineStr">
        <is>
          <t>2018/01/22      0.011</t>
        </is>
      </c>
    </row>
    <row r="476" ht="17" customHeight="1">
      <c r="A476" s="23" t="n">
        <v>37651</v>
      </c>
      <c r="B476" t="n">
        <v>0.032</v>
      </c>
      <c r="E476" s="6" t="inlineStr">
        <is>
          <t>2018/01/29      0.011</t>
        </is>
      </c>
    </row>
    <row r="477" ht="17" customHeight="1">
      <c r="A477" s="23" t="n">
        <v>37658</v>
      </c>
      <c r="B477" t="n">
        <v>0.032</v>
      </c>
      <c r="E477" s="6" t="inlineStr">
        <is>
          <t>2018/02/05      0.011</t>
        </is>
      </c>
    </row>
    <row r="478" ht="17" customHeight="1">
      <c r="A478" s="23" t="n">
        <v>37665</v>
      </c>
      <c r="B478" t="n">
        <v>0.032</v>
      </c>
      <c r="E478" s="6" t="inlineStr">
        <is>
          <t>2018/02/12      0.011</t>
        </is>
      </c>
    </row>
    <row r="479" ht="17" customHeight="1">
      <c r="A479" s="23" t="n">
        <v>37672</v>
      </c>
      <c r="B479" t="n">
        <v>0.032</v>
      </c>
      <c r="E479" s="6" t="inlineStr">
        <is>
          <t>2018/02/19      0.011</t>
        </is>
      </c>
    </row>
    <row r="480" ht="17" customHeight="1">
      <c r="A480" s="23" t="n">
        <v>37679</v>
      </c>
      <c r="B480" t="n">
        <v>0.032</v>
      </c>
      <c r="E480" s="6" t="inlineStr">
        <is>
          <t>2018/02/26      0.011</t>
        </is>
      </c>
    </row>
    <row r="481" ht="17" customHeight="1">
      <c r="A481" s="23" t="n">
        <v>37686</v>
      </c>
      <c r="B481" t="n">
        <v>0.032</v>
      </c>
      <c r="E481" s="6" t="inlineStr">
        <is>
          <t>2018/03/05      0.011</t>
        </is>
      </c>
    </row>
    <row r="482" ht="17" customHeight="1">
      <c r="A482" s="23" t="n">
        <v>37693</v>
      </c>
      <c r="B482" t="n">
        <v>0.032</v>
      </c>
      <c r="E482" s="6" t="inlineStr">
        <is>
          <t>2018/03/12      0.011</t>
        </is>
      </c>
    </row>
    <row r="483" ht="17" customHeight="1">
      <c r="A483" s="23" t="n">
        <v>37700</v>
      </c>
      <c r="B483" t="n">
        <v>0.032</v>
      </c>
      <c r="E483" s="6" t="inlineStr">
        <is>
          <t>2018/03/19      0.011</t>
        </is>
      </c>
    </row>
    <row r="484" ht="17" customHeight="1">
      <c r="A484" s="23" t="n">
        <v>37707</v>
      </c>
      <c r="B484" t="n">
        <v>0.032</v>
      </c>
      <c r="E484" s="6" t="inlineStr">
        <is>
          <t>2018/03/26      0.011</t>
        </is>
      </c>
    </row>
    <row r="485" ht="17" customHeight="1">
      <c r="A485" s="23" t="n">
        <v>37714</v>
      </c>
      <c r="B485" t="n">
        <v>0.032</v>
      </c>
      <c r="E485" s="6" t="inlineStr">
        <is>
          <t>2018/04/02      0.011</t>
        </is>
      </c>
    </row>
    <row r="486" ht="17" customHeight="1">
      <c r="A486" s="23" t="n">
        <v>37721</v>
      </c>
      <c r="B486" t="n">
        <v>0.032</v>
      </c>
      <c r="E486" s="6" t="inlineStr">
        <is>
          <t>2018/04/09      0.011</t>
        </is>
      </c>
    </row>
    <row r="487" ht="17" customHeight="1">
      <c r="A487" s="23" t="n">
        <v>37728</v>
      </c>
      <c r="B487" t="n">
        <v>0.032</v>
      </c>
      <c r="E487" s="6" t="inlineStr">
        <is>
          <t>2018/04/16      0.011</t>
        </is>
      </c>
    </row>
    <row r="488" ht="17" customHeight="1">
      <c r="A488" s="23" t="n">
        <v>37735</v>
      </c>
      <c r="B488" t="n">
        <v>0.032</v>
      </c>
      <c r="E488" s="6" t="inlineStr">
        <is>
          <t>2018/04/23      0.011</t>
        </is>
      </c>
    </row>
    <row r="489" ht="17" customHeight="1">
      <c r="A489" s="23" t="n">
        <v>37742</v>
      </c>
      <c r="B489" t="n">
        <v>0.032</v>
      </c>
      <c r="E489" s="6" t="inlineStr">
        <is>
          <t>2018/04/30      0.011</t>
        </is>
      </c>
    </row>
    <row r="490" ht="17" customHeight="1">
      <c r="A490" s="23" t="n">
        <v>37749</v>
      </c>
      <c r="B490" t="n">
        <v>0.032</v>
      </c>
      <c r="E490" s="6" t="inlineStr">
        <is>
          <t>2018/05/07      0.011</t>
        </is>
      </c>
    </row>
    <row r="491" ht="17" customHeight="1">
      <c r="A491" s="23" t="n">
        <v>37756</v>
      </c>
      <c r="B491" t="n">
        <v>0.032</v>
      </c>
      <c r="E491" s="6" t="inlineStr">
        <is>
          <t>2018/05/14      0.011</t>
        </is>
      </c>
    </row>
    <row r="492" ht="17" customHeight="1">
      <c r="A492" s="23" t="n">
        <v>37763</v>
      </c>
      <c r="B492" t="n">
        <v>0.032</v>
      </c>
      <c r="E492" s="6" t="inlineStr">
        <is>
          <t>2018/05/21      0.011</t>
        </is>
      </c>
    </row>
    <row r="493" ht="17" customHeight="1">
      <c r="A493" s="23" t="n">
        <v>37770</v>
      </c>
      <c r="B493" t="n">
        <v>0.032</v>
      </c>
      <c r="E493" s="6" t="inlineStr">
        <is>
          <t>2018/05/28      0.011</t>
        </is>
      </c>
    </row>
    <row r="494" ht="17" customHeight="1">
      <c r="A494" s="23" t="n">
        <v>37777</v>
      </c>
      <c r="B494" t="n">
        <v>0.032</v>
      </c>
      <c r="E494" s="6" t="inlineStr">
        <is>
          <t>2018/06/04      0.011</t>
        </is>
      </c>
    </row>
    <row r="495" ht="17" customHeight="1">
      <c r="A495" s="23" t="n">
        <v>37784</v>
      </c>
      <c r="B495" t="n">
        <v>0.032</v>
      </c>
      <c r="E495" s="6" t="inlineStr">
        <is>
          <t>2018/06/11      0.011</t>
        </is>
      </c>
    </row>
    <row r="496" ht="17" customHeight="1">
      <c r="A496" s="23" t="n">
        <v>37791</v>
      </c>
      <c r="B496" t="n">
        <v>0.032</v>
      </c>
      <c r="E496" s="6" t="inlineStr">
        <is>
          <t>2018/06/18      0.011</t>
        </is>
      </c>
    </row>
    <row r="497" ht="17" customHeight="1">
      <c r="A497" s="23" t="n">
        <v>37798</v>
      </c>
      <c r="B497" t="n">
        <v>0.032</v>
      </c>
      <c r="E497" s="6" t="inlineStr">
        <is>
          <t>2018/06/25      0.011</t>
        </is>
      </c>
    </row>
    <row r="498" ht="17" customHeight="1">
      <c r="A498" s="23" t="n">
        <v>37805</v>
      </c>
      <c r="B498" t="n">
        <v>0.032</v>
      </c>
      <c r="E498" s="6" t="inlineStr">
        <is>
          <t>2018/07/02      0.011</t>
        </is>
      </c>
    </row>
    <row r="499" ht="17" customHeight="1">
      <c r="A499" s="23" t="n">
        <v>37812</v>
      </c>
      <c r="B499" t="n">
        <v>0.032</v>
      </c>
      <c r="E499" s="6" t="inlineStr">
        <is>
          <t>2018/07/09      0.011</t>
        </is>
      </c>
    </row>
    <row r="500" ht="17" customHeight="1">
      <c r="A500" s="23" t="n">
        <v>37819</v>
      </c>
      <c r="B500" t="n">
        <v>0.032</v>
      </c>
      <c r="E500" s="6" t="inlineStr">
        <is>
          <t>2018/07/16      0.011</t>
        </is>
      </c>
    </row>
    <row r="501" ht="17" customHeight="1">
      <c r="A501" s="23" t="n">
        <v>37826</v>
      </c>
      <c r="B501" t="n">
        <v>0.032</v>
      </c>
      <c r="E501" s="6" t="inlineStr">
        <is>
          <t>2018/07/23      0.011</t>
        </is>
      </c>
    </row>
    <row r="502" ht="17" customHeight="1">
      <c r="A502" s="23" t="n">
        <v>37833</v>
      </c>
      <c r="B502" t="n">
        <v>0.032</v>
      </c>
      <c r="E502" s="6" t="inlineStr">
        <is>
          <t>2018/07/30      0.011</t>
        </is>
      </c>
    </row>
    <row r="503" ht="17" customHeight="1">
      <c r="A503" s="23" t="n">
        <v>37840</v>
      </c>
      <c r="B503" t="n">
        <v>0.031</v>
      </c>
      <c r="E503" s="6" t="inlineStr">
        <is>
          <t>2018/08/06      0.011</t>
        </is>
      </c>
    </row>
    <row r="504" ht="17" customHeight="1">
      <c r="A504" s="23" t="n">
        <v>37847</v>
      </c>
      <c r="B504" t="n">
        <v>0.031</v>
      </c>
      <c r="E504" s="6" t="inlineStr">
        <is>
          <t>2018/08/13      0.011</t>
        </is>
      </c>
    </row>
    <row r="505" ht="17" customHeight="1">
      <c r="A505" s="23" t="n">
        <v>37854</v>
      </c>
      <c r="B505" t="n">
        <v>0.031</v>
      </c>
      <c r="E505" s="6" t="inlineStr">
        <is>
          <t>2018/08/20      0.011</t>
        </is>
      </c>
    </row>
    <row r="506" ht="17" customHeight="1">
      <c r="A506" s="23" t="n">
        <v>37861</v>
      </c>
      <c r="B506" t="n">
        <v>0.031</v>
      </c>
      <c r="E506" s="6" t="inlineStr">
        <is>
          <t>2018/08/27      0.011</t>
        </is>
      </c>
    </row>
    <row r="507" ht="17" customHeight="1">
      <c r="A507" s="23" t="n">
        <v>37868</v>
      </c>
      <c r="B507" t="n">
        <v>0.031</v>
      </c>
      <c r="E507" s="6" t="inlineStr">
        <is>
          <t>2018/09/03      0.011</t>
        </is>
      </c>
    </row>
    <row r="508" ht="17" customHeight="1">
      <c r="A508" s="23" t="n">
        <v>37875</v>
      </c>
      <c r="B508" t="n">
        <v>0.031</v>
      </c>
      <c r="E508" s="6" t="inlineStr">
        <is>
          <t>2018/09/10      0.011</t>
        </is>
      </c>
    </row>
    <row r="509" ht="17" customHeight="1">
      <c r="A509" s="23" t="n">
        <v>37882</v>
      </c>
      <c r="B509" t="n">
        <v>0.031</v>
      </c>
      <c r="E509" s="6" t="inlineStr">
        <is>
          <t>2018/09/17      0.011</t>
        </is>
      </c>
    </row>
    <row r="510" ht="17" customHeight="1">
      <c r="A510" s="23" t="n">
        <v>37889</v>
      </c>
      <c r="B510" t="n">
        <v>0.031</v>
      </c>
      <c r="E510" s="6" t="inlineStr">
        <is>
          <t>2018/09/24      0.011</t>
        </is>
      </c>
    </row>
    <row r="511" ht="17" customHeight="1">
      <c r="A511" s="23" t="n">
        <v>37896</v>
      </c>
      <c r="B511" t="n">
        <v>0.031</v>
      </c>
      <c r="E511" s="6" t="inlineStr">
        <is>
          <t>2018/10/01      0.011</t>
        </is>
      </c>
    </row>
    <row r="512" ht="17" customHeight="1">
      <c r="A512" s="23" t="n">
        <v>37903</v>
      </c>
      <c r="B512" t="n">
        <v>0.031</v>
      </c>
      <c r="E512" s="6" t="inlineStr">
        <is>
          <t>2018/10/08      0.011</t>
        </is>
      </c>
    </row>
    <row r="513" ht="17" customHeight="1">
      <c r="A513" s="23" t="n">
        <v>37910</v>
      </c>
      <c r="B513" t="n">
        <v>0.031</v>
      </c>
      <c r="E513" s="6" t="inlineStr">
        <is>
          <t>2018/10/15      0.011</t>
        </is>
      </c>
    </row>
    <row r="514" ht="17" customHeight="1">
      <c r="A514" s="23" t="n">
        <v>37917</v>
      </c>
      <c r="B514" t="n">
        <v>0.031</v>
      </c>
      <c r="E514" s="6" t="inlineStr">
        <is>
          <t>2018/10/22      0.011</t>
        </is>
      </c>
    </row>
    <row r="515" ht="17" customHeight="1">
      <c r="A515" s="23" t="n">
        <v>37924</v>
      </c>
      <c r="B515" t="n">
        <v>0.031</v>
      </c>
      <c r="E515" s="6" t="inlineStr">
        <is>
          <t>2018/10/29      0.011</t>
        </is>
      </c>
    </row>
    <row r="516" ht="17" customHeight="1">
      <c r="A516" s="23" t="n">
        <v>37931</v>
      </c>
      <c r="B516" t="n">
        <v>0.031</v>
      </c>
      <c r="E516" s="6" t="inlineStr">
        <is>
          <t>2018/11/05      0.011</t>
        </is>
      </c>
    </row>
    <row r="517" ht="17" customHeight="1">
      <c r="A517" s="23" t="n">
        <v>37938</v>
      </c>
      <c r="B517" t="n">
        <v>0.031</v>
      </c>
      <c r="E517" s="6" t="inlineStr">
        <is>
          <t>2018/11/12      0.011</t>
        </is>
      </c>
    </row>
    <row r="518" ht="17" customHeight="1">
      <c r="A518" s="23" t="n">
        <v>37945</v>
      </c>
      <c r="B518" t="n">
        <v>0.031</v>
      </c>
      <c r="E518" s="6" t="inlineStr">
        <is>
          <t>2018/11/19      0.011</t>
        </is>
      </c>
    </row>
    <row r="519" ht="17" customHeight="1">
      <c r="A519" s="23" t="n">
        <v>37952</v>
      </c>
      <c r="B519" t="n">
        <v>0.031</v>
      </c>
      <c r="E519" s="6" t="inlineStr">
        <is>
          <t>2018/11/26      0.011</t>
        </is>
      </c>
    </row>
    <row r="520" ht="17" customHeight="1">
      <c r="A520" s="23" t="n">
        <v>37959</v>
      </c>
      <c r="B520" t="n">
        <v>0.031</v>
      </c>
      <c r="E520" s="6" t="inlineStr">
        <is>
          <t>2018/12/03      0.011</t>
        </is>
      </c>
    </row>
    <row r="521" ht="17" customHeight="1">
      <c r="A521" s="23" t="n">
        <v>37966</v>
      </c>
      <c r="B521" t="n">
        <v>0.031</v>
      </c>
      <c r="E521" s="6" t="inlineStr">
        <is>
          <t>2018/12/10      0.011</t>
        </is>
      </c>
    </row>
    <row r="522" ht="17" customHeight="1">
      <c r="A522" s="23" t="n">
        <v>37973</v>
      </c>
      <c r="B522" t="n">
        <v>0.031</v>
      </c>
      <c r="E522" s="6" t="inlineStr">
        <is>
          <t>2018/12/17      0.011</t>
        </is>
      </c>
    </row>
    <row r="523" ht="17" customHeight="1">
      <c r="A523" s="23" t="n">
        <v>37980</v>
      </c>
      <c r="B523" t="n">
        <v>0.031</v>
      </c>
      <c r="E523" s="6" t="inlineStr">
        <is>
          <t>2018/12/24      0.011</t>
        </is>
      </c>
    </row>
    <row r="525">
      <c r="A525" t="inlineStr">
        <is>
          <t xml:space="preserve">boj time-series data search </t>
        </is>
      </c>
    </row>
    <row r="526">
      <c r="A526" t="inlineStr">
        <is>
          <t>https://www.stat-search.boj.or.jp/#</t>
        </is>
      </c>
    </row>
    <row r="527">
      <c r="A527" t="inlineStr">
        <is>
          <t>https://www.stat-search.boj.or.jp/ssi/cgi-bin/famecgi2?cgi=$nme_a000&amp;lstSelection=IR02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9"/>
  <sheetViews>
    <sheetView topLeftCell="A105" zoomScaleNormal="70" workbookViewId="0">
      <selection activeCell="A129" sqref="A129"/>
    </sheetView>
  </sheetViews>
  <sheetFormatPr baseColWidth="10" defaultColWidth="11.1640625" defaultRowHeight="16"/>
  <sheetData>
    <row r="1">
      <c r="A1" t="inlineStr">
        <is>
          <t>Year</t>
        </is>
      </c>
      <c r="B1" t="inlineStr">
        <is>
          <t>Rate</t>
        </is>
      </c>
      <c r="I1" t="inlineStr">
        <is>
          <t>Year</t>
        </is>
      </c>
      <c r="J1" t="inlineStr">
        <is>
          <t>Rate</t>
        </is>
      </c>
    </row>
    <row r="2">
      <c r="A2" s="23" t="n">
        <v>34335</v>
      </c>
      <c r="B2" s="25" t="n">
        <v>0.03</v>
      </c>
      <c r="I2" s="23" t="n">
        <v>39814</v>
      </c>
      <c r="J2" s="24" t="n">
        <v>0.01475</v>
      </c>
    </row>
    <row r="3">
      <c r="A3" s="23" t="n">
        <v>34366</v>
      </c>
      <c r="B3" s="25" t="n">
        <v>0.03</v>
      </c>
      <c r="I3" s="23" t="n">
        <v>39845</v>
      </c>
      <c r="J3" s="24" t="n">
        <v>0.01475</v>
      </c>
    </row>
    <row r="4">
      <c r="A4" s="23" t="n">
        <v>34394</v>
      </c>
      <c r="B4" s="25" t="n">
        <v>0.03</v>
      </c>
      <c r="I4" s="23" t="n">
        <v>39873</v>
      </c>
      <c r="J4" s="24" t="n">
        <v>0.01475</v>
      </c>
    </row>
    <row r="5">
      <c r="A5" s="23" t="n">
        <v>34425</v>
      </c>
      <c r="B5" s="25" t="n">
        <v>0.03</v>
      </c>
      <c r="I5" s="23" t="n">
        <v>39904</v>
      </c>
      <c r="J5" s="24" t="n">
        <v>0.01475</v>
      </c>
    </row>
    <row r="6">
      <c r="A6" s="23" t="n">
        <v>34455</v>
      </c>
      <c r="B6" s="25" t="n">
        <v>0.03</v>
      </c>
      <c r="I6" s="23" t="n">
        <v>39934</v>
      </c>
      <c r="J6" s="24" t="n">
        <v>0.01475</v>
      </c>
    </row>
    <row r="7">
      <c r="A7" s="23" t="n">
        <v>34486</v>
      </c>
      <c r="B7" s="25" t="n">
        <v>0.03</v>
      </c>
      <c r="I7" s="23" t="n">
        <v>39965</v>
      </c>
      <c r="J7" s="24" t="n">
        <v>0.01475</v>
      </c>
    </row>
    <row r="8">
      <c r="A8" s="23" t="n">
        <v>34516</v>
      </c>
      <c r="B8" s="25" t="n">
        <v>0.03</v>
      </c>
      <c r="I8" s="23" t="n">
        <v>39995</v>
      </c>
      <c r="J8" s="24" t="n">
        <v>0.01475</v>
      </c>
    </row>
    <row r="9">
      <c r="A9" s="23" t="n">
        <v>34547</v>
      </c>
      <c r="B9" s="25" t="n">
        <v>0.03</v>
      </c>
      <c r="I9" s="23" t="n">
        <v>40026</v>
      </c>
      <c r="J9" s="24" t="n">
        <v>0.01475</v>
      </c>
    </row>
    <row r="10">
      <c r="A10" s="23" t="n">
        <v>34578</v>
      </c>
      <c r="B10" s="25" t="n">
        <v>0.03</v>
      </c>
      <c r="I10" s="23" t="n">
        <v>40057</v>
      </c>
      <c r="J10" s="24" t="n">
        <v>0.01475</v>
      </c>
    </row>
    <row r="11">
      <c r="A11" s="23" t="n">
        <v>34608</v>
      </c>
      <c r="B11" s="25" t="n">
        <v>0.03</v>
      </c>
      <c r="I11" s="23" t="n">
        <v>40087</v>
      </c>
      <c r="J11" s="24" t="n">
        <v>0.01475</v>
      </c>
    </row>
    <row r="12">
      <c r="A12" s="23" t="n">
        <v>34639</v>
      </c>
      <c r="B12" s="25" t="n">
        <v>0.03</v>
      </c>
      <c r="I12" s="23" t="n">
        <v>40118</v>
      </c>
      <c r="J12" s="24" t="n">
        <v>0.01475</v>
      </c>
    </row>
    <row r="13">
      <c r="A13" s="23" t="n">
        <v>34669</v>
      </c>
      <c r="B13" s="25" t="n">
        <v>0.03</v>
      </c>
      <c r="I13" s="23" t="n">
        <v>40148</v>
      </c>
      <c r="J13" s="24" t="n">
        <v>0.01475</v>
      </c>
    </row>
    <row r="14">
      <c r="A14" s="23" t="n">
        <v>34700</v>
      </c>
      <c r="B14" s="25" t="n">
        <v>0.03</v>
      </c>
      <c r="I14" s="23" t="n">
        <v>40179</v>
      </c>
      <c r="J14" s="24" t="n">
        <v>0.01475</v>
      </c>
    </row>
    <row r="15">
      <c r="A15" s="23" t="n">
        <v>34731</v>
      </c>
      <c r="B15" s="25" t="n">
        <v>0.03</v>
      </c>
      <c r="I15" s="23" t="n">
        <v>40210</v>
      </c>
      <c r="J15" s="24" t="n">
        <v>0.01475</v>
      </c>
    </row>
    <row r="16">
      <c r="A16" s="23" t="n">
        <v>34759</v>
      </c>
      <c r="B16" s="25" t="n">
        <v>0.03</v>
      </c>
      <c r="I16" s="23" t="n">
        <v>40238</v>
      </c>
      <c r="J16" s="24" t="n">
        <v>0.01475</v>
      </c>
    </row>
    <row r="17">
      <c r="A17" s="23" t="n">
        <v>34790</v>
      </c>
      <c r="B17" s="25" t="n">
        <v>0.02375</v>
      </c>
      <c r="I17" s="23" t="n">
        <v>40269</v>
      </c>
      <c r="J17" s="24" t="n">
        <v>0.01475</v>
      </c>
    </row>
    <row r="18">
      <c r="A18" s="23" t="n">
        <v>34820</v>
      </c>
      <c r="B18" s="25" t="n">
        <v>0.02375</v>
      </c>
      <c r="I18" s="23" t="n">
        <v>40299</v>
      </c>
      <c r="J18" s="24" t="n">
        <v>0.01475</v>
      </c>
    </row>
    <row r="19">
      <c r="A19" s="23" t="n">
        <v>34851</v>
      </c>
      <c r="B19" s="25" t="n">
        <v>0.02375</v>
      </c>
      <c r="I19" s="23" t="n">
        <v>40330</v>
      </c>
      <c r="J19" s="24" t="n">
        <v>0.01475</v>
      </c>
    </row>
    <row r="20">
      <c r="A20" s="23" t="n">
        <v>34881</v>
      </c>
      <c r="B20" s="25" t="n">
        <v>0.02</v>
      </c>
      <c r="I20" s="23" t="n">
        <v>40360</v>
      </c>
      <c r="J20" s="24" t="n">
        <v>0.01475</v>
      </c>
    </row>
    <row r="21">
      <c r="A21" s="23" t="n">
        <v>34912</v>
      </c>
      <c r="B21" s="25" t="n">
        <v>0.02</v>
      </c>
      <c r="I21" s="23" t="n">
        <v>40391</v>
      </c>
      <c r="J21" s="24" t="n">
        <v>0.01475</v>
      </c>
    </row>
    <row r="22">
      <c r="A22" s="23" t="n">
        <v>34943</v>
      </c>
      <c r="B22" s="25" t="n">
        <v>0.01625</v>
      </c>
      <c r="I22" s="23" t="n">
        <v>40422</v>
      </c>
      <c r="J22" s="24" t="n">
        <v>0.01475</v>
      </c>
    </row>
    <row r="23">
      <c r="A23" s="23" t="n">
        <v>34973</v>
      </c>
      <c r="B23" s="25" t="n">
        <v>0.01625</v>
      </c>
      <c r="I23" s="23" t="n">
        <v>40452</v>
      </c>
      <c r="J23" s="24" t="n">
        <v>0.01475</v>
      </c>
    </row>
    <row r="24">
      <c r="A24" s="23" t="n">
        <v>35004</v>
      </c>
      <c r="B24" s="25" t="n">
        <v>0.01625</v>
      </c>
      <c r="I24" s="23" t="n">
        <v>40483</v>
      </c>
      <c r="J24" s="24" t="n">
        <v>0.01475</v>
      </c>
    </row>
    <row r="25">
      <c r="A25" s="23" t="n">
        <v>35034</v>
      </c>
      <c r="B25" s="25" t="n">
        <v>0.01625</v>
      </c>
      <c r="I25" s="23" t="n">
        <v>40513</v>
      </c>
      <c r="J25" s="24" t="n">
        <v>0.01475</v>
      </c>
    </row>
    <row r="26">
      <c r="A26" s="23" t="n">
        <v>35065</v>
      </c>
      <c r="B26" s="25" t="n">
        <v>0.01625</v>
      </c>
      <c r="I26" s="23" t="n">
        <v>40544</v>
      </c>
      <c r="J26" s="24" t="n">
        <v>0.01475</v>
      </c>
    </row>
    <row r="27">
      <c r="A27" s="23" t="n">
        <v>35096</v>
      </c>
      <c r="B27" s="25" t="n">
        <v>0.01625</v>
      </c>
      <c r="I27" s="23" t="n">
        <v>40575</v>
      </c>
      <c r="J27" s="24" t="n">
        <v>0.01475</v>
      </c>
    </row>
    <row r="28">
      <c r="A28" s="23" t="n">
        <v>35125</v>
      </c>
      <c r="B28" s="25" t="n">
        <v>0.01625</v>
      </c>
      <c r="I28" s="23" t="n">
        <v>40603</v>
      </c>
      <c r="J28" s="24" t="n">
        <v>0.01475</v>
      </c>
    </row>
    <row r="29">
      <c r="A29" s="23" t="n">
        <v>35156</v>
      </c>
      <c r="B29" s="25" t="n">
        <v>0.01625</v>
      </c>
      <c r="I29" s="23" t="n">
        <v>40634</v>
      </c>
      <c r="J29" s="24" t="n">
        <v>0.01475</v>
      </c>
    </row>
    <row r="30">
      <c r="A30" s="23" t="n">
        <v>35186</v>
      </c>
      <c r="B30" s="25" t="n">
        <v>0.01625</v>
      </c>
      <c r="I30" s="23" t="n">
        <v>40664</v>
      </c>
      <c r="J30" s="24" t="n">
        <v>0.01475</v>
      </c>
    </row>
    <row r="31">
      <c r="A31" s="23" t="n">
        <v>35217</v>
      </c>
      <c r="B31" s="25" t="n">
        <v>0.01625</v>
      </c>
      <c r="I31" s="23" t="n">
        <v>40695</v>
      </c>
      <c r="J31" s="24" t="n">
        <v>0.01475</v>
      </c>
    </row>
    <row r="32">
      <c r="A32" s="23" t="n">
        <v>35247</v>
      </c>
      <c r="B32" s="25" t="n">
        <v>0.01625</v>
      </c>
      <c r="I32" s="23" t="n">
        <v>40725</v>
      </c>
      <c r="J32" s="24" t="n">
        <v>0.01475</v>
      </c>
    </row>
    <row r="33">
      <c r="A33" s="23" t="n">
        <v>35278</v>
      </c>
      <c r="B33" s="25" t="n">
        <v>0.01625</v>
      </c>
      <c r="I33" s="23" t="n">
        <v>40756</v>
      </c>
      <c r="J33" s="24" t="n">
        <v>0.01475</v>
      </c>
    </row>
    <row r="34">
      <c r="A34" s="23" t="n">
        <v>35309</v>
      </c>
      <c r="B34" s="25" t="n">
        <v>0.01625</v>
      </c>
      <c r="I34" s="23" t="n">
        <v>40787</v>
      </c>
      <c r="J34" s="24" t="n">
        <v>0.01475</v>
      </c>
    </row>
    <row r="35">
      <c r="A35" s="23" t="n">
        <v>35339</v>
      </c>
      <c r="B35" s="25" t="n">
        <v>0.01625</v>
      </c>
      <c r="I35" s="23" t="n">
        <v>40817</v>
      </c>
      <c r="J35" s="24" t="n">
        <v>0.01475</v>
      </c>
    </row>
    <row r="36">
      <c r="A36" s="23" t="n">
        <v>35370</v>
      </c>
      <c r="B36" s="25" t="n">
        <v>0.01625</v>
      </c>
      <c r="I36" s="23" t="n">
        <v>40848</v>
      </c>
      <c r="J36" s="24" t="n">
        <v>0.01475</v>
      </c>
    </row>
    <row r="37">
      <c r="A37" s="23" t="n">
        <v>35400</v>
      </c>
      <c r="B37" s="25" t="n">
        <v>0.01625</v>
      </c>
      <c r="I37" s="23" t="n">
        <v>40878</v>
      </c>
      <c r="J37" s="24" t="n">
        <v>0.01475</v>
      </c>
    </row>
    <row r="38">
      <c r="A38" s="23" t="n">
        <v>35431</v>
      </c>
      <c r="B38" s="25" t="n">
        <v>0.01625</v>
      </c>
      <c r="I38" s="23" t="n">
        <v>40909</v>
      </c>
      <c r="J38" s="24" t="n">
        <v>0.01475</v>
      </c>
    </row>
    <row r="39">
      <c r="A39" s="23" t="n">
        <v>35462</v>
      </c>
      <c r="B39" s="25" t="n">
        <v>0.01625</v>
      </c>
      <c r="I39" s="23" t="n">
        <v>40940</v>
      </c>
      <c r="J39" s="24" t="n">
        <v>0.01475</v>
      </c>
    </row>
    <row r="40">
      <c r="A40" s="23" t="n">
        <v>35490</v>
      </c>
      <c r="B40" s="25" t="n">
        <v>0.01625</v>
      </c>
      <c r="I40" s="23" t="n">
        <v>40969</v>
      </c>
      <c r="J40" s="24" t="n">
        <v>0.01475</v>
      </c>
    </row>
    <row r="41">
      <c r="A41" s="23" t="n">
        <v>35521</v>
      </c>
      <c r="B41" s="25" t="n">
        <v>0.01625</v>
      </c>
      <c r="I41" s="23" t="n">
        <v>41000</v>
      </c>
      <c r="J41" s="24" t="n">
        <v>0.01475</v>
      </c>
    </row>
    <row r="42">
      <c r="A42" s="23" t="n">
        <v>35551</v>
      </c>
      <c r="B42" s="25" t="n">
        <v>0.01625</v>
      </c>
      <c r="I42" s="23" t="n">
        <v>41030</v>
      </c>
      <c r="J42" s="24" t="n">
        <v>0.01475</v>
      </c>
    </row>
    <row r="43">
      <c r="A43" s="23" t="n">
        <v>35582</v>
      </c>
      <c r="B43" s="25" t="n">
        <v>0.01625</v>
      </c>
      <c r="I43" s="23" t="n">
        <v>41061</v>
      </c>
      <c r="J43" s="24" t="n">
        <v>0.01475</v>
      </c>
    </row>
    <row r="44">
      <c r="A44" s="23" t="n">
        <v>35612</v>
      </c>
      <c r="B44" s="25" t="n">
        <v>0.01625</v>
      </c>
      <c r="I44" s="23" t="n">
        <v>41091</v>
      </c>
      <c r="J44" s="24" t="n">
        <v>0.01475</v>
      </c>
    </row>
    <row r="45">
      <c r="A45" s="23" t="n">
        <v>35643</v>
      </c>
      <c r="B45" s="25" t="n">
        <v>0.01625</v>
      </c>
      <c r="I45" s="23" t="n">
        <v>41122</v>
      </c>
      <c r="J45" s="24" t="n">
        <v>0.01475</v>
      </c>
    </row>
    <row r="46">
      <c r="A46" s="23" t="n">
        <v>35674</v>
      </c>
      <c r="B46" s="25" t="n">
        <v>0.01625</v>
      </c>
      <c r="I46" s="23" t="n">
        <v>41153</v>
      </c>
      <c r="J46" s="24" t="n">
        <v>0.01475</v>
      </c>
    </row>
    <row r="47">
      <c r="A47" s="23" t="n">
        <v>35704</v>
      </c>
      <c r="B47" s="25" t="n">
        <v>0.01625</v>
      </c>
      <c r="I47" s="23" t="n">
        <v>41183</v>
      </c>
      <c r="J47" s="24" t="n">
        <v>0.01475</v>
      </c>
    </row>
    <row r="48">
      <c r="A48" s="23" t="n">
        <v>35735</v>
      </c>
      <c r="B48" s="25" t="n">
        <v>0.01625</v>
      </c>
      <c r="I48" s="23" t="n">
        <v>41214</v>
      </c>
      <c r="J48" s="24" t="n">
        <v>0.01475</v>
      </c>
    </row>
    <row r="49">
      <c r="A49" s="23" t="n">
        <v>35765</v>
      </c>
      <c r="B49" s="25" t="n">
        <v>0.01625</v>
      </c>
      <c r="I49" s="23" t="n">
        <v>41244</v>
      </c>
      <c r="J49" s="24" t="n">
        <v>0.01475</v>
      </c>
    </row>
    <row r="50">
      <c r="A50" s="23" t="n">
        <v>35796</v>
      </c>
      <c r="B50" s="25" t="n">
        <v>0.01625</v>
      </c>
      <c r="I50" s="23" t="n">
        <v>41275</v>
      </c>
      <c r="J50" s="24" t="n">
        <v>0.01475</v>
      </c>
    </row>
    <row r="51">
      <c r="A51" s="23" t="n">
        <v>35827</v>
      </c>
      <c r="B51" s="25" t="n">
        <v>0.01625</v>
      </c>
      <c r="I51" s="23" t="n">
        <v>41306</v>
      </c>
      <c r="J51" s="24" t="n">
        <v>0.01475</v>
      </c>
    </row>
    <row r="52">
      <c r="A52" s="23" t="n">
        <v>35855</v>
      </c>
      <c r="B52" s="25" t="n">
        <v>0.01625</v>
      </c>
      <c r="I52" s="23" t="n">
        <v>41334</v>
      </c>
      <c r="J52" s="24" t="n">
        <v>0.01475</v>
      </c>
    </row>
    <row r="53">
      <c r="A53" s="23" t="n">
        <v>35886</v>
      </c>
      <c r="B53" s="25" t="n">
        <v>0.01625</v>
      </c>
      <c r="I53" s="23" t="n">
        <v>41365</v>
      </c>
      <c r="J53" s="24" t="n">
        <v>0.01475</v>
      </c>
    </row>
    <row r="54">
      <c r="A54" s="23" t="n">
        <v>35916</v>
      </c>
      <c r="B54" s="25" t="n">
        <v>0.01625</v>
      </c>
      <c r="I54" s="23" t="n">
        <v>41395</v>
      </c>
      <c r="J54" s="24" t="n">
        <v>0.01475</v>
      </c>
    </row>
    <row r="55">
      <c r="A55" s="23" t="n">
        <v>35947</v>
      </c>
      <c r="B55" s="25" t="n">
        <v>0.01625</v>
      </c>
      <c r="I55" s="23" t="n">
        <v>41426</v>
      </c>
      <c r="J55" s="24" t="n">
        <v>0.01475</v>
      </c>
    </row>
    <row r="56">
      <c r="A56" s="23" t="n">
        <v>35977</v>
      </c>
      <c r="B56" s="25" t="n">
        <v>0.01625</v>
      </c>
      <c r="I56" s="23" t="n">
        <v>41456</v>
      </c>
      <c r="J56" s="24" t="n">
        <v>0.01475</v>
      </c>
    </row>
    <row r="57">
      <c r="A57" s="23" t="n">
        <v>36008</v>
      </c>
      <c r="B57" s="25" t="n">
        <v>0.01625</v>
      </c>
      <c r="I57" s="23" t="n">
        <v>41487</v>
      </c>
      <c r="J57" s="24" t="n">
        <v>0.01475</v>
      </c>
    </row>
    <row r="58">
      <c r="A58" s="23" t="n">
        <v>36039</v>
      </c>
      <c r="B58" s="25" t="n">
        <v>0.015</v>
      </c>
      <c r="I58" s="23" t="n">
        <v>41518</v>
      </c>
      <c r="J58" s="24" t="n">
        <v>0.01475</v>
      </c>
    </row>
    <row r="59">
      <c r="A59" s="23" t="n">
        <v>36069</v>
      </c>
      <c r="B59" s="25" t="n">
        <v>0.015</v>
      </c>
      <c r="I59" s="23" t="n">
        <v>41548</v>
      </c>
      <c r="J59" s="24" t="n">
        <v>0.01475</v>
      </c>
    </row>
    <row r="60">
      <c r="A60" s="23" t="n">
        <v>36100</v>
      </c>
      <c r="B60" s="25" t="n">
        <v>0.015</v>
      </c>
      <c r="I60" s="23" t="n">
        <v>41579</v>
      </c>
      <c r="J60" s="24" t="n">
        <v>0.01475</v>
      </c>
    </row>
    <row r="61">
      <c r="A61" s="23" t="n">
        <v>36130</v>
      </c>
      <c r="B61" s="25" t="n">
        <v>0.015</v>
      </c>
      <c r="I61" s="23" t="n">
        <v>41609</v>
      </c>
      <c r="J61" s="24" t="n">
        <v>0.01475</v>
      </c>
    </row>
    <row r="62">
      <c r="A62" s="23" t="n">
        <v>36161</v>
      </c>
      <c r="B62" s="25" t="n">
        <v>0.015</v>
      </c>
      <c r="I62" s="23" t="n">
        <v>41640</v>
      </c>
      <c r="J62" s="24" t="n">
        <v>0.01475</v>
      </c>
    </row>
    <row r="63">
      <c r="A63" s="23" t="n">
        <v>36192</v>
      </c>
      <c r="B63" s="25" t="n">
        <v>0.015</v>
      </c>
      <c r="I63" s="23" t="n">
        <v>41671</v>
      </c>
      <c r="J63" s="24" t="n">
        <v>0.01475</v>
      </c>
    </row>
    <row r="64">
      <c r="A64" s="23" t="n">
        <v>36220</v>
      </c>
      <c r="B64" s="25" t="n">
        <v>0.01375</v>
      </c>
      <c r="I64" s="23" t="n">
        <v>41699</v>
      </c>
      <c r="J64" s="24" t="n">
        <v>0.01475</v>
      </c>
    </row>
    <row r="65">
      <c r="A65" s="23" t="n">
        <v>36251</v>
      </c>
      <c r="B65" s="25" t="n">
        <v>0.01375</v>
      </c>
      <c r="I65" s="23" t="n">
        <v>41730</v>
      </c>
      <c r="J65" s="24" t="n">
        <v>0.01475</v>
      </c>
    </row>
    <row r="66">
      <c r="A66" s="23" t="n">
        <v>36281</v>
      </c>
      <c r="B66" s="25" t="n">
        <v>0.01375</v>
      </c>
      <c r="I66" s="23" t="n">
        <v>41760</v>
      </c>
      <c r="J66" s="24" t="n">
        <v>0.01475</v>
      </c>
    </row>
    <row r="67">
      <c r="A67" s="23" t="n">
        <v>36312</v>
      </c>
      <c r="B67" s="25" t="n">
        <v>0.01375</v>
      </c>
      <c r="I67" s="23" t="n">
        <v>41791</v>
      </c>
      <c r="J67" s="24" t="n">
        <v>0.01475</v>
      </c>
    </row>
    <row r="68">
      <c r="A68" s="23" t="n">
        <v>36342</v>
      </c>
      <c r="B68" s="25" t="n">
        <v>0.01375</v>
      </c>
      <c r="I68" s="23" t="n">
        <v>41821</v>
      </c>
      <c r="J68" s="24" t="n">
        <v>0.01475</v>
      </c>
    </row>
    <row r="69">
      <c r="A69" s="23" t="n">
        <v>36373</v>
      </c>
      <c r="B69" s="25" t="n">
        <v>0.01375</v>
      </c>
      <c r="I69" s="23" t="n">
        <v>41852</v>
      </c>
      <c r="J69" s="24" t="n">
        <v>0.01475</v>
      </c>
    </row>
    <row r="70">
      <c r="A70" s="23" t="n">
        <v>36404</v>
      </c>
      <c r="B70" s="25" t="n">
        <v>0.01375</v>
      </c>
      <c r="I70" s="23" t="n">
        <v>41883</v>
      </c>
      <c r="J70" s="24" t="n">
        <v>0.01475</v>
      </c>
    </row>
    <row r="71">
      <c r="A71" s="23" t="n">
        <v>36434</v>
      </c>
      <c r="B71" s="25" t="n">
        <v>0.01375</v>
      </c>
      <c r="I71" s="23" t="n">
        <v>41913</v>
      </c>
      <c r="J71" s="24" t="n">
        <v>0.01475</v>
      </c>
    </row>
    <row r="72">
      <c r="A72" s="23" t="n">
        <v>36465</v>
      </c>
      <c r="B72" s="25" t="n">
        <v>0.01375</v>
      </c>
      <c r="I72" s="23" t="n">
        <v>41944</v>
      </c>
      <c r="J72" s="24" t="n">
        <v>0.01475</v>
      </c>
    </row>
    <row r="73">
      <c r="A73" s="23" t="n">
        <v>36495</v>
      </c>
      <c r="B73" s="25" t="n">
        <v>0.01375</v>
      </c>
      <c r="I73" s="23" t="n">
        <v>41974</v>
      </c>
      <c r="J73" s="24" t="n">
        <v>0.01475</v>
      </c>
    </row>
    <row r="74">
      <c r="A74" s="23" t="n">
        <v>36526</v>
      </c>
      <c r="B74" s="25" t="n">
        <v>0.01375</v>
      </c>
      <c r="I74" s="23" t="n">
        <v>42005</v>
      </c>
      <c r="J74" s="24" t="n">
        <v>0.01475</v>
      </c>
    </row>
    <row r="75">
      <c r="A75" s="23" t="n">
        <v>36557</v>
      </c>
      <c r="B75" s="25" t="n">
        <v>0.01375</v>
      </c>
      <c r="I75" s="23" t="n">
        <v>42036</v>
      </c>
      <c r="J75" s="24" t="n">
        <v>0.01475</v>
      </c>
    </row>
    <row r="76">
      <c r="A76" s="23" t="n">
        <v>36586</v>
      </c>
      <c r="B76" s="25" t="n">
        <v>0.01375</v>
      </c>
      <c r="I76" s="23" t="n">
        <v>42064</v>
      </c>
      <c r="J76" s="24" t="n">
        <v>0.01475</v>
      </c>
    </row>
    <row r="77">
      <c r="A77" s="23" t="n">
        <v>36617</v>
      </c>
      <c r="B77" s="25" t="n">
        <v>0.01375</v>
      </c>
      <c r="I77" s="23" t="n">
        <v>42095</v>
      </c>
      <c r="J77" s="24" t="n">
        <v>0.01475</v>
      </c>
    </row>
    <row r="78">
      <c r="A78" s="23" t="n">
        <v>36647</v>
      </c>
      <c r="B78" s="25" t="n">
        <v>0.01375</v>
      </c>
      <c r="I78" s="23" t="n">
        <v>42125</v>
      </c>
      <c r="J78" s="24" t="n">
        <v>0.01475</v>
      </c>
    </row>
    <row r="79">
      <c r="A79" s="23" t="n">
        <v>36678</v>
      </c>
      <c r="B79" s="25" t="n">
        <v>0.01375</v>
      </c>
      <c r="I79" s="23" t="n">
        <v>42156</v>
      </c>
      <c r="J79" s="24" t="n">
        <v>0.01475</v>
      </c>
    </row>
    <row r="80">
      <c r="A80" s="23" t="n">
        <v>36708</v>
      </c>
      <c r="B80" s="25" t="n">
        <v>0.01375</v>
      </c>
      <c r="I80" s="23" t="n">
        <v>42186</v>
      </c>
      <c r="J80" s="24" t="n">
        <v>0.01475</v>
      </c>
    </row>
    <row r="81">
      <c r="A81" s="23" t="n">
        <v>36739</v>
      </c>
      <c r="B81" s="25" t="n">
        <v>0.015</v>
      </c>
      <c r="I81" s="23" t="n">
        <v>42217</v>
      </c>
      <c r="J81" s="24" t="n">
        <v>0.01475</v>
      </c>
    </row>
    <row r="82">
      <c r="A82" s="23" t="n">
        <v>36770</v>
      </c>
      <c r="B82" s="25" t="n">
        <v>0.015</v>
      </c>
      <c r="I82" s="23" t="n">
        <v>42248</v>
      </c>
      <c r="J82" s="24" t="n">
        <v>0.01475</v>
      </c>
    </row>
    <row r="83">
      <c r="A83" s="23" t="n">
        <v>36800</v>
      </c>
      <c r="B83" s="25" t="n">
        <v>0.015</v>
      </c>
      <c r="I83" s="23" t="n">
        <v>42278</v>
      </c>
      <c r="J83" s="24" t="n">
        <v>0.01475</v>
      </c>
    </row>
    <row r="84">
      <c r="A84" s="23" t="n">
        <v>36831</v>
      </c>
      <c r="B84" s="25" t="n">
        <v>0.015</v>
      </c>
      <c r="I84" s="23" t="n">
        <v>42309</v>
      </c>
      <c r="J84" s="24" t="n">
        <v>0.01475</v>
      </c>
    </row>
    <row r="85">
      <c r="A85" s="23" t="n">
        <v>36861</v>
      </c>
      <c r="B85" s="25" t="n">
        <v>0.015</v>
      </c>
      <c r="I85" s="23" t="n">
        <v>42339</v>
      </c>
      <c r="J85" s="24" t="n">
        <v>0.01475</v>
      </c>
    </row>
    <row r="86">
      <c r="A86" s="23" t="n">
        <v>36892</v>
      </c>
      <c r="B86" s="25" t="n">
        <v>0.015</v>
      </c>
      <c r="I86" s="23" t="n">
        <v>42370</v>
      </c>
      <c r="J86" s="24" t="n">
        <v>0.01475</v>
      </c>
    </row>
    <row r="87">
      <c r="A87" s="23" t="n">
        <v>36923</v>
      </c>
      <c r="B87" s="25" t="n">
        <v>0.015</v>
      </c>
      <c r="I87" s="23" t="n">
        <v>42401</v>
      </c>
      <c r="J87" s="24" t="n">
        <v>0.01475</v>
      </c>
    </row>
    <row r="88">
      <c r="A88" s="23" t="n">
        <v>36951</v>
      </c>
      <c r="B88" s="25" t="n">
        <v>0.015</v>
      </c>
      <c r="I88" s="23" t="n">
        <v>42430</v>
      </c>
      <c r="J88" s="24" t="n">
        <v>0.01475</v>
      </c>
    </row>
    <row r="89">
      <c r="A89" s="23" t="n">
        <v>36982</v>
      </c>
      <c r="B89" s="25" t="n">
        <v>0.01375</v>
      </c>
      <c r="I89" s="23" t="n">
        <v>42461</v>
      </c>
      <c r="J89" s="24" t="n">
        <v>0.01475</v>
      </c>
    </row>
    <row r="90">
      <c r="A90" s="23" t="n">
        <v>37012</v>
      </c>
      <c r="B90" s="25" t="n">
        <v>0.01375</v>
      </c>
      <c r="I90" s="23" t="n">
        <v>42491</v>
      </c>
      <c r="J90" s="24" t="n">
        <v>0.01475</v>
      </c>
    </row>
    <row r="91">
      <c r="A91" s="23" t="n">
        <v>37043</v>
      </c>
      <c r="B91" s="25" t="n">
        <v>0.01375</v>
      </c>
      <c r="I91" s="23" t="n">
        <v>42522</v>
      </c>
      <c r="J91" s="24" t="n">
        <v>0.01475</v>
      </c>
    </row>
    <row r="92">
      <c r="A92" s="23" t="n">
        <v>37073</v>
      </c>
      <c r="B92" s="25" t="n">
        <v>0.01375</v>
      </c>
      <c r="I92" s="23" t="n">
        <v>42552</v>
      </c>
      <c r="J92" s="24" t="n">
        <v>0.01475</v>
      </c>
    </row>
    <row r="93">
      <c r="A93" s="23" t="n">
        <v>37104</v>
      </c>
      <c r="B93" s="25" t="n">
        <v>0.01375</v>
      </c>
      <c r="I93" s="23" t="n">
        <v>42583</v>
      </c>
      <c r="J93" s="24" t="n">
        <v>0.01475</v>
      </c>
    </row>
    <row r="94">
      <c r="A94" s="23" t="n">
        <v>37135</v>
      </c>
      <c r="B94" s="25" t="n">
        <v>0.01375</v>
      </c>
      <c r="I94" s="23" t="n">
        <v>42614</v>
      </c>
      <c r="J94" s="24" t="n">
        <v>0.01475</v>
      </c>
    </row>
    <row r="95">
      <c r="A95" s="23" t="n">
        <v>37165</v>
      </c>
      <c r="B95" s="25" t="n">
        <v>0.01375</v>
      </c>
      <c r="I95" s="23" t="n">
        <v>42644</v>
      </c>
      <c r="J95" s="24" t="n">
        <v>0.01475</v>
      </c>
    </row>
    <row r="96">
      <c r="A96" s="23" t="n">
        <v>37196</v>
      </c>
      <c r="B96" s="25" t="n">
        <v>0.01375</v>
      </c>
      <c r="I96" s="23" t="n">
        <v>42675</v>
      </c>
      <c r="J96" s="24" t="n">
        <v>0.01475</v>
      </c>
    </row>
    <row r="97">
      <c r="A97" s="23" t="n">
        <v>37226</v>
      </c>
      <c r="B97" s="25" t="n">
        <v>0.01375</v>
      </c>
      <c r="I97" s="23" t="n">
        <v>42705</v>
      </c>
      <c r="J97" s="24" t="n">
        <v>0.01475</v>
      </c>
    </row>
    <row r="98">
      <c r="A98" s="23" t="n">
        <v>37257</v>
      </c>
      <c r="B98" s="25" t="n">
        <v>0.01375</v>
      </c>
      <c r="I98" s="23" t="n">
        <v>42736</v>
      </c>
      <c r="J98" s="24" t="n">
        <v>0.01475</v>
      </c>
    </row>
    <row r="99">
      <c r="A99" s="23" t="n">
        <v>37288</v>
      </c>
      <c r="B99" s="25" t="n">
        <v>0.01375</v>
      </c>
      <c r="I99" s="23" t="n">
        <v>42767</v>
      </c>
      <c r="J99" s="24" t="n">
        <v>0.01475</v>
      </c>
    </row>
    <row r="100">
      <c r="A100" s="23" t="n">
        <v>37316</v>
      </c>
      <c r="B100" s="25" t="n">
        <v>0.01375</v>
      </c>
      <c r="I100" s="23" t="n">
        <v>42795</v>
      </c>
      <c r="J100" s="24" t="n">
        <v>0.01475</v>
      </c>
    </row>
    <row r="101">
      <c r="A101" s="23" t="n">
        <v>37347</v>
      </c>
      <c r="B101" s="25" t="n">
        <v>0.01375</v>
      </c>
      <c r="I101" s="23" t="n">
        <v>42826</v>
      </c>
      <c r="J101" s="24" t="n">
        <v>0.01475</v>
      </c>
    </row>
    <row r="102">
      <c r="A102" s="23" t="n">
        <v>37377</v>
      </c>
      <c r="B102" s="25" t="n">
        <v>0.01375</v>
      </c>
      <c r="I102" s="23" t="n">
        <v>42856</v>
      </c>
      <c r="J102" s="24" t="n">
        <v>0.01475</v>
      </c>
    </row>
    <row r="103">
      <c r="A103" s="23" t="n">
        <v>37408</v>
      </c>
      <c r="B103" s="25" t="n">
        <v>0.01375</v>
      </c>
      <c r="I103" s="23" t="n">
        <v>42887</v>
      </c>
      <c r="J103" s="24" t="n">
        <v>0.01475</v>
      </c>
    </row>
    <row r="104">
      <c r="A104" s="23" t="n">
        <v>37438</v>
      </c>
      <c r="B104" s="25" t="n">
        <v>0.01375</v>
      </c>
      <c r="I104" s="23" t="n">
        <v>42917</v>
      </c>
      <c r="J104" s="24" t="n">
        <v>0.01475</v>
      </c>
    </row>
    <row r="105">
      <c r="A105" s="23" t="n">
        <v>37469</v>
      </c>
      <c r="B105" s="25" t="n">
        <v>0.01375</v>
      </c>
      <c r="I105" s="23" t="n">
        <v>42948</v>
      </c>
      <c r="J105" s="24" t="n">
        <v>0.01475</v>
      </c>
    </row>
    <row r="106">
      <c r="A106" s="23" t="n">
        <v>37500</v>
      </c>
      <c r="B106" s="25" t="n">
        <v>0.01375</v>
      </c>
      <c r="I106" s="23" t="n">
        <v>42979</v>
      </c>
      <c r="J106" s="24" t="n">
        <v>0.01475</v>
      </c>
    </row>
    <row r="107">
      <c r="A107" s="23" t="n">
        <v>37530</v>
      </c>
      <c r="B107" s="25" t="n">
        <v>0.01375</v>
      </c>
      <c r="I107" s="23" t="n">
        <v>43009</v>
      </c>
      <c r="J107" s="24" t="n">
        <v>0.01475</v>
      </c>
    </row>
    <row r="108">
      <c r="A108" s="23" t="n">
        <v>37561</v>
      </c>
      <c r="B108" s="25" t="n">
        <v>0.01375</v>
      </c>
      <c r="I108" s="23" t="n">
        <v>43040</v>
      </c>
      <c r="J108" s="24" t="n">
        <v>0.01475</v>
      </c>
    </row>
    <row r="109">
      <c r="A109" s="23" t="n">
        <v>37591</v>
      </c>
      <c r="B109" s="25" t="n">
        <v>0.01375</v>
      </c>
      <c r="I109" s="23" t="n">
        <v>43070</v>
      </c>
      <c r="J109" s="24" t="n">
        <v>0.01475</v>
      </c>
    </row>
    <row r="110">
      <c r="A110" s="23" t="n">
        <v>37622</v>
      </c>
      <c r="B110" s="25" t="n">
        <v>0.01375</v>
      </c>
      <c r="I110" s="23" t="n">
        <v>43101</v>
      </c>
      <c r="J110" s="24" t="n">
        <v>0.01475</v>
      </c>
    </row>
    <row r="111">
      <c r="A111" s="23" t="n">
        <v>37653</v>
      </c>
      <c r="B111" s="25" t="n">
        <v>0.01375</v>
      </c>
      <c r="I111" s="23" t="n">
        <v>43132</v>
      </c>
      <c r="J111" s="24" t="n">
        <v>0.01475</v>
      </c>
    </row>
    <row r="112">
      <c r="A112" s="23" t="n">
        <v>37681</v>
      </c>
      <c r="B112" s="25" t="n">
        <v>0.01375</v>
      </c>
      <c r="I112" s="23" t="n">
        <v>43160</v>
      </c>
      <c r="J112" s="24" t="n">
        <v>0.01475</v>
      </c>
    </row>
    <row r="113">
      <c r="A113" s="23" t="n">
        <v>37712</v>
      </c>
      <c r="B113" s="25" t="n">
        <v>0.01375</v>
      </c>
      <c r="I113" s="23" t="n">
        <v>43191</v>
      </c>
      <c r="J113" s="24" t="n">
        <v>0.01475</v>
      </c>
    </row>
    <row r="114">
      <c r="A114" s="23" t="n">
        <v>37742</v>
      </c>
      <c r="B114" s="25" t="n">
        <v>0.01375</v>
      </c>
      <c r="I114" s="23" t="n">
        <v>43221</v>
      </c>
      <c r="J114" s="24" t="n">
        <v>0.01475</v>
      </c>
    </row>
    <row r="115">
      <c r="A115" s="23" t="n">
        <v>37773</v>
      </c>
      <c r="B115" s="25" t="n">
        <v>0.01375</v>
      </c>
      <c r="I115" s="23" t="n">
        <v>43252</v>
      </c>
      <c r="J115" s="24" t="n">
        <v>0.01475</v>
      </c>
    </row>
    <row r="116">
      <c r="A116" s="23" t="n">
        <v>37803</v>
      </c>
      <c r="B116" s="25" t="n">
        <v>0.01375</v>
      </c>
      <c r="I116" s="23" t="n">
        <v>43282</v>
      </c>
      <c r="J116" s="24" t="n">
        <v>0.01475</v>
      </c>
    </row>
    <row r="117">
      <c r="A117" s="23" t="n">
        <v>37834</v>
      </c>
      <c r="B117" s="25" t="n">
        <v>0.01375</v>
      </c>
      <c r="I117" s="23" t="n">
        <v>43313</v>
      </c>
      <c r="J117" s="24" t="n">
        <v>0.01475</v>
      </c>
    </row>
    <row r="118">
      <c r="A118" s="23" t="n">
        <v>37865</v>
      </c>
      <c r="B118" s="25" t="n">
        <v>0.01375</v>
      </c>
      <c r="I118" s="23" t="n">
        <v>43344</v>
      </c>
      <c r="J118" s="24" t="n">
        <v>0.01475</v>
      </c>
    </row>
    <row r="119">
      <c r="A119" s="23" t="n">
        <v>37895</v>
      </c>
      <c r="B119" s="25" t="n">
        <v>0.01375</v>
      </c>
      <c r="I119" s="23" t="n">
        <v>43374</v>
      </c>
      <c r="J119" s="24" t="n">
        <v>0.01475</v>
      </c>
    </row>
    <row r="120">
      <c r="A120" s="23" t="n">
        <v>37926</v>
      </c>
      <c r="B120" s="25" t="n">
        <v>0.01375</v>
      </c>
      <c r="I120" s="23" t="n">
        <v>43405</v>
      </c>
      <c r="J120" s="24" t="n">
        <v>0.01475</v>
      </c>
    </row>
    <row r="121">
      <c r="A121" s="23" t="n">
        <v>37956</v>
      </c>
      <c r="B121" s="25" t="n">
        <v>0.01375</v>
      </c>
      <c r="I121" s="23" t="n">
        <v>43435</v>
      </c>
      <c r="J121" s="24" t="n">
        <v>0.01475</v>
      </c>
    </row>
    <row r="124">
      <c r="A124" t="inlineStr">
        <is>
          <t>prime lending rates (principal banks) short-term prime lending rates of banks - most frequent</t>
        </is>
      </c>
    </row>
    <row r="127">
      <c r="A127" s="14" t="inlineStr">
        <is>
          <t>https://www.boj.or.jp/en/statistics/dl/loan/prime/primeold2.htm</t>
        </is>
      </c>
    </row>
    <row r="129">
      <c r="A129" s="14" t="inlineStr">
        <is>
          <t>https://www.boj.or.jp/en/statistics/dl/loan/prime/prime.htm</t>
        </is>
      </c>
    </row>
  </sheetData>
  <hyperlinks>
    <hyperlink xmlns:r="http://schemas.openxmlformats.org/officeDocument/2006/relationships" ref="A127" r:id="rId1"/>
    <hyperlink xmlns:r="http://schemas.openxmlformats.org/officeDocument/2006/relationships" ref="A129" r:id="rId2"/>
  </hyperlinks>
  <pageMargins left="0.7" right="0.7" top="0.75" bottom="0.75" header="0.3" footer="0.3"/>
  <drawing xmlns:r="http://schemas.openxmlformats.org/officeDocument/2006/relationships" r:id="rId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zoomScale="87" workbookViewId="0">
      <selection activeCell="K4" sqref="K4"/>
    </sheetView>
  </sheetViews>
  <sheetFormatPr baseColWidth="10" defaultRowHeight="16"/>
  <sheetData>
    <row r="1">
      <c r="A1" t="inlineStr">
        <is>
          <t>Year</t>
        </is>
      </c>
      <c r="B1" t="inlineStr">
        <is>
          <t>Rate</t>
        </is>
      </c>
      <c r="G1" t="inlineStr">
        <is>
          <t>Year</t>
        </is>
      </c>
      <c r="H1" t="inlineStr">
        <is>
          <t>Rate</t>
        </is>
      </c>
    </row>
    <row r="2">
      <c r="A2" t="n">
        <v>1994</v>
      </c>
      <c r="B2" s="24" t="n">
        <v>0.165</v>
      </c>
      <c r="G2" t="n">
        <v>2009</v>
      </c>
      <c r="H2" s="24" t="n">
        <v>0.15704</v>
      </c>
      <c r="K2" s="14" t="inlineStr">
        <is>
          <t>https://www.mhlw.go.jp/topics/nenkin/zaisei/zaisei/04/04-17-14.html</t>
        </is>
      </c>
    </row>
    <row r="3">
      <c r="A3" t="n">
        <v>1995</v>
      </c>
      <c r="B3" s="24" t="n">
        <v>0.165</v>
      </c>
      <c r="G3" t="n">
        <v>2010</v>
      </c>
      <c r="H3" s="24" t="n">
        <v>0.16058</v>
      </c>
      <c r="K3" s="14" t="inlineStr">
        <is>
          <t>https://www.mhlw.go.jp/wp/hakusyo/kousei/11/backdata/mokuji/hp11010304.html</t>
        </is>
      </c>
    </row>
    <row r="4">
      <c r="A4" t="n">
        <v>1996</v>
      </c>
      <c r="B4" s="24" t="n">
        <v>0.1735</v>
      </c>
      <c r="G4" t="n">
        <v>2011</v>
      </c>
      <c r="H4" s="24" t="n">
        <v>0.16412</v>
      </c>
      <c r="K4" t="inlineStr">
        <is>
          <t>https://hcm-jinjer.com/blog/kintai/payroll_welfare-pension-premium/</t>
        </is>
      </c>
    </row>
    <row r="5">
      <c r="A5" t="n">
        <v>1997</v>
      </c>
      <c r="B5" s="24" t="n">
        <v>0.1735</v>
      </c>
      <c r="G5" t="n">
        <v>2012</v>
      </c>
      <c r="H5" s="24" t="n">
        <v>0.16766</v>
      </c>
    </row>
    <row r="6">
      <c r="A6" t="n">
        <v>1998</v>
      </c>
      <c r="B6" s="24" t="n">
        <v>0.1735</v>
      </c>
      <c r="G6" t="n">
        <v>2013</v>
      </c>
      <c r="H6" s="24" t="n">
        <v>0.1712</v>
      </c>
    </row>
    <row r="7">
      <c r="A7" t="n">
        <v>1999</v>
      </c>
      <c r="B7" s="24" t="n">
        <v>0.1735</v>
      </c>
      <c r="G7" t="n">
        <v>2014</v>
      </c>
      <c r="H7" s="24" t="n">
        <v>0.17474</v>
      </c>
    </row>
    <row r="8">
      <c r="A8" t="n">
        <v>2000</v>
      </c>
      <c r="B8" s="24" t="n">
        <v>0.1735</v>
      </c>
      <c r="G8" t="n">
        <v>2015</v>
      </c>
      <c r="H8" s="24" t="n">
        <v>0.17828</v>
      </c>
    </row>
    <row r="9">
      <c r="A9" t="n">
        <v>2001</v>
      </c>
      <c r="B9" s="24" t="n">
        <v>0.1735</v>
      </c>
      <c r="G9" t="n">
        <v>2016</v>
      </c>
      <c r="H9" s="24" t="n">
        <v>0.18182</v>
      </c>
    </row>
    <row r="10">
      <c r="A10" t="n">
        <v>2002</v>
      </c>
      <c r="B10" s="24" t="n">
        <v>0.1735</v>
      </c>
      <c r="G10" t="n">
        <v>2017</v>
      </c>
      <c r="H10" s="24" t="n">
        <v>0.183</v>
      </c>
    </row>
    <row r="11">
      <c r="A11" t="n">
        <v>2003</v>
      </c>
      <c r="B11" s="24" t="n">
        <v>0.1358</v>
      </c>
      <c r="G11" t="n">
        <v>2018</v>
      </c>
      <c r="H11" s="24" t="n">
        <v>0.183</v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" right="0.7" top="0.75" bottom="0.75" header="0.3" footer="0.3"/>
  <pageSetup orientation="portrait" paperSize="9" horizontalDpi="0" verticalDpi="0"/>
  <drawing xmlns:r="http://schemas.openxmlformats.org/officeDocument/2006/relationships" r:id="rId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25" workbookViewId="0">
      <selection activeCell="A21" sqref="A21"/>
    </sheetView>
  </sheetViews>
  <sheetFormatPr baseColWidth="10" defaultColWidth="11.1640625" defaultRowHeight="16"/>
  <sheetData>
    <row r="1">
      <c r="A1" t="inlineStr">
        <is>
          <t>job offer to application ratio japan</t>
        </is>
      </c>
    </row>
    <row r="2">
      <c r="A2" t="inlineStr">
        <is>
          <t>Year</t>
        </is>
      </c>
      <c r="B2" t="inlineStr">
        <is>
          <t>ratio</t>
        </is>
      </c>
      <c r="G2" t="inlineStr">
        <is>
          <t>Year</t>
        </is>
      </c>
      <c r="H2" t="inlineStr">
        <is>
          <t>ratio</t>
        </is>
      </c>
    </row>
    <row r="3">
      <c r="A3" t="n">
        <v>1994</v>
      </c>
      <c r="B3" s="19" t="n">
        <v>1.08</v>
      </c>
      <c r="G3" t="n">
        <v>2009</v>
      </c>
      <c r="H3" s="19" t="n">
        <v>0.79</v>
      </c>
    </row>
    <row r="4">
      <c r="A4" t="n">
        <v>1995</v>
      </c>
      <c r="B4" s="19" t="n">
        <v>1.06</v>
      </c>
      <c r="G4" t="n">
        <v>2010</v>
      </c>
      <c r="H4" s="19" t="n">
        <v>0.89</v>
      </c>
    </row>
    <row r="5">
      <c r="A5" t="n">
        <v>1996</v>
      </c>
      <c r="B5" s="19" t="n">
        <v>1.19</v>
      </c>
      <c r="G5" t="n">
        <v>2011</v>
      </c>
      <c r="H5" s="19" t="n">
        <v>1.05</v>
      </c>
    </row>
    <row r="6">
      <c r="A6" t="n">
        <v>1997</v>
      </c>
      <c r="B6" s="19" t="n">
        <v>1.2</v>
      </c>
      <c r="G6" t="n">
        <v>2012</v>
      </c>
      <c r="H6" s="19" t="n">
        <v>1.28</v>
      </c>
    </row>
    <row r="7">
      <c r="A7" t="n">
        <v>1998</v>
      </c>
      <c r="B7" s="19" t="n">
        <v>0.92</v>
      </c>
      <c r="G7" t="n">
        <v>2013</v>
      </c>
      <c r="H7" s="19" t="n">
        <v>1.46</v>
      </c>
    </row>
    <row r="8">
      <c r="A8" t="n">
        <v>1999</v>
      </c>
      <c r="B8" s="19" t="n">
        <v>0.87</v>
      </c>
      <c r="G8" t="n">
        <v>2014</v>
      </c>
      <c r="H8" s="19" t="n">
        <v>1.66</v>
      </c>
    </row>
    <row r="9">
      <c r="A9" t="n">
        <v>2000</v>
      </c>
      <c r="B9" s="19" t="n">
        <v>1.05</v>
      </c>
      <c r="G9" t="n">
        <v>2015</v>
      </c>
      <c r="H9" s="19" t="n">
        <v>1.8</v>
      </c>
    </row>
    <row r="10">
      <c r="A10" t="n">
        <v>2001</v>
      </c>
      <c r="B10" s="19" t="n">
        <v>1.01</v>
      </c>
      <c r="G10" t="n">
        <v>2016</v>
      </c>
      <c r="H10" s="19" t="n">
        <v>2.04</v>
      </c>
    </row>
    <row r="11">
      <c r="A11" t="n">
        <v>2002</v>
      </c>
      <c r="B11" s="19" t="n">
        <v>0.93</v>
      </c>
      <c r="G11" t="n">
        <v>2017</v>
      </c>
      <c r="H11" s="19" t="n">
        <v>2.24</v>
      </c>
    </row>
    <row r="12">
      <c r="A12" t="n">
        <v>2003</v>
      </c>
      <c r="B12" s="19" t="n">
        <v>1.07</v>
      </c>
      <c r="G12" t="n">
        <v>2018</v>
      </c>
      <c r="H12" s="19" t="n">
        <v>2.39</v>
      </c>
    </row>
    <row r="16">
      <c r="A16" t="inlineStr">
        <is>
          <t>Employment rate deteriorating; hiring trend declining</t>
        </is>
      </c>
      <c r="G16" t="inlineStr">
        <is>
          <t>Employment rate improving; hiring trend rising markedly</t>
        </is>
      </c>
    </row>
    <row r="21">
      <c r="A21" s="14" t="inlineStr">
        <is>
          <t>https://www.statista.com/statistics/1454374/japan-new-job-openings-to-applicants-ratio/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111" workbookViewId="0">
      <selection activeCell="E9" sqref="E9"/>
    </sheetView>
  </sheetViews>
  <sheetFormatPr baseColWidth="10" defaultRowHeight="16"/>
  <sheetData>
    <row r="1">
      <c r="B1" t="inlineStr">
        <is>
          <t>Year</t>
        </is>
      </c>
      <c r="C1" t="inlineStr">
        <is>
          <t>balance</t>
        </is>
      </c>
      <c r="E1" t="inlineStr">
        <is>
          <t>profit/loss</t>
        </is>
      </c>
      <c r="F1" t="inlineStr">
        <is>
          <t>ror%</t>
        </is>
      </c>
      <c r="I1" t="inlineStr">
        <is>
          <t>Year</t>
        </is>
      </c>
      <c r="J1" t="inlineStr">
        <is>
          <t>balance</t>
        </is>
      </c>
      <c r="L1" t="inlineStr">
        <is>
          <t>profit/loss</t>
        </is>
      </c>
      <c r="M1" t="inlineStr">
        <is>
          <t>ror%</t>
        </is>
      </c>
    </row>
    <row r="2">
      <c r="A2" t="inlineStr">
        <is>
          <t>1994 (Heisei 6)</t>
        </is>
      </c>
      <c r="B2" t="n">
        <v>1994</v>
      </c>
      <c r="C2" s="27" t="n">
        <v>1045318.27320377</v>
      </c>
      <c r="D2" s="27" t="n"/>
      <c r="F2" s="12" t="n">
        <v>0.0534</v>
      </c>
      <c r="H2" t="inlineStr">
        <is>
          <t>2009 (Heisei 21)</t>
        </is>
      </c>
      <c r="I2" t="n">
        <v>2009</v>
      </c>
      <c r="J2" s="27" t="n">
        <v>1207567.99570494</v>
      </c>
      <c r="K2" s="27" t="n"/>
      <c r="L2" t="n">
        <v>86258</v>
      </c>
      <c r="M2" s="12" t="n">
        <v>0.07539999999999999</v>
      </c>
    </row>
    <row r="3">
      <c r="B3" t="n">
        <v>1995</v>
      </c>
      <c r="C3" s="27" t="n">
        <v>1118111.39398043</v>
      </c>
      <c r="D3" s="66">
        <f>(C3-C2)/C2</f>
        <v/>
      </c>
      <c r="F3" s="12" t="n">
        <v>0.0524</v>
      </c>
      <c r="I3" t="n">
        <v>2010</v>
      </c>
      <c r="J3" s="27" t="n">
        <v>1141532.29171</v>
      </c>
      <c r="K3" s="66">
        <f>(J3-J2)/J2</f>
        <v/>
      </c>
      <c r="L3" t="n">
        <v>-3069</v>
      </c>
      <c r="M3" s="12" t="n">
        <v>-0.0026</v>
      </c>
    </row>
    <row r="4">
      <c r="B4" t="n">
        <v>1996</v>
      </c>
      <c r="C4" s="27" t="n">
        <v>1184579.01791064</v>
      </c>
      <c r="D4" s="66">
        <f>(C4-C3)/C3</f>
        <v/>
      </c>
      <c r="F4" s="12" t="n">
        <v>0.0499</v>
      </c>
      <c r="I4" t="n">
        <v>2011</v>
      </c>
      <c r="J4" s="27" t="n">
        <v>1114989.8081</v>
      </c>
      <c r="K4" s="66">
        <f>(J4-J3)/J3</f>
        <v/>
      </c>
      <c r="L4" t="n">
        <v>24201</v>
      </c>
      <c r="M4" s="12" t="n">
        <v>0.0217</v>
      </c>
    </row>
    <row r="5">
      <c r="B5" t="n">
        <v>1997</v>
      </c>
      <c r="C5" s="27" t="n">
        <v>1257559.9155837</v>
      </c>
      <c r="D5" s="66">
        <f>(C5-C4)/C4</f>
        <v/>
      </c>
      <c r="E5" s="66" t="n"/>
      <c r="F5" s="12" t="n">
        <v>0.0466</v>
      </c>
      <c r="I5" t="n">
        <v>2012</v>
      </c>
      <c r="J5" s="27" t="n">
        <v>1178823.14842</v>
      </c>
      <c r="K5" s="66">
        <f>(J5-J4)/J4</f>
        <v/>
      </c>
      <c r="L5" t="n">
        <v>104707</v>
      </c>
      <c r="M5" s="12" t="n">
        <v>0.09569999999999999</v>
      </c>
    </row>
    <row r="6">
      <c r="A6" t="inlineStr">
        <is>
          <t>1998 (Heisei 10)</t>
        </is>
      </c>
      <c r="B6" t="n">
        <v>1998</v>
      </c>
      <c r="C6" s="27" t="n">
        <v>1308445.87167976</v>
      </c>
      <c r="D6" s="66">
        <f>(C6-C5)/C5</f>
        <v/>
      </c>
      <c r="F6" s="12" t="n">
        <v>0.0415</v>
      </c>
      <c r="I6" t="n">
        <v>2013</v>
      </c>
      <c r="J6" s="27" t="n">
        <v>1236138.91161</v>
      </c>
      <c r="K6" s="66">
        <f>(J6-J5)/J5</f>
        <v/>
      </c>
      <c r="L6" t="n">
        <v>95329</v>
      </c>
      <c r="M6" s="12" t="n">
        <v>0.0822</v>
      </c>
    </row>
    <row r="7">
      <c r="B7" t="n">
        <v>1999</v>
      </c>
      <c r="C7" s="27" t="n">
        <v>1347987.55509899</v>
      </c>
      <c r="D7" s="66">
        <f>(C7-C6)/C6</f>
        <v/>
      </c>
      <c r="F7" s="12" t="n">
        <v>0.0362</v>
      </c>
      <c r="I7" t="n">
        <v>2014</v>
      </c>
      <c r="J7" s="27" t="n">
        <v>1366655.66788</v>
      </c>
      <c r="K7" s="66">
        <f>(J7-J6)/J6</f>
        <v/>
      </c>
      <c r="L7" t="n">
        <v>142762</v>
      </c>
      <c r="M7" s="12" t="n">
        <v>0.1161</v>
      </c>
    </row>
    <row r="8">
      <c r="A8" t="inlineStr">
        <is>
          <t>2000 (Heisei 12)</t>
        </is>
      </c>
      <c r="B8" t="n">
        <v>2000</v>
      </c>
      <c r="C8" s="27" t="n">
        <v>1368804.13347465</v>
      </c>
      <c r="D8" s="66">
        <f>(C8-C7)/C7</f>
        <v/>
      </c>
      <c r="F8" s="12" t="n">
        <v>0.0322</v>
      </c>
      <c r="I8" t="n">
        <v>2015</v>
      </c>
      <c r="J8" s="27" t="n">
        <v>1339310.86600908</v>
      </c>
      <c r="K8" s="66">
        <f>(J8-J7)/J7</f>
        <v/>
      </c>
      <c r="L8" t="n">
        <v>-50081</v>
      </c>
      <c r="M8" s="12" t="n">
        <v>-0.0363</v>
      </c>
    </row>
    <row r="9">
      <c r="A9" t="inlineStr">
        <is>
          <t>2001 (Heisei 13)</t>
        </is>
      </c>
      <c r="B9" t="n">
        <v>2001</v>
      </c>
      <c r="C9" s="27" t="n">
        <v>1345966.78215</v>
      </c>
      <c r="D9" s="66">
        <f>(C9-C8)/C8</f>
        <v/>
      </c>
      <c r="F9" s="12" t="n">
        <v>0.0199</v>
      </c>
      <c r="I9" t="n">
        <v>2016</v>
      </c>
      <c r="J9" s="27" t="n">
        <v>1444462.31507988</v>
      </c>
      <c r="K9" s="66">
        <f>(J9-J8)/J8</f>
        <v/>
      </c>
      <c r="L9" t="n">
        <v>74076</v>
      </c>
      <c r="M9" s="12" t="n">
        <v>0.0547</v>
      </c>
    </row>
    <row r="10">
      <c r="B10" t="n">
        <v>2002</v>
      </c>
      <c r="C10" s="27" t="n">
        <v>1320716.54532</v>
      </c>
      <c r="D10" s="66">
        <f>(C10-C9)/C9</f>
        <v/>
      </c>
      <c r="F10" s="12" t="n">
        <v>0.0021</v>
      </c>
      <c r="I10" t="n">
        <v>2017</v>
      </c>
      <c r="J10" s="27" t="n">
        <v>1549035</v>
      </c>
      <c r="K10" s="66">
        <f>(J10-J9)/J9</f>
        <v/>
      </c>
      <c r="L10" t="n">
        <v>94401</v>
      </c>
      <c r="M10" s="12" t="n">
        <v>0.06510000000000001</v>
      </c>
    </row>
    <row r="11">
      <c r="A11" t="inlineStr">
        <is>
          <t>2003 (Heisei 15)</t>
        </is>
      </c>
      <c r="B11" t="n">
        <v>2003</v>
      </c>
      <c r="C11" s="27" t="n">
        <v>1359151.16127</v>
      </c>
      <c r="D11" s="66">
        <f>(C11-C10)/C10</f>
        <v/>
      </c>
      <c r="F11" s="12" t="n">
        <v>0.0491</v>
      </c>
      <c r="H11" t="inlineStr">
        <is>
          <t>2018 (Heisei 30)</t>
        </is>
      </c>
      <c r="I11" t="n">
        <v>2018</v>
      </c>
      <c r="J11" s="27" t="n">
        <v>1573302</v>
      </c>
      <c r="K11" s="66">
        <f>(J11-J10)/J10</f>
        <v/>
      </c>
      <c r="L11" t="n">
        <v>22133</v>
      </c>
      <c r="M11" s="12" t="n">
        <v>0.0143</v>
      </c>
    </row>
    <row r="16">
      <c r="B16" s="44" t="inlineStr">
        <is>
          <t>Trends in accumulated reserves of the Employees' Pension Insurance</t>
        </is>
      </c>
    </row>
    <row r="17">
      <c r="B17" t="inlineStr">
        <is>
          <t>Market value basis</t>
        </is>
      </c>
    </row>
    <row r="18">
      <c r="B18" t="inlineStr">
        <is>
          <t>Fiscal year-end</t>
        </is>
      </c>
    </row>
    <row r="19">
      <c r="A19" t="inlineStr">
        <is>
          <t>balance</t>
        </is>
      </c>
      <c r="B19" s="14" t="inlineStr">
        <is>
          <t>https://data.e-gov.go.jp/data/dataset/mhlw_20191120_0231/resource/1a7874e4-31f3-4ba2-a62b-abc791711fc8</t>
        </is>
      </c>
    </row>
    <row r="20">
      <c r="B20" s="14" t="inlineStr">
        <is>
          <t>https://www.mhlw.go.jp/content/001301328.pdf</t>
        </is>
      </c>
      <c r="G20" t="inlineStr">
        <is>
          <t>page 16</t>
        </is>
      </c>
    </row>
    <row r="21">
      <c r="B21" s="44" t="inlineStr">
        <is>
          <t>2003 / 2008 (Heisei 15 / Heisei 20)</t>
        </is>
      </c>
    </row>
    <row r="22">
      <c r="B22" s="14" t="inlineStr">
        <is>
          <t>https://www.mhlw.go.jp/topics/bukyoku/nenkin/nenkin/toukei/nenpou/2008/old.html</t>
        </is>
      </c>
    </row>
    <row r="25">
      <c r="I25" t="n">
        <v>2024</v>
      </c>
      <c r="J25" t="n">
        <v>247.7618</v>
      </c>
    </row>
  </sheetData>
  <hyperlinks>
    <hyperlink xmlns:r="http://schemas.openxmlformats.org/officeDocument/2006/relationships" ref="B19" r:id="rId1"/>
    <hyperlink xmlns:r="http://schemas.openxmlformats.org/officeDocument/2006/relationships" ref="B20" r:id="rId2"/>
    <hyperlink xmlns:r="http://schemas.openxmlformats.org/officeDocument/2006/relationships" ref="B22" r:id="rId3"/>
  </hyperlinks>
  <pageMargins left="0.7" right="0.7" top="0.75" bottom="0.75" header="0.3" footer="0.3"/>
  <pageSetup orientation="portrait" paperSize="9" horizontalDpi="0" verticalDpi="0"/>
  <drawing xmlns:r="http://schemas.openxmlformats.org/officeDocument/2006/relationships" r:id="rId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7"/>
  <sheetViews>
    <sheetView topLeftCell="A29" zoomScale="93" zoomScaleNormal="80" workbookViewId="0">
      <selection activeCell="A44" sqref="A44"/>
    </sheetView>
  </sheetViews>
  <sheetFormatPr baseColWidth="10" defaultColWidth="11.1640625" defaultRowHeight="16"/>
  <cols>
    <col width="10.83203125" customWidth="1" style="4" min="1" max="1"/>
    <col width="17.83203125" bestFit="1" customWidth="1" min="2" max="2"/>
    <col width="16.83203125" bestFit="1" customWidth="1" min="10" max="10"/>
  </cols>
  <sheetData>
    <row r="1">
      <c r="A1" s="4" t="inlineStr">
        <is>
          <t>Year</t>
        </is>
      </c>
      <c r="B1" t="inlineStr">
        <is>
          <t>Rate</t>
        </is>
      </c>
      <c r="I1" s="4" t="inlineStr">
        <is>
          <t>Year</t>
        </is>
      </c>
      <c r="J1" t="inlineStr">
        <is>
          <t>Rate</t>
        </is>
      </c>
    </row>
    <row r="2">
      <c r="A2" s="4" t="inlineStr">
        <is>
          <t>1994 I</t>
        </is>
      </c>
      <c r="B2" s="21" t="n">
        <v>5.333333000000001</v>
      </c>
      <c r="I2" t="inlineStr">
        <is>
          <t>2009 I</t>
        </is>
      </c>
      <c r="J2" s="21" t="n">
        <v>8.733333999999999</v>
      </c>
    </row>
    <row r="3">
      <c r="A3" s="4" t="inlineStr">
        <is>
          <t>1994 II</t>
        </is>
      </c>
      <c r="B3" s="21" t="n">
        <v>5.633333</v>
      </c>
      <c r="I3" t="inlineStr">
        <is>
          <t>2009 II</t>
        </is>
      </c>
      <c r="J3" s="21" t="n">
        <v>8.866667</v>
      </c>
    </row>
    <row r="4">
      <c r="A4" s="4" t="inlineStr">
        <is>
          <t>1994 III</t>
        </is>
      </c>
      <c r="B4" s="21" t="n">
        <v>5.6</v>
      </c>
      <c r="I4" t="inlineStr">
        <is>
          <t>2009 III</t>
        </is>
      </c>
      <c r="J4" s="21" t="n">
        <v>9.633333</v>
      </c>
    </row>
    <row r="5">
      <c r="A5" s="4" t="inlineStr">
        <is>
          <t>1994 IV</t>
        </is>
      </c>
      <c r="B5" s="21" t="n">
        <v>5.5</v>
      </c>
      <c r="I5" t="inlineStr">
        <is>
          <t>2009 IV</t>
        </is>
      </c>
      <c r="J5" s="21" t="n">
        <v>9.533334</v>
      </c>
    </row>
    <row r="6">
      <c r="A6" s="4" t="inlineStr">
        <is>
          <t>1995 I</t>
        </is>
      </c>
      <c r="B6" s="21" t="n">
        <v>5.7</v>
      </c>
      <c r="I6" t="inlineStr">
        <is>
          <t>2010 I</t>
        </is>
      </c>
      <c r="J6" s="21" t="n">
        <v>9.366667</v>
      </c>
    </row>
    <row r="7">
      <c r="A7" s="4" t="inlineStr">
        <is>
          <t>1995 II</t>
        </is>
      </c>
      <c r="B7" s="21" t="n">
        <v>5.866667</v>
      </c>
      <c r="I7" t="inlineStr">
        <is>
          <t>2010 II</t>
        </is>
      </c>
      <c r="J7" s="21" t="n">
        <v>9.933332999999999</v>
      </c>
    </row>
    <row r="8">
      <c r="A8" s="4" t="inlineStr">
        <is>
          <t>1995 III</t>
        </is>
      </c>
      <c r="B8" s="21" t="n">
        <v>6.566667</v>
      </c>
      <c r="I8" t="inlineStr">
        <is>
          <t>2010 III</t>
        </is>
      </c>
      <c r="J8" s="21" t="n">
        <v>8.833333</v>
      </c>
    </row>
    <row r="9">
      <c r="A9" s="4" t="inlineStr">
        <is>
          <t>1995 IV</t>
        </is>
      </c>
      <c r="B9" s="21" t="n">
        <v>6.366667</v>
      </c>
      <c r="I9" t="inlineStr">
        <is>
          <t>2010 IV</t>
        </is>
      </c>
      <c r="J9" s="21" t="n">
        <v>9.166667</v>
      </c>
    </row>
    <row r="10">
      <c r="A10" s="4" t="inlineStr">
        <is>
          <t>1996 I</t>
        </is>
      </c>
      <c r="B10" s="21" t="n">
        <v>6.666666999999999</v>
      </c>
      <c r="I10" t="inlineStr">
        <is>
          <t>2011 I</t>
        </is>
      </c>
      <c r="J10" s="21" t="n">
        <v>8.296855000000001</v>
      </c>
    </row>
    <row r="11">
      <c r="A11" s="4" t="inlineStr">
        <is>
          <t>1996 II</t>
        </is>
      </c>
      <c r="B11" s="21" t="n">
        <v>6.733333</v>
      </c>
      <c r="I11" t="inlineStr">
        <is>
          <t>2011 II</t>
        </is>
      </c>
      <c r="J11" s="21" t="n">
        <v>8.259958000000001</v>
      </c>
    </row>
    <row r="12">
      <c r="A12" s="4" t="inlineStr">
        <is>
          <t>1996 III</t>
        </is>
      </c>
      <c r="B12" s="21" t="n">
        <v>6.433333</v>
      </c>
      <c r="I12" t="inlineStr">
        <is>
          <t>2011 III</t>
        </is>
      </c>
      <c r="J12" s="21" t="n">
        <v>8.085057000000001</v>
      </c>
    </row>
    <row r="13">
      <c r="A13" s="4" t="inlineStr">
        <is>
          <t>1996 IV</t>
        </is>
      </c>
      <c r="B13" s="21" t="n">
        <v>6.466667</v>
      </c>
      <c r="I13" t="inlineStr">
        <is>
          <t>2011 IV</t>
        </is>
      </c>
      <c r="J13" s="21" t="n">
        <v>8.6</v>
      </c>
    </row>
    <row r="14">
      <c r="A14" s="4" t="inlineStr">
        <is>
          <t>1997 I</t>
        </is>
      </c>
      <c r="B14" s="21" t="n">
        <v>6.6</v>
      </c>
      <c r="I14" t="inlineStr">
        <is>
          <t>2012 I</t>
        </is>
      </c>
      <c r="J14" s="21" t="n">
        <v>9.033334</v>
      </c>
    </row>
    <row r="15">
      <c r="A15" s="4" t="inlineStr">
        <is>
          <t>1997 II</t>
        </is>
      </c>
      <c r="B15" s="21" t="n">
        <v>6.666666999999999</v>
      </c>
      <c r="I15" t="inlineStr">
        <is>
          <t>2012 II</t>
        </is>
      </c>
      <c r="J15" s="21" t="n">
        <v>8.133333</v>
      </c>
    </row>
    <row r="16">
      <c r="A16" s="4" t="inlineStr">
        <is>
          <t>1997 III</t>
        </is>
      </c>
      <c r="B16" s="21" t="n">
        <v>6.5</v>
      </c>
      <c r="I16" t="inlineStr">
        <is>
          <t>2012 III</t>
        </is>
      </c>
      <c r="J16" s="21" t="n">
        <v>7.9</v>
      </c>
    </row>
    <row r="17">
      <c r="A17" s="4" t="inlineStr">
        <is>
          <t>1997 IV</t>
        </is>
      </c>
      <c r="B17" s="21" t="n">
        <v>6.8</v>
      </c>
      <c r="I17" t="inlineStr">
        <is>
          <t>2012 IV</t>
        </is>
      </c>
      <c r="J17" s="21" t="n">
        <v>7.266667</v>
      </c>
    </row>
    <row r="18">
      <c r="A18" s="4" t="inlineStr">
        <is>
          <t>1998 I</t>
        </is>
      </c>
      <c r="B18" s="21" t="n">
        <v>7.266667</v>
      </c>
      <c r="I18" t="inlineStr">
        <is>
          <t>2013 I</t>
        </is>
      </c>
      <c r="J18" s="21" t="n">
        <v>6.766667</v>
      </c>
    </row>
    <row r="19">
      <c r="A19" s="4" t="inlineStr">
        <is>
          <t>1998 II</t>
        </is>
      </c>
      <c r="B19" s="21" t="n">
        <v>7.666667</v>
      </c>
      <c r="I19" t="inlineStr">
        <is>
          <t>2013 II</t>
        </is>
      </c>
      <c r="J19" s="21" t="n">
        <v>7.066667</v>
      </c>
    </row>
    <row r="20">
      <c r="A20" s="4" t="inlineStr">
        <is>
          <t>1998 III</t>
        </is>
      </c>
      <c r="B20" s="21" t="n">
        <v>7.766667</v>
      </c>
      <c r="I20" t="inlineStr">
        <is>
          <t>2013 III</t>
        </is>
      </c>
      <c r="J20" s="21" t="n">
        <v>6.733333</v>
      </c>
    </row>
    <row r="21">
      <c r="A21" s="4" t="inlineStr">
        <is>
          <t>1998 IV</t>
        </is>
      </c>
      <c r="B21" s="21" t="n">
        <v>8.233333999999999</v>
      </c>
      <c r="I21" t="inlineStr">
        <is>
          <t>2013 IV</t>
        </is>
      </c>
      <c r="J21" s="21" t="n">
        <v>6.466667</v>
      </c>
    </row>
    <row r="22">
      <c r="A22" s="4" t="inlineStr">
        <is>
          <t>1999 I</t>
        </is>
      </c>
      <c r="B22" s="21" t="n">
        <v>8.833333</v>
      </c>
      <c r="I22" t="inlineStr">
        <is>
          <t>2014 I</t>
        </is>
      </c>
      <c r="J22" s="21" t="n">
        <v>6.233333</v>
      </c>
    </row>
    <row r="23">
      <c r="A23" s="4" t="inlineStr">
        <is>
          <t>1999 II</t>
        </is>
      </c>
      <c r="B23" s="21" t="n">
        <v>9.133333</v>
      </c>
      <c r="I23" t="inlineStr">
        <is>
          <t>2014 II</t>
        </is>
      </c>
      <c r="J23" s="21" t="n">
        <v>6.433333</v>
      </c>
    </row>
    <row r="24">
      <c r="A24" s="4" t="inlineStr">
        <is>
          <t>1999 III</t>
        </is>
      </c>
      <c r="B24" s="21" t="n">
        <v>9.466666</v>
      </c>
      <c r="I24" t="inlineStr">
        <is>
          <t>2014 III</t>
        </is>
      </c>
      <c r="J24" s="21" t="n">
        <v>5.9</v>
      </c>
    </row>
    <row r="25">
      <c r="A25" s="4" t="inlineStr">
        <is>
          <t>1999 IV</t>
        </is>
      </c>
      <c r="B25" s="21" t="n">
        <v>9.300000000000001</v>
      </c>
      <c r="I25" t="inlineStr">
        <is>
          <t>2014 IV</t>
        </is>
      </c>
      <c r="J25" s="21" t="n">
        <v>6.166666999999999</v>
      </c>
    </row>
    <row r="26">
      <c r="A26" s="4" t="inlineStr">
        <is>
          <t>2000 I</t>
        </is>
      </c>
      <c r="B26" s="21" t="n">
        <v>8.800000000000001</v>
      </c>
      <c r="I26" t="inlineStr">
        <is>
          <t>2015 I</t>
        </is>
      </c>
      <c r="J26" s="21" t="n">
        <v>6.133333</v>
      </c>
    </row>
    <row r="27">
      <c r="A27" s="4" t="inlineStr">
        <is>
          <t>2000 II</t>
        </is>
      </c>
      <c r="B27" s="21" t="n">
        <v>8.800000000000001</v>
      </c>
      <c r="I27" t="inlineStr">
        <is>
          <t>2015 II</t>
        </is>
      </c>
      <c r="J27" s="21" t="n">
        <v>5.4</v>
      </c>
    </row>
    <row r="28">
      <c r="A28" s="4" t="inlineStr">
        <is>
          <t>2000 III</t>
        </is>
      </c>
      <c r="B28" s="21" t="n">
        <v>8.9</v>
      </c>
      <c r="I28" t="inlineStr">
        <is>
          <t>2015 III</t>
        </is>
      </c>
      <c r="J28" s="21" t="n">
        <v>5.533333</v>
      </c>
    </row>
    <row r="29">
      <c r="A29" s="4" t="inlineStr">
        <is>
          <t>2000 IV</t>
        </is>
      </c>
      <c r="B29" s="21" t="n">
        <v>9.866667</v>
      </c>
      <c r="I29" t="inlineStr">
        <is>
          <t>2015 IV</t>
        </is>
      </c>
      <c r="J29" s="21" t="n">
        <v>5.333333000000001</v>
      </c>
    </row>
    <row r="30">
      <c r="A30" s="4" t="inlineStr">
        <is>
          <t>2001 I</t>
        </is>
      </c>
      <c r="B30" s="9" t="n">
        <v>9.1</v>
      </c>
      <c r="I30" t="inlineStr">
        <is>
          <t>2016 I</t>
        </is>
      </c>
      <c r="J30" s="21" t="n">
        <v>5.666666999999999</v>
      </c>
    </row>
    <row r="31">
      <c r="A31" s="4" t="inlineStr">
        <is>
          <t>2001 II</t>
        </is>
      </c>
      <c r="B31" s="9" t="n">
        <v>9.466666</v>
      </c>
      <c r="I31" t="inlineStr">
        <is>
          <t>2016 II</t>
        </is>
      </c>
      <c r="J31" s="21" t="n">
        <v>5.133333</v>
      </c>
    </row>
    <row r="32">
      <c r="A32" s="4" t="inlineStr">
        <is>
          <t>2001 III</t>
        </is>
      </c>
      <c r="B32" s="9" t="n">
        <v>10.1</v>
      </c>
      <c r="I32" t="inlineStr">
        <is>
          <t>2016 III</t>
        </is>
      </c>
      <c r="J32" s="21" t="n">
        <v>4.933333</v>
      </c>
    </row>
    <row r="33">
      <c r="A33" s="4" t="inlineStr">
        <is>
          <t>2001 IV</t>
        </is>
      </c>
      <c r="B33" s="9" t="n">
        <v>9.833333</v>
      </c>
      <c r="I33" t="inlineStr">
        <is>
          <t>2016 IV</t>
        </is>
      </c>
      <c r="J33" s="21" t="n">
        <v>4.8</v>
      </c>
    </row>
    <row r="34">
      <c r="A34" s="4" t="inlineStr">
        <is>
          <t>2002 I</t>
        </is>
      </c>
      <c r="B34" s="9" t="n">
        <v>10.3</v>
      </c>
      <c r="I34" t="inlineStr">
        <is>
          <t>2017 I</t>
        </is>
      </c>
      <c r="J34" s="21" t="n">
        <v>4.566667</v>
      </c>
    </row>
    <row r="35">
      <c r="A35" s="4" t="inlineStr">
        <is>
          <t>2002 II</t>
        </is>
      </c>
      <c r="B35" s="9" t="n">
        <v>9.933332999999999</v>
      </c>
      <c r="I35" t="inlineStr">
        <is>
          <t>2017 II</t>
        </is>
      </c>
      <c r="J35" s="21" t="n">
        <v>4.9</v>
      </c>
    </row>
    <row r="36">
      <c r="A36" s="4" t="inlineStr">
        <is>
          <t>2002 III</t>
        </is>
      </c>
      <c r="B36" s="9" t="n">
        <v>9.933332999999999</v>
      </c>
      <c r="I36" t="inlineStr">
        <is>
          <t>2017 III</t>
        </is>
      </c>
      <c r="J36" s="21" t="n">
        <v>4.666666999999999</v>
      </c>
    </row>
    <row r="37">
      <c r="A37" s="4" t="inlineStr">
        <is>
          <t>2002 IV</t>
        </is>
      </c>
      <c r="B37" s="9" t="n">
        <v>9.433332999999999</v>
      </c>
      <c r="I37" t="inlineStr">
        <is>
          <t>2017 IV</t>
        </is>
      </c>
      <c r="J37" s="21" t="n">
        <v>4.433333</v>
      </c>
    </row>
    <row r="38">
      <c r="A38" s="4" t="inlineStr">
        <is>
          <t>2003 I</t>
        </is>
      </c>
      <c r="B38" s="9" t="n">
        <v>10.36667</v>
      </c>
      <c r="I38" t="inlineStr">
        <is>
          <t>2018 I</t>
        </is>
      </c>
      <c r="J38" s="21" t="n">
        <v>3.933333</v>
      </c>
    </row>
    <row r="39">
      <c r="A39" s="4" t="inlineStr">
        <is>
          <t>2003 II</t>
        </is>
      </c>
      <c r="B39" s="9" t="n">
        <v>10.6</v>
      </c>
      <c r="I39" t="inlineStr">
        <is>
          <t>2018 II</t>
        </is>
      </c>
      <c r="J39" s="21" t="n">
        <v>3.633333</v>
      </c>
    </row>
    <row r="40">
      <c r="A40" s="4" t="inlineStr">
        <is>
          <t>2003 III</t>
        </is>
      </c>
      <c r="B40" s="9" t="n">
        <v>9.699999999999999</v>
      </c>
      <c r="I40" t="inlineStr">
        <is>
          <t>2018 III</t>
        </is>
      </c>
      <c r="J40" s="21" t="n">
        <v>3.666667</v>
      </c>
    </row>
    <row r="41">
      <c r="A41" s="4" t="inlineStr">
        <is>
          <t>2003 IV</t>
        </is>
      </c>
      <c r="B41" s="9" t="n">
        <v>9.733333999999999</v>
      </c>
      <c r="I41" t="inlineStr">
        <is>
          <t>2018 IV</t>
        </is>
      </c>
      <c r="J41" s="21" t="n">
        <v>3.333333</v>
      </c>
    </row>
    <row r="44">
      <c r="A44" s="4" t="inlineStr">
        <is>
          <t>seasonaly adjusted, 15-24 years for Japan, quarterly</t>
        </is>
      </c>
    </row>
    <row r="47">
      <c r="A47" s="18" t="inlineStr">
        <is>
          <t>https://fred.stlouisfed.org/series/LRHU24TTJPQ156S</t>
        </is>
      </c>
    </row>
  </sheetData>
  <hyperlinks>
    <hyperlink xmlns:r="http://schemas.openxmlformats.org/officeDocument/2006/relationships" ref="A47" r:id="rId1"/>
  </hyperlinks>
  <pageMargins left="0.7" right="0.7" top="0.75" bottom="0.75" header="0.3" footer="0.3"/>
  <pageSetup orientation="portrait" paperSize="9" horizontalDpi="0" verticalDpi="0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7"/>
  <sheetViews>
    <sheetView topLeftCell="A29" workbookViewId="0">
      <selection activeCell="A44" sqref="A44"/>
    </sheetView>
  </sheetViews>
  <sheetFormatPr baseColWidth="10" defaultColWidth="11.1640625" defaultRowHeight="16"/>
  <cols>
    <col width="10.83203125" customWidth="1" style="4" min="1" max="1"/>
  </cols>
  <sheetData>
    <row r="1">
      <c r="A1" s="4" t="inlineStr">
        <is>
          <t>Year</t>
        </is>
      </c>
      <c r="B1" t="inlineStr">
        <is>
          <t>Rate</t>
        </is>
      </c>
      <c r="I1" s="4" t="inlineStr">
        <is>
          <t>Year</t>
        </is>
      </c>
      <c r="J1" t="inlineStr">
        <is>
          <t>Rate</t>
        </is>
      </c>
    </row>
    <row r="2">
      <c r="A2" s="4" t="inlineStr">
        <is>
          <t>1994 I</t>
        </is>
      </c>
      <c r="B2" s="22" t="n">
        <v>2.46215299999999</v>
      </c>
      <c r="C2" s="9" t="n"/>
      <c r="I2" t="inlineStr">
        <is>
          <t>2009 I</t>
        </is>
      </c>
      <c r="J2" s="22" t="n">
        <v>4.16144599999999</v>
      </c>
      <c r="K2" s="9" t="n"/>
    </row>
    <row r="3">
      <c r="A3" s="4" t="inlineStr">
        <is>
          <t>1994 II</t>
        </is>
      </c>
      <c r="B3" s="22" t="n">
        <v>2.38126399999999</v>
      </c>
      <c r="C3" s="9" t="n"/>
      <c r="I3" t="inlineStr">
        <is>
          <t>2009 II</t>
        </is>
      </c>
      <c r="J3" s="22" t="n">
        <v>4.72861099999999</v>
      </c>
      <c r="K3" s="9" t="n"/>
    </row>
    <row r="4">
      <c r="A4" s="4" t="inlineStr">
        <is>
          <t>1994 III</t>
        </is>
      </c>
      <c r="B4" s="22" t="n">
        <v>2.553966</v>
      </c>
      <c r="C4" s="9" t="n"/>
      <c r="I4" t="inlineStr">
        <is>
          <t>2009 III</t>
        </is>
      </c>
      <c r="J4" s="22" t="n">
        <v>5.00878099999999</v>
      </c>
      <c r="K4" s="9" t="n"/>
    </row>
    <row r="5">
      <c r="A5" s="4" t="inlineStr">
        <is>
          <t>1994 IV</t>
        </is>
      </c>
      <c r="B5" s="22" t="n">
        <v>2.506526</v>
      </c>
      <c r="C5" s="9" t="n"/>
      <c r="I5" t="inlineStr">
        <is>
          <t>2009 IV</t>
        </is>
      </c>
      <c r="J5" s="22" t="n">
        <v>4.77679999999999</v>
      </c>
      <c r="K5" s="9" t="n"/>
    </row>
    <row r="6">
      <c r="A6" s="4" t="inlineStr">
        <is>
          <t>1995 I</t>
        </is>
      </c>
      <c r="B6" s="22" t="n">
        <v>2.579768</v>
      </c>
      <c r="C6" s="9" t="n"/>
      <c r="I6" t="inlineStr">
        <is>
          <t>2010 I</t>
        </is>
      </c>
      <c r="J6" s="22" t="n">
        <v>4.623628</v>
      </c>
      <c r="K6" s="9" t="n"/>
    </row>
    <row r="7">
      <c r="A7" s="4" t="inlineStr">
        <is>
          <t>1995 II</t>
        </is>
      </c>
      <c r="B7" s="22" t="n">
        <v>2.653738</v>
      </c>
      <c r="C7" s="9" t="n"/>
      <c r="I7" t="inlineStr">
        <is>
          <t>2010 II</t>
        </is>
      </c>
      <c r="J7" s="22" t="n">
        <v>4.673701</v>
      </c>
      <c r="K7" s="9" t="n"/>
    </row>
    <row r="8">
      <c r="A8" s="4" t="inlineStr">
        <is>
          <t>1995 III</t>
        </is>
      </c>
      <c r="B8" s="22" t="n">
        <v>2.667818</v>
      </c>
      <c r="C8" s="9" t="n"/>
      <c r="I8" t="inlineStr">
        <is>
          <t>2010 III</t>
        </is>
      </c>
      <c r="J8" s="22" t="n">
        <v>4.702299</v>
      </c>
      <c r="K8" s="9" t="n"/>
    </row>
    <row r="9">
      <c r="A9" s="4" t="inlineStr">
        <is>
          <t>1995 IV</t>
        </is>
      </c>
      <c r="B9" s="22" t="n">
        <v>2.868288</v>
      </c>
      <c r="C9" s="9" t="n"/>
      <c r="I9" t="inlineStr">
        <is>
          <t>2010 IV</t>
        </is>
      </c>
      <c r="J9" s="22" t="n">
        <v>4.590217</v>
      </c>
      <c r="K9" s="9" t="n"/>
    </row>
    <row r="10">
      <c r="A10" s="4" t="inlineStr">
        <is>
          <t>1996 I</t>
        </is>
      </c>
      <c r="B10" s="22" t="n">
        <v>2.839274</v>
      </c>
      <c r="C10" s="9" t="n"/>
      <c r="I10" t="inlineStr">
        <is>
          <t>2011 I</t>
        </is>
      </c>
      <c r="J10" s="22" t="n">
        <v>4.40558599999999</v>
      </c>
      <c r="K10" s="9" t="n"/>
    </row>
    <row r="11">
      <c r="A11" s="4" t="inlineStr">
        <is>
          <t>1996 II</t>
        </is>
      </c>
      <c r="B11" s="22" t="n">
        <v>2.887284</v>
      </c>
      <c r="C11" s="9" t="n"/>
      <c r="I11" t="inlineStr">
        <is>
          <t>2011 II</t>
        </is>
      </c>
      <c r="J11" s="22" t="n">
        <v>4.35380599999999</v>
      </c>
      <c r="K11" s="9" t="n"/>
    </row>
    <row r="12">
      <c r="A12" s="4" t="inlineStr">
        <is>
          <t>1996 III</t>
        </is>
      </c>
      <c r="B12" s="22" t="n">
        <v>2.86205</v>
      </c>
      <c r="C12" s="9" t="n"/>
      <c r="I12" t="inlineStr">
        <is>
          <t>2011 III</t>
        </is>
      </c>
      <c r="J12" s="22" t="n">
        <v>4.15723299999999</v>
      </c>
      <c r="K12" s="9" t="n"/>
    </row>
    <row r="13">
      <c r="A13" s="4" t="inlineStr">
        <is>
          <t>1996 IV</t>
        </is>
      </c>
      <c r="B13" s="22" t="n">
        <v>2.890082</v>
      </c>
      <c r="C13" s="9" t="n"/>
      <c r="I13" t="inlineStr">
        <is>
          <t>2011 IV</t>
        </is>
      </c>
      <c r="J13" s="22" t="n">
        <v>4.09205599999999</v>
      </c>
      <c r="K13" s="9" t="n"/>
    </row>
    <row r="14">
      <c r="A14" s="4" t="inlineStr">
        <is>
          <t>1997 I</t>
        </is>
      </c>
      <c r="B14" s="22" t="n">
        <v>2.848274</v>
      </c>
      <c r="C14" s="9" t="n"/>
      <c r="I14" t="inlineStr">
        <is>
          <t>2012 I</t>
        </is>
      </c>
      <c r="J14" s="22" t="n">
        <v>4.119248</v>
      </c>
      <c r="K14" s="9" t="n"/>
    </row>
    <row r="15">
      <c r="A15" s="4" t="inlineStr">
        <is>
          <t>1997 II</t>
        </is>
      </c>
      <c r="B15" s="22" t="n">
        <v>2.84681</v>
      </c>
      <c r="C15" s="9" t="n"/>
      <c r="I15" t="inlineStr">
        <is>
          <t>2012 II</t>
        </is>
      </c>
      <c r="J15" s="22" t="n">
        <v>4.08793</v>
      </c>
      <c r="K15" s="9" t="n"/>
    </row>
    <row r="16">
      <c r="A16" s="4" t="inlineStr">
        <is>
          <t>1997 III</t>
        </is>
      </c>
      <c r="B16" s="22" t="n">
        <v>2.955938</v>
      </c>
      <c r="C16" s="9" t="n"/>
      <c r="I16" t="inlineStr">
        <is>
          <t>2012 III</t>
        </is>
      </c>
      <c r="J16" s="22" t="n">
        <v>3.93508699999999</v>
      </c>
      <c r="K16" s="9" t="n"/>
    </row>
    <row r="17">
      <c r="A17" s="4" t="inlineStr">
        <is>
          <t>1997 IV</t>
        </is>
      </c>
      <c r="B17" s="22" t="n">
        <v>3.05190699999999</v>
      </c>
      <c r="C17" s="9" t="n"/>
      <c r="I17" t="inlineStr">
        <is>
          <t>2012 IV</t>
        </is>
      </c>
      <c r="J17" s="22" t="n">
        <v>3.907452</v>
      </c>
      <c r="K17" s="9" t="n"/>
    </row>
    <row r="18">
      <c r="A18" s="4" t="inlineStr">
        <is>
          <t>1998 I</t>
        </is>
      </c>
      <c r="B18" s="22" t="n">
        <v>3.17663699999999</v>
      </c>
      <c r="C18" s="9" t="n"/>
      <c r="I18" t="inlineStr">
        <is>
          <t>2013 I</t>
        </is>
      </c>
      <c r="J18" s="22" t="n">
        <v>3.984375</v>
      </c>
      <c r="K18" s="9" t="n"/>
    </row>
    <row r="19">
      <c r="A19" s="4" t="inlineStr">
        <is>
          <t>1998 II</t>
        </is>
      </c>
      <c r="B19" s="22" t="n">
        <v>3.57933799999999</v>
      </c>
      <c r="C19" s="9" t="n"/>
      <c r="I19" t="inlineStr">
        <is>
          <t>2013 II</t>
        </is>
      </c>
      <c r="J19" s="22" t="n">
        <v>3.79261299999999</v>
      </c>
      <c r="K19" s="9" t="n"/>
    </row>
    <row r="20">
      <c r="A20" s="4" t="inlineStr">
        <is>
          <t>1998 III</t>
        </is>
      </c>
      <c r="B20" s="22" t="n">
        <v>3.760581</v>
      </c>
      <c r="C20" s="9" t="n"/>
      <c r="I20" t="inlineStr">
        <is>
          <t>2013 III</t>
        </is>
      </c>
      <c r="J20" s="22" t="n">
        <v>3.70329199999999</v>
      </c>
      <c r="K20" s="9" t="n"/>
    </row>
    <row r="21">
      <c r="A21" s="4" t="inlineStr">
        <is>
          <t>1998 IV</t>
        </is>
      </c>
      <c r="B21" s="22" t="n">
        <v>3.886819</v>
      </c>
      <c r="C21" s="9" t="n"/>
      <c r="I21" t="inlineStr">
        <is>
          <t>2013 IV</t>
        </is>
      </c>
      <c r="J21" s="22" t="n">
        <v>3.61973099999999</v>
      </c>
      <c r="K21" s="9" t="n"/>
    </row>
    <row r="22">
      <c r="A22" s="4" t="inlineStr">
        <is>
          <t>1999 I</t>
        </is>
      </c>
      <c r="B22" s="22" t="n">
        <v>4.04775599999999</v>
      </c>
      <c r="C22" s="9" t="n"/>
      <c r="I22" t="inlineStr">
        <is>
          <t>2014 I</t>
        </is>
      </c>
      <c r="J22" s="22" t="n">
        <v>3.393939</v>
      </c>
      <c r="K22" s="9" t="n"/>
    </row>
    <row r="23">
      <c r="A23" s="4" t="inlineStr">
        <is>
          <t>1999 II</t>
        </is>
      </c>
      <c r="B23" s="22" t="n">
        <v>4.140248</v>
      </c>
      <c r="C23" s="9" t="n"/>
      <c r="I23" t="inlineStr">
        <is>
          <t>2014 II</t>
        </is>
      </c>
      <c r="J23" s="22" t="n">
        <v>3.36945899999999</v>
      </c>
      <c r="K23" s="9" t="n"/>
    </row>
    <row r="24">
      <c r="A24" s="4" t="inlineStr">
        <is>
          <t>1999 III</t>
        </is>
      </c>
      <c r="B24" s="22" t="n">
        <v>4.124352</v>
      </c>
      <c r="C24" s="9" t="n"/>
      <c r="I24" t="inlineStr">
        <is>
          <t>2014 III</t>
        </is>
      </c>
      <c r="J24" s="22" t="n">
        <v>3.34990299999999</v>
      </c>
      <c r="K24" s="9" t="n"/>
    </row>
    <row r="25">
      <c r="A25" s="4" t="inlineStr">
        <is>
          <t>1999 IV</t>
        </is>
      </c>
      <c r="B25" s="22" t="n">
        <v>4.018675</v>
      </c>
      <c r="C25" s="9" t="n"/>
      <c r="I25" t="inlineStr">
        <is>
          <t>2014 IV</t>
        </is>
      </c>
      <c r="J25" s="22" t="n">
        <v>3.213931</v>
      </c>
      <c r="K25" s="9" t="n"/>
    </row>
    <row r="26">
      <c r="A26" s="4" t="inlineStr">
        <is>
          <t>2000 I</t>
        </is>
      </c>
      <c r="B26" s="22" t="n">
        <v>4.28660999999999</v>
      </c>
      <c r="C26" s="9" t="n"/>
      <c r="I26" t="inlineStr">
        <is>
          <t>2015 I</t>
        </is>
      </c>
      <c r="J26" s="22" t="n">
        <v>3.24059799999999</v>
      </c>
      <c r="K26" s="9" t="n"/>
    </row>
    <row r="27">
      <c r="A27" s="4" t="inlineStr">
        <is>
          <t>2000 II</t>
        </is>
      </c>
      <c r="B27" s="22" t="n">
        <v>4.18123</v>
      </c>
      <c r="C27" s="9" t="n"/>
      <c r="I27" t="inlineStr">
        <is>
          <t>2015 II</t>
        </is>
      </c>
      <c r="J27" s="22" t="n">
        <v>3.159854</v>
      </c>
      <c r="K27" s="9" t="n"/>
    </row>
    <row r="28">
      <c r="A28" s="4" t="inlineStr">
        <is>
          <t>2000 III</t>
        </is>
      </c>
      <c r="B28" s="22" t="n">
        <v>4.12830599999999</v>
      </c>
      <c r="C28" s="9" t="n"/>
      <c r="I28" t="inlineStr">
        <is>
          <t>2015 III</t>
        </is>
      </c>
      <c r="J28" s="22" t="n">
        <v>3.16772999999999</v>
      </c>
      <c r="K28" s="9" t="n"/>
    </row>
    <row r="29">
      <c r="A29" s="4" t="inlineStr">
        <is>
          <t>2000 IV</t>
        </is>
      </c>
      <c r="B29" s="22" t="n">
        <v>4.086255</v>
      </c>
      <c r="C29" s="9" t="n"/>
      <c r="I29" t="inlineStr">
        <is>
          <t>2015 IV</t>
        </is>
      </c>
      <c r="J29" s="22" t="n">
        <v>3.051998</v>
      </c>
      <c r="K29" s="9" t="n"/>
    </row>
    <row r="30">
      <c r="A30" s="4" t="inlineStr">
        <is>
          <t>2001 I</t>
        </is>
      </c>
      <c r="B30" s="9" t="n">
        <v>4.220792</v>
      </c>
      <c r="C30" s="9" t="n"/>
      <c r="I30" t="inlineStr">
        <is>
          <t>2016 I</t>
        </is>
      </c>
      <c r="J30" s="22" t="n">
        <v>3.02792599999999</v>
      </c>
      <c r="K30" s="9" t="n"/>
    </row>
    <row r="31">
      <c r="A31" s="4" t="inlineStr">
        <is>
          <t>2001 II</t>
        </is>
      </c>
      <c r="B31" s="9" t="n">
        <v>4.348561</v>
      </c>
      <c r="C31" s="9" t="n"/>
      <c r="I31" t="inlineStr">
        <is>
          <t>2016 II</t>
        </is>
      </c>
      <c r="J31" s="22" t="n">
        <v>2.991336</v>
      </c>
      <c r="K31" s="9" t="n"/>
    </row>
    <row r="32">
      <c r="A32" s="4" t="inlineStr">
        <is>
          <t>2001 III</t>
        </is>
      </c>
      <c r="B32" s="9" t="n">
        <v>4.515209</v>
      </c>
      <c r="C32" s="9" t="n"/>
      <c r="I32" t="inlineStr">
        <is>
          <t>2016 III</t>
        </is>
      </c>
      <c r="J32" s="22" t="n">
        <v>2.88684299999999</v>
      </c>
      <c r="K32" s="9" t="n"/>
    </row>
    <row r="33">
      <c r="A33" s="4" t="inlineStr">
        <is>
          <t>2001 IV</t>
        </is>
      </c>
      <c r="B33" s="9" t="n">
        <v>4.825065</v>
      </c>
      <c r="C33" s="9" t="n"/>
      <c r="I33" t="inlineStr">
        <is>
          <t>2016 IV</t>
        </is>
      </c>
      <c r="J33" s="22" t="n">
        <v>2.848414</v>
      </c>
      <c r="K33" s="9" t="n"/>
    </row>
    <row r="34">
      <c r="A34" s="4" t="inlineStr">
        <is>
          <t>2002 I</t>
        </is>
      </c>
      <c r="B34" s="9" t="n">
        <v>4.696139</v>
      </c>
      <c r="C34" s="9" t="n"/>
      <c r="I34" t="inlineStr">
        <is>
          <t>2017 I</t>
        </is>
      </c>
      <c r="J34" s="22" t="n">
        <v>2.74980099999999</v>
      </c>
      <c r="K34" s="9" t="n"/>
    </row>
    <row r="35">
      <c r="A35" s="4" t="inlineStr">
        <is>
          <t>2002 II</t>
        </is>
      </c>
      <c r="B35" s="9" t="n">
        <v>4.855899</v>
      </c>
      <c r="C35" s="9" t="n"/>
      <c r="I35" t="inlineStr">
        <is>
          <t>2017 II</t>
        </is>
      </c>
      <c r="J35" s="22" t="n">
        <v>2.700622</v>
      </c>
      <c r="K35" s="9" t="n"/>
    </row>
    <row r="36">
      <c r="A36" s="4" t="inlineStr">
        <is>
          <t>2002 III</t>
        </is>
      </c>
      <c r="B36" s="9" t="n">
        <v>4.90002</v>
      </c>
      <c r="C36" s="9" t="n"/>
      <c r="I36" t="inlineStr">
        <is>
          <t>2017 III</t>
        </is>
      </c>
      <c r="J36" s="22" t="n">
        <v>2.60487899999999</v>
      </c>
      <c r="K36" s="9" t="n"/>
    </row>
    <row r="37">
      <c r="A37" s="4" t="inlineStr">
        <is>
          <t>2002 IV</t>
        </is>
      </c>
      <c r="B37" s="9" t="n">
        <v>4.868563</v>
      </c>
      <c r="C37" s="9" t="n"/>
      <c r="I37" t="inlineStr">
        <is>
          <t>2017 IV</t>
        </is>
      </c>
      <c r="J37" s="22" t="n">
        <v>2.565488</v>
      </c>
      <c r="K37" s="9" t="n"/>
    </row>
    <row r="38">
      <c r="A38" s="4" t="inlineStr">
        <is>
          <t>2003 I</t>
        </is>
      </c>
      <c r="B38" s="9" t="n">
        <v>4.80396</v>
      </c>
      <c r="C38" s="9" t="n"/>
      <c r="I38" t="inlineStr">
        <is>
          <t>2018 I</t>
        </is>
      </c>
      <c r="J38" s="22" t="n">
        <v>2.34793699999999</v>
      </c>
      <c r="K38" s="9" t="n"/>
    </row>
    <row r="39">
      <c r="A39" s="4" t="inlineStr">
        <is>
          <t>2003 II</t>
        </is>
      </c>
      <c r="B39" s="9" t="n">
        <v>4.842023</v>
      </c>
      <c r="C39" s="9" t="n"/>
      <c r="I39" t="inlineStr">
        <is>
          <t>2018 II</t>
        </is>
      </c>
      <c r="J39" s="22" t="n">
        <v>2.269444</v>
      </c>
      <c r="K39" s="9" t="n"/>
    </row>
    <row r="40">
      <c r="A40" s="4" t="inlineStr">
        <is>
          <t>2003 III</t>
        </is>
      </c>
      <c r="B40" s="9" t="n">
        <v>4.652262</v>
      </c>
      <c r="C40" s="9" t="n"/>
      <c r="I40" t="inlineStr">
        <is>
          <t>2018 III</t>
        </is>
      </c>
      <c r="J40" s="22" t="n">
        <v>2.31826499999999</v>
      </c>
      <c r="K40" s="9" t="n"/>
    </row>
    <row r="41">
      <c r="A41" s="4" t="inlineStr">
        <is>
          <t>2003 IV</t>
        </is>
      </c>
      <c r="B41" s="9" t="n">
        <v>4.522255</v>
      </c>
      <c r="C41" s="9" t="n"/>
      <c r="I41" t="inlineStr">
        <is>
          <t>2018 IV</t>
        </is>
      </c>
      <c r="J41" s="22" t="n">
        <v>2.379534</v>
      </c>
      <c r="K41" s="9" t="n"/>
    </row>
    <row r="44">
      <c r="A44" s="4" t="inlineStr">
        <is>
          <t>seasonaly adjusted, 25+ years for Japan, quarterly</t>
        </is>
      </c>
    </row>
    <row r="47">
      <c r="A47" s="18" t="inlineStr">
        <is>
          <t>https://fred.stlouisfed.org/series/LRHUADTTJPQ156S</t>
        </is>
      </c>
    </row>
  </sheetData>
  <hyperlinks>
    <hyperlink xmlns:r="http://schemas.openxmlformats.org/officeDocument/2006/relationships" ref="A47" r:id="rId1"/>
  </hyperlinks>
  <pageMargins left="0.7" right="0.7" top="0.75" bottom="0.75" header="0.3" footer="0.3"/>
  <pageSetup orientation="portrait" paperSize="9" horizontalDpi="0" verticalDpi="0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8"/>
  <sheetViews>
    <sheetView topLeftCell="D1" zoomScale="75" zoomScaleNormal="60" zoomScaleSheetLayoutView="50" workbookViewId="0">
      <selection activeCell="E28" sqref="E28"/>
    </sheetView>
  </sheetViews>
  <sheetFormatPr baseColWidth="10" defaultColWidth="11.1640625" defaultRowHeight="16"/>
  <cols>
    <col width="10.83203125" customWidth="1" style="4" min="1" max="1"/>
    <col width="18.6640625" customWidth="1" min="2" max="2"/>
    <col width="14.6640625" customWidth="1" min="3" max="3"/>
  </cols>
  <sheetData>
    <row r="1">
      <c r="A1" s="4" t="inlineStr">
        <is>
          <t>Year</t>
        </is>
      </c>
      <c r="B1" t="inlineStr">
        <is>
          <t>Rate</t>
        </is>
      </c>
      <c r="C1" t="inlineStr">
        <is>
          <t>cpi</t>
        </is>
      </c>
      <c r="D1" t="inlineStr">
        <is>
          <t>CPI smoothed: 1997Q2 ≈ mean(1996Q2, 1998Q2)</t>
        </is>
      </c>
      <c r="I1" s="4" t="inlineStr">
        <is>
          <t>Year</t>
        </is>
      </c>
      <c r="J1" t="inlineStr">
        <is>
          <t>Rate</t>
        </is>
      </c>
      <c r="K1" t="inlineStr">
        <is>
          <t>cpi</t>
        </is>
      </c>
      <c r="L1" t="inlineStr">
        <is>
          <t>CPI smoothed: 2014Q2 ≈ mean(2013Q2, 2015Q2)</t>
        </is>
      </c>
    </row>
    <row r="2">
      <c r="A2" s="4" t="inlineStr">
        <is>
          <t>1993 IV</t>
        </is>
      </c>
      <c r="B2" t="n">
        <v>97.39696000000001</v>
      </c>
      <c r="I2" s="4" t="inlineStr">
        <is>
          <t>2008 IV</t>
        </is>
      </c>
      <c r="J2" t="n">
        <v>98.59483</v>
      </c>
    </row>
    <row r="3">
      <c r="A3" s="4" t="inlineStr">
        <is>
          <t>1994 I</t>
        </is>
      </c>
      <c r="B3" s="20" t="n">
        <v>98.00684</v>
      </c>
      <c r="C3" s="45">
        <f>(B3-B2)/B2</f>
        <v/>
      </c>
      <c r="D3" s="45" t="n">
        <v>0.006261797082783587</v>
      </c>
      <c r="I3" t="inlineStr">
        <is>
          <t>2009 I</t>
        </is>
      </c>
      <c r="J3" s="20" t="n">
        <v>97.69471</v>
      </c>
      <c r="K3" s="45">
        <f>(J3-J2)/J2</f>
        <v/>
      </c>
      <c r="L3" s="45" t="n">
        <v>-0.009129484781301425</v>
      </c>
    </row>
    <row r="4">
      <c r="A4" s="4" t="inlineStr">
        <is>
          <t>1994 II</t>
        </is>
      </c>
      <c r="B4" s="20" t="n">
        <v>97.82388</v>
      </c>
      <c r="C4" s="45">
        <f>(B4-B3)/B3</f>
        <v/>
      </c>
      <c r="D4" s="45" t="n">
        <v>-0.001866808479897875</v>
      </c>
      <c r="G4">
        <f>J3/B3*1.05</f>
        <v/>
      </c>
      <c r="I4" t="inlineStr">
        <is>
          <t>2009 II</t>
        </is>
      </c>
      <c r="J4" s="20" t="n">
        <v>97.27679999999989</v>
      </c>
      <c r="K4" s="45">
        <f>(J4-J3)/J3</f>
        <v/>
      </c>
      <c r="L4" s="45" t="n">
        <v>-0.004277713706301044</v>
      </c>
    </row>
    <row r="5">
      <c r="A5" s="4" t="inlineStr">
        <is>
          <t>1994 III</t>
        </is>
      </c>
      <c r="B5" s="20" t="n">
        <v>97.85436</v>
      </c>
      <c r="C5" s="45">
        <f>(B5-B4)/B4</f>
        <v/>
      </c>
      <c r="D5" s="45" t="n">
        <v>0.0003115803625862844</v>
      </c>
      <c r="I5" t="inlineStr">
        <is>
          <t>2009 III</t>
        </is>
      </c>
      <c r="J5" s="20" t="n">
        <v>96.98748000000001</v>
      </c>
      <c r="K5" s="45">
        <f>(J5-J4)/J4</f>
        <v/>
      </c>
      <c r="L5" s="45" t="n">
        <v>-0.002974193230039333</v>
      </c>
    </row>
    <row r="6">
      <c r="A6" s="4" t="inlineStr">
        <is>
          <t>1994 IV</t>
        </is>
      </c>
      <c r="B6" s="20" t="n">
        <v>98.31178</v>
      </c>
      <c r="C6" s="45">
        <f>(B6-B5)/B5</f>
        <v/>
      </c>
      <c r="D6" s="45" t="n">
        <v>0.004674497896670103</v>
      </c>
      <c r="I6" t="inlineStr">
        <is>
          <t>2009 IV</t>
        </is>
      </c>
      <c r="J6" s="20" t="n">
        <v>96.60172</v>
      </c>
      <c r="K6" s="45">
        <f>(J6-J5)/J5</f>
        <v/>
      </c>
      <c r="L6" s="45" t="n">
        <v>-0.003977420590781457</v>
      </c>
    </row>
    <row r="7">
      <c r="A7" s="4" t="inlineStr">
        <is>
          <t>1995 I</t>
        </is>
      </c>
      <c r="B7" s="20" t="n">
        <v>98.11395</v>
      </c>
      <c r="C7" s="45">
        <f>(B7-B6)/B6</f>
        <v/>
      </c>
      <c r="D7" s="45" t="n">
        <v>-0.002012271571117888</v>
      </c>
      <c r="I7" t="inlineStr">
        <is>
          <t>2010 I</t>
        </is>
      </c>
      <c r="J7" s="20" t="n">
        <v>96.79281</v>
      </c>
      <c r="K7" s="45">
        <f>(J7-J6)/J6</f>
        <v/>
      </c>
      <c r="L7" s="45" t="n">
        <v>0.001978122128674341</v>
      </c>
    </row>
    <row r="8">
      <c r="A8" s="4" t="inlineStr">
        <is>
          <t>1995 II</t>
        </is>
      </c>
      <c r="B8" s="20" t="n">
        <v>97.82038</v>
      </c>
      <c r="C8" s="45">
        <f>(B8-B7)/B7</f>
        <v/>
      </c>
      <c r="D8" s="45" t="n">
        <v>-0.002992133126838768</v>
      </c>
      <c r="I8" t="inlineStr">
        <is>
          <t>2010 II</t>
        </is>
      </c>
      <c r="J8" s="20" t="n">
        <v>96.62312</v>
      </c>
      <c r="K8" s="45">
        <f>(J8-J7)/J7</f>
        <v/>
      </c>
      <c r="L8" s="45" t="n">
        <v>-0.001753126084468493</v>
      </c>
    </row>
    <row r="9">
      <c r="A9" s="4" t="inlineStr">
        <is>
          <t>1995 III</t>
        </is>
      </c>
      <c r="B9" s="20" t="n">
        <v>97.82038</v>
      </c>
      <c r="C9" s="45">
        <f>(B9-B8)/B8</f>
        <v/>
      </c>
      <c r="D9" s="45" t="n">
        <v>0</v>
      </c>
      <c r="I9" t="inlineStr">
        <is>
          <t>2010 III</t>
        </is>
      </c>
      <c r="J9" s="20" t="n">
        <v>96.28373000000001</v>
      </c>
      <c r="K9" s="45">
        <f>(J9-J8)/J8</f>
        <v/>
      </c>
      <c r="L9" s="45" t="n">
        <v>-0.003512513361191343</v>
      </c>
    </row>
    <row r="10">
      <c r="A10" s="4" t="inlineStr">
        <is>
          <t>1995 IV</t>
        </is>
      </c>
      <c r="B10" s="20" t="n">
        <v>97.7877699999999</v>
      </c>
      <c r="C10" s="45">
        <f>(B10-B9)/B9</f>
        <v/>
      </c>
      <c r="D10" s="45" t="n">
        <v>-0.000333366114506045</v>
      </c>
      <c r="I10" t="inlineStr">
        <is>
          <t>2010 IV</t>
        </is>
      </c>
      <c r="J10" s="20" t="n">
        <v>96.45341999999989</v>
      </c>
      <c r="K10" s="45">
        <f>(J10-J9)/J9</f>
        <v/>
      </c>
      <c r="L10" s="45" t="n">
        <v>0.00176239537043163</v>
      </c>
    </row>
    <row r="11">
      <c r="A11" s="4" t="inlineStr">
        <is>
          <t>1996 I</t>
        </is>
      </c>
      <c r="B11" s="20" t="n">
        <v>97.81998</v>
      </c>
      <c r="C11" s="45">
        <f>(B11-B10)/B10</f>
        <v/>
      </c>
      <c r="D11" s="45" t="n">
        <v>0.000329386793462064</v>
      </c>
      <c r="I11" t="inlineStr">
        <is>
          <t>2011 I</t>
        </is>
      </c>
      <c r="J11" s="20" t="n">
        <v>96.24979</v>
      </c>
      <c r="K11" s="45">
        <f>(J11-J10)/J10</f>
        <v/>
      </c>
      <c r="L11" s="45" t="n">
        <v>-0.00211117449230821</v>
      </c>
    </row>
    <row r="12">
      <c r="A12" s="4" t="inlineStr">
        <is>
          <t>1996 II</t>
        </is>
      </c>
      <c r="B12" s="20" t="n">
        <v>97.78697</v>
      </c>
      <c r="C12" s="45">
        <f>(B12-B11)/B11</f>
        <v/>
      </c>
      <c r="D12" s="45" t="n">
        <v>-0.0003374566218476473</v>
      </c>
      <c r="H12" s="15" t="n"/>
      <c r="I12" t="inlineStr">
        <is>
          <t>2011 II</t>
        </is>
      </c>
      <c r="J12" s="20" t="n">
        <v>96.24979</v>
      </c>
      <c r="K12" s="45">
        <f>(J12-J11)/J11</f>
        <v/>
      </c>
      <c r="L12" s="45" t="n">
        <v>0</v>
      </c>
    </row>
    <row r="13">
      <c r="A13" s="4" t="inlineStr">
        <is>
          <t>1996 III</t>
        </is>
      </c>
      <c r="B13" s="20" t="n">
        <v>97.98505</v>
      </c>
      <c r="C13" s="45">
        <f>(B13-B12)/B12</f>
        <v/>
      </c>
      <c r="D13" s="45" t="n">
        <v>0.00202562774979125</v>
      </c>
      <c r="H13" s="17" t="n"/>
      <c r="I13" t="inlineStr">
        <is>
          <t>2011 III</t>
        </is>
      </c>
      <c r="J13" s="20" t="n">
        <v>96.3516</v>
      </c>
      <c r="K13" s="45">
        <f>(J13-J12)/J12</f>
        <v/>
      </c>
      <c r="L13" s="65" t="n">
        <v>0.001057768541624874</v>
      </c>
      <c r="M13" s="16" t="n"/>
    </row>
    <row r="14">
      <c r="A14" s="4" t="inlineStr">
        <is>
          <t>1996 IV</t>
        </is>
      </c>
      <c r="B14" s="20" t="n">
        <v>98.0180699999999</v>
      </c>
      <c r="C14" s="45">
        <f>(B14-B13)/B13</f>
        <v/>
      </c>
      <c r="D14" s="45" t="n">
        <v>0.0003369901837055134</v>
      </c>
      <c r="H14" s="17" t="n"/>
      <c r="I14" t="inlineStr">
        <is>
          <t>2011 IV</t>
        </is>
      </c>
      <c r="J14" s="20" t="n">
        <v>96.14797</v>
      </c>
      <c r="K14" s="45">
        <f>(J14-J13)/J13</f>
        <v/>
      </c>
      <c r="L14" s="65" t="n">
        <v>-0.002113405485741845</v>
      </c>
      <c r="M14" s="16" t="n"/>
    </row>
    <row r="15">
      <c r="A15" s="4" t="inlineStr">
        <is>
          <t>1997 I</t>
        </is>
      </c>
      <c r="B15" s="20" t="n">
        <v>98.31519</v>
      </c>
      <c r="C15" s="45">
        <f>(B15-B14)/B14</f>
        <v/>
      </c>
      <c r="D15" s="45" t="n">
        <v>0.00303127780418556</v>
      </c>
      <c r="H15" s="17" t="n"/>
      <c r="I15" t="inlineStr">
        <is>
          <t>2012 I</t>
        </is>
      </c>
      <c r="J15" s="20" t="n">
        <v>96.58917</v>
      </c>
      <c r="K15" s="45">
        <f>(J15-J14)/J14</f>
        <v/>
      </c>
      <c r="L15" s="65" t="n">
        <v>0.004588760428327243</v>
      </c>
      <c r="M15" s="16" t="n"/>
    </row>
    <row r="16">
      <c r="A16" s="4" t="inlineStr">
        <is>
          <t>1997 II</t>
        </is>
      </c>
      <c r="B16" s="20" t="n">
        <v>99.76779999999989</v>
      </c>
      <c r="C16" s="64">
        <f>(B16-B15)/B15</f>
        <v/>
      </c>
      <c r="D16" s="45">
        <f>C16</f>
        <v/>
      </c>
      <c r="H16" s="17" t="n"/>
      <c r="I16" t="inlineStr">
        <is>
          <t>2012 II</t>
        </is>
      </c>
      <c r="J16" s="20" t="n">
        <v>96.38554000000001</v>
      </c>
      <c r="K16" s="45">
        <f>(J16-J15)/J15</f>
        <v/>
      </c>
      <c r="L16" s="65" t="n">
        <v>-0.002108207369418226</v>
      </c>
      <c r="M16" s="16" t="n"/>
    </row>
    <row r="17">
      <c r="A17" s="4" t="inlineStr">
        <is>
          <t>1997 III</t>
        </is>
      </c>
      <c r="B17" s="20" t="n">
        <v>100.0979</v>
      </c>
      <c r="C17" s="45">
        <f>(B17-B16)/B16</f>
        <v/>
      </c>
      <c r="D17" s="45" t="n">
        <v>0.003308682761372922</v>
      </c>
      <c r="H17" s="17" t="n"/>
      <c r="I17" t="inlineStr">
        <is>
          <t>2012 III</t>
        </is>
      </c>
      <c r="J17" s="20" t="n">
        <v>95.94434</v>
      </c>
      <c r="K17" s="45">
        <f>(J17-J16)/J16</f>
        <v/>
      </c>
      <c r="L17" s="65" t="n">
        <v>-0.004577450102992722</v>
      </c>
      <c r="M17" s="16" t="n"/>
    </row>
    <row r="18">
      <c r="A18" s="4" t="inlineStr">
        <is>
          <t>1997 IV</t>
        </is>
      </c>
      <c r="B18" s="20" t="n">
        <v>100.064899999999</v>
      </c>
      <c r="C18" s="45">
        <f>(B18-B17)/B17</f>
        <v/>
      </c>
      <c r="D18" s="45" t="n">
        <v>-0.0003296772459861397</v>
      </c>
      <c r="H18" s="17" t="n"/>
      <c r="I18" t="inlineStr">
        <is>
          <t>2012 IV</t>
        </is>
      </c>
      <c r="J18" s="20" t="n">
        <v>95.94434</v>
      </c>
      <c r="K18" s="45">
        <f>(J18-J17)/J17</f>
        <v/>
      </c>
      <c r="L18" s="65" t="n">
        <v>0</v>
      </c>
      <c r="M18" s="16" t="n"/>
    </row>
    <row r="19">
      <c r="A19" s="4" t="inlineStr">
        <is>
          <t>1998 I</t>
        </is>
      </c>
      <c r="B19" s="20" t="n">
        <v>100.296</v>
      </c>
      <c r="C19" s="45">
        <f>(B19-B18)/B18</f>
        <v/>
      </c>
      <c r="D19" s="45" t="n">
        <v>0.002309501133774272</v>
      </c>
      <c r="H19" s="17" t="n"/>
      <c r="I19" t="inlineStr">
        <is>
          <t>2013 I</t>
        </is>
      </c>
      <c r="J19" s="20" t="n">
        <v>96.04616</v>
      </c>
      <c r="K19" s="45">
        <f>(J19-J18)/J18</f>
        <v/>
      </c>
      <c r="L19" s="65" t="n">
        <v>0.001061240298281312</v>
      </c>
      <c r="M19" s="16" t="n"/>
    </row>
    <row r="20">
      <c r="A20" s="4" t="inlineStr">
        <is>
          <t>1998 II</t>
        </is>
      </c>
      <c r="B20" s="20" t="n">
        <v>100.164</v>
      </c>
      <c r="C20" s="45">
        <f>(B20-B19)/B19</f>
        <v/>
      </c>
      <c r="D20" s="45" t="n">
        <v>-0.001316104331179758</v>
      </c>
      <c r="H20" s="17" t="n"/>
      <c r="I20" t="inlineStr">
        <is>
          <t>2013 II</t>
        </is>
      </c>
      <c r="J20" s="20" t="n">
        <v>96.14797</v>
      </c>
      <c r="K20" s="45">
        <f>(J20-J19)/J19</f>
        <v/>
      </c>
      <c r="L20" s="65" t="n">
        <v>0.001060011144641289</v>
      </c>
      <c r="M20" s="16" t="n"/>
    </row>
    <row r="21">
      <c r="A21" s="4" t="inlineStr">
        <is>
          <t>1998 III</t>
        </is>
      </c>
      <c r="B21" s="20" t="n">
        <v>99.86684</v>
      </c>
      <c r="C21" s="45">
        <f>(B21-B20)/B20</f>
        <v/>
      </c>
      <c r="D21" s="45" t="n">
        <v>-0.002966734555329312</v>
      </c>
      <c r="H21" s="17" t="n"/>
      <c r="I21" t="inlineStr">
        <is>
          <t>2013 III</t>
        </is>
      </c>
      <c r="J21" s="20" t="n">
        <v>96.79281</v>
      </c>
      <c r="K21" s="45">
        <f>(J21-J20)/J20</f>
        <v/>
      </c>
      <c r="L21" s="65" t="n">
        <v>0.00670674586265318</v>
      </c>
      <c r="M21" s="16" t="n"/>
    </row>
    <row r="22">
      <c r="A22" s="4" t="inlineStr">
        <is>
          <t>1998 IV</t>
        </is>
      </c>
      <c r="B22" s="20" t="n">
        <v>100.5931</v>
      </c>
      <c r="C22" s="64">
        <f>(B22-B21)/B21</f>
        <v/>
      </c>
      <c r="D22" s="45">
        <f>C22</f>
        <v/>
      </c>
      <c r="H22" s="17" t="n"/>
      <c r="I22" t="inlineStr">
        <is>
          <t>2013 IV</t>
        </is>
      </c>
      <c r="J22" s="20" t="n">
        <v>97.26794</v>
      </c>
      <c r="K22" s="45">
        <f>(J22-J21)/J21</f>
        <v/>
      </c>
      <c r="L22" s="65" t="n">
        <v>0.004908732373819842</v>
      </c>
      <c r="M22" s="16" t="n"/>
    </row>
    <row r="23">
      <c r="A23" s="4" t="inlineStr">
        <is>
          <t>1999 I</t>
        </is>
      </c>
      <c r="B23" s="20" t="n">
        <v>100.164</v>
      </c>
      <c r="C23" s="45">
        <f>(B23-B22)/B22</f>
        <v/>
      </c>
      <c r="D23" s="45" t="n">
        <v>-0.004265700132514112</v>
      </c>
      <c r="H23" s="17" t="n"/>
      <c r="I23" t="inlineStr">
        <is>
          <t>2014 I</t>
        </is>
      </c>
      <c r="J23" s="20" t="n">
        <v>97.47157</v>
      </c>
      <c r="K23" s="45">
        <f>(J23-J22)/J22</f>
        <v/>
      </c>
      <c r="L23" s="65" t="n">
        <v>0.002093495554650422</v>
      </c>
      <c r="M23" s="16" t="n"/>
    </row>
    <row r="24">
      <c r="A24" s="4" t="inlineStr">
        <is>
          <t>1999 II</t>
        </is>
      </c>
      <c r="B24" s="20" t="n">
        <v>99.93286999999989</v>
      </c>
      <c r="C24" s="45">
        <f>(B24-B23)/B23</f>
        <v/>
      </c>
      <c r="D24" s="45" t="n">
        <v>-0.002307515674295224</v>
      </c>
      <c r="H24" s="17" t="n"/>
      <c r="I24" t="inlineStr">
        <is>
          <t>2014 II</t>
        </is>
      </c>
      <c r="J24" s="20" t="n">
        <v>99.6097</v>
      </c>
      <c r="K24" s="64">
        <f>(J24-J23)/J23</f>
        <v/>
      </c>
      <c r="L24" s="45">
        <f>AVERAGE(K20,K28)</f>
        <v/>
      </c>
    </row>
    <row r="25">
      <c r="A25" s="4" t="inlineStr">
        <is>
          <t>1999 III</t>
        </is>
      </c>
      <c r="B25" s="20" t="n">
        <v>99.86684</v>
      </c>
      <c r="C25" s="45">
        <f>(B25-B24)/B24</f>
        <v/>
      </c>
      <c r="D25" s="45" t="n">
        <v>-0.0006607435571488981</v>
      </c>
      <c r="I25" t="inlineStr">
        <is>
          <t>2014 III</t>
        </is>
      </c>
      <c r="J25" s="20" t="n">
        <v>100.017</v>
      </c>
      <c r="K25" s="45">
        <f>(J25-J24)/J24</f>
        <v/>
      </c>
      <c r="L25" s="45" t="n">
        <v>0.004088959207787918</v>
      </c>
    </row>
    <row r="26">
      <c r="A26" s="4" t="inlineStr">
        <is>
          <t>1999 IV</t>
        </is>
      </c>
      <c r="B26" s="20" t="n">
        <v>99.56972</v>
      </c>
      <c r="C26" s="45">
        <f>(B26-B25)/B25</f>
        <v/>
      </c>
      <c r="D26" s="45" t="n">
        <v>-0.002975161725353406</v>
      </c>
      <c r="I26" t="inlineStr">
        <is>
          <t>2014 IV</t>
        </is>
      </c>
      <c r="J26" s="20" t="n">
        <v>99.74545999999989</v>
      </c>
      <c r="K26" s="45">
        <f>(J26-J25)/J25</f>
        <v/>
      </c>
      <c r="L26" s="45" t="n">
        <v>-0.002714938460462733</v>
      </c>
    </row>
    <row r="27">
      <c r="A27" s="4" t="inlineStr">
        <is>
          <t>2000 I</t>
        </is>
      </c>
      <c r="B27" s="20" t="n">
        <v>99.60126</v>
      </c>
      <c r="C27" s="45">
        <f>(B27-B26)/B26</f>
        <v/>
      </c>
      <c r="D27" s="45" t="n">
        <v>0.0003167629676973338</v>
      </c>
      <c r="I27" t="inlineStr">
        <is>
          <t>2015 I</t>
        </is>
      </c>
      <c r="J27" s="20" t="n">
        <v>99.7794</v>
      </c>
      <c r="K27" s="45">
        <f>(J27-J26)/J26</f>
        <v/>
      </c>
      <c r="L27" s="45" t="n">
        <v>0.0003402661133659688</v>
      </c>
    </row>
    <row r="28">
      <c r="A28" s="4" t="inlineStr">
        <is>
          <t>2000 II</t>
        </is>
      </c>
      <c r="B28" s="20" t="n">
        <v>99.40761000000001</v>
      </c>
      <c r="C28" s="45">
        <f>(B28-B27)/B27</f>
        <v/>
      </c>
      <c r="D28" s="45" t="n">
        <v>-0.001944252512468125</v>
      </c>
      <c r="I28" t="inlineStr">
        <is>
          <t>2015 II</t>
        </is>
      </c>
      <c r="J28" s="20" t="n">
        <v>100.1527</v>
      </c>
      <c r="K28" s="45">
        <f>(J28-J27)/J27</f>
        <v/>
      </c>
      <c r="L28" s="45" t="n">
        <v>0.003741253204569284</v>
      </c>
    </row>
    <row r="29">
      <c r="A29" s="4" t="inlineStr">
        <is>
          <t>2000 III</t>
        </is>
      </c>
      <c r="B29" s="20" t="n">
        <v>99.24623</v>
      </c>
      <c r="C29" s="45">
        <f>(B29-B28)/B28</f>
        <v/>
      </c>
      <c r="D29" s="45" t="n">
        <v>-0.001623416959727815</v>
      </c>
      <c r="I29" t="inlineStr">
        <is>
          <t>2015 III</t>
        </is>
      </c>
      <c r="J29" s="20" t="n">
        <v>100.1527</v>
      </c>
      <c r="K29" s="45">
        <f>(J29-J28)/J28</f>
        <v/>
      </c>
      <c r="L29" s="45" t="n">
        <v>0</v>
      </c>
    </row>
    <row r="30">
      <c r="A30" s="4" t="inlineStr">
        <is>
          <t>2000 IV</t>
        </is>
      </c>
      <c r="B30" s="20" t="n">
        <v>99.11713</v>
      </c>
      <c r="C30" s="45">
        <f>(B30-B29)/B29</f>
        <v/>
      </c>
      <c r="D30" s="45" t="n">
        <v>-0.001300805078439695</v>
      </c>
      <c r="I30" t="inlineStr">
        <is>
          <t>2015 IV</t>
        </is>
      </c>
      <c r="J30" s="20" t="n">
        <v>99.91515</v>
      </c>
      <c r="K30" s="45">
        <f>(J30-J29)/J29</f>
        <v/>
      </c>
      <c r="L30" s="45" t="n">
        <v>-0.002371878142077037</v>
      </c>
    </row>
    <row r="31">
      <c r="A31" s="4" t="inlineStr">
        <is>
          <t>2001 I</t>
        </is>
      </c>
      <c r="B31" t="n">
        <v>99.08485</v>
      </c>
      <c r="C31" s="45">
        <f>(B31-B30)/B30</f>
        <v/>
      </c>
      <c r="D31" s="45" t="n">
        <v>-0.0003256752894277718</v>
      </c>
      <c r="I31" t="inlineStr">
        <is>
          <t>2016 I</t>
        </is>
      </c>
      <c r="J31" s="20" t="n">
        <v>99.81334</v>
      </c>
      <c r="K31" s="45">
        <f>(J31-J30)/J30</f>
        <v/>
      </c>
      <c r="L31" s="45" t="n">
        <v>-0.001018964591455854</v>
      </c>
    </row>
    <row r="32">
      <c r="A32" s="4" t="inlineStr">
        <is>
          <t>2001 II</t>
        </is>
      </c>
      <c r="B32" t="n">
        <v>98.633</v>
      </c>
      <c r="C32" s="45">
        <f>(B32-B31)/B31</f>
        <v/>
      </c>
      <c r="D32" s="45" t="n">
        <v>-0.004560232972043732</v>
      </c>
      <c r="I32" t="inlineStr">
        <is>
          <t>2016 II</t>
        </is>
      </c>
      <c r="J32" s="20" t="n">
        <v>99.8472699999999</v>
      </c>
      <c r="K32" s="45">
        <f>(J32-J31)/J31</f>
        <v/>
      </c>
      <c r="L32" s="45" t="n">
        <v>0.000339934521777335</v>
      </c>
    </row>
    <row r="33">
      <c r="A33" s="4" t="inlineStr">
        <is>
          <t>2001 III</t>
        </is>
      </c>
      <c r="B33" t="n">
        <v>98.40707</v>
      </c>
      <c r="C33" s="45">
        <f>(B33-B32)/B32</f>
        <v/>
      </c>
      <c r="D33" s="45" t="n">
        <v>-0.002290612675270864</v>
      </c>
      <c r="I33" t="inlineStr">
        <is>
          <t>2016 III</t>
        </is>
      </c>
      <c r="J33" s="20" t="n">
        <v>99.71151999999989</v>
      </c>
      <c r="K33" s="45">
        <f>(J33-J32)/J32</f>
        <v/>
      </c>
      <c r="L33" s="45" t="n">
        <v>-0.001359576481159693</v>
      </c>
    </row>
    <row r="34">
      <c r="A34" s="4" t="inlineStr">
        <is>
          <t>2001 IV</t>
        </is>
      </c>
      <c r="B34" t="n">
        <v>98.05204999999999</v>
      </c>
      <c r="C34" s="45">
        <f>(B34-B33)/B33</f>
        <v/>
      </c>
      <c r="D34" s="45" t="n">
        <v>-0.003607667619816445</v>
      </c>
      <c r="I34" t="inlineStr">
        <is>
          <t>2016 IV</t>
        </is>
      </c>
      <c r="J34" s="20" t="n">
        <v>100.1527</v>
      </c>
      <c r="K34" s="45">
        <f>(J34-J33)/J33</f>
        <v/>
      </c>
      <c r="L34" s="45" t="n">
        <v>0.004424563982176811</v>
      </c>
    </row>
    <row r="35">
      <c r="A35" s="4" t="inlineStr">
        <is>
          <t>2002 I</t>
        </is>
      </c>
      <c r="B35" t="n">
        <v>97.72929000000001</v>
      </c>
      <c r="C35" s="45">
        <f>(B35-B34)/B34</f>
        <v/>
      </c>
      <c r="D35" s="45" t="n">
        <v>-0.003291721080793193</v>
      </c>
      <c r="I35" t="inlineStr">
        <is>
          <t>2017 I</t>
        </is>
      </c>
      <c r="J35" s="20" t="n">
        <v>100.0848</v>
      </c>
      <c r="K35" s="45">
        <f>(J35-J34)/J34</f>
        <v/>
      </c>
      <c r="L35" s="45" t="n">
        <v>-0.0006779647478300088</v>
      </c>
    </row>
    <row r="36">
      <c r="A36" s="4" t="inlineStr">
        <is>
          <t>2002 II</t>
        </is>
      </c>
      <c r="B36" t="n">
        <v>97.76157000000001</v>
      </c>
      <c r="C36" s="45">
        <f>(B36-B35)/B35</f>
        <v/>
      </c>
      <c r="D36" s="45" t="n">
        <v>0.0003303001587343987</v>
      </c>
      <c r="I36" t="inlineStr">
        <is>
          <t>2017 II</t>
        </is>
      </c>
      <c r="J36" s="20" t="n">
        <v>100.2885</v>
      </c>
      <c r="K36" s="45">
        <f>(J36-J35)/J35</f>
        <v/>
      </c>
      <c r="L36" s="45" t="n">
        <v>0.002035274087573715</v>
      </c>
    </row>
    <row r="37">
      <c r="A37" s="4" t="inlineStr">
        <is>
          <t>2002 III</t>
        </is>
      </c>
      <c r="B37" t="n">
        <v>97.63247</v>
      </c>
      <c r="C37" s="45">
        <f>(B37-B36)/B36</f>
        <v/>
      </c>
      <c r="D37" s="45" t="n">
        <v>-0.001320559806885346</v>
      </c>
      <c r="I37" t="inlineStr">
        <is>
          <t>2017 III</t>
        </is>
      </c>
      <c r="J37" s="20" t="n">
        <v>100.356399999999</v>
      </c>
      <c r="K37" s="45">
        <f>(J37-J36)/J36</f>
        <v/>
      </c>
      <c r="L37" s="45" t="n">
        <v>0.0006770467202022142</v>
      </c>
    </row>
    <row r="38">
      <c r="A38" s="4" t="inlineStr">
        <is>
          <t>2002 IV</t>
        </is>
      </c>
      <c r="B38" t="n">
        <v>97.53564</v>
      </c>
      <c r="C38" s="45">
        <f>(B38-B37)/B37</f>
        <v/>
      </c>
      <c r="D38" s="45" t="n">
        <v>-0.0009917807057426395</v>
      </c>
      <c r="I38" t="inlineStr">
        <is>
          <t>2017 IV</t>
        </is>
      </c>
      <c r="J38" s="20" t="n">
        <v>100.7636</v>
      </c>
      <c r="K38" s="45">
        <f>(J38-J37)/J37</f>
        <v/>
      </c>
      <c r="L38" s="45" t="n">
        <v>0.004057538931259012</v>
      </c>
    </row>
    <row r="39">
      <c r="A39" s="4" t="inlineStr">
        <is>
          <t>2003 I</t>
        </is>
      </c>
      <c r="B39" t="n">
        <v>97.47109</v>
      </c>
      <c r="C39" s="45">
        <f>(B39-B38)/B38</f>
        <v/>
      </c>
      <c r="D39" s="45" t="n">
        <v>-0.0006618093652740372</v>
      </c>
      <c r="I39" t="inlineStr">
        <is>
          <t>2018 I</t>
        </is>
      </c>
      <c r="J39" s="20" t="n">
        <v>101.3745</v>
      </c>
      <c r="K39" s="45">
        <f>(J39-J38)/J38</f>
        <v/>
      </c>
      <c r="L39" s="45" t="n">
        <v>0.006062705183220934</v>
      </c>
    </row>
    <row r="40">
      <c r="A40" s="4" t="inlineStr">
        <is>
          <t>2003 II</t>
        </is>
      </c>
      <c r="B40" t="n">
        <v>97.53564</v>
      </c>
      <c r="C40" s="45">
        <f>(B40-B39)/B39</f>
        <v/>
      </c>
      <c r="D40" s="45" t="n">
        <v>0.000662247646968932</v>
      </c>
      <c r="I40" t="inlineStr">
        <is>
          <t>2018 II</t>
        </is>
      </c>
      <c r="J40" s="20" t="n">
        <v>100.9672</v>
      </c>
      <c r="K40" s="45">
        <f>(J40-J39)/J39</f>
        <v/>
      </c>
      <c r="L40" s="45" t="n">
        <v>-0.004017775673369459</v>
      </c>
    </row>
    <row r="41">
      <c r="A41" s="4" t="inlineStr">
        <is>
          <t>2003 III</t>
        </is>
      </c>
      <c r="B41" t="n">
        <v>97.40654000000001</v>
      </c>
      <c r="C41" s="45">
        <f>(B41-B40)/B40</f>
        <v/>
      </c>
      <c r="D41" s="45" t="n">
        <v>-0.001323618730548074</v>
      </c>
      <c r="I41" t="inlineStr">
        <is>
          <t>2018 III</t>
        </is>
      </c>
      <c r="J41" s="20" t="n">
        <v>101.476299999999</v>
      </c>
      <c r="K41" s="45">
        <f>(J41-J40)/J40</f>
        <v/>
      </c>
      <c r="L41" s="45" t="n">
        <v>0.005042231536568258</v>
      </c>
    </row>
    <row r="42">
      <c r="A42" s="4" t="inlineStr">
        <is>
          <t>2003 IV</t>
        </is>
      </c>
      <c r="B42" t="n">
        <v>97.21289</v>
      </c>
      <c r="C42" s="45">
        <f>(B42-B41)/B41</f>
        <v/>
      </c>
      <c r="D42" s="45" t="n">
        <v>-0.001988059528651825</v>
      </c>
      <c r="I42" t="inlineStr">
        <is>
          <t>2018 IV</t>
        </is>
      </c>
      <c r="J42" s="20" t="n">
        <v>101.6121</v>
      </c>
      <c r="K42" s="45">
        <f>(J42-J41)/J41</f>
        <v/>
      </c>
      <c r="L42" s="45" t="n">
        <v>0.00133824351105627</v>
      </c>
    </row>
    <row r="45">
      <c r="A45" s="4" t="inlineStr">
        <is>
          <t>seasonal adjusted, quarterly, 2015=100</t>
        </is>
      </c>
    </row>
    <row r="48">
      <c r="A48" s="18" t="inlineStr">
        <is>
          <t>https://fred.stlouisfed.org/series/CPALTT01JPQ661S</t>
        </is>
      </c>
    </row>
  </sheetData>
  <hyperlinks>
    <hyperlink xmlns:r="http://schemas.openxmlformats.org/officeDocument/2006/relationships" ref="A48" r:id="rId1"/>
  </hyperlinks>
  <pageMargins left="0.7" right="0.7" top="0.75" bottom="0.75" header="0.3" footer="0.3"/>
  <pageSetup orientation="portrait" paperSize="9" horizontalDpi="360" verticalDpi="360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zoomScale="88" workbookViewId="0">
      <selection activeCell="P39" sqref="P39"/>
    </sheetView>
  </sheetViews>
  <sheetFormatPr baseColWidth="10" defaultRowHeight="16"/>
  <cols>
    <col width="12" bestFit="1" customWidth="1" min="2" max="2"/>
    <col width="12" bestFit="1" customWidth="1" min="10" max="10"/>
  </cols>
  <sheetData>
    <row r="1">
      <c r="A1" s="4" t="inlineStr">
        <is>
          <t>Year</t>
        </is>
      </c>
      <c r="B1" t="inlineStr">
        <is>
          <t>Nominal GDP</t>
        </is>
      </c>
      <c r="I1" s="4" t="inlineStr">
        <is>
          <t>Year</t>
        </is>
      </c>
      <c r="J1" t="inlineStr">
        <is>
          <t>Nominal GDP</t>
        </is>
      </c>
    </row>
    <row r="2">
      <c r="A2" s="4" t="inlineStr">
        <is>
          <t>1994 I</t>
        </is>
      </c>
      <c r="B2" s="48" t="n">
        <v>510102.9</v>
      </c>
      <c r="I2" t="inlineStr">
        <is>
          <t>2009 I</t>
        </is>
      </c>
      <c r="J2" s="48" t="n">
        <v>492259.6</v>
      </c>
    </row>
    <row r="3">
      <c r="A3" s="4" t="inlineStr">
        <is>
          <t>1994 II</t>
        </is>
      </c>
      <c r="B3" s="48" t="n">
        <v>509036.8</v>
      </c>
      <c r="I3" t="inlineStr">
        <is>
          <t>2009 II</t>
        </is>
      </c>
      <c r="J3" s="48" t="n">
        <v>497861.7</v>
      </c>
    </row>
    <row r="4">
      <c r="A4" s="4" t="inlineStr">
        <is>
          <t>1994 III</t>
        </is>
      </c>
      <c r="B4" s="48" t="n">
        <v>512988.9</v>
      </c>
      <c r="I4" t="inlineStr">
        <is>
          <t>2009 III</t>
        </is>
      </c>
      <c r="J4" s="48" t="n">
        <v>493597.9</v>
      </c>
    </row>
    <row r="5">
      <c r="A5" s="4" t="inlineStr">
        <is>
          <t>1994 IV</t>
        </is>
      </c>
      <c r="B5" s="48" t="n">
        <v>511572</v>
      </c>
      <c r="I5" t="inlineStr">
        <is>
          <t>2009 IV</t>
        </is>
      </c>
      <c r="J5" s="48" t="n">
        <v>496481.6</v>
      </c>
    </row>
    <row r="6">
      <c r="A6" s="4" t="inlineStr">
        <is>
          <t>1995 I</t>
        </is>
      </c>
      <c r="B6" s="48" t="n">
        <v>514908.4</v>
      </c>
      <c r="I6" t="inlineStr">
        <is>
          <t>2010 I</t>
        </is>
      </c>
      <c r="J6" s="48" t="n">
        <v>501533.7</v>
      </c>
    </row>
    <row r="7">
      <c r="A7" s="4" t="inlineStr">
        <is>
          <t>1995 II</t>
        </is>
      </c>
      <c r="B7" s="48" t="n">
        <v>518785.5</v>
      </c>
      <c r="I7" t="inlineStr">
        <is>
          <t>2010 II</t>
        </is>
      </c>
      <c r="J7" s="48" t="n">
        <v>504936.8</v>
      </c>
    </row>
    <row r="8">
      <c r="A8" s="4" t="inlineStr">
        <is>
          <t>1995 III</t>
        </is>
      </c>
      <c r="B8" s="48" t="n">
        <v>525380.9</v>
      </c>
      <c r="I8" t="inlineStr">
        <is>
          <t>2010 III</t>
        </is>
      </c>
      <c r="J8" s="48" t="n">
        <v>510930.7</v>
      </c>
    </row>
    <row r="9">
      <c r="A9" s="4" t="inlineStr">
        <is>
          <t>1995 IV</t>
        </is>
      </c>
      <c r="B9" s="48" t="n">
        <v>527014.7</v>
      </c>
      <c r="I9" t="inlineStr">
        <is>
          <t>2010 IV</t>
        </is>
      </c>
      <c r="J9" s="48" t="n">
        <v>505304.2</v>
      </c>
    </row>
    <row r="10">
      <c r="A10" s="4" t="inlineStr">
        <is>
          <t>1996 I</t>
        </is>
      </c>
      <c r="B10" s="48" t="n">
        <v>529017.7</v>
      </c>
      <c r="I10" t="inlineStr">
        <is>
          <t>2011 I</t>
        </is>
      </c>
      <c r="J10" s="48" t="n">
        <v>498689.8</v>
      </c>
    </row>
    <row r="11">
      <c r="A11" s="4" t="inlineStr">
        <is>
          <t>1996 II</t>
        </is>
      </c>
      <c r="B11" s="48" t="n">
        <v>536049.4</v>
      </c>
      <c r="I11" t="inlineStr">
        <is>
          <t>2011 II</t>
        </is>
      </c>
      <c r="J11" s="48" t="n">
        <v>490672.6</v>
      </c>
    </row>
    <row r="12">
      <c r="A12" s="4" t="inlineStr">
        <is>
          <t>1996 III</t>
        </is>
      </c>
      <c r="B12" s="48" t="n">
        <v>536121.9</v>
      </c>
      <c r="I12" t="inlineStr">
        <is>
          <t>2011 III</t>
        </is>
      </c>
      <c r="J12" s="48" t="n">
        <v>501084.3</v>
      </c>
    </row>
    <row r="13">
      <c r="A13" s="4" t="inlineStr">
        <is>
          <t>1996 IV</t>
        </is>
      </c>
      <c r="B13" s="48" t="n">
        <v>541134.8</v>
      </c>
      <c r="I13" t="inlineStr">
        <is>
          <t>2011 IV</t>
        </is>
      </c>
      <c r="J13" s="48" t="n">
        <v>500247.5</v>
      </c>
    </row>
    <row r="14">
      <c r="A14" s="4" t="inlineStr">
        <is>
          <t>1997 I</t>
        </is>
      </c>
      <c r="B14" s="48" t="n">
        <v>542156.7</v>
      </c>
      <c r="I14" t="inlineStr">
        <is>
          <t>2012 I</t>
        </is>
      </c>
      <c r="J14" s="48" t="n">
        <v>507465</v>
      </c>
    </row>
    <row r="15">
      <c r="A15" s="4" t="inlineStr">
        <is>
          <t>1997 II</t>
        </is>
      </c>
      <c r="B15" s="48" t="n">
        <v>544079.9</v>
      </c>
      <c r="I15" t="inlineStr">
        <is>
          <t>2012 II</t>
        </is>
      </c>
      <c r="J15" s="48" t="n">
        <v>500178.1</v>
      </c>
    </row>
    <row r="16">
      <c r="A16" s="4" t="inlineStr">
        <is>
          <t>1997 III</t>
        </is>
      </c>
      <c r="B16" s="48" t="n">
        <v>544024.6</v>
      </c>
      <c r="I16" t="inlineStr">
        <is>
          <t>2012 III</t>
        </is>
      </c>
      <c r="J16" s="48" t="n">
        <v>497580.9</v>
      </c>
    </row>
    <row r="17">
      <c r="A17" s="4" t="inlineStr">
        <is>
          <t>1997 IV</t>
        </is>
      </c>
      <c r="B17" s="48" t="n">
        <v>544965.8</v>
      </c>
      <c r="I17" t="inlineStr">
        <is>
          <t>2012 IV</t>
        </is>
      </c>
      <c r="J17" s="48" t="n">
        <v>497230</v>
      </c>
    </row>
    <row r="18">
      <c r="A18" s="4" t="inlineStr">
        <is>
          <t>1998 I</t>
        </is>
      </c>
      <c r="B18" s="48" t="n">
        <v>537984.2</v>
      </c>
      <c r="I18" t="inlineStr">
        <is>
          <t>2013 I</t>
        </is>
      </c>
      <c r="J18" s="48" t="n">
        <v>502947.1</v>
      </c>
    </row>
    <row r="19">
      <c r="A19" s="4" t="inlineStr">
        <is>
          <t>1998 II</t>
        </is>
      </c>
      <c r="B19" s="48" t="n">
        <v>534816</v>
      </c>
      <c r="I19" t="inlineStr">
        <is>
          <t>2013 II</t>
        </is>
      </c>
      <c r="J19" s="48" t="n">
        <v>507554.4</v>
      </c>
    </row>
    <row r="20">
      <c r="A20" s="4" t="inlineStr">
        <is>
          <t>1998 III</t>
        </is>
      </c>
      <c r="B20" s="48" t="n">
        <v>533899.7</v>
      </c>
      <c r="I20" t="inlineStr">
        <is>
          <t>2013 III</t>
        </is>
      </c>
      <c r="J20" s="48" t="n">
        <v>512890</v>
      </c>
    </row>
    <row r="21">
      <c r="A21" s="4" t="inlineStr">
        <is>
          <t>1998 IV</t>
        </is>
      </c>
      <c r="B21" s="48" t="n">
        <v>539288.6</v>
      </c>
      <c r="I21" t="inlineStr">
        <is>
          <t>2013 IV</t>
        </is>
      </c>
      <c r="J21" s="48" t="n">
        <v>512474.8</v>
      </c>
    </row>
    <row r="22">
      <c r="A22" s="4" t="inlineStr">
        <is>
          <t>1999 I</t>
        </is>
      </c>
      <c r="B22" s="48" t="n">
        <v>529063.3</v>
      </c>
      <c r="I22" t="inlineStr">
        <is>
          <t>2014 I</t>
        </is>
      </c>
      <c r="J22" s="48" t="n">
        <v>516608</v>
      </c>
    </row>
    <row r="23">
      <c r="A23" s="4" t="inlineStr">
        <is>
          <t>1999 II</t>
        </is>
      </c>
      <c r="B23" s="48" t="n">
        <v>529019.1</v>
      </c>
      <c r="I23" t="inlineStr">
        <is>
          <t>2014 II</t>
        </is>
      </c>
      <c r="J23" s="48" t="n">
        <v>517941.2</v>
      </c>
    </row>
    <row r="24">
      <c r="A24" s="4" t="inlineStr">
        <is>
          <t>1999 III</t>
        </is>
      </c>
      <c r="B24" s="48" t="n">
        <v>528593.4</v>
      </c>
      <c r="I24" t="inlineStr">
        <is>
          <t>2014 III</t>
        </is>
      </c>
      <c r="J24" s="48" t="n">
        <v>518261.7</v>
      </c>
    </row>
    <row r="25">
      <c r="A25" s="4" t="inlineStr">
        <is>
          <t>1999 IV</t>
        </is>
      </c>
      <c r="B25" s="48" t="n">
        <v>527862.6</v>
      </c>
      <c r="I25" t="inlineStr">
        <is>
          <t>2014 IV</t>
        </is>
      </c>
      <c r="J25" s="48" t="n">
        <v>522095</v>
      </c>
    </row>
    <row r="26">
      <c r="A26" s="4" t="inlineStr">
        <is>
          <t>2000 I</t>
        </is>
      </c>
      <c r="B26" s="48" t="n">
        <v>535133.8</v>
      </c>
      <c r="I26" t="inlineStr">
        <is>
          <t>2015 I</t>
        </is>
      </c>
      <c r="J26" s="48" t="n">
        <v>534727.3</v>
      </c>
    </row>
    <row r="27">
      <c r="A27" s="4" t="inlineStr">
        <is>
          <t>2000 II</t>
        </is>
      </c>
      <c r="B27" s="48" t="n">
        <v>535358.7</v>
      </c>
      <c r="I27" t="inlineStr">
        <is>
          <t>2015 II</t>
        </is>
      </c>
      <c r="J27" s="48" t="n">
        <v>538193.5</v>
      </c>
    </row>
    <row r="28">
      <c r="A28" s="4" t="inlineStr">
        <is>
          <t>2000 III</t>
        </is>
      </c>
      <c r="B28" s="48" t="n">
        <v>534440.1</v>
      </c>
      <c r="I28" t="inlineStr">
        <is>
          <t>2015 III</t>
        </is>
      </c>
      <c r="J28" s="48" t="n">
        <v>539902</v>
      </c>
    </row>
    <row r="29">
      <c r="A29" s="4" t="inlineStr">
        <is>
          <t>2000 IV</t>
        </is>
      </c>
      <c r="B29" s="48" t="n">
        <v>537843.4</v>
      </c>
      <c r="I29" t="inlineStr">
        <is>
          <t>2015 IV</t>
        </is>
      </c>
      <c r="J29" s="48" t="n">
        <v>539306.2</v>
      </c>
    </row>
    <row r="30">
      <c r="A30" s="4" t="inlineStr">
        <is>
          <t>2001 I</t>
        </is>
      </c>
      <c r="B30" s="48" t="n">
        <v>542552.7</v>
      </c>
      <c r="I30" t="inlineStr">
        <is>
          <t>2016 I</t>
        </is>
      </c>
      <c r="J30" s="48" t="n">
        <v>545302.5</v>
      </c>
    </row>
    <row r="31">
      <c r="A31" s="4" t="inlineStr">
        <is>
          <t>2001 II</t>
        </is>
      </c>
      <c r="B31" s="48" t="n">
        <v>534253.7</v>
      </c>
      <c r="I31" t="inlineStr">
        <is>
          <t>2016 II</t>
        </is>
      </c>
      <c r="J31" s="48" t="n">
        <v>543366.4</v>
      </c>
    </row>
    <row r="32">
      <c r="A32" s="4" t="inlineStr">
        <is>
          <t>2001 III</t>
        </is>
      </c>
      <c r="B32" s="48" t="n">
        <v>527026</v>
      </c>
      <c r="I32" t="inlineStr">
        <is>
          <t>2016 III</t>
        </is>
      </c>
      <c r="J32" s="48" t="n">
        <v>543580.2</v>
      </c>
    </row>
    <row r="33">
      <c r="A33" s="4" t="inlineStr">
        <is>
          <t>2001 IV</t>
        </is>
      </c>
      <c r="B33" s="48" t="n">
        <v>523926.1</v>
      </c>
      <c r="I33" t="inlineStr">
        <is>
          <t>2016 IV</t>
        </is>
      </c>
      <c r="J33" s="48" t="n">
        <v>544543</v>
      </c>
    </row>
    <row r="34">
      <c r="A34" s="4" t="inlineStr">
        <is>
          <t>2002 I</t>
        </is>
      </c>
      <c r="B34" s="48" t="n">
        <v>525460.8</v>
      </c>
      <c r="I34" t="inlineStr">
        <is>
          <t>2017 I</t>
        </is>
      </c>
      <c r="J34" s="48" t="n">
        <v>547710.4</v>
      </c>
    </row>
    <row r="35">
      <c r="A35" s="4" t="inlineStr">
        <is>
          <t>2002 II</t>
        </is>
      </c>
      <c r="B35" s="48" t="n">
        <v>524239.7</v>
      </c>
      <c r="I35" t="inlineStr">
        <is>
          <t>2017 II</t>
        </is>
      </c>
      <c r="J35" s="48" t="n">
        <v>550561.9</v>
      </c>
    </row>
    <row r="36">
      <c r="A36" s="4" t="inlineStr">
        <is>
          <t>2002 III</t>
        </is>
      </c>
      <c r="B36" s="48" t="n">
        <v>524193.6</v>
      </c>
      <c r="I36" t="inlineStr">
        <is>
          <t>2017 III</t>
        </is>
      </c>
      <c r="J36" s="48" t="n">
        <v>557116.2</v>
      </c>
    </row>
    <row r="37">
      <c r="A37" s="4" t="inlineStr">
        <is>
          <t>2002 IV</t>
        </is>
      </c>
      <c r="B37" s="48" t="n">
        <v>524421.6</v>
      </c>
      <c r="I37" t="inlineStr">
        <is>
          <t>2017 IV</t>
        </is>
      </c>
      <c r="J37" s="48" t="n">
        <v>556799</v>
      </c>
    </row>
    <row r="38">
      <c r="A38" s="4" t="inlineStr">
        <is>
          <t>2003 I</t>
        </is>
      </c>
      <c r="B38" s="48" t="n">
        <v>521369.3</v>
      </c>
      <c r="I38" t="inlineStr">
        <is>
          <t>2018 I</t>
        </is>
      </c>
      <c r="J38" s="48" t="n">
        <v>558448.7</v>
      </c>
    </row>
    <row r="39">
      <c r="A39" s="4" t="inlineStr">
        <is>
          <t>2003 II</t>
        </is>
      </c>
      <c r="B39" s="48" t="n">
        <v>524525.4</v>
      </c>
      <c r="I39" t="inlineStr">
        <is>
          <t>2018 II</t>
        </is>
      </c>
      <c r="J39" s="48" t="n">
        <v>558877.6</v>
      </c>
    </row>
    <row r="40">
      <c r="A40" s="4" t="inlineStr">
        <is>
          <t>2003 III</t>
        </is>
      </c>
      <c r="B40" s="48" t="n">
        <v>524374.1</v>
      </c>
      <c r="I40" t="inlineStr">
        <is>
          <t>2018 III</t>
        </is>
      </c>
      <c r="J40" s="48" t="n">
        <v>555387.1</v>
      </c>
    </row>
    <row r="41">
      <c r="A41" s="4" t="inlineStr">
        <is>
          <t>2003 IV</t>
        </is>
      </c>
      <c r="B41" s="48" t="n">
        <v>526400.2</v>
      </c>
      <c r="I41" t="inlineStr">
        <is>
          <t>2018 IV</t>
        </is>
      </c>
      <c r="J41" s="48" t="n">
        <v>553492.9</v>
      </c>
    </row>
    <row r="46">
      <c r="A46" s="4" t="inlineStr">
        <is>
          <t>nominal gdp (expenditure approach)</t>
        </is>
      </c>
    </row>
    <row r="47">
      <c r="A47" s="4" t="inlineStr">
        <is>
          <t>billions of chained (2015) Yen</t>
        </is>
      </c>
    </row>
    <row r="48">
      <c r="A48" s="4" t="inlineStr">
        <is>
          <t>seasonaly adjusted, Japan, quarterly</t>
        </is>
      </c>
    </row>
    <row r="49">
      <c r="A49" s="4" t="inlineStr">
        <is>
          <t xml:space="preserve">release date: 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L9" sqref="L9"/>
    </sheetView>
  </sheetViews>
  <sheetFormatPr baseColWidth="10" defaultRowHeight="16"/>
  <cols>
    <col width="24" bestFit="1" customWidth="1" min="2" max="2"/>
    <col width="24" bestFit="1" customWidth="1" min="10" max="10"/>
  </cols>
  <sheetData>
    <row r="1">
      <c r="A1" t="inlineStr">
        <is>
          <t>Nominal, Seasonally Adjusted Series</t>
        </is>
      </c>
    </row>
    <row r="2">
      <c r="A2" t="inlineStr">
        <is>
          <t>gaku-mk2522.csv</t>
        </is>
      </c>
    </row>
    <row r="3">
      <c r="A3" t="inlineStr">
        <is>
          <t>Column 3: Household final consumption expenditure</t>
        </is>
      </c>
    </row>
    <row r="5">
      <c r="A5" s="4" t="inlineStr">
        <is>
          <t>Year</t>
        </is>
      </c>
      <c r="B5" t="inlineStr">
        <is>
          <t>Consumption of Households</t>
        </is>
      </c>
      <c r="I5" s="4" t="inlineStr">
        <is>
          <t>Year</t>
        </is>
      </c>
      <c r="J5" t="inlineStr">
        <is>
          <t>Consumption of Households</t>
        </is>
      </c>
    </row>
    <row r="6">
      <c r="A6" s="4" t="inlineStr">
        <is>
          <t>1994 I</t>
        </is>
      </c>
      <c r="B6" s="48" t="n">
        <v>262018.6</v>
      </c>
      <c r="I6" t="inlineStr">
        <is>
          <t>2009 I</t>
        </is>
      </c>
      <c r="J6" s="48" t="n">
        <v>278435.5</v>
      </c>
    </row>
    <row r="7">
      <c r="A7" s="4" t="inlineStr">
        <is>
          <t>1994 II</t>
        </is>
      </c>
      <c r="B7" s="48" t="n">
        <v>264538.7</v>
      </c>
      <c r="I7" t="inlineStr">
        <is>
          <t>2009 II</t>
        </is>
      </c>
      <c r="J7" s="48" t="n">
        <v>279480.6</v>
      </c>
    </row>
    <row r="8">
      <c r="A8" s="4" t="inlineStr">
        <is>
          <t>1994 III</t>
        </is>
      </c>
      <c r="B8" s="48" t="n">
        <v>266001.1</v>
      </c>
      <c r="I8" t="inlineStr">
        <is>
          <t>2009 III</t>
        </is>
      </c>
      <c r="J8" s="48" t="n">
        <v>279485.1</v>
      </c>
    </row>
    <row r="9">
      <c r="A9" s="4" t="inlineStr">
        <is>
          <t>1994 IV</t>
        </is>
      </c>
      <c r="B9" s="48" t="n">
        <v>266524</v>
      </c>
      <c r="I9" t="inlineStr">
        <is>
          <t>2009 IV</t>
        </is>
      </c>
      <c r="J9" s="48" t="n">
        <v>280089.2</v>
      </c>
    </row>
    <row r="10">
      <c r="A10" s="4" t="inlineStr">
        <is>
          <t>1995 I</t>
        </is>
      </c>
      <c r="B10" s="48" t="n">
        <v>267940.8</v>
      </c>
      <c r="I10" t="inlineStr">
        <is>
          <t>2010 I</t>
        </is>
      </c>
      <c r="J10" s="48" t="n">
        <v>280626.6</v>
      </c>
    </row>
    <row r="11">
      <c r="A11" s="4" t="inlineStr">
        <is>
          <t>1995 II</t>
        </is>
      </c>
      <c r="B11" s="48" t="n">
        <v>269336.9</v>
      </c>
      <c r="I11" t="inlineStr">
        <is>
          <t>2010 II</t>
        </is>
      </c>
      <c r="J11" s="48" t="n">
        <v>282018.8</v>
      </c>
    </row>
    <row r="12">
      <c r="A12" s="4" t="inlineStr">
        <is>
          <t>1995 III</t>
        </is>
      </c>
      <c r="B12" s="48" t="n">
        <v>270853.7</v>
      </c>
      <c r="I12" t="inlineStr">
        <is>
          <t>2010 III</t>
        </is>
      </c>
      <c r="J12" s="48" t="n">
        <v>284026.9</v>
      </c>
    </row>
    <row r="13">
      <c r="A13" s="4" t="inlineStr">
        <is>
          <t>1995 IV</t>
        </is>
      </c>
      <c r="B13" s="48" t="n">
        <v>272903.8</v>
      </c>
      <c r="I13" t="inlineStr">
        <is>
          <t>2010 IV</t>
        </is>
      </c>
      <c r="J13" s="48" t="n">
        <v>279651</v>
      </c>
    </row>
    <row r="14">
      <c r="A14" s="4" t="inlineStr">
        <is>
          <t>1996 I</t>
        </is>
      </c>
      <c r="B14" s="48" t="n">
        <v>271909.7</v>
      </c>
      <c r="I14" t="inlineStr">
        <is>
          <t>2011 I</t>
        </is>
      </c>
      <c r="J14" s="48" t="n">
        <v>275029.2</v>
      </c>
    </row>
    <row r="15">
      <c r="A15" s="4" t="inlineStr">
        <is>
          <t>1996 II</t>
        </is>
      </c>
      <c r="B15" s="48" t="n">
        <v>276057.5</v>
      </c>
      <c r="I15" t="inlineStr">
        <is>
          <t>2011 II</t>
        </is>
      </c>
      <c r="J15" s="48" t="n">
        <v>276205.5</v>
      </c>
    </row>
    <row r="16">
      <c r="A16" s="4" t="inlineStr">
        <is>
          <t>1996 III</t>
        </is>
      </c>
      <c r="B16" s="48" t="n">
        <v>276105.5</v>
      </c>
      <c r="I16" t="inlineStr">
        <is>
          <t>2011 III</t>
        </is>
      </c>
      <c r="J16" s="48" t="n">
        <v>280004.3</v>
      </c>
    </row>
    <row r="17">
      <c r="A17" s="4" t="inlineStr">
        <is>
          <t>1996 IV</t>
        </is>
      </c>
      <c r="B17" s="48" t="n">
        <v>279181.1</v>
      </c>
      <c r="I17" t="inlineStr">
        <is>
          <t>2011 IV</t>
        </is>
      </c>
      <c r="J17" s="48" t="n">
        <v>281716.5</v>
      </c>
    </row>
    <row r="18">
      <c r="A18" s="4" t="inlineStr">
        <is>
          <t>1997 I</t>
        </is>
      </c>
      <c r="B18" s="48" t="n">
        <v>283365.1</v>
      </c>
      <c r="I18" t="inlineStr">
        <is>
          <t>2012 I</t>
        </is>
      </c>
      <c r="J18" s="48" t="n">
        <v>283143.6</v>
      </c>
    </row>
    <row r="19">
      <c r="A19" s="4" t="inlineStr">
        <is>
          <t>1997 II</t>
        </is>
      </c>
      <c r="B19" s="48" t="n">
        <v>280137.5</v>
      </c>
      <c r="I19" t="inlineStr">
        <is>
          <t>2012 II</t>
        </is>
      </c>
      <c r="J19" s="48" t="n">
        <v>282303.6</v>
      </c>
    </row>
    <row r="20">
      <c r="A20" s="4" t="inlineStr">
        <is>
          <t>1997 III</t>
        </is>
      </c>
      <c r="B20" s="48" t="n">
        <v>280669.4</v>
      </c>
      <c r="I20" t="inlineStr">
        <is>
          <t>2012 III</t>
        </is>
      </c>
      <c r="J20" s="48" t="n">
        <v>279964.6</v>
      </c>
    </row>
    <row r="21">
      <c r="A21" s="4" t="inlineStr">
        <is>
          <t>1997 IV</t>
        </is>
      </c>
      <c r="B21" s="48" t="n">
        <v>279742.3</v>
      </c>
      <c r="I21" t="inlineStr">
        <is>
          <t>2012 IV</t>
        </is>
      </c>
      <c r="J21" s="48" t="n">
        <v>282000.1</v>
      </c>
    </row>
    <row r="22">
      <c r="A22" s="4" t="inlineStr">
        <is>
          <t>1998 I</t>
        </is>
      </c>
      <c r="B22" s="48" t="n">
        <v>278699.2</v>
      </c>
      <c r="I22" t="inlineStr">
        <is>
          <t>2013 I</t>
        </is>
      </c>
      <c r="J22" s="48" t="n">
        <v>286212.9</v>
      </c>
    </row>
    <row r="23">
      <c r="A23" s="4" t="inlineStr">
        <is>
          <t>1998 II</t>
        </is>
      </c>
      <c r="B23" s="48" t="n">
        <v>277895.4</v>
      </c>
      <c r="I23" t="inlineStr">
        <is>
          <t>2013 II</t>
        </is>
      </c>
      <c r="J23" s="48" t="n">
        <v>288062.8</v>
      </c>
    </row>
    <row r="24">
      <c r="A24" s="4" t="inlineStr">
        <is>
          <t>1998 III</t>
        </is>
      </c>
      <c r="B24" s="48" t="n">
        <v>279064.7</v>
      </c>
      <c r="I24" t="inlineStr">
        <is>
          <t>2013 III</t>
        </is>
      </c>
      <c r="J24" s="48" t="n">
        <v>290203.1</v>
      </c>
    </row>
    <row r="25">
      <c r="A25" s="4" t="inlineStr">
        <is>
          <t>1998 IV</t>
        </is>
      </c>
      <c r="B25" s="48" t="n">
        <v>279601.1</v>
      </c>
      <c r="I25" t="inlineStr">
        <is>
          <t>2013 IV</t>
        </is>
      </c>
      <c r="J25" s="48" t="n">
        <v>291127.8</v>
      </c>
    </row>
    <row r="26">
      <c r="A26" s="4" t="inlineStr">
        <is>
          <t>1999 I</t>
        </is>
      </c>
      <c r="B26" s="48" t="n">
        <v>279225.6</v>
      </c>
      <c r="I26" t="inlineStr">
        <is>
          <t>2014 I</t>
        </is>
      </c>
      <c r="J26" s="48" t="n">
        <v>297826.6</v>
      </c>
    </row>
    <row r="27">
      <c r="A27" s="4" t="inlineStr">
        <is>
          <t>1999 II</t>
        </is>
      </c>
      <c r="B27" s="48" t="n">
        <v>278952.2</v>
      </c>
      <c r="I27" t="inlineStr">
        <is>
          <t>2014 II</t>
        </is>
      </c>
      <c r="J27" s="48" t="n">
        <v>288550.7</v>
      </c>
    </row>
    <row r="28">
      <c r="A28" s="4" t="inlineStr">
        <is>
          <t>1999 III</t>
        </is>
      </c>
      <c r="B28" s="48" t="n">
        <v>280453.3</v>
      </c>
      <c r="I28" t="inlineStr">
        <is>
          <t>2014 III</t>
        </is>
      </c>
      <c r="J28" s="48" t="n">
        <v>291611.6</v>
      </c>
    </row>
    <row r="29">
      <c r="A29" s="4" t="inlineStr">
        <is>
          <t>1999 IV</t>
        </is>
      </c>
      <c r="B29" s="48" t="n">
        <v>280371.7</v>
      </c>
      <c r="I29" t="inlineStr">
        <is>
          <t>2014 IV</t>
        </is>
      </c>
      <c r="J29" s="48" t="n">
        <v>291844.7</v>
      </c>
    </row>
    <row r="30">
      <c r="A30" s="4" t="inlineStr">
        <is>
          <t>2000 I</t>
        </is>
      </c>
      <c r="B30" s="48" t="n">
        <v>281824.8</v>
      </c>
      <c r="I30" t="inlineStr">
        <is>
          <t>2015 I</t>
        </is>
      </c>
      <c r="J30" s="48" t="n">
        <v>292710.8</v>
      </c>
    </row>
    <row r="31">
      <c r="A31" s="4" t="inlineStr">
        <is>
          <t>2000 II</t>
        </is>
      </c>
      <c r="B31" s="48" t="n">
        <v>280744.5</v>
      </c>
      <c r="I31" t="inlineStr">
        <is>
          <t>2015 II</t>
        </is>
      </c>
      <c r="J31" s="48" t="n">
        <v>293875</v>
      </c>
    </row>
    <row r="32">
      <c r="A32" s="4" t="inlineStr">
        <is>
          <t>2000 III</t>
        </is>
      </c>
      <c r="B32" s="48" t="n">
        <v>280996.7</v>
      </c>
      <c r="I32" t="inlineStr">
        <is>
          <t>2015 III</t>
        </is>
      </c>
      <c r="J32" s="48" t="n">
        <v>294553.5</v>
      </c>
    </row>
    <row r="33">
      <c r="A33" s="4" t="inlineStr">
        <is>
          <t>2000 IV</t>
        </is>
      </c>
      <c r="B33" s="48" t="n">
        <v>283491.3</v>
      </c>
      <c r="I33" t="inlineStr">
        <is>
          <t>2015 IV</t>
        </is>
      </c>
      <c r="J33" s="48" t="n">
        <v>291848.6</v>
      </c>
    </row>
    <row r="34">
      <c r="A34" s="4" t="inlineStr">
        <is>
          <t>2001 I</t>
        </is>
      </c>
      <c r="B34" s="48" t="n">
        <v>285108</v>
      </c>
      <c r="I34" t="inlineStr">
        <is>
          <t>2016 I</t>
        </is>
      </c>
      <c r="J34" s="48" t="n">
        <v>290857</v>
      </c>
    </row>
    <row r="35">
      <c r="A35" s="4" t="inlineStr">
        <is>
          <t>2001 II</t>
        </is>
      </c>
      <c r="B35" s="48" t="n">
        <v>284971.7</v>
      </c>
      <c r="I35" t="inlineStr">
        <is>
          <t>2016 II</t>
        </is>
      </c>
      <c r="J35" s="48" t="n">
        <v>289311.2</v>
      </c>
    </row>
    <row r="36">
      <c r="A36" s="4" t="inlineStr">
        <is>
          <t>2001 III</t>
        </is>
      </c>
      <c r="B36" s="48" t="n">
        <v>283704.9</v>
      </c>
      <c r="I36" t="inlineStr">
        <is>
          <t>2016 III</t>
        </is>
      </c>
      <c r="J36" s="48" t="n">
        <v>289950.9</v>
      </c>
    </row>
    <row r="37">
      <c r="A37" s="4" t="inlineStr">
        <is>
          <t>2001 IV</t>
        </is>
      </c>
      <c r="B37" s="48" t="n">
        <v>281561.5</v>
      </c>
      <c r="I37" t="inlineStr">
        <is>
          <t>2016 IV</t>
        </is>
      </c>
      <c r="J37" s="48" t="n">
        <v>291403.4</v>
      </c>
    </row>
    <row r="38">
      <c r="A38" s="4" t="inlineStr">
        <is>
          <t>2002 I</t>
        </is>
      </c>
      <c r="B38" s="48" t="n">
        <v>282717.4</v>
      </c>
      <c r="I38" t="inlineStr">
        <is>
          <t>2017 I</t>
        </is>
      </c>
      <c r="J38" s="48" t="n">
        <v>293216.6</v>
      </c>
    </row>
    <row r="39">
      <c r="A39" s="4" t="inlineStr">
        <is>
          <t>2002 II</t>
        </is>
      </c>
      <c r="B39" s="48" t="n">
        <v>284235.3</v>
      </c>
      <c r="I39" t="inlineStr">
        <is>
          <t>2017 II</t>
        </is>
      </c>
      <c r="J39" s="48" t="n">
        <v>294965.8</v>
      </c>
    </row>
    <row r="40">
      <c r="A40" s="4" t="inlineStr">
        <is>
          <t>2002 III</t>
        </is>
      </c>
      <c r="B40" s="48" t="n">
        <v>284043.5</v>
      </c>
      <c r="I40" t="inlineStr">
        <is>
          <t>2017 III</t>
        </is>
      </c>
      <c r="J40" s="48" t="n">
        <v>294159.8</v>
      </c>
    </row>
    <row r="41">
      <c r="A41" s="4" t="inlineStr">
        <is>
          <t>2002 IV</t>
        </is>
      </c>
      <c r="B41" s="48" t="n">
        <v>282600.5</v>
      </c>
      <c r="I41" t="inlineStr">
        <is>
          <t>2017 IV</t>
        </is>
      </c>
      <c r="J41" s="48" t="n">
        <v>295923.6</v>
      </c>
    </row>
    <row r="42">
      <c r="A42" s="4" t="inlineStr">
        <is>
          <t>2003 I</t>
        </is>
      </c>
      <c r="B42" s="48" t="n">
        <v>283033.2</v>
      </c>
      <c r="I42" t="inlineStr">
        <is>
          <t>2018 I</t>
        </is>
      </c>
      <c r="J42" s="48" t="n">
        <v>297312.9</v>
      </c>
    </row>
    <row r="43">
      <c r="A43" s="4" t="inlineStr">
        <is>
          <t>2003 II</t>
        </is>
      </c>
      <c r="B43" s="48" t="n">
        <v>281148.5</v>
      </c>
      <c r="I43" t="inlineStr">
        <is>
          <t>2018 II</t>
        </is>
      </c>
      <c r="J43" s="48" t="n">
        <v>297249.6</v>
      </c>
    </row>
    <row r="44">
      <c r="A44" s="4" t="inlineStr">
        <is>
          <t>2003 III</t>
        </is>
      </c>
      <c r="B44" s="48" t="n">
        <v>280508.4</v>
      </c>
      <c r="I44" t="inlineStr">
        <is>
          <t>2018 III</t>
        </is>
      </c>
      <c r="J44" s="48" t="n">
        <v>298959.7</v>
      </c>
    </row>
    <row r="45">
      <c r="A45" s="4" t="inlineStr">
        <is>
          <t>2003 IV</t>
        </is>
      </c>
      <c r="B45" s="48" t="n">
        <v>283522.7</v>
      </c>
      <c r="I45" t="inlineStr">
        <is>
          <t>2018 IV</t>
        </is>
      </c>
      <c r="J45" s="48" t="n">
        <v>298261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101"/>
  <sheetViews>
    <sheetView topLeftCell="Q1" zoomScaleNormal="88" workbookViewId="0">
      <selection activeCell="X1" sqref="X1"/>
    </sheetView>
  </sheetViews>
  <sheetFormatPr baseColWidth="10" defaultColWidth="11.1640625" defaultRowHeight="16"/>
  <cols>
    <col width="10.83203125" customWidth="1" style="4" min="1" max="1"/>
    <col width="12" bestFit="1" customWidth="1" min="2" max="2"/>
    <col width="12" bestFit="1" customWidth="1" min="10" max="10"/>
    <col width="24.83203125" bestFit="1" customWidth="1" min="21" max="21"/>
    <col width="24.83203125" customWidth="1" min="22" max="22"/>
    <col width="13.6640625" bestFit="1" customWidth="1" min="33" max="33"/>
    <col width="13.83203125" bestFit="1" customWidth="1" min="34" max="34"/>
  </cols>
  <sheetData>
    <row r="1">
      <c r="A1" s="4" t="inlineStr">
        <is>
          <t>Year</t>
        </is>
      </c>
      <c r="B1" t="inlineStr">
        <is>
          <t>Nominal GDP</t>
        </is>
      </c>
      <c r="C1" t="inlineStr">
        <is>
          <t>Real GDP</t>
        </is>
      </c>
      <c r="D1" t="inlineStr">
        <is>
          <t>real gdp growth</t>
        </is>
      </c>
      <c r="I1" s="4" t="inlineStr">
        <is>
          <t>Year</t>
        </is>
      </c>
      <c r="J1" t="inlineStr">
        <is>
          <t>Nominal GDP</t>
        </is>
      </c>
      <c r="K1" t="inlineStr">
        <is>
          <t>Real GDP</t>
        </is>
      </c>
      <c r="L1" t="inlineStr">
        <is>
          <t>real gdp growth</t>
        </is>
      </c>
      <c r="R1" s="4" t="inlineStr">
        <is>
          <t>Year</t>
        </is>
      </c>
      <c r="S1" s="4" t="inlineStr">
        <is>
          <t>Nominal GDP</t>
        </is>
      </c>
      <c r="T1" t="inlineStr">
        <is>
          <t>Real GDP</t>
        </is>
      </c>
      <c r="U1" t="inlineStr">
        <is>
          <t>Unemployment Rate for 15+</t>
        </is>
      </c>
      <c r="X1" s="14" t="inlineStr">
        <is>
          <t>https://fred.stlouisfed.org/series/LRUNTTTTJPQ156S</t>
        </is>
      </c>
    </row>
    <row r="2">
      <c r="A2" s="4" t="inlineStr">
        <is>
          <t>1994 I</t>
        </is>
      </c>
      <c r="B2" s="48" t="n">
        <v>510102.9</v>
      </c>
      <c r="C2" s="9" t="n">
        <v>446212.8</v>
      </c>
      <c r="D2" t="n">
        <v>0</v>
      </c>
      <c r="I2" t="inlineStr">
        <is>
          <t>2009 I</t>
        </is>
      </c>
      <c r="J2" s="48" t="n">
        <v>492259.6</v>
      </c>
      <c r="K2" s="26" t="n">
        <v>482154.6</v>
      </c>
      <c r="L2" t="n">
        <v>0</v>
      </c>
      <c r="R2" s="4" t="inlineStr">
        <is>
          <t>1994 I</t>
        </is>
      </c>
      <c r="S2" s="48" t="n">
        <v>510102.9</v>
      </c>
      <c r="T2" s="9" t="n">
        <v>446212.8</v>
      </c>
      <c r="U2" s="45" t="n">
        <v>2.866667</v>
      </c>
      <c r="V2" s="45">
        <f>U2/100</f>
        <v/>
      </c>
    </row>
    <row r="3">
      <c r="A3" s="4" t="inlineStr">
        <is>
          <t>1994 II</t>
        </is>
      </c>
      <c r="B3" s="48" t="n">
        <v>509036.8</v>
      </c>
      <c r="C3" s="9" t="n">
        <v>443826.6</v>
      </c>
      <c r="D3">
        <f>(C3-C2)/C2</f>
        <v/>
      </c>
      <c r="I3" t="inlineStr">
        <is>
          <t>2009 II</t>
        </is>
      </c>
      <c r="J3" s="48" t="n">
        <v>497861.7</v>
      </c>
      <c r="K3" s="26" t="n">
        <v>491599.8</v>
      </c>
      <c r="L3">
        <f>(K3-K2)/K2</f>
        <v/>
      </c>
      <c r="R3" s="4" t="inlineStr">
        <is>
          <t>1994 II</t>
        </is>
      </c>
      <c r="S3" s="48" t="n">
        <v>509036.8</v>
      </c>
      <c r="T3" s="9" t="n">
        <v>443826.6</v>
      </c>
      <c r="U3" s="45" t="n">
        <v>2.8</v>
      </c>
      <c r="V3" s="45">
        <f>U3/100</f>
        <v/>
      </c>
      <c r="AG3" t="inlineStr">
        <is>
          <t>sum production</t>
        </is>
      </c>
      <c r="AH3" t="inlineStr">
        <is>
          <t>sum inventories</t>
        </is>
      </c>
      <c r="AI3" t="inlineStr">
        <is>
          <t>sum sales</t>
        </is>
      </c>
      <c r="AJ3" t="inlineStr">
        <is>
          <t>demand</t>
        </is>
      </c>
      <c r="AK3" t="inlineStr">
        <is>
          <t>market-price</t>
        </is>
      </c>
    </row>
    <row r="4">
      <c r="A4" s="4" t="inlineStr">
        <is>
          <t>1994 III</t>
        </is>
      </c>
      <c r="B4" s="48" t="n">
        <v>512988.9</v>
      </c>
      <c r="C4" s="9" t="n">
        <v>448928</v>
      </c>
      <c r="D4">
        <f>(C4-C3)/C3</f>
        <v/>
      </c>
      <c r="I4" t="inlineStr">
        <is>
          <t>2009 III</t>
        </is>
      </c>
      <c r="J4" s="48" t="n">
        <v>493597.9</v>
      </c>
      <c r="K4" s="26" t="n">
        <v>491378</v>
      </c>
      <c r="L4">
        <f>(K4-K3)/K3</f>
        <v/>
      </c>
      <c r="R4" s="4" t="inlineStr">
        <is>
          <t>1994 III</t>
        </is>
      </c>
      <c r="S4" s="48" t="n">
        <v>512988.9</v>
      </c>
      <c r="T4" s="9" t="n">
        <v>448928</v>
      </c>
      <c r="U4" s="45" t="n">
        <v>2.966667</v>
      </c>
      <c r="V4" s="45">
        <f>U4/100</f>
        <v/>
      </c>
      <c r="AF4" t="inlineStr">
        <is>
          <t>tick 0</t>
        </is>
      </c>
      <c r="AG4" t="n">
        <v>1545</v>
      </c>
      <c r="AH4" t="n">
        <v>0</v>
      </c>
      <c r="AI4" t="n">
        <v>0</v>
      </c>
      <c r="AJ4" t="n">
        <v>0</v>
      </c>
      <c r="AK4" t="n">
        <v>1.02</v>
      </c>
    </row>
    <row r="5">
      <c r="A5" s="4" t="inlineStr">
        <is>
          <t>1994 IV</t>
        </is>
      </c>
      <c r="B5" s="48" t="n">
        <v>511572</v>
      </c>
      <c r="C5" s="9" t="n">
        <v>447151.2</v>
      </c>
      <c r="D5">
        <f>(C5-C4)/C4</f>
        <v/>
      </c>
      <c r="I5" t="inlineStr">
        <is>
          <t>2009 IV</t>
        </is>
      </c>
      <c r="J5" s="48" t="n">
        <v>496481.6</v>
      </c>
      <c r="K5" s="26" t="n">
        <v>497356.3</v>
      </c>
      <c r="L5">
        <f>(K5-K4)/K4</f>
        <v/>
      </c>
      <c r="R5" s="4" t="inlineStr">
        <is>
          <t>1994 IV</t>
        </is>
      </c>
      <c r="S5" s="48" t="n">
        <v>511572</v>
      </c>
      <c r="T5" s="9" t="n">
        <v>447151.2</v>
      </c>
      <c r="U5" s="45" t="n">
        <v>2.933333</v>
      </c>
      <c r="V5" s="45">
        <f>U5/100</f>
        <v/>
      </c>
      <c r="AF5" t="inlineStr">
        <is>
          <t>tick 1</t>
        </is>
      </c>
      <c r="AG5" t="n">
        <v>1469</v>
      </c>
      <c r="AH5" t="n">
        <v>256</v>
      </c>
      <c r="AI5" t="n">
        <v>1212</v>
      </c>
      <c r="AJ5" t="n">
        <v>1299</v>
      </c>
      <c r="AK5" t="n">
        <v>1.05</v>
      </c>
    </row>
    <row r="6">
      <c r="A6" s="4" t="inlineStr">
        <is>
          <t>1995 I</t>
        </is>
      </c>
      <c r="B6" s="48" t="n">
        <v>514908.4</v>
      </c>
      <c r="C6" s="9" t="n">
        <v>452027.1</v>
      </c>
      <c r="D6">
        <f>(C6-C5)/C5</f>
        <v/>
      </c>
      <c r="I6" t="inlineStr">
        <is>
          <t>2010 I</t>
        </is>
      </c>
      <c r="J6" s="48" t="n">
        <v>501533.7</v>
      </c>
      <c r="K6" s="26" t="n">
        <v>502691.2</v>
      </c>
      <c r="L6">
        <f>(K6-K5)/K5</f>
        <v/>
      </c>
      <c r="R6" s="4" t="inlineStr">
        <is>
          <t>1995 I</t>
        </is>
      </c>
      <c r="S6" s="48" t="n">
        <v>514908.4</v>
      </c>
      <c r="T6" s="9" t="n">
        <v>452027.1</v>
      </c>
      <c r="U6" s="45" t="n">
        <v>3.033333</v>
      </c>
      <c r="V6" s="45">
        <f>U6/100</f>
        <v/>
      </c>
      <c r="AF6" t="inlineStr">
        <is>
          <t>tick 2</t>
        </is>
      </c>
      <c r="AG6" t="n">
        <v>1518</v>
      </c>
      <c r="AH6" t="n">
        <v>479</v>
      </c>
      <c r="AI6" t="n">
        <v>1294</v>
      </c>
      <c r="AJ6" t="n">
        <v>1336</v>
      </c>
      <c r="AK6" t="n">
        <v>1.06</v>
      </c>
    </row>
    <row r="7">
      <c r="A7" s="4" t="inlineStr">
        <is>
          <t>1995 II</t>
        </is>
      </c>
      <c r="B7" s="48" t="n">
        <v>518785.5</v>
      </c>
      <c r="C7" s="9" t="n">
        <v>456357</v>
      </c>
      <c r="D7">
        <f>(C7-C6)/C6</f>
        <v/>
      </c>
      <c r="I7" t="inlineStr">
        <is>
          <t>2010 II</t>
        </is>
      </c>
      <c r="J7" s="48" t="n">
        <v>504936.8</v>
      </c>
      <c r="K7" s="26" t="n">
        <v>508734.7</v>
      </c>
      <c r="L7">
        <f>(K7-K6)/K6</f>
        <v/>
      </c>
      <c r="R7" s="4" t="inlineStr">
        <is>
          <t>1995 II</t>
        </is>
      </c>
      <c r="S7" s="48" t="n">
        <v>518785.5</v>
      </c>
      <c r="T7" s="9" t="n">
        <v>456357</v>
      </c>
      <c r="U7" s="45" t="n">
        <v>3.066667</v>
      </c>
      <c r="V7" s="45">
        <f>U7/100</f>
        <v/>
      </c>
      <c r="AF7" t="inlineStr">
        <is>
          <t>tick 3</t>
        </is>
      </c>
    </row>
    <row r="8">
      <c r="A8" s="4" t="inlineStr">
        <is>
          <t>1995 III</t>
        </is>
      </c>
      <c r="B8" s="48" t="n">
        <v>525380.9</v>
      </c>
      <c r="C8" s="9" t="n">
        <v>461696.9</v>
      </c>
      <c r="D8">
        <f>(C8-C7)/C7</f>
        <v/>
      </c>
      <c r="I8" t="inlineStr">
        <is>
          <t>2010 III</t>
        </is>
      </c>
      <c r="J8" s="48" t="n">
        <v>510930.7</v>
      </c>
      <c r="K8" s="26" t="n">
        <v>517944.4</v>
      </c>
      <c r="L8">
        <f>(K8-K7)/K7</f>
        <v/>
      </c>
      <c r="R8" s="4" t="inlineStr">
        <is>
          <t>1995 III</t>
        </is>
      </c>
      <c r="S8" s="48" t="n">
        <v>525380.9</v>
      </c>
      <c r="T8" s="9" t="n">
        <v>461696.9</v>
      </c>
      <c r="U8" s="45" t="n">
        <v>3.166667</v>
      </c>
      <c r="V8" s="45">
        <f>U8/100</f>
        <v/>
      </c>
    </row>
    <row r="9">
      <c r="A9" s="4" t="inlineStr">
        <is>
          <t>1995 IV</t>
        </is>
      </c>
      <c r="B9" s="48" t="n">
        <v>527014.7</v>
      </c>
      <c r="C9" s="9" t="n">
        <v>462830.5</v>
      </c>
      <c r="D9">
        <f>(C9-C8)/C8</f>
        <v/>
      </c>
      <c r="I9" t="inlineStr">
        <is>
          <t>2010 IV</t>
        </is>
      </c>
      <c r="J9" s="48" t="n">
        <v>505304.2</v>
      </c>
      <c r="K9" s="26" t="n">
        <v>513619.7</v>
      </c>
      <c r="L9">
        <f>(K9-K8)/K8</f>
        <v/>
      </c>
      <c r="R9" s="4" t="inlineStr">
        <is>
          <t>1995 IV</t>
        </is>
      </c>
      <c r="S9" s="48" t="n">
        <v>527014.7</v>
      </c>
      <c r="T9" s="9" t="n">
        <v>462830.5</v>
      </c>
      <c r="U9" s="45" t="n">
        <v>3.333333</v>
      </c>
      <c r="V9" s="45">
        <f>U9/100</f>
        <v/>
      </c>
    </row>
    <row r="10">
      <c r="A10" s="4" t="inlineStr">
        <is>
          <t>1996 I</t>
        </is>
      </c>
      <c r="B10" s="48" t="n">
        <v>529017.7</v>
      </c>
      <c r="C10" s="9" t="n">
        <v>466681.8</v>
      </c>
      <c r="D10">
        <f>(C10-C9)/C9</f>
        <v/>
      </c>
      <c r="I10" t="inlineStr">
        <is>
          <t>2011 I</t>
        </is>
      </c>
      <c r="J10" s="48" t="n">
        <v>498689.8</v>
      </c>
      <c r="K10" s="26" t="n">
        <v>508323.6</v>
      </c>
      <c r="L10">
        <f>(K10-K9)/K9</f>
        <v/>
      </c>
      <c r="R10" s="4" t="inlineStr">
        <is>
          <t>1996 I</t>
        </is>
      </c>
      <c r="S10" s="48" t="n">
        <v>529017.7</v>
      </c>
      <c r="T10" s="9" t="n">
        <v>466681.8</v>
      </c>
      <c r="U10" s="45" t="n">
        <v>3.366667</v>
      </c>
      <c r="V10" s="45">
        <f>U10/100</f>
        <v/>
      </c>
    </row>
    <row r="11">
      <c r="A11" s="4" t="inlineStr">
        <is>
          <t>1996 II</t>
        </is>
      </c>
      <c r="B11" s="48" t="n">
        <v>536049.4</v>
      </c>
      <c r="C11" s="9" t="n">
        <v>472568.1</v>
      </c>
      <c r="D11">
        <f>(C11-C10)/C10</f>
        <v/>
      </c>
      <c r="I11" t="inlineStr">
        <is>
          <t>2011 II</t>
        </is>
      </c>
      <c r="J11" s="48" t="n">
        <v>490672.6</v>
      </c>
      <c r="K11" s="26" t="n">
        <v>503943.9</v>
      </c>
      <c r="L11">
        <f>(K11-K10)/K10</f>
        <v/>
      </c>
      <c r="R11" s="4" t="inlineStr">
        <is>
          <t>1996 II</t>
        </is>
      </c>
      <c r="S11" s="48" t="n">
        <v>536049.4</v>
      </c>
      <c r="T11" s="9" t="n">
        <v>472568.1</v>
      </c>
      <c r="U11" s="45" t="n">
        <v>3.4</v>
      </c>
      <c r="V11" s="45">
        <f>U11/100</f>
        <v/>
      </c>
    </row>
    <row r="12">
      <c r="A12" s="4" t="inlineStr">
        <is>
          <t>1996 III</t>
        </is>
      </c>
      <c r="B12" s="48" t="n">
        <v>536121.9</v>
      </c>
      <c r="C12" s="9" t="n">
        <v>473144.7</v>
      </c>
      <c r="D12">
        <f>(C12-C11)/C11</f>
        <v/>
      </c>
      <c r="I12" t="inlineStr">
        <is>
          <t>2011 III</t>
        </is>
      </c>
      <c r="J12" s="48" t="n">
        <v>501084.3</v>
      </c>
      <c r="K12" s="26" t="n">
        <v>516137</v>
      </c>
      <c r="L12">
        <f>(K12-K11)/K11</f>
        <v/>
      </c>
      <c r="R12" s="4" t="inlineStr">
        <is>
          <t>1996 III</t>
        </is>
      </c>
      <c r="S12" s="48" t="n">
        <v>536121.9</v>
      </c>
      <c r="T12" s="9" t="n">
        <v>473144.7</v>
      </c>
      <c r="U12" s="45" t="n">
        <v>3.333333</v>
      </c>
      <c r="V12" s="45">
        <f>U12/100</f>
        <v/>
      </c>
    </row>
    <row r="13">
      <c r="A13" s="4" t="inlineStr">
        <is>
          <t>1996 IV</t>
        </is>
      </c>
      <c r="B13" s="48" t="n">
        <v>541134.8</v>
      </c>
      <c r="C13" s="9" t="n">
        <v>478442.2</v>
      </c>
      <c r="D13">
        <f>(C13-C12)/C12</f>
        <v/>
      </c>
      <c r="I13" t="inlineStr">
        <is>
          <t>2011 IV</t>
        </is>
      </c>
      <c r="J13" s="48" t="n">
        <v>500247.5</v>
      </c>
      <c r="K13" s="26" t="n">
        <v>515314.2</v>
      </c>
      <c r="L13">
        <f>(K13-K12)/K12</f>
        <v/>
      </c>
      <c r="R13" s="4" t="inlineStr">
        <is>
          <t>1996 IV</t>
        </is>
      </c>
      <c r="S13" s="48" t="n">
        <v>541134.8</v>
      </c>
      <c r="T13" s="9" t="n">
        <v>478442.2</v>
      </c>
      <c r="U13" s="45" t="n">
        <v>3.366667</v>
      </c>
      <c r="V13" s="45">
        <f>U13/100</f>
        <v/>
      </c>
    </row>
    <row r="14">
      <c r="A14" s="4" t="inlineStr">
        <is>
          <t>1997 I</t>
        </is>
      </c>
      <c r="B14" s="48" t="n">
        <v>542156.7</v>
      </c>
      <c r="C14" s="9" t="n">
        <v>479586.7</v>
      </c>
      <c r="D14">
        <f>(C14-C13)/C13</f>
        <v/>
      </c>
      <c r="I14" t="inlineStr">
        <is>
          <t>2012 I</t>
        </is>
      </c>
      <c r="J14" s="48" t="n">
        <v>507465</v>
      </c>
      <c r="K14" s="26" t="n">
        <v>522781.1</v>
      </c>
      <c r="L14">
        <f>(K14-K13)/K13</f>
        <v/>
      </c>
      <c r="R14" s="4" t="inlineStr">
        <is>
          <t>1997 I</t>
        </is>
      </c>
      <c r="S14" s="48" t="n">
        <v>542156.7</v>
      </c>
      <c r="T14" s="9" t="n">
        <v>479586.7</v>
      </c>
      <c r="U14" s="45" t="n">
        <v>3.333333</v>
      </c>
      <c r="V14" s="45">
        <f>U14/100</f>
        <v/>
      </c>
    </row>
    <row r="15">
      <c r="A15" s="4" t="inlineStr">
        <is>
          <t>1997 II</t>
        </is>
      </c>
      <c r="B15" s="48" t="n">
        <v>544079.9</v>
      </c>
      <c r="C15" s="9" t="n">
        <v>476097</v>
      </c>
      <c r="D15">
        <f>(C15-C14)/C14</f>
        <v/>
      </c>
      <c r="I15" t="inlineStr">
        <is>
          <t>2012 II</t>
        </is>
      </c>
      <c r="J15" s="48" t="n">
        <v>500178.1</v>
      </c>
      <c r="K15" s="26" t="n">
        <v>517866.4</v>
      </c>
      <c r="L15">
        <f>(K15-K14)/K14</f>
        <v/>
      </c>
      <c r="R15" s="4" t="inlineStr">
        <is>
          <t>1997 II</t>
        </is>
      </c>
      <c r="S15" s="48" t="n">
        <v>544079.9</v>
      </c>
      <c r="T15" s="9" t="n">
        <v>476097</v>
      </c>
      <c r="U15" s="45" t="n">
        <v>3.333333</v>
      </c>
      <c r="V15" s="45">
        <f>U15/100</f>
        <v/>
      </c>
    </row>
    <row r="16">
      <c r="A16" s="4" t="inlineStr">
        <is>
          <t>1997 III</t>
        </is>
      </c>
      <c r="B16" s="48" t="n">
        <v>544024.6</v>
      </c>
      <c r="C16" s="9" t="n">
        <v>476996.7</v>
      </c>
      <c r="D16">
        <f>(C16-C15)/C15</f>
        <v/>
      </c>
      <c r="I16" t="inlineStr">
        <is>
          <t>2012 III</t>
        </is>
      </c>
      <c r="J16" s="48" t="n">
        <v>497580.9</v>
      </c>
      <c r="K16" s="26" t="n">
        <v>515836.5</v>
      </c>
      <c r="L16">
        <f>(K16-K15)/K15</f>
        <v/>
      </c>
      <c r="R16" s="4" t="inlineStr">
        <is>
          <t>1997 III</t>
        </is>
      </c>
      <c r="S16" s="48" t="n">
        <v>544024.6</v>
      </c>
      <c r="T16" s="9" t="n">
        <v>476996.7</v>
      </c>
      <c r="U16" s="45" t="n">
        <v>3.433333</v>
      </c>
      <c r="V16" s="45">
        <f>U16/100</f>
        <v/>
      </c>
    </row>
    <row r="17">
      <c r="A17" s="4" t="inlineStr">
        <is>
          <t>1997 IV</t>
        </is>
      </c>
      <c r="B17" s="48" t="n">
        <v>544965.8</v>
      </c>
      <c r="C17" s="9" t="n">
        <v>477185.3</v>
      </c>
      <c r="D17">
        <f>(C17-C16)/C16</f>
        <v/>
      </c>
      <c r="I17" t="inlineStr">
        <is>
          <t>2012 IV</t>
        </is>
      </c>
      <c r="J17" s="48" t="n">
        <v>497230</v>
      </c>
      <c r="K17" s="26" t="n">
        <v>515391.7</v>
      </c>
      <c r="L17">
        <f>(K17-K16)/K16</f>
        <v/>
      </c>
      <c r="R17" s="4" t="inlineStr">
        <is>
          <t>1997 IV</t>
        </is>
      </c>
      <c r="S17" s="48" t="n">
        <v>544965.8</v>
      </c>
      <c r="T17" s="9" t="n">
        <v>477185.3</v>
      </c>
      <c r="U17" s="45" t="n">
        <v>3.5</v>
      </c>
      <c r="V17" s="45">
        <f>U17/100</f>
        <v/>
      </c>
    </row>
    <row r="18">
      <c r="A18" s="4" t="inlineStr">
        <is>
          <t>1998 I</t>
        </is>
      </c>
      <c r="B18" s="48" t="n">
        <v>537984.2</v>
      </c>
      <c r="C18" s="9" t="n">
        <v>471302.3</v>
      </c>
      <c r="D18">
        <f>(C18-C17)/C17</f>
        <v/>
      </c>
      <c r="I18" t="inlineStr">
        <is>
          <t>2013 I</t>
        </is>
      </c>
      <c r="J18" s="48" t="n">
        <v>502947.1</v>
      </c>
      <c r="K18" s="26" t="n">
        <v>522631.9</v>
      </c>
      <c r="L18">
        <f>(K18-K17)/K17</f>
        <v/>
      </c>
      <c r="R18" s="4" t="inlineStr">
        <is>
          <t>1998 I</t>
        </is>
      </c>
      <c r="S18" s="48" t="n">
        <v>537984.2</v>
      </c>
      <c r="T18" s="9" t="n">
        <v>471302.3</v>
      </c>
      <c r="U18" s="45" t="n">
        <v>3.666667</v>
      </c>
      <c r="V18" s="45">
        <f>U18/100</f>
        <v/>
      </c>
    </row>
    <row r="19">
      <c r="A19" s="4" t="inlineStr">
        <is>
          <t>1998 II</t>
        </is>
      </c>
      <c r="B19" s="48" t="n">
        <v>534816</v>
      </c>
      <c r="C19" s="9" t="n">
        <v>469326.9</v>
      </c>
      <c r="D19">
        <f>(C19-C18)/C18</f>
        <v/>
      </c>
      <c r="I19" t="inlineStr">
        <is>
          <t>2013 II</t>
        </is>
      </c>
      <c r="J19" s="48" t="n">
        <v>507554.4</v>
      </c>
      <c r="K19" s="26" t="n">
        <v>527382.9</v>
      </c>
      <c r="L19">
        <f>(K19-K18)/K18</f>
        <v/>
      </c>
      <c r="R19" s="4" t="inlineStr">
        <is>
          <t>1998 II</t>
        </is>
      </c>
      <c r="S19" s="48" t="n">
        <v>534816</v>
      </c>
      <c r="T19" s="9" t="n">
        <v>469326.9</v>
      </c>
      <c r="U19" s="45" t="n">
        <v>4.066667</v>
      </c>
      <c r="V19" s="45">
        <f>U19/100</f>
        <v/>
      </c>
    </row>
    <row r="20">
      <c r="A20" s="4" t="inlineStr">
        <is>
          <t>1998 III</t>
        </is>
      </c>
      <c r="B20" s="48" t="n">
        <v>533899.7</v>
      </c>
      <c r="C20" s="9" t="n">
        <v>470137.1</v>
      </c>
      <c r="D20">
        <f>(C20-C19)/C19</f>
        <v/>
      </c>
      <c r="I20" t="inlineStr">
        <is>
          <t>2013 III</t>
        </is>
      </c>
      <c r="J20" s="48" t="n">
        <v>512890</v>
      </c>
      <c r="K20" s="26" t="n">
        <v>532360.6</v>
      </c>
      <c r="L20">
        <f>(K20-K19)/K19</f>
        <v/>
      </c>
      <c r="R20" s="4" t="inlineStr">
        <is>
          <t>1998 III</t>
        </is>
      </c>
      <c r="S20" s="48" t="n">
        <v>533899.7</v>
      </c>
      <c r="T20" s="9" t="n">
        <v>470137.1</v>
      </c>
      <c r="U20" s="45" t="n">
        <v>4.266667</v>
      </c>
      <c r="V20" s="45">
        <f>U20/100</f>
        <v/>
      </c>
    </row>
    <row r="21">
      <c r="A21" s="4" t="inlineStr">
        <is>
          <t>1998 IV</t>
        </is>
      </c>
      <c r="B21" s="48" t="n">
        <v>539288.6</v>
      </c>
      <c r="C21" s="9" t="n">
        <v>473925.2</v>
      </c>
      <c r="D21">
        <f>(C21-C20)/C20</f>
        <v/>
      </c>
      <c r="I21" t="inlineStr">
        <is>
          <t>2013 IV</t>
        </is>
      </c>
      <c r="J21" s="48" t="n">
        <v>512474.8</v>
      </c>
      <c r="K21" s="26" t="n">
        <v>531674.2</v>
      </c>
      <c r="L21">
        <f>(K21-K20)/K20</f>
        <v/>
      </c>
      <c r="R21" s="4" t="inlineStr">
        <is>
          <t>1998 IV</t>
        </is>
      </c>
      <c r="S21" s="48" t="n">
        <v>539288.6</v>
      </c>
      <c r="T21" s="9" t="n">
        <v>473925.2</v>
      </c>
      <c r="U21" s="45" t="n">
        <v>4.4</v>
      </c>
      <c r="V21" s="45">
        <f>U21/100</f>
        <v/>
      </c>
    </row>
    <row r="22">
      <c r="A22" s="4" t="inlineStr">
        <is>
          <t>1999 I</t>
        </is>
      </c>
      <c r="B22" s="48" t="n">
        <v>529063.3</v>
      </c>
      <c r="C22" s="9" t="n">
        <v>467337.5</v>
      </c>
      <c r="D22">
        <f>(C22-C21)/C21</f>
        <v/>
      </c>
      <c r="I22" t="inlineStr">
        <is>
          <t>2014 I</t>
        </is>
      </c>
      <c r="J22" s="48" t="n">
        <v>516608</v>
      </c>
      <c r="K22" s="26" t="n">
        <v>536079.8</v>
      </c>
      <c r="L22">
        <f>(K22-K21)/K21</f>
        <v/>
      </c>
      <c r="R22" s="4" t="inlineStr">
        <is>
          <t>1999 I</t>
        </is>
      </c>
      <c r="S22" s="48" t="n">
        <v>529063.3</v>
      </c>
      <c r="T22" s="9" t="n">
        <v>467337.5</v>
      </c>
      <c r="U22" s="45" t="n">
        <v>4.6</v>
      </c>
      <c r="V22" s="45">
        <f>U22/100</f>
        <v/>
      </c>
    </row>
    <row r="23">
      <c r="A23" s="4" t="inlineStr">
        <is>
          <t>1999 II</t>
        </is>
      </c>
      <c r="B23" s="48" t="n">
        <v>529019.1</v>
      </c>
      <c r="C23" s="9" t="n">
        <v>469194.8</v>
      </c>
      <c r="D23">
        <f>(C23-C22)/C22</f>
        <v/>
      </c>
      <c r="I23" t="inlineStr">
        <is>
          <t>2014 II</t>
        </is>
      </c>
      <c r="J23" s="48" t="n">
        <v>517941.2</v>
      </c>
      <c r="K23" s="26" t="n">
        <v>526459.3</v>
      </c>
      <c r="L23">
        <f>(K23-K22)/K22</f>
        <v/>
      </c>
      <c r="R23" s="4" t="inlineStr">
        <is>
          <t>1999 II</t>
        </is>
      </c>
      <c r="S23" s="48" t="n">
        <v>529019.1</v>
      </c>
      <c r="T23" s="9" t="n">
        <v>469194.8</v>
      </c>
      <c r="U23" s="45" t="n">
        <v>4.733333</v>
      </c>
      <c r="V23" s="45">
        <f>U23/100</f>
        <v/>
      </c>
    </row>
    <row r="24">
      <c r="A24" s="4" t="inlineStr">
        <is>
          <t>1999 III</t>
        </is>
      </c>
      <c r="B24" s="48" t="n">
        <v>528593.4</v>
      </c>
      <c r="C24" s="9" t="n">
        <v>471673.5</v>
      </c>
      <c r="D24">
        <f>(C24-C23)/C23</f>
        <v/>
      </c>
      <c r="I24" t="inlineStr">
        <is>
          <t>2014 III</t>
        </is>
      </c>
      <c r="J24" s="48" t="n">
        <v>518261.7</v>
      </c>
      <c r="K24" s="26" t="n">
        <v>526816.9</v>
      </c>
      <c r="L24">
        <f>(K24-K23)/K23</f>
        <v/>
      </c>
      <c r="R24" s="4" t="inlineStr">
        <is>
          <t>1999 III</t>
        </is>
      </c>
      <c r="S24" s="48" t="n">
        <v>528593.4</v>
      </c>
      <c r="T24" s="9" t="n">
        <v>471673.5</v>
      </c>
      <c r="U24" s="45" t="n">
        <v>4.7</v>
      </c>
      <c r="V24" s="45">
        <f>U24/100</f>
        <v/>
      </c>
    </row>
    <row r="25">
      <c r="A25" s="4" t="inlineStr">
        <is>
          <t>1999 IV</t>
        </is>
      </c>
      <c r="B25" s="48" t="n">
        <v>527862.6</v>
      </c>
      <c r="C25" s="9" t="n">
        <v>471847.6</v>
      </c>
      <c r="D25">
        <f>(C25-C24)/C24</f>
        <v/>
      </c>
      <c r="I25" t="inlineStr">
        <is>
          <t>2014 IV</t>
        </is>
      </c>
      <c r="J25" s="48" t="n">
        <v>522095</v>
      </c>
      <c r="K25" s="26" t="n">
        <v>529228.1</v>
      </c>
      <c r="L25">
        <f>(K25-K24)/K24</f>
        <v/>
      </c>
      <c r="R25" s="4" t="inlineStr">
        <is>
          <t>1999 IV</t>
        </is>
      </c>
      <c r="S25" s="48" t="n">
        <v>527862.6</v>
      </c>
      <c r="T25" s="9" t="n">
        <v>471847.6</v>
      </c>
      <c r="U25" s="45" t="n">
        <v>4.633333</v>
      </c>
      <c r="V25" s="45">
        <f>U25/100</f>
        <v/>
      </c>
    </row>
    <row r="26">
      <c r="A26" s="4" t="inlineStr">
        <is>
          <t>2000 I</t>
        </is>
      </c>
      <c r="B26" s="48" t="n">
        <v>535133.8</v>
      </c>
      <c r="C26" s="9" t="n">
        <v>479971.2</v>
      </c>
      <c r="D26">
        <f>(C26-C25)/C25</f>
        <v/>
      </c>
      <c r="I26" t="inlineStr">
        <is>
          <t>2015 I</t>
        </is>
      </c>
      <c r="J26" s="48" t="n">
        <v>534727.3</v>
      </c>
      <c r="K26" s="26" t="n">
        <v>537485.1</v>
      </c>
      <c r="L26">
        <f>(K26-K25)/K25</f>
        <v/>
      </c>
      <c r="R26" s="4" t="inlineStr">
        <is>
          <t>2000 I</t>
        </is>
      </c>
      <c r="S26" s="48" t="n">
        <v>535133.8</v>
      </c>
      <c r="T26" s="9" t="n">
        <v>479971.2</v>
      </c>
      <c r="U26" s="45" t="n">
        <v>4.833333</v>
      </c>
      <c r="V26" s="45">
        <f>U26/100</f>
        <v/>
      </c>
    </row>
    <row r="27">
      <c r="A27" s="4" t="inlineStr">
        <is>
          <t>2000 II</t>
        </is>
      </c>
      <c r="B27" s="48" t="n">
        <v>535358.7</v>
      </c>
      <c r="C27" s="9" t="n">
        <v>482132.7</v>
      </c>
      <c r="D27">
        <f>(C27-C26)/C26</f>
        <v/>
      </c>
      <c r="I27" t="inlineStr">
        <is>
          <t>2015 II</t>
        </is>
      </c>
      <c r="J27" s="48" t="n">
        <v>538193.5</v>
      </c>
      <c r="K27" s="26" t="n">
        <v>538298.2</v>
      </c>
      <c r="L27">
        <f>(K27-K26)/K26</f>
        <v/>
      </c>
      <c r="R27" s="4" t="inlineStr">
        <is>
          <t>2000 II</t>
        </is>
      </c>
      <c r="S27" s="48" t="n">
        <v>535358.7</v>
      </c>
      <c r="T27" s="9" t="n">
        <v>482132.7</v>
      </c>
      <c r="U27" s="45" t="n">
        <v>4.7</v>
      </c>
      <c r="V27" s="45">
        <f>U27/100</f>
        <v/>
      </c>
    </row>
    <row r="28">
      <c r="A28" s="4" t="inlineStr">
        <is>
          <t>2000 III</t>
        </is>
      </c>
      <c r="B28" s="48" t="n">
        <v>534440.1</v>
      </c>
      <c r="C28" s="9" t="n">
        <v>482246.2</v>
      </c>
      <c r="D28">
        <f>(C28-C27)/C27</f>
        <v/>
      </c>
      <c r="I28" t="inlineStr">
        <is>
          <t>2015 III</t>
        </is>
      </c>
      <c r="J28" s="48" t="n">
        <v>539902</v>
      </c>
      <c r="K28" s="26" t="n">
        <v>538760.8</v>
      </c>
      <c r="L28">
        <f>(K28-K27)/K27</f>
        <v/>
      </c>
      <c r="R28" s="4" t="inlineStr">
        <is>
          <t>2000 III</t>
        </is>
      </c>
      <c r="S28" s="48" t="n">
        <v>534440.1</v>
      </c>
      <c r="T28" s="9" t="n">
        <v>482246.2</v>
      </c>
      <c r="U28" s="45" t="n">
        <v>4.666667</v>
      </c>
      <c r="V28" s="45">
        <f>U28/100</f>
        <v/>
      </c>
    </row>
    <row r="29">
      <c r="A29" s="4" t="inlineStr">
        <is>
          <t>2000 IV</t>
        </is>
      </c>
      <c r="B29" s="48" t="n">
        <v>537843.4</v>
      </c>
      <c r="C29" s="9" t="n">
        <v>486946.6</v>
      </c>
      <c r="D29">
        <f>(C29-C28)/C28</f>
        <v/>
      </c>
      <c r="I29" t="inlineStr">
        <is>
          <t>2015 IV</t>
        </is>
      </c>
      <c r="J29" s="48" t="n">
        <v>539306.2</v>
      </c>
      <c r="K29" s="26" t="n">
        <v>537827.9</v>
      </c>
      <c r="L29">
        <f>(K29-K28)/K28</f>
        <v/>
      </c>
      <c r="R29" s="4" t="inlineStr">
        <is>
          <t>2000 IV</t>
        </is>
      </c>
      <c r="S29" s="48" t="n">
        <v>537843.4</v>
      </c>
      <c r="T29" s="9" t="n">
        <v>486946.6</v>
      </c>
      <c r="U29" s="45" t="n">
        <v>4.733333</v>
      </c>
      <c r="V29" s="45">
        <f>U29/100</f>
        <v/>
      </c>
    </row>
    <row r="30">
      <c r="A30" s="4" t="inlineStr">
        <is>
          <t>2001 I</t>
        </is>
      </c>
      <c r="B30" s="48" t="n">
        <v>542552.7</v>
      </c>
      <c r="C30" s="26" t="n">
        <v>490512</v>
      </c>
      <c r="D30">
        <f>(C30-C29)/C29</f>
        <v/>
      </c>
      <c r="I30" t="inlineStr">
        <is>
          <t>2016 I</t>
        </is>
      </c>
      <c r="J30" s="48" t="n">
        <v>545302.5</v>
      </c>
      <c r="K30" s="26" t="n">
        <v>541992.2</v>
      </c>
      <c r="L30">
        <f>(K30-K29)/K29</f>
        <v/>
      </c>
      <c r="R30" s="4" t="inlineStr">
        <is>
          <t>2001 I</t>
        </is>
      </c>
      <c r="S30" s="48" t="n">
        <v>542552.7</v>
      </c>
      <c r="T30" s="26" t="n">
        <v>490512</v>
      </c>
      <c r="U30" s="45" t="n">
        <v>4.766667</v>
      </c>
      <c r="V30" s="45">
        <f>U30/100</f>
        <v/>
      </c>
    </row>
    <row r="31">
      <c r="A31" s="4" t="inlineStr">
        <is>
          <t>2001 II</t>
        </is>
      </c>
      <c r="B31" s="48" t="n">
        <v>534253.7</v>
      </c>
      <c r="C31" s="26" t="n">
        <v>486868.2</v>
      </c>
      <c r="D31">
        <f>(C31-C30)/C30</f>
        <v/>
      </c>
      <c r="I31" t="inlineStr">
        <is>
          <t>2016 II</t>
        </is>
      </c>
      <c r="J31" s="48" t="n">
        <v>543366.4</v>
      </c>
      <c r="K31" s="26" t="n">
        <v>541063.1</v>
      </c>
      <c r="L31">
        <f>(K31-K30)/K30</f>
        <v/>
      </c>
      <c r="R31" s="4" t="inlineStr">
        <is>
          <t>2001 II</t>
        </is>
      </c>
      <c r="S31" s="48" t="n">
        <v>534253.7</v>
      </c>
      <c r="T31" s="26" t="n">
        <v>486868.2</v>
      </c>
      <c r="U31" s="45" t="n">
        <v>4.9</v>
      </c>
      <c r="V31" s="45">
        <f>U31/100</f>
        <v/>
      </c>
    </row>
    <row r="32">
      <c r="A32" s="4" t="inlineStr">
        <is>
          <t>2001 III</t>
        </is>
      </c>
      <c r="B32" s="48" t="n">
        <v>527026</v>
      </c>
      <c r="C32" s="26" t="n">
        <v>481574.1</v>
      </c>
      <c r="D32">
        <f>(C32-C31)/C31</f>
        <v/>
      </c>
      <c r="I32" t="inlineStr">
        <is>
          <t>2016 III</t>
        </is>
      </c>
      <c r="J32" s="48" t="n">
        <v>543580.2</v>
      </c>
      <c r="K32" s="26" t="n">
        <v>542162.7</v>
      </c>
      <c r="L32">
        <f>(K32-K31)/K31</f>
        <v/>
      </c>
      <c r="R32" s="4" t="inlineStr">
        <is>
          <t>2001 III</t>
        </is>
      </c>
      <c r="S32" s="48" t="n">
        <v>527026</v>
      </c>
      <c r="T32" s="26" t="n">
        <v>481574.1</v>
      </c>
      <c r="U32" s="45" t="n">
        <v>5.133333</v>
      </c>
      <c r="V32" s="45">
        <f>U32/100</f>
        <v/>
      </c>
    </row>
    <row r="33">
      <c r="A33" s="4" t="inlineStr">
        <is>
          <t>2001 IV</t>
        </is>
      </c>
      <c r="B33" s="48" t="n">
        <v>523926.1</v>
      </c>
      <c r="C33" s="26" t="n">
        <v>479921.4</v>
      </c>
      <c r="D33">
        <f>(C33-C32)/C32</f>
        <v/>
      </c>
      <c r="I33" t="inlineStr">
        <is>
          <t>2016 IV</t>
        </is>
      </c>
      <c r="J33" s="48" t="n">
        <v>544543</v>
      </c>
      <c r="K33" s="26" t="n">
        <v>542875.8</v>
      </c>
      <c r="L33">
        <f>(K33-K32)/K32</f>
        <v/>
      </c>
      <c r="R33" s="4" t="inlineStr">
        <is>
          <t>2001 IV</t>
        </is>
      </c>
      <c r="S33" s="48" t="n">
        <v>523926.1</v>
      </c>
      <c r="T33" s="26" t="n">
        <v>479921.4</v>
      </c>
      <c r="U33" s="45" t="n">
        <v>5.366667</v>
      </c>
      <c r="V33" s="45">
        <f>U33/100</f>
        <v/>
      </c>
    </row>
    <row r="34">
      <c r="A34" s="4" t="inlineStr">
        <is>
          <t>2002 I</t>
        </is>
      </c>
      <c r="B34" s="48" t="n">
        <v>525460.8</v>
      </c>
      <c r="C34" s="26" t="n">
        <v>480709.8</v>
      </c>
      <c r="D34">
        <f>(C34-C33)/C33</f>
        <v/>
      </c>
      <c r="I34" t="inlineStr">
        <is>
          <t>2017 I</t>
        </is>
      </c>
      <c r="J34" s="48" t="n">
        <v>547710.4</v>
      </c>
      <c r="K34" s="26" t="n">
        <v>547149.2</v>
      </c>
      <c r="L34">
        <f>(K34-K33)/K33</f>
        <v/>
      </c>
      <c r="R34" s="4" t="inlineStr">
        <is>
          <t>2002 I</t>
        </is>
      </c>
      <c r="S34" s="48" t="n">
        <v>525460.8</v>
      </c>
      <c r="T34" s="26" t="n">
        <v>480709.8</v>
      </c>
      <c r="U34" s="45" t="n">
        <v>5.266667</v>
      </c>
      <c r="V34" s="45">
        <f>U34/100</f>
        <v/>
      </c>
    </row>
    <row r="35">
      <c r="A35" s="4" t="inlineStr">
        <is>
          <t>2002 II</t>
        </is>
      </c>
      <c r="B35" s="48" t="n">
        <v>524239.7</v>
      </c>
      <c r="C35" s="26" t="n">
        <v>484597</v>
      </c>
      <c r="D35">
        <f>(C35-C34)/C34</f>
        <v/>
      </c>
      <c r="I35" t="inlineStr">
        <is>
          <t>2017 II</t>
        </is>
      </c>
      <c r="J35" s="48" t="n">
        <v>550561.9</v>
      </c>
      <c r="K35" s="26" t="n">
        <v>549313.6</v>
      </c>
      <c r="L35">
        <f>(K35-K34)/K34</f>
        <v/>
      </c>
      <c r="R35" s="4" t="inlineStr">
        <is>
          <t>2002 II</t>
        </is>
      </c>
      <c r="S35" s="48" t="n">
        <v>524239.7</v>
      </c>
      <c r="T35" s="26" t="n">
        <v>484597</v>
      </c>
      <c r="U35" s="45" t="n">
        <v>5.4</v>
      </c>
      <c r="V35" s="45">
        <f>U35/100</f>
        <v/>
      </c>
    </row>
    <row r="36">
      <c r="A36" s="4" t="inlineStr">
        <is>
          <t>2002 III</t>
        </is>
      </c>
      <c r="B36" s="48" t="n">
        <v>524193.6</v>
      </c>
      <c r="C36" s="26" t="n">
        <v>486159.1</v>
      </c>
      <c r="D36">
        <f>(C36-C35)/C35</f>
        <v/>
      </c>
      <c r="I36" t="inlineStr">
        <is>
          <t>2017 III</t>
        </is>
      </c>
      <c r="J36" s="48" t="n">
        <v>557116.2</v>
      </c>
      <c r="K36" s="26" t="n">
        <v>554075</v>
      </c>
      <c r="L36">
        <f>(K36-K35)/K35</f>
        <v/>
      </c>
      <c r="R36" s="4" t="inlineStr">
        <is>
          <t>2002 III</t>
        </is>
      </c>
      <c r="S36" s="48" t="n">
        <v>524193.6</v>
      </c>
      <c r="T36" s="26" t="n">
        <v>486159.1</v>
      </c>
      <c r="U36" s="45" t="n">
        <v>5.433333</v>
      </c>
      <c r="V36" s="45">
        <f>U36/100</f>
        <v/>
      </c>
    </row>
    <row r="37">
      <c r="A37" s="4" t="inlineStr">
        <is>
          <t>2002 IV</t>
        </is>
      </c>
      <c r="B37" s="48" t="n">
        <v>524421.6</v>
      </c>
      <c r="C37" s="26" t="n">
        <v>487512.1</v>
      </c>
      <c r="D37">
        <f>(C37-C36)/C36</f>
        <v/>
      </c>
      <c r="I37" t="inlineStr">
        <is>
          <t>2017 IV</t>
        </is>
      </c>
      <c r="J37" s="48" t="n">
        <v>556799</v>
      </c>
      <c r="K37" s="26" t="n">
        <v>554361.2</v>
      </c>
      <c r="L37">
        <f>(K37-K36)/K36</f>
        <v/>
      </c>
      <c r="R37" s="4" t="inlineStr">
        <is>
          <t>2002 IV</t>
        </is>
      </c>
      <c r="S37" s="48" t="n">
        <v>524421.6</v>
      </c>
      <c r="T37" s="26" t="n">
        <v>487512.1</v>
      </c>
      <c r="U37" s="45" t="n">
        <v>5.333333</v>
      </c>
      <c r="V37" s="45">
        <f>U37/100</f>
        <v/>
      </c>
    </row>
    <row r="38">
      <c r="A38" s="4" t="inlineStr">
        <is>
          <t>2003 I</t>
        </is>
      </c>
      <c r="B38" s="48" t="n">
        <v>521369.3</v>
      </c>
      <c r="C38" s="26" t="n">
        <v>487793.9</v>
      </c>
      <c r="D38">
        <f>(C38-C37)/C37</f>
        <v/>
      </c>
      <c r="I38" t="inlineStr">
        <is>
          <t>2018 I</t>
        </is>
      </c>
      <c r="J38" s="48" t="n">
        <v>558448.7</v>
      </c>
      <c r="K38" s="26" t="n">
        <v>554797.9</v>
      </c>
      <c r="L38">
        <f>(K38-K37)/K37</f>
        <v/>
      </c>
      <c r="R38" s="4" t="inlineStr">
        <is>
          <t>2003 I</t>
        </is>
      </c>
      <c r="S38" s="48" t="n">
        <v>521369.3</v>
      </c>
      <c r="T38" s="26" t="n">
        <v>487793.9</v>
      </c>
      <c r="U38" s="45" t="n">
        <v>5.333333</v>
      </c>
      <c r="V38" s="45">
        <f>U38/100</f>
        <v/>
      </c>
    </row>
    <row r="39">
      <c r="A39" s="4" t="inlineStr">
        <is>
          <t>2003 II</t>
        </is>
      </c>
      <c r="B39" s="48" t="n">
        <v>524525.4</v>
      </c>
      <c r="C39" s="26" t="n">
        <v>491109.8</v>
      </c>
      <c r="D39">
        <f>(C39-C38)/C38</f>
        <v/>
      </c>
      <c r="I39" t="inlineStr">
        <is>
          <t>2018 II</t>
        </is>
      </c>
      <c r="J39" s="48" t="n">
        <v>558877.6</v>
      </c>
      <c r="K39" s="26" t="n">
        <v>556986.7</v>
      </c>
      <c r="L39">
        <f>(K39-K38)/K38</f>
        <v/>
      </c>
      <c r="R39" s="4" t="inlineStr">
        <is>
          <t>2003 II</t>
        </is>
      </c>
      <c r="S39" s="48" t="n">
        <v>524525.4</v>
      </c>
      <c r="T39" s="26" t="n">
        <v>491109.8</v>
      </c>
      <c r="U39" s="45" t="n">
        <v>5.433333</v>
      </c>
      <c r="V39" s="45">
        <f>U39/100</f>
        <v/>
      </c>
    </row>
    <row r="40">
      <c r="A40" s="4" t="inlineStr">
        <is>
          <t>2003 III</t>
        </is>
      </c>
      <c r="B40" s="48" t="n">
        <v>524374.1</v>
      </c>
      <c r="C40" s="26" t="n">
        <v>492610.5</v>
      </c>
      <c r="D40">
        <f>(C40-C39)/C39</f>
        <v/>
      </c>
      <c r="I40" t="inlineStr">
        <is>
          <t>2018 III</t>
        </is>
      </c>
      <c r="J40" s="48" t="n">
        <v>555387.1</v>
      </c>
      <c r="K40" s="26" t="n">
        <v>554216.5</v>
      </c>
      <c r="L40">
        <f>(K40-K39)/K39</f>
        <v/>
      </c>
      <c r="R40" s="4" t="inlineStr">
        <is>
          <t>2003 III</t>
        </is>
      </c>
      <c r="S40" s="48" t="n">
        <v>524374.1</v>
      </c>
      <c r="T40" s="26" t="n">
        <v>492610.5</v>
      </c>
      <c r="U40" s="45" t="n">
        <v>5.166667</v>
      </c>
      <c r="V40" s="45">
        <f>U40/100</f>
        <v/>
      </c>
    </row>
    <row r="41">
      <c r="A41" s="4" t="inlineStr">
        <is>
          <t>2003 IV</t>
        </is>
      </c>
      <c r="B41" s="48" t="n">
        <v>526400.2</v>
      </c>
      <c r="C41" s="26" t="n">
        <v>497994.3</v>
      </c>
      <c r="D41">
        <f>(C41-C40)/C40</f>
        <v/>
      </c>
      <c r="I41" t="inlineStr">
        <is>
          <t>2018 IV</t>
        </is>
      </c>
      <c r="J41" s="48" t="n">
        <v>553492.9</v>
      </c>
      <c r="K41" s="26" t="n">
        <v>552790.9</v>
      </c>
      <c r="L41">
        <f>(K41-K40)/K40</f>
        <v/>
      </c>
      <c r="R41" s="4" t="inlineStr">
        <is>
          <t>2003 IV</t>
        </is>
      </c>
      <c r="S41" s="48" t="n">
        <v>526400.2</v>
      </c>
      <c r="T41" s="26" t="n">
        <v>497994.3</v>
      </c>
      <c r="U41" s="45" t="n">
        <v>5.033333</v>
      </c>
      <c r="V41" s="45">
        <f>U41/100</f>
        <v/>
      </c>
    </row>
    <row r="42">
      <c r="R42" s="4" t="inlineStr">
        <is>
          <t>2004 I</t>
        </is>
      </c>
      <c r="S42" s="48" t="n">
        <v>529372.9</v>
      </c>
      <c r="T42" s="26" t="n">
        <v>501789.5</v>
      </c>
      <c r="U42" s="45" t="n">
        <v>4.9</v>
      </c>
      <c r="V42" s="45">
        <f>U42/100</f>
        <v/>
      </c>
    </row>
    <row r="43">
      <c r="R43" s="4" t="inlineStr">
        <is>
          <t>2004 II</t>
        </is>
      </c>
      <c r="S43" s="48" t="n">
        <v>527644.6</v>
      </c>
      <c r="T43" s="26" t="n">
        <v>501641.4</v>
      </c>
      <c r="U43" s="45" t="n">
        <v>4.733333</v>
      </c>
      <c r="V43" s="45">
        <f>U43/100</f>
        <v/>
      </c>
    </row>
    <row r="44">
      <c r="R44" s="4" t="inlineStr">
        <is>
          <t>2004 III</t>
        </is>
      </c>
      <c r="S44" s="48" t="n">
        <v>530486.4</v>
      </c>
      <c r="T44" s="26" t="n">
        <v>504777.8</v>
      </c>
      <c r="U44" s="45" t="n">
        <v>4.766667</v>
      </c>
      <c r="V44" s="45">
        <f>U44/100</f>
        <v/>
      </c>
    </row>
    <row r="45">
      <c r="R45" s="4" t="inlineStr">
        <is>
          <t>2004 IV</t>
        </is>
      </c>
      <c r="S45" s="48" t="n">
        <v>529913.7</v>
      </c>
      <c r="T45" s="26" t="n">
        <v>503840.2</v>
      </c>
      <c r="U45" s="45" t="n">
        <v>4.533333</v>
      </c>
      <c r="V45" s="45">
        <f>U45/100</f>
        <v/>
      </c>
    </row>
    <row r="46">
      <c r="A46" s="4" t="inlineStr">
        <is>
          <t>nominal gdp (expenditure approach)</t>
        </is>
      </c>
      <c r="R46" s="4" t="inlineStr">
        <is>
          <t>2005 I</t>
        </is>
      </c>
      <c r="S46" s="48" t="n">
        <v>529917.7</v>
      </c>
      <c r="T46" s="26" t="n">
        <v>506400.4</v>
      </c>
      <c r="U46" s="45" t="n">
        <v>4.533333</v>
      </c>
      <c r="V46" s="45">
        <f>U46/100</f>
        <v/>
      </c>
    </row>
    <row r="47">
      <c r="A47" s="4" t="inlineStr">
        <is>
          <t>billions of chained (2015) Yen</t>
        </is>
      </c>
      <c r="R47" s="4" t="inlineStr">
        <is>
          <t>2005 II</t>
        </is>
      </c>
      <c r="S47" s="48" t="n">
        <v>531327.5</v>
      </c>
      <c r="T47" s="26" t="n">
        <v>510275.8</v>
      </c>
      <c r="U47" s="45" t="n">
        <v>4.433333</v>
      </c>
      <c r="V47" s="45">
        <f>U47/100</f>
        <v/>
      </c>
    </row>
    <row r="48">
      <c r="A48" s="4" t="inlineStr">
        <is>
          <t>seasonaly adjusted, Japan, quarterly</t>
        </is>
      </c>
      <c r="R48" s="4" t="inlineStr">
        <is>
          <t>2005 III</t>
        </is>
      </c>
      <c r="S48" s="48" t="n">
        <v>534598.6</v>
      </c>
      <c r="T48" s="26" t="n">
        <v>515520.6</v>
      </c>
      <c r="U48" s="45" t="n">
        <v>4.3</v>
      </c>
      <c r="V48" s="45">
        <f>U48/100</f>
        <v/>
      </c>
    </row>
    <row r="49">
      <c r="A49" s="4" t="inlineStr">
        <is>
          <t xml:space="preserve">release date: </t>
        </is>
      </c>
      <c r="R49" s="4" t="inlineStr">
        <is>
          <t>2005 IV</t>
        </is>
      </c>
      <c r="S49" s="48" t="n">
        <v>534734</v>
      </c>
      <c r="T49" s="26" t="n">
        <v>516433.8</v>
      </c>
      <c r="U49" s="45" t="n">
        <v>4.433333</v>
      </c>
      <c r="V49" s="45">
        <f>U49/100</f>
        <v/>
      </c>
    </row>
    <row r="50">
      <c r="R50" s="4" t="inlineStr">
        <is>
          <t>2006 I</t>
        </is>
      </c>
      <c r="S50" s="48" t="n">
        <v>534544.9</v>
      </c>
      <c r="T50" s="26" t="n">
        <v>517224.5</v>
      </c>
      <c r="U50" s="45" t="n">
        <v>4.2</v>
      </c>
      <c r="V50" s="45">
        <f>U50/100</f>
        <v/>
      </c>
    </row>
    <row r="51">
      <c r="R51" s="4" t="inlineStr">
        <is>
          <t>2006 II</t>
        </is>
      </c>
      <c r="S51" s="48" t="n">
        <v>533998.1</v>
      </c>
      <c r="T51" s="26" t="n">
        <v>517983.2</v>
      </c>
      <c r="U51" s="45" t="n">
        <v>4.133333</v>
      </c>
      <c r="V51" s="45">
        <f>U51/100</f>
        <v/>
      </c>
    </row>
    <row r="52">
      <c r="A52" s="18" t="inlineStr">
        <is>
          <t>https://www.esri.cao.go.jp/en/sna/data/sokuhou/files/2025/qe252_2/gdemenuea.html</t>
        </is>
      </c>
      <c r="R52" s="4" t="inlineStr">
        <is>
          <t>2006 III</t>
        </is>
      </c>
      <c r="S52" s="48" t="n">
        <v>532261</v>
      </c>
      <c r="T52" s="26" t="n">
        <v>517024.7</v>
      </c>
      <c r="U52" s="45" t="n">
        <v>4.1</v>
      </c>
      <c r="V52" s="45">
        <f>U52/100</f>
        <v/>
      </c>
    </row>
    <row r="53">
      <c r="R53" s="4" t="inlineStr">
        <is>
          <t>2006 IV</t>
        </is>
      </c>
      <c r="S53" s="48" t="n">
        <v>539891.2</v>
      </c>
      <c r="T53" s="26" t="n">
        <v>523954</v>
      </c>
      <c r="U53" s="45" t="n">
        <v>4.033333</v>
      </c>
      <c r="V53" s="45">
        <f>U53/100</f>
        <v/>
      </c>
    </row>
    <row r="54">
      <c r="R54" s="4" t="inlineStr">
        <is>
          <t>2007 I</t>
        </is>
      </c>
      <c r="S54" s="48" t="n">
        <v>541962.1</v>
      </c>
      <c r="T54" s="26" t="n">
        <v>527437</v>
      </c>
      <c r="U54" s="45" t="n">
        <v>4</v>
      </c>
      <c r="V54" s="45">
        <f>U54/100</f>
        <v/>
      </c>
    </row>
    <row r="55">
      <c r="R55" s="4" t="inlineStr">
        <is>
          <t>2007 II</t>
        </is>
      </c>
      <c r="S55" s="48" t="n">
        <v>542060.4</v>
      </c>
      <c r="T55" s="26" t="n">
        <v>527618.6</v>
      </c>
      <c r="U55" s="45" t="n">
        <v>3.766667</v>
      </c>
      <c r="V55" s="45">
        <f>U55/100</f>
        <v/>
      </c>
    </row>
    <row r="56">
      <c r="R56" s="4" t="inlineStr">
        <is>
          <t>2007 III</t>
        </is>
      </c>
      <c r="S56" s="48" t="n">
        <v>536493.6</v>
      </c>
      <c r="T56" s="26" t="n">
        <v>524808.3</v>
      </c>
      <c r="U56" s="45" t="n">
        <v>3.733333</v>
      </c>
      <c r="V56" s="45">
        <f>U56/100</f>
        <v/>
      </c>
    </row>
    <row r="57">
      <c r="R57" s="4" t="inlineStr">
        <is>
          <t>2007 IV</t>
        </is>
      </c>
      <c r="S57" s="48" t="n">
        <v>536783.9</v>
      </c>
      <c r="T57" s="26" t="n">
        <v>526985.8</v>
      </c>
      <c r="U57" s="45" t="n">
        <v>3.833333</v>
      </c>
      <c r="V57" s="45">
        <f>U57/100</f>
        <v/>
      </c>
    </row>
    <row r="58">
      <c r="R58" s="4" t="inlineStr">
        <is>
          <t>2008 I</t>
        </is>
      </c>
      <c r="S58" s="48" t="n">
        <v>537630.5</v>
      </c>
      <c r="T58" s="26" t="n">
        <v>529126.4</v>
      </c>
      <c r="U58" s="45" t="n">
        <v>3.9</v>
      </c>
      <c r="V58" s="45">
        <f>U58/100</f>
        <v/>
      </c>
    </row>
    <row r="59">
      <c r="R59" s="4" t="inlineStr">
        <is>
          <t>2008 II</t>
        </is>
      </c>
      <c r="S59" s="48" t="n">
        <v>533627.7</v>
      </c>
      <c r="T59" s="26" t="n">
        <v>525865.9</v>
      </c>
      <c r="U59" s="45" t="n">
        <v>3.966667</v>
      </c>
      <c r="V59" s="45">
        <f>U59/100</f>
        <v/>
      </c>
    </row>
    <row r="60">
      <c r="R60" s="4" t="inlineStr">
        <is>
          <t>2008 III</t>
        </is>
      </c>
      <c r="S60" s="48" t="n">
        <v>523211.2</v>
      </c>
      <c r="T60" s="26" t="n">
        <v>519352.7</v>
      </c>
      <c r="U60" s="45" t="n">
        <v>4</v>
      </c>
      <c r="V60" s="45">
        <f>U60/100</f>
        <v/>
      </c>
    </row>
    <row r="61">
      <c r="R61" s="4" t="inlineStr">
        <is>
          <t>2008 IV</t>
        </is>
      </c>
      <c r="S61" s="48" t="n">
        <v>516887</v>
      </c>
      <c r="T61" s="26" t="n">
        <v>506381.6</v>
      </c>
      <c r="U61" s="45" t="n">
        <v>4.066667</v>
      </c>
      <c r="V61" s="45">
        <f>U61/100</f>
        <v/>
      </c>
    </row>
    <row r="62">
      <c r="R62" t="inlineStr">
        <is>
          <t>2009 I</t>
        </is>
      </c>
      <c r="S62" s="48" t="n">
        <v>492259.6</v>
      </c>
      <c r="T62" s="26" t="n">
        <v>482154.6</v>
      </c>
      <c r="U62" s="45" t="n">
        <v>4.566667</v>
      </c>
      <c r="V62" s="45">
        <f>U62/100</f>
        <v/>
      </c>
    </row>
    <row r="63">
      <c r="R63" t="inlineStr">
        <is>
          <t>2009 II</t>
        </is>
      </c>
      <c r="S63" s="48" t="n">
        <v>497861.7</v>
      </c>
      <c r="T63" s="26" t="n">
        <v>491599.8</v>
      </c>
      <c r="U63" s="45" t="n">
        <v>5.1</v>
      </c>
      <c r="V63" s="45">
        <f>U63/100</f>
        <v/>
      </c>
    </row>
    <row r="64">
      <c r="R64" t="inlineStr">
        <is>
          <t>2009 III</t>
        </is>
      </c>
      <c r="S64" s="48" t="n">
        <v>493597.9</v>
      </c>
      <c r="T64" s="26" t="n">
        <v>491378</v>
      </c>
      <c r="U64" s="45" t="n">
        <v>5.433333</v>
      </c>
      <c r="V64" s="45">
        <f>U64/100</f>
        <v/>
      </c>
    </row>
    <row r="65">
      <c r="R65" t="inlineStr">
        <is>
          <t>2009 IV</t>
        </is>
      </c>
      <c r="S65" s="48" t="n">
        <v>496481.6</v>
      </c>
      <c r="T65" s="26" t="n">
        <v>497356.3</v>
      </c>
      <c r="U65" s="45" t="n">
        <v>5.2</v>
      </c>
      <c r="V65" s="45">
        <f>U65/100</f>
        <v/>
      </c>
    </row>
    <row r="66">
      <c r="R66" t="inlineStr">
        <is>
          <t>2010 I</t>
        </is>
      </c>
      <c r="S66" s="48" t="n">
        <v>501533.7</v>
      </c>
      <c r="T66" s="26" t="n">
        <v>502691.2</v>
      </c>
      <c r="U66" s="45" t="n">
        <v>5.033333</v>
      </c>
      <c r="V66" s="45">
        <f>U66/100</f>
        <v/>
      </c>
    </row>
    <row r="67">
      <c r="R67" t="inlineStr">
        <is>
          <t>2010 II</t>
        </is>
      </c>
      <c r="S67" s="48" t="n">
        <v>504936.8</v>
      </c>
      <c r="T67" s="26" t="n">
        <v>508734.7</v>
      </c>
      <c r="U67" s="45" t="n">
        <v>5.133333</v>
      </c>
      <c r="V67" s="45">
        <f>U67/100</f>
        <v/>
      </c>
    </row>
    <row r="68">
      <c r="R68" t="inlineStr">
        <is>
          <t>2010 III</t>
        </is>
      </c>
      <c r="S68" s="48" t="n">
        <v>510930.7</v>
      </c>
      <c r="T68" s="26" t="n">
        <v>517944.4</v>
      </c>
      <c r="U68" s="45" t="n">
        <v>5.066667</v>
      </c>
      <c r="V68" s="45">
        <f>U68/100</f>
        <v/>
      </c>
    </row>
    <row r="69">
      <c r="R69" t="inlineStr">
        <is>
          <t>2010 IV</t>
        </is>
      </c>
      <c r="S69" s="48" t="n">
        <v>505304.2</v>
      </c>
      <c r="T69" s="26" t="n">
        <v>513619.7</v>
      </c>
      <c r="U69" s="45" t="n">
        <v>5</v>
      </c>
      <c r="V69" s="45">
        <f>U69/100</f>
        <v/>
      </c>
    </row>
    <row r="70">
      <c r="R70" t="inlineStr">
        <is>
          <t>2011 I</t>
        </is>
      </c>
      <c r="S70" s="48" t="n">
        <v>498689.8</v>
      </c>
      <c r="T70" s="26" t="n">
        <v>508323.6</v>
      </c>
      <c r="U70" s="45" t="n">
        <v>4.733333</v>
      </c>
      <c r="V70" s="45">
        <f>U70/100</f>
        <v/>
      </c>
    </row>
    <row r="71">
      <c r="R71" t="inlineStr">
        <is>
          <t>2011 II</t>
        </is>
      </c>
      <c r="S71" s="48" t="n">
        <v>490672.6</v>
      </c>
      <c r="T71" s="26" t="n">
        <v>503943.9</v>
      </c>
      <c r="U71" s="45" t="n">
        <v>4.666667</v>
      </c>
      <c r="V71" s="45">
        <f>U71/100</f>
        <v/>
      </c>
    </row>
    <row r="72">
      <c r="R72" t="inlineStr">
        <is>
          <t>2011 III</t>
        </is>
      </c>
      <c r="S72" s="48" t="n">
        <v>501084.3</v>
      </c>
      <c r="T72" s="26" t="n">
        <v>516137</v>
      </c>
      <c r="U72" s="45" t="n">
        <v>4.466667</v>
      </c>
      <c r="V72" s="45">
        <f>U72/100</f>
        <v/>
      </c>
    </row>
    <row r="73">
      <c r="R73" t="inlineStr">
        <is>
          <t>2011 IV</t>
        </is>
      </c>
      <c r="S73" s="48" t="n">
        <v>500247.5</v>
      </c>
      <c r="T73" s="26" t="n">
        <v>515314.2</v>
      </c>
      <c r="U73" s="45" t="n">
        <v>4.466667</v>
      </c>
      <c r="V73" s="45">
        <f>U73/100</f>
        <v/>
      </c>
    </row>
    <row r="74">
      <c r="R74" t="inlineStr">
        <is>
          <t>2012 I</t>
        </is>
      </c>
      <c r="S74" s="48" t="n">
        <v>507465</v>
      </c>
      <c r="T74" s="26" t="n">
        <v>522781.1</v>
      </c>
      <c r="U74" s="45" t="n">
        <v>4.5</v>
      </c>
      <c r="V74" s="45">
        <f>U74/100</f>
        <v/>
      </c>
    </row>
    <row r="75">
      <c r="R75" t="inlineStr">
        <is>
          <t>2012 II</t>
        </is>
      </c>
      <c r="S75" s="48" t="n">
        <v>500178.1</v>
      </c>
      <c r="T75" s="26" t="n">
        <v>517866.4</v>
      </c>
      <c r="U75" s="45" t="n">
        <v>4.4</v>
      </c>
      <c r="V75" s="45">
        <f>U75/100</f>
        <v/>
      </c>
    </row>
    <row r="76">
      <c r="R76" t="inlineStr">
        <is>
          <t>2012 III</t>
        </is>
      </c>
      <c r="S76" s="48" t="n">
        <v>497580.9</v>
      </c>
      <c r="T76" s="26" t="n">
        <v>515836.5</v>
      </c>
      <c r="U76" s="45" t="n">
        <v>4.233333</v>
      </c>
      <c r="V76" s="45">
        <f>U76/100</f>
        <v/>
      </c>
    </row>
    <row r="77">
      <c r="R77" t="inlineStr">
        <is>
          <t>2012 IV</t>
        </is>
      </c>
      <c r="S77" s="48" t="n">
        <v>497230</v>
      </c>
      <c r="T77" s="26" t="n">
        <v>515391.7</v>
      </c>
      <c r="U77" s="45" t="n">
        <v>4.166667</v>
      </c>
      <c r="V77" s="45">
        <f>U77/100</f>
        <v/>
      </c>
    </row>
    <row r="78">
      <c r="R78" t="inlineStr">
        <is>
          <t>2013 I</t>
        </is>
      </c>
      <c r="S78" s="48" t="n">
        <v>502947.1</v>
      </c>
      <c r="T78" s="26" t="n">
        <v>522631.9</v>
      </c>
      <c r="U78" s="45" t="n">
        <v>4.2</v>
      </c>
      <c r="V78" s="45">
        <f>U78/100</f>
        <v/>
      </c>
    </row>
    <row r="79">
      <c r="R79" t="inlineStr">
        <is>
          <t>2013 II</t>
        </is>
      </c>
      <c r="S79" s="48" t="n">
        <v>507554.4</v>
      </c>
      <c r="T79" s="26" t="n">
        <v>527382.9</v>
      </c>
      <c r="U79" s="45" t="n">
        <v>4.033333</v>
      </c>
      <c r="V79" s="45">
        <f>U79/100</f>
        <v/>
      </c>
    </row>
    <row r="80">
      <c r="R80" t="inlineStr">
        <is>
          <t>2013 III</t>
        </is>
      </c>
      <c r="S80" s="48" t="n">
        <v>512890</v>
      </c>
      <c r="T80" s="26" t="n">
        <v>532360.6</v>
      </c>
      <c r="U80" s="45" t="n">
        <v>3.933333</v>
      </c>
      <c r="V80" s="45">
        <f>U80/100</f>
        <v/>
      </c>
    </row>
    <row r="81">
      <c r="R81" t="inlineStr">
        <is>
          <t>2013 IV</t>
        </is>
      </c>
      <c r="S81" s="48" t="n">
        <v>512474.8</v>
      </c>
      <c r="T81" s="26" t="n">
        <v>531674.2</v>
      </c>
      <c r="U81" s="45" t="n">
        <v>3.866667</v>
      </c>
      <c r="V81" s="45">
        <f>U81/100</f>
        <v/>
      </c>
    </row>
    <row r="82">
      <c r="R82" t="inlineStr">
        <is>
          <t>2014 I</t>
        </is>
      </c>
      <c r="S82" s="48" t="n">
        <v>516608</v>
      </c>
      <c r="T82" s="26" t="n">
        <v>536079.8</v>
      </c>
      <c r="U82" s="45" t="n">
        <v>3.666667</v>
      </c>
      <c r="V82" s="45">
        <f>U82/100</f>
        <v/>
      </c>
    </row>
    <row r="83">
      <c r="R83" t="inlineStr">
        <is>
          <t>2014 II</t>
        </is>
      </c>
      <c r="S83" s="48" t="n">
        <v>517941.2</v>
      </c>
      <c r="T83" s="26" t="n">
        <v>526459.3</v>
      </c>
      <c r="U83" s="45" t="n">
        <v>3.633333</v>
      </c>
      <c r="V83" s="45">
        <f>U83/100</f>
        <v/>
      </c>
    </row>
    <row r="84">
      <c r="R84" t="inlineStr">
        <is>
          <t>2014 III</t>
        </is>
      </c>
      <c r="S84" s="48" t="n">
        <v>518261.7</v>
      </c>
      <c r="T84" s="26" t="n">
        <v>526816.9</v>
      </c>
      <c r="U84" s="45" t="n">
        <v>3.566667</v>
      </c>
      <c r="V84" s="45">
        <f>U84/100</f>
        <v/>
      </c>
    </row>
    <row r="85">
      <c r="R85" t="inlineStr">
        <is>
          <t>2014 IV</t>
        </is>
      </c>
      <c r="S85" s="48" t="n">
        <v>522095</v>
      </c>
      <c r="T85" s="26" t="n">
        <v>529228.1</v>
      </c>
      <c r="U85" s="45" t="n">
        <v>3.466667</v>
      </c>
      <c r="V85" s="45">
        <f>U85/100</f>
        <v/>
      </c>
    </row>
    <row r="86">
      <c r="R86" t="inlineStr">
        <is>
          <t>2015 I</t>
        </is>
      </c>
      <c r="S86" s="48" t="n">
        <v>534727.3</v>
      </c>
      <c r="T86" s="26" t="n">
        <v>537485.1</v>
      </c>
      <c r="U86" s="45" t="n">
        <v>3.5</v>
      </c>
      <c r="V86" s="45">
        <f>U86/100</f>
        <v/>
      </c>
    </row>
    <row r="87">
      <c r="R87" t="inlineStr">
        <is>
          <t>2015 II</t>
        </is>
      </c>
      <c r="S87" s="48" t="n">
        <v>538193.5</v>
      </c>
      <c r="T87" s="26" t="n">
        <v>538298.2</v>
      </c>
      <c r="U87" s="45" t="n">
        <v>3.366667</v>
      </c>
      <c r="V87" s="45">
        <f>U87/100</f>
        <v/>
      </c>
    </row>
    <row r="88">
      <c r="R88" t="inlineStr">
        <is>
          <t>2015 III</t>
        </is>
      </c>
      <c r="S88" s="48" t="n">
        <v>539902</v>
      </c>
      <c r="T88" s="26" t="n">
        <v>538760.8</v>
      </c>
      <c r="U88" s="45" t="n">
        <v>3.366667</v>
      </c>
      <c r="V88" s="45">
        <f>U88/100</f>
        <v/>
      </c>
    </row>
    <row r="89">
      <c r="R89" t="inlineStr">
        <is>
          <t>2015 IV</t>
        </is>
      </c>
      <c r="S89" s="48" t="n">
        <v>539306.2</v>
      </c>
      <c r="T89" s="26" t="n">
        <v>537827.9</v>
      </c>
      <c r="U89" s="45" t="n">
        <v>3.266667</v>
      </c>
      <c r="V89" s="45">
        <f>U89/100</f>
        <v/>
      </c>
    </row>
    <row r="90">
      <c r="R90" t="inlineStr">
        <is>
          <t>2016 I</t>
        </is>
      </c>
      <c r="S90" s="48" t="n">
        <v>545302.5</v>
      </c>
      <c r="T90" s="26" t="n">
        <v>541992.2</v>
      </c>
      <c r="U90" s="45" t="n">
        <v>3.233333</v>
      </c>
      <c r="V90" s="45">
        <f>U90/100</f>
        <v/>
      </c>
    </row>
    <row r="91">
      <c r="R91" t="inlineStr">
        <is>
          <t>2016 II</t>
        </is>
      </c>
      <c r="S91" s="48" t="n">
        <v>543366.4</v>
      </c>
      <c r="T91" s="26" t="n">
        <v>541063.1</v>
      </c>
      <c r="U91" s="45" t="n">
        <v>3.166667</v>
      </c>
      <c r="V91" s="45">
        <f>U91/100</f>
        <v/>
      </c>
    </row>
    <row r="92">
      <c r="R92" t="inlineStr">
        <is>
          <t>2016 III</t>
        </is>
      </c>
      <c r="S92" s="48" t="n">
        <v>543580.2</v>
      </c>
      <c r="T92" s="26" t="n">
        <v>542162.7</v>
      </c>
      <c r="U92" s="45" t="n">
        <v>3.033333</v>
      </c>
      <c r="V92" s="45">
        <f>U92/100</f>
        <v/>
      </c>
    </row>
    <row r="93">
      <c r="R93" t="inlineStr">
        <is>
          <t>2016 IV</t>
        </is>
      </c>
      <c r="S93" s="48" t="n">
        <v>544543</v>
      </c>
      <c r="T93" s="26" t="n">
        <v>542875.8</v>
      </c>
      <c r="U93" s="45" t="n">
        <v>3</v>
      </c>
      <c r="V93" s="45">
        <f>U93/100</f>
        <v/>
      </c>
    </row>
    <row r="94">
      <c r="R94" t="inlineStr">
        <is>
          <t>2017 I</t>
        </is>
      </c>
      <c r="S94" s="48" t="n">
        <v>547710.4</v>
      </c>
      <c r="T94" s="26" t="n">
        <v>547149.2</v>
      </c>
      <c r="U94" s="45" t="n">
        <v>2.9</v>
      </c>
      <c r="V94" s="45">
        <f>U94/100</f>
        <v/>
      </c>
    </row>
    <row r="95">
      <c r="R95" t="inlineStr">
        <is>
          <t>2017 II</t>
        </is>
      </c>
      <c r="S95" s="48" t="n">
        <v>550561.9</v>
      </c>
      <c r="T95" s="26" t="n">
        <v>549313.6</v>
      </c>
      <c r="U95" s="45" t="n">
        <v>2.866667</v>
      </c>
      <c r="V95" s="45">
        <f>U95/100</f>
        <v/>
      </c>
    </row>
    <row r="96">
      <c r="R96" t="inlineStr">
        <is>
          <t>2017 III</t>
        </is>
      </c>
      <c r="S96" s="48" t="n">
        <v>557116.2</v>
      </c>
      <c r="T96" s="26" t="n">
        <v>554075</v>
      </c>
      <c r="U96" s="45" t="n">
        <v>2.8</v>
      </c>
      <c r="V96" s="45">
        <f>U96/100</f>
        <v/>
      </c>
    </row>
    <row r="97">
      <c r="R97" t="inlineStr">
        <is>
          <t>2017 IV</t>
        </is>
      </c>
      <c r="S97" s="48" t="n">
        <v>556799</v>
      </c>
      <c r="T97" s="26" t="n">
        <v>554361.2</v>
      </c>
      <c r="U97" s="45" t="n">
        <v>2.7</v>
      </c>
      <c r="V97" s="45">
        <f>U97/100</f>
        <v/>
      </c>
    </row>
    <row r="98">
      <c r="R98" t="inlineStr">
        <is>
          <t>2018 I</t>
        </is>
      </c>
      <c r="S98" s="48" t="n">
        <v>558448.7</v>
      </c>
      <c r="T98" s="26" t="n">
        <v>554797.9</v>
      </c>
      <c r="U98" s="45" t="n">
        <v>2.466667</v>
      </c>
      <c r="V98" s="45">
        <f>U98/100</f>
        <v/>
      </c>
    </row>
    <row r="99">
      <c r="R99" t="inlineStr">
        <is>
          <t>2018 II</t>
        </is>
      </c>
      <c r="S99" s="48" t="n">
        <v>558877.6</v>
      </c>
      <c r="T99" s="26" t="n">
        <v>556986.7</v>
      </c>
      <c r="U99" s="45" t="n">
        <v>2.366667</v>
      </c>
      <c r="V99" s="45">
        <f>U99/100</f>
        <v/>
      </c>
    </row>
    <row r="100">
      <c r="R100" t="inlineStr">
        <is>
          <t>2018 III</t>
        </is>
      </c>
      <c r="S100" s="48" t="n">
        <v>555387.1</v>
      </c>
      <c r="T100" s="26" t="n">
        <v>554216.5</v>
      </c>
      <c r="U100" s="45" t="n">
        <v>2.433333</v>
      </c>
      <c r="V100" s="45">
        <f>U100/100</f>
        <v/>
      </c>
    </row>
    <row r="101">
      <c r="R101" t="inlineStr">
        <is>
          <t>2018 IV</t>
        </is>
      </c>
      <c r="S101" s="48" t="n">
        <v>553492.9</v>
      </c>
      <c r="T101" s="26" t="n">
        <v>552790.9</v>
      </c>
      <c r="U101" s="45" t="n">
        <v>2.466667</v>
      </c>
      <c r="V101" s="45">
        <f>U101/100</f>
        <v/>
      </c>
    </row>
  </sheetData>
  <hyperlinks>
    <hyperlink xmlns:r="http://schemas.openxmlformats.org/officeDocument/2006/relationships" ref="X1" r:id="rId1"/>
    <hyperlink xmlns:r="http://schemas.openxmlformats.org/officeDocument/2006/relationships" ref="A52" r:id="rId2"/>
  </hyperlinks>
  <pageMargins left="0.7" right="0.7" top="0.75" bottom="0.75" header="0.3" footer="0.3"/>
  <pageSetup orientation="portrait" paperSize="9" horizontalDpi="0" verticalDpi="0"/>
  <drawing xmlns:r="http://schemas.openxmlformats.org/officeDocument/2006/relationships" r:id="rId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pane ySplit="6" topLeftCell="A7" activePane="bottomLeft" state="frozen"/>
    </sheetView>
  </sheetViews>
  <sheetFormatPr baseColWidth="10" defaultRowHeight="16"/>
  <cols>
    <col min="1" max="1" width="22" customWidth="1"/>
    <col min="2" max="2" width="26" customWidth="1"/>
    <col min="3" max="3" width="46" customWidth="1"/>
    <col min="4" max="4" width="30" customWidth="1"/>
    <col min="5" max="5" width="28" customWidth="1"/>
    <col min="6" max="6" width="40" customWidth="1"/>
    <col min="7" max="7" width="52" customWidth="1"/>
    <col min="8" max="8" width="12" customWidth="1"/>
    <col min="9" max="9" width="58" customWidth="1"/>
    <col min="10" max="10" width="52" customWidth="1"/>
    <col min="11" max="11" width="52" customWidth="1"/>
  </cols>
  <sheetData>
    <row r="1" ht="20" customHeight="1">
      <c r="A1" s="77" t="inlineStr">
        <is>
          <t xml:space="preserve">Index of source data - CAMPS-Japan</t>
        </is>
      </c>
    </row>
    <row r="2" ht="30" customHeight="1">
      <c r="A2" s="78" t="inlineStr">
        <is>
          <t xml:space="preserve">This workbook is the English translation of "Japan 1994~2018 data collection.xlsx". All numerical values and formulae are identical to the Chinese original; only labels, notes and sheet names were translated. The original workbook is archived alongside this file.</t>
        </is>
      </c>
    </row>
    <row r="3" ht="30" customHeight="1">
      <c r="A3" s="78" t="inlineStr">
        <is>
          <t xml:space="preserve">One row per worksheet. "Model variable / input" gives the NetLogo global that the series feeds; "Used in" traces the series through the intermediate CSV and analysis script to the figure in which it appears. Cells left blank in "Accessed" are to be completed before submission.</t>
        </is>
      </c>
    </row>
    <row r="4" ht="30" customHeight="1">
      <c r="A4" s="78" t="inlineStr">
        <is>
          <t xml:space="preserve">Model: CAMPS-Japan, NetLogo 6.4.0. Baseline scale n* = 4 (about 2,028 agents), quarterly ticks (4 ticks = 1 year). In-sample period 1994 Q1-2003 Q4; out-of-sample period 2009 Q1-2018 Q4.</t>
        </is>
      </c>
    </row>
    <row r="6" ht="32" customHeight="1">
      <c r="A6" s="79" t="inlineStr">
        <is>
          <t xml:space="preserve">Sheet</t>
        </is>
      </c>
      <c r="B6" s="79" t="inlineStr">
        <is>
          <t xml:space="preserve">Model variable / input</t>
        </is>
      </c>
      <c r="C6" s="79" t="inlineStr">
        <is>
          <t xml:space="preserve">Description</t>
        </is>
      </c>
      <c r="D6" s="79" t="inlineStr">
        <is>
          <t xml:space="preserve">Unit / scale</t>
        </is>
      </c>
      <c r="E6" s="79" t="inlineStr">
        <is>
          <t xml:space="preserve">Coverage (frequency)</t>
        </is>
      </c>
      <c r="F6" s="79" t="inlineStr">
        <is>
          <t xml:space="preserve">Source (institution)</t>
        </is>
      </c>
      <c r="G6" s="79" t="inlineStr">
        <is>
          <t xml:space="preserve">Source URL</t>
        </is>
      </c>
      <c r="H6" s="79" t="inlineStr">
        <is>
          <t xml:space="preserve">Accessed</t>
        </is>
      </c>
      <c r="I6" s="79" t="inlineStr">
        <is>
          <t xml:space="preserve">Transformation applied</t>
        </is>
      </c>
      <c r="J6" s="79" t="inlineStr">
        <is>
          <t xml:space="preserve">Used in</t>
        </is>
      </c>
      <c r="K6" s="79" t="inlineStr">
        <is>
          <t xml:space="preserve">Notes</t>
        </is>
      </c>
    </row>
    <row r="7" ht="86" customHeight="1">
      <c r="A7" s="80" t="inlineStr">
        <is>
          <t xml:space="preserve">household age</t>
        </is>
      </c>
      <c r="B7" s="80" t="inlineStr">
        <is>
          <t xml:space="preserve">age-distributions</t>
        </is>
      </c>
      <c r="C7" s="80" t="inlineStr">
        <is>
          <t xml:space="preserve">Population by 5-year age group, Japan 1994 and 2009 benchmark years; comparator age structures for India, China and Finland</t>
        </is>
      </c>
      <c r="D7" s="80" t="inlineStr">
        <is>
          <t xml:space="preserve">Persons; share of total (%); rescaled to model population (500 per benchmark)</t>
        </is>
      </c>
      <c r="E7" s="80" t="inlineStr">
        <is>
          <t xml:space="preserve">1994, 2003, 2009 (benchmark years); comparators 1994 (annual)</t>
        </is>
      </c>
      <c r="F7" s="80" t="inlineStr">
        <is>
          <t xml:space="preserve">United Nations Statistics Division, Demographic Yearbook / UNdata; populationpyramid.net (comparators)</t>
        </is>
      </c>
      <c r="G7" s="80" t="inlineStr">
        <is>
          <t xml:space="preserve">https://data.un.org/Data.aspx?d=POP&amp;f=tableCode%3A22%3BcountryCode%3A392</t>
        </is>
      </c>
      <c r="H7" s="80" t="inlineStr">
        <is>
          <t xml:space="preserve"/>
        </is>
      </c>
      <c r="I7" s="80" t="inlineStr">
        <is>
          <t xml:space="preserve">share = total / SUM(total) (C=B/$B$30); model count = share x 500 (D=C*$D$2), rounded to integer (E=ROUND(D,0)); each 5-year bin mapped to an in-code age band and labelled by labour-force entry cohort</t>
        </is>
      </c>
      <c r="J7" s="80" t="inlineStr">
        <is>
          <t xml:space="preserve">population1994.csv -&gt; analysis/demographic_validation.py -&gt; Fig. 4 (fig04_demographic_reproduction.png); model global age-distributions</t>
        </is>
      </c>
      <c r="K7" s="80" t="inlineStr">
        <is>
          <t xml:space="preserve">Comparator columns (India Q:U, China W:AA, Finland AC:AG) are used only for the cross-country robustness check, not for the Japan baseline. AC34 holds the UNdata URL as plain text.</t>
        </is>
      </c>
    </row>
    <row r="8" ht="86" customHeight="1">
      <c r="A8" s="81" t="inlineStr">
        <is>
          <t xml:space="preserve">number of firms</t>
        </is>
      </c>
      <c r="B8" s="81" t="inlineStr">
        <is>
          <t xml:space="preserve">firm-count</t>
        </is>
      </c>
      <c r="C8" s="81" t="inlineStr">
        <is>
          <t xml:space="preserve">Number of enterprises, number of regular employees, and implied average firm size</t>
        </is>
      </c>
      <c r="D8" s="81" t="inlineStr">
        <is>
          <t xml:space="preserve">Enterprises (count); persons (count); persons per enterprise</t>
        </is>
      </c>
      <c r="E8" s="81" t="inlineStr">
        <is>
          <t xml:space="preserve">1994-2024, census years only (irregular)</t>
        </is>
      </c>
      <c r="F8" s="81" t="inlineStr">
        <is>
          <t xml:space="preserve">Statistics Bureau of Japan - Establishment and Enterprise Census / Economic Census (e-Stat); Teikoku Databank (bankruptcy and closure counts)</t>
        </is>
      </c>
      <c r="G8" s="81" t="inlineStr">
        <is>
          <t xml:space="preserve">https://www.e-stat.go.jp/stat-search?page=1&amp;toukei=00200551</t>
        </is>
      </c>
      <c r="H8" s="81" t="inlineStr">
        <is>
          <t xml:space="preserve"/>
        </is>
      </c>
      <c r="I8" s="81" t="inlineStr">
        <is>
          <t xml:space="preserve">Persons per company E = D/C; D18 back-filled from the neighbouring census year in proportion to enterprise counts</t>
        </is>
      </c>
      <c r="J8" s="81" t="inlineStr">
        <is>
          <t xml:space="preserve">Model globals firm-count and household-to-firm ratio at initialisation</t>
        </is>
      </c>
      <c r="K8" s="81" t="inlineStr">
        <is>
          <t xml:space="preserve">Census years are irregular (1994, 1996, 1999, 2001, 2004, 2006, 2009, 2012, 2014, 2016, 2021, 2024); the survey was renamed Economic Census in 2009. Per-year page references are given in column F; bankruptcy source in A24:A26.</t>
        </is>
      </c>
    </row>
    <row r="9" ht="86" customHeight="1">
      <c r="A9" s="80" t="inlineStr">
        <is>
          <t xml:space="preserve">death rate</t>
        </is>
      </c>
      <c r="B9" s="80" t="inlineStr">
        <is>
          <t xml:space="preserve">death-prob</t>
        </is>
      </c>
      <c r="C9" s="80" t="inlineStr">
        <is>
          <t xml:space="preserve">Age-specific annual probability of death by sex and total, 5-year bins from 0 to 110+, for two decades; India comparator schedule in S:W</t>
        </is>
      </c>
      <c r="D9" s="80" t="inlineStr">
        <is>
          <t xml:space="preserve">Probability per year (0-1); per-tick probability (0-1)</t>
        </is>
      </c>
      <c r="E9" s="80" t="inlineStr">
        <is>
          <t xml:space="preserve">1990-1999 and 2010-2019 decade averages (annual)</t>
        </is>
      </c>
      <c r="F9" s="80" t="inlineStr">
        <is>
          <t xml:space="preserve">National Institute of Population and Social Security Research (IPSS) - Japanese Mortality Database</t>
        </is>
      </c>
      <c r="G9" s="80" t="inlineStr">
        <is>
          <t xml:space="preserve">https://www.ipss.go.jp/p-toukei/JMD_004_002/13/index-en.html</t>
        </is>
      </c>
      <c r="H9" s="80" t="inlineStr">
        <is>
          <t xml:space="preserve"/>
        </is>
      </c>
      <c r="I9" s="80" t="inlineStr">
        <is>
          <t xml:space="preserve">Total annual probability F = E; converted to the quarterly model step by G = 1-(1-F)^(1/4), with ticks per year held in E1 / N1 (= 4); each 5-year bin mapped to an in-code age band (0~20, 20~40, ... 340~360)</t>
        </is>
      </c>
      <c r="J9" s="80" t="inlineStr">
        <is>
          <t xml:space="preserve">real death prob.csv -&gt; analysis/demographic_validation.py -&gt; Fig. 5 (fig05_mortality_validation.png); model global death-prob</t>
        </is>
      </c>
      <c r="K9" s="80" t="inlineStr">
        <is>
          <t xml:space="preserve">1990-1999 schedule drives the 1994-2003 in-sample run; 2010-2019 drives the 2009-2018 out-of-sample run.</t>
        </is>
      </c>
    </row>
    <row r="10" ht="86" customHeight="1">
      <c r="A10" s="81" t="inlineStr">
        <is>
          <t xml:space="preserve">productivity_manufacturing</t>
        </is>
      </c>
      <c r="B10" s="81" t="inlineStr">
        <is>
          <t xml:space="preserve">productivity-growth-rates</t>
        </is>
      </c>
      <c r="C10" s="81" t="inlineStr">
        <is>
          <t xml:space="preserve">Quarterly labour productivity growth, manufacturing, establishments with 5 or more employees</t>
        </is>
      </c>
      <c r="D10" s="81" t="inlineStr">
        <is>
          <t xml:space="preserve">Year-on-year growth (decimal); index (1993 = 100, re-based to 1994 Q1 = 100)</t>
        </is>
      </c>
      <c r="E10" s="81" t="inlineStr">
        <is>
          <t xml:space="preserve">1994 Q1-2003 IV and 2009 Q1-2018 IV (quarterly)</t>
        </is>
      </c>
      <c r="F10" s="81" t="inlineStr">
        <is>
          <t xml:space="preserve">Japan Productivity Center</t>
        </is>
      </c>
      <c r="G10" s="81" t="inlineStr">
        <is>
          <t xml:space="preserve">https://jpc.jpc-net.jp/eng/stats/index.html</t>
        </is>
      </c>
      <c r="H10" s="81" t="inlineStr">
        <is>
          <t xml:space="preserve"/>
        </is>
      </c>
      <c r="I10" s="81" t="inlineStr">
        <is>
          <t xml:space="preserve">Level index C = 100 x (1+B) assuming 1993 = 100 for all quarters; quarter-on-quarter growth D = (C_t - C_(t-1)) / C_(t-1), with 1994 Q1 as base (D2 = (C2-100)/100). Same construction for the 2009-2018 block in Q:T</t>
        </is>
      </c>
      <c r="J10" s="81" t="inlineStr">
        <is>
          <t xml:space="preserve">Model global productivity-growth-rates (exogenous quarterly input)</t>
        </is>
      </c>
      <c r="K10" s="81" t="inlineStr">
        <is>
          <t xml:space="preserve">The 1993 = 100 base is an assumption stated in C1; only growth rates, not levels, enter the model.</t>
        </is>
      </c>
    </row>
    <row r="11" ht="86" customHeight="1">
      <c r="A11" s="80" t="inlineStr">
        <is>
          <t xml:space="preserve">productivity</t>
        </is>
      </c>
      <c r="B11" s="80" t="inlineStr">
        <is>
          <t xml:space="preserve">(reference only)</t>
        </is>
      </c>
      <c r="C11" s="80" t="inlineStr">
        <is>
          <t xml:space="preserve">Real labour productivity growth per employed person, year-on-year - economy-wide reference series</t>
        </is>
      </c>
      <c r="D11" s="80" t="inlineStr">
        <is>
          <t xml:space="preserve">Year-on-year growth (%)</t>
        </is>
      </c>
      <c r="E11" s="80" t="inlineStr">
        <is>
          <t xml:space="preserve">Annual</t>
        </is>
      </c>
      <c r="F11" s="80" t="inlineStr">
        <is>
          <t xml:space="preserve">Japan Productivity Center - Productivity Database (JAMP)</t>
        </is>
      </c>
      <c r="G11" s="80" t="inlineStr">
        <is>
          <t xml:space="preserve">https://www.jpc-net.jp/research/rd/db/</t>
        </is>
      </c>
      <c r="H11" s="80" t="inlineStr">
        <is>
          <t xml:space="preserve"/>
        </is>
      </c>
      <c r="I11" s="80" t="inlineStr">
        <is>
          <t xml:space="preserve">None (as published)</t>
        </is>
      </c>
      <c r="J11" s="80" t="inlineStr">
        <is>
          <t xml:space="preserve">Cross-check for the manufacturing series used in productivity_manufacturing; not an input to the model</t>
        </is>
      </c>
      <c r="K11" s="80" t="inlineStr">
        <is>
          <t xml:space="preserve">Kept for provenance: shows the economy-wide series alongside the manufacturing series actually used.</t>
        </is>
      </c>
    </row>
    <row r="12" ht="86" customHeight="1">
      <c r="A12" s="81" t="inlineStr">
        <is>
          <t xml:space="preserve">wage increase</t>
        </is>
      </c>
      <c r="B12" s="81" t="inlineStr">
        <is>
          <t xml:space="preserve">wage-increase-rates</t>
        </is>
      </c>
      <c r="C12" s="81" t="inlineStr">
        <is>
          <t xml:space="preserve">Average monthly contractual cash earnings and the implied wage growth rate</t>
        </is>
      </c>
      <c r="D12" s="81" t="inlineStr">
        <is>
          <t xml:space="preserve">Thousand yen per month (level); growth rate (decimal, annual and per quarter)</t>
        </is>
      </c>
      <c r="E12" s="81" t="inlineStr">
        <is>
          <t xml:space="preserve">1993 onwards (annual, converted to quarterly)</t>
        </is>
      </c>
      <c r="F12" s="81" t="inlineStr">
        <is>
          <t xml:space="preserve">Ministry of Health, Labour and Welfare (MHLW) - Basic Survey on Wage Structure; RIETI Discussion Paper 12-J-031; OECD Average Annual Wages</t>
        </is>
      </c>
      <c r="G12" s="81" t="inlineStr">
        <is>
          <t xml:space="preserve">https://www.mhlw.go.jp/toukei/itiran/roudou/chingin/kouzou/z2024/dl/sokuhou.pdf</t>
        </is>
      </c>
      <c r="H12" s="81" t="inlineStr">
        <is>
          <t xml:space="preserve"/>
        </is>
      </c>
      <c r="I12" s="81" t="inlineStr">
        <is>
          <t xml:space="preserve">Annual growth C = (B_t - B_(t-1)) / B_(t-1); quarterly rate D = C/4 (uniform split of the annual rate across four ticks)</t>
        </is>
      </c>
      <c r="J12" s="81" t="inlineStr">
        <is>
          <t xml:space="preserve">Model global wage-increase-rates (exogenous quarterly input)</t>
        </is>
      </c>
      <c r="K12" s="81" t="inlineStr">
        <is>
          <t xml:space="preserve">Additional sources in A57 (RIETI) and A132 (OECD). Rows 96-100 hold a tick-level accounting check (nominal GDP, market price, sales, inventories), not source data.</t>
        </is>
      </c>
    </row>
    <row r="13" ht="86" customHeight="1">
      <c r="A13" s="80" t="inlineStr">
        <is>
          <t xml:space="preserve">policy int</t>
        </is>
      </c>
      <c r="B13" s="80" t="inlineStr">
        <is>
          <t xml:space="preserve">policy-rates</t>
        </is>
      </c>
      <c r="C13" s="80" t="inlineStr">
        <is>
          <t xml:space="preserve">Bank of Japan basic discount rate and basic loan rate</t>
        </is>
      </c>
      <c r="D13" s="80" t="inlineStr">
        <is>
          <t xml:space="preserve">Percent per annum</t>
        </is>
      </c>
      <c r="E13" s="80" t="inlineStr">
        <is>
          <t xml:space="preserve">1994-01 to 2003-12 and 2009-01 to 2018-12 (monthly)</t>
        </is>
      </c>
      <c r="F13" s="80" t="inlineStr">
        <is>
          <t xml:space="preserve">Bank of Japan</t>
        </is>
      </c>
      <c r="G13" s="80" t="inlineStr">
        <is>
          <t xml:space="preserve">https://www.boj.or.jp/en/statistics/boj/other/discount/discount.htm</t>
        </is>
      </c>
      <c r="H13" s="80" t="inlineStr">
        <is>
          <t xml:space="preserve"/>
        </is>
      </c>
      <c r="I13" s="80" t="inlineStr">
        <is>
          <t xml:space="preserve">None; monthly values are averaged to the quarterly model step at load time</t>
        </is>
      </c>
      <c r="J13" s="80" t="inlineStr">
        <is>
          <t xml:space="preserve">Model global policy-rates (exogenous input)</t>
        </is>
      </c>
      <c r="K13" s="80" t="inlineStr">
        <is>
          <t xml:space="preserve"/>
        </is>
      </c>
    </row>
    <row r="14" ht="86" customHeight="1">
      <c r="A14" s="81" t="inlineStr">
        <is>
          <t xml:space="preserve">deposit int</t>
        </is>
      </c>
      <c r="B14" s="81" t="inlineStr">
        <is>
          <t xml:space="preserve">deposit-rates</t>
        </is>
      </c>
      <c r="C14" s="81" t="inlineStr">
        <is>
          <t xml:space="preserve">Deposit interest rate, deposits under 3 million yen, 1-year term (BOJ series code IR02'DLDR43TL31Y)</t>
        </is>
      </c>
      <c r="D14" s="81" t="inlineStr">
        <is>
          <t xml:space="preserve">Percent per annum</t>
        </is>
      </c>
      <c r="E14" s="81" t="inlineStr">
        <is>
          <t xml:space="preserve">1994-2018 (weekly postings)</t>
        </is>
      </c>
      <c r="F14" s="81" t="inlineStr">
        <is>
          <t xml:space="preserve">Bank of Japan - Time-Series Data Search</t>
        </is>
      </c>
      <c r="G14" s="81" t="inlineStr">
        <is>
          <t xml:space="preserve">https://www.stat-search.boj.or.jp/ssi/cgi-bin/famecgi2?cgi=$nme_a000&amp;lstSelection=IR02</t>
        </is>
      </c>
      <c r="H14" s="81" t="inlineStr">
        <is>
          <t xml:space="preserve"/>
        </is>
      </c>
      <c r="I14" s="81" t="inlineStr">
        <is>
          <t xml:space="preserve">None; weekly postings are averaged to the quarterly model step at load time</t>
        </is>
      </c>
      <c r="J14" s="81" t="inlineStr">
        <is>
          <t xml:space="preserve">Model global deposit-rates; savings-return-rate at initialisation</t>
        </is>
      </c>
      <c r="K14" s="81" t="inlineStr">
        <is>
          <t xml:space="preserve">Two missing observations reported as NA by the source (E211, E263).</t>
        </is>
      </c>
    </row>
    <row r="15" ht="86" customHeight="1">
      <c r="A15" s="80" t="inlineStr">
        <is>
          <t xml:space="preserve">lend int</t>
        </is>
      </c>
      <c r="B15" s="80" t="inlineStr">
        <is>
          <t xml:space="preserve">lend-rates</t>
        </is>
      </c>
      <c r="C15" s="80" t="inlineStr">
        <is>
          <t xml:space="preserve">Short-term prime lending rate of principal banks (most frequently applied rate)</t>
        </is>
      </c>
      <c r="D15" s="80" t="inlineStr">
        <is>
          <t xml:space="preserve">Percent per annum</t>
        </is>
      </c>
      <c r="E15" s="80" t="inlineStr">
        <is>
          <t xml:space="preserve">1994-01 to 2003-12 and 2009-01 to 2018-12 (monthly)</t>
        </is>
      </c>
      <c r="F15" s="80" t="inlineStr">
        <is>
          <t xml:space="preserve">Bank of Japan</t>
        </is>
      </c>
      <c r="G15" s="80" t="inlineStr">
        <is>
          <t xml:space="preserve">https://www.boj.or.jp/en/statistics/dl/loan/prime/prime.htm</t>
        </is>
      </c>
      <c r="H15" s="80" t="inlineStr">
        <is>
          <t xml:space="preserve"/>
        </is>
      </c>
      <c r="I15" s="80" t="inlineStr">
        <is>
          <t xml:space="preserve">None; monthly values are averaged to the quarterly model step at load time</t>
        </is>
      </c>
      <c r="J15" s="80" t="inlineStr">
        <is>
          <t xml:space="preserve">Model global lend-rates (bank lending rate faced by firms)</t>
        </is>
      </c>
      <c r="K15" s="80" t="inlineStr">
        <is>
          <t xml:space="preserve">Pre-2001 values are taken from the discontinued series at https://www.boj.or.jp/en/statistics/dl/loan/prime/primeold2.htm (A127).</t>
        </is>
      </c>
    </row>
    <row r="16" ht="86" customHeight="1">
      <c r="A16" s="81" t="inlineStr">
        <is>
          <t xml:space="preserve">paygo rate</t>
        </is>
      </c>
      <c r="B16" s="81" t="inlineStr">
        <is>
          <t xml:space="preserve">paygo-rates</t>
        </is>
      </c>
      <c r="C16" s="81" t="inlineStr">
        <is>
          <t xml:space="preserve">Employees' Pension Insurance contribution rate (combined employer and employee)</t>
        </is>
      </c>
      <c r="D16" s="81" t="inlineStr">
        <is>
          <t xml:space="preserve">Rate (decimal, share of standard remuneration)</t>
        </is>
      </c>
      <c r="E16" s="81" t="inlineStr">
        <is>
          <t xml:space="preserve">1994-2003 and 2009-2018 (annual)</t>
        </is>
      </c>
      <c r="F16" s="81" t="inlineStr">
        <is>
          <t xml:space="preserve">Ministry of Health, Labour and Welfare (MHLW)</t>
        </is>
      </c>
      <c r="G16" s="81" t="inlineStr">
        <is>
          <t xml:space="preserve">https://www.mhlw.go.jp/topics/nenkin/zaisei/zaisei/04/04-17-14.html</t>
        </is>
      </c>
      <c r="H16" s="81" t="inlineStr">
        <is>
          <t xml:space="preserve"/>
        </is>
      </c>
      <c r="I16" s="81" t="inlineStr">
        <is>
          <t xml:space="preserve">None; the annual statutory rate is held constant across the four ticks of each year</t>
        </is>
      </c>
      <c r="J16" s="81" t="inlineStr">
        <is>
          <t xml:space="preserve">Model global paygo-rates; baseline for the contribution-rate policy experiments</t>
        </is>
      </c>
      <c r="K16" s="81" t="inlineStr">
        <is>
          <t xml:space="preserve">K4 points to a commercial HR blog used only to cross-check the rate schedule; the MHLW pages in K2 and K3 are the primary sources.</t>
        </is>
      </c>
    </row>
    <row r="17" ht="86" customHeight="1">
      <c r="A17" s="80" t="inlineStr">
        <is>
          <t xml:space="preserve">job application</t>
        </is>
      </c>
      <c r="B17" s="80" t="inlineStr">
        <is>
          <t xml:space="preserve">job-application</t>
        </is>
      </c>
      <c r="C17" s="80" t="inlineStr">
        <is>
          <t xml:space="preserve">Ratio of new job openings to applicants (yuko kyujin bairitsu)</t>
        </is>
      </c>
      <c r="D17" s="80" t="inlineStr">
        <is>
          <t xml:space="preserve">Ratio (openings per applicant)</t>
        </is>
      </c>
      <c r="E17" s="80" t="inlineStr">
        <is>
          <t xml:space="preserve">1994-2003 and 2009-2018 (annual)</t>
        </is>
      </c>
      <c r="F17" s="80" t="inlineStr">
        <is>
          <t xml:space="preserve">Statista, compiled from Ministry of Health, Labour and Welfare (MHLW) Employment Referrals for General Workers</t>
        </is>
      </c>
      <c r="G17" s="80" t="inlineStr">
        <is>
          <t xml:space="preserve">https://www.statista.com/statistics/1454374/japan-new-job-openings-to-applicants-ratio/</t>
        </is>
      </c>
      <c r="H17" s="80" t="inlineStr">
        <is>
          <t xml:space="preserve"/>
        </is>
      </c>
      <c r="I17" s="80" t="inlineStr">
        <is>
          <t xml:space="preserve">None; the annual ratio sets the number of job applications each agent may submit per tick</t>
        </is>
      </c>
      <c r="J17" s="80" t="inlineStr">
        <is>
          <t xml:space="preserve">Model global job-application (search intensity in the labour market)</t>
        </is>
      </c>
      <c r="K17" s="80" t="inlineStr">
        <is>
          <t xml:space="preserve">Retrieved via Statista; the underlying MHLW release is the primary source and should be cited directly if the publisher requires it. A16 and G16 record the qualitative labour-market reading for each sub-period.</t>
        </is>
      </c>
    </row>
    <row r="18" ht="86" customHeight="1">
      <c r="A18" s="81" t="inlineStr">
        <is>
          <t xml:space="preserve">pension balance</t>
        </is>
      </c>
      <c r="B18" s="81" t="inlineStr">
        <is>
          <t xml:space="preserve">pension-annual-returns / pension-balance-history</t>
        </is>
      </c>
      <c r="C18" s="81" t="inlineStr">
        <is>
          <t xml:space="preserve">Accumulated reserves of the Employees' Pension Insurance, market-value basis at fiscal year-end, with annual profit or loss and rate of return</t>
        </is>
      </c>
      <c r="D18" s="81" t="inlineStr">
        <is>
          <t xml:space="preserve">Reserves (100 million yen); profit or loss (100 million yen); rate of return (decimal)</t>
        </is>
      </c>
      <c r="E18" s="81" t="inlineStr">
        <is>
          <t xml:space="preserve">1994-2003 (FY) and 2009-2018 (FY)</t>
        </is>
      </c>
      <c r="F18" s="81" t="inlineStr">
        <is>
          <t xml:space="preserve">Ministry of Health, Labour and Welfare (MHLW); e-Gov Data Portal</t>
        </is>
      </c>
      <c r="G18" s="81" t="inlineStr">
        <is>
          <t xml:space="preserve">https://data.e-gov.go.jp/data/dataset/mhlw_20191120_0231/resource/1a7874e4-31f3-4ba2-a62b-abc791711fc8</t>
        </is>
      </c>
      <c r="H18" s="81" t="inlineStr">
        <is>
          <t xml:space="preserve"/>
        </is>
      </c>
      <c r="I18" s="81" t="inlineStr">
        <is>
          <t xml:space="preserve">Annual growth of reserves D = (C_t - C_(t-1)) / C_(t-1); the same for the 2009-2018 block in K</t>
        </is>
      </c>
      <c r="J18" s="81" t="inlineStr">
        <is>
          <t xml:space="preserve">real pension growth column of real-data1.csv and real-data2.csv -&gt; analysis/validate_1994-2003_smoothed.py and validate_2009-2018_smoothed_.py -&gt; Figs. 7 and 9; model global pension-annual-returns</t>
        </is>
      </c>
      <c r="K18" s="81" t="inlineStr">
        <is>
          <t xml:space="preserve">Fiscal years run April to March. 1994-2002 values are taken from the MHLW pension statistics annual report (B22); 2003 and 2008 onwards from B19 and B20 (p. 16). Confirm the reserve unit before submission.</t>
        </is>
      </c>
    </row>
    <row r="19" ht="86" customHeight="1">
      <c r="A19" s="80" t="inlineStr">
        <is>
          <t xml:space="preserve">Young Unemp</t>
        </is>
      </c>
      <c r="B19" s="80" t="inlineStr">
        <is>
          <t xml:space="preserve">real-young-unemp / initial-young-unemp</t>
        </is>
      </c>
      <c r="C19" s="80" t="inlineStr">
        <is>
          <t xml:space="preserve">Unemployment rate, ages 15-24, seasonally adjusted</t>
        </is>
      </c>
      <c r="D19" s="80" t="inlineStr">
        <is>
          <t xml:space="preserve">Percent of labour force</t>
        </is>
      </c>
      <c r="E19" s="80" t="inlineStr">
        <is>
          <t xml:space="preserve">1994 Q1-2003 IV and 2009 Q1-2018 IV (quarterly)</t>
        </is>
      </c>
      <c r="F19" s="80" t="inlineStr">
        <is>
          <t xml:space="preserve">OECD via Federal Reserve Bank of St Louis (FRED), series LRHU24TTJPQ156S</t>
        </is>
      </c>
      <c r="G19" s="80" t="inlineStr">
        <is>
          <t xml:space="preserve">https://fred.stlouisfed.org/series/LRHU24TTJPQ156S</t>
        </is>
      </c>
      <c r="H19" s="80" t="inlineStr">
        <is>
          <t xml:space="preserve"/>
        </is>
      </c>
      <c r="I19" s="80" t="inlineStr">
        <is>
          <t xml:space="preserve">None; used as published. The 1994 Q1 value initialises initial-young-unemp</t>
        </is>
      </c>
      <c r="J19" s="80" t="inlineStr">
        <is>
          <t xml:space="preserve">Model globals real-young-unemp and initial-young-unemp; youth unemployment panel of Figs. 7 and 9</t>
        </is>
      </c>
      <c r="K19" s="80" t="inlineStr">
        <is>
          <t xml:space="preserve"/>
        </is>
      </c>
    </row>
    <row r="20" ht="86" customHeight="1">
      <c r="A20" s="81" t="inlineStr">
        <is>
          <t xml:space="preserve">Old Unemp</t>
        </is>
      </c>
      <c r="B20" s="81" t="inlineStr">
        <is>
          <t xml:space="preserve">real-old-unemp / initial-old-unemp</t>
        </is>
      </c>
      <c r="C20" s="81" t="inlineStr">
        <is>
          <t xml:space="preserve">Unemployment rate, ages 25 and over, seasonally adjusted</t>
        </is>
      </c>
      <c r="D20" s="81" t="inlineStr">
        <is>
          <t xml:space="preserve">Percent of labour force</t>
        </is>
      </c>
      <c r="E20" s="81" t="inlineStr">
        <is>
          <t xml:space="preserve">1994 Q1-2003 IV and 2009 Q1-2018 IV (quarterly)</t>
        </is>
      </c>
      <c r="F20" s="81" t="inlineStr">
        <is>
          <t xml:space="preserve">OECD via Federal Reserve Bank of St Louis (FRED), series LRHUADTTJPQ156S</t>
        </is>
      </c>
      <c r="G20" s="81" t="inlineStr">
        <is>
          <t xml:space="preserve">https://fred.stlouisfed.org/series/LRHUADTTJPQ156S</t>
        </is>
      </c>
      <c r="H20" s="81" t="inlineStr">
        <is>
          <t xml:space="preserve"/>
        </is>
      </c>
      <c r="I20" s="81" t="inlineStr">
        <is>
          <t xml:space="preserve">None; used as published. The 1994 Q1 value initialises initial-old-unemp</t>
        </is>
      </c>
      <c r="J20" s="81" t="inlineStr">
        <is>
          <t xml:space="preserve">Model globals real-old-unemp and initial-old-unemp; prime-age unemployment panel of Figs. 7 and 9</t>
        </is>
      </c>
      <c r="K20" s="81" t="inlineStr">
        <is>
          <t xml:space="preserve"/>
        </is>
      </c>
    </row>
    <row r="21" ht="86" customHeight="1">
      <c r="A21" s="80" t="inlineStr">
        <is>
          <t xml:space="preserve">CPI</t>
        </is>
      </c>
      <c r="B21" s="80" t="inlineStr">
        <is>
          <t xml:space="preserve">real-inflation</t>
        </is>
      </c>
      <c r="C21" s="80" t="inlineStr">
        <is>
          <t xml:space="preserve">Consumer price index, all items, seasonally adjusted, and the quarterly inflation rate derived from it</t>
        </is>
      </c>
      <c r="D21" s="80" t="inlineStr">
        <is>
          <t xml:space="preserve">Index (2015 = 100); quarterly inflation rate (decimal)</t>
        </is>
      </c>
      <c r="E21" s="80" t="inlineStr">
        <is>
          <t xml:space="preserve">1993 Q4-2003 IV and 2008 Q4-2018 IV (quarterly)</t>
        </is>
      </c>
      <c r="F21" s="80" t="inlineStr">
        <is>
          <t xml:space="preserve">OECD via Federal Reserve Bank of St Louis (FRED), series CPALTT01JPQ661S</t>
        </is>
      </c>
      <c r="G21" s="80" t="inlineStr">
        <is>
          <t xml:space="preserve">https://fred.stlouisfed.org/series/CPALTT01JPQ661S</t>
        </is>
      </c>
      <c r="H21" s="80" t="inlineStr">
        <is>
          <t xml:space="preserve"/>
        </is>
      </c>
      <c r="I21" s="80" t="inlineStr">
        <is>
          <t xml:space="preserve">Quarterly inflation C = (B_t - B_(t-1)) / B_(t-1). Smoothed variants in columns D and L replace the consumption-tax quarters by the mean of the same quarter in the adjacent years: 1997 Q2 = mean(1996 Q2, 1998 Q2) and 2014 Q2 = mean(2013 Q2, 2015 Q2)</t>
        </is>
      </c>
      <c r="J21" s="80" t="inlineStr">
        <is>
          <t xml:space="preserve">real inflation column of real-data1.csv and real-data2.csv -&gt; validate_1994-2003_smoothed.py and validate_2009-2018_smoothed_.py -&gt; Figs. 7 and 9 (smoothed) and SI Figs. si_fig07 / si_fig09 (raw)</t>
        </is>
      </c>
      <c r="K21" s="80" t="inlineStr">
        <is>
          <t xml:space="preserve">The extra quarter at the start (1993 Q4 / 2008 Q4) exists only to compute the first growth rate. The smoothing removes the mechanical spike from the April 1997 and April 2014 consumption-tax increases; both smoothed and raw variants are reported.</t>
        </is>
      </c>
    </row>
    <row r="22" ht="86" customHeight="1">
      <c r="A22" s="81" t="inlineStr">
        <is>
          <t xml:space="preserve">Nominal GDP</t>
        </is>
      </c>
      <c r="B22" s="81" t="inlineStr">
        <is>
          <t xml:space="preserve">(reference only)</t>
        </is>
      </c>
      <c r="C22" s="81" t="inlineStr">
        <is>
          <t xml:space="preserve">Nominal gross domestic product, expenditure approach, seasonally adjusted</t>
        </is>
      </c>
      <c r="D22" s="81" t="inlineStr">
        <is>
          <t xml:space="preserve">Billions of yen</t>
        </is>
      </c>
      <c r="E22" s="81" t="inlineStr">
        <is>
          <t xml:space="preserve">1994 Q1-2003 IV and 2009 Q1-2018 IV (quarterly)</t>
        </is>
      </c>
      <c r="F22" s="81" t="inlineStr">
        <is>
          <t xml:space="preserve">Cabinet Office, Economic and Social Research Institute (ESRI) - Quarterly Estimates of GDP</t>
        </is>
      </c>
      <c r="G22" s="81" t="inlineStr">
        <is>
          <t xml:space="preserve">https://www.esri.cao.go.jp/en/sna/data/sokuhou/files/2025/qe252_2/gdemenuea.html</t>
        </is>
      </c>
      <c r="H22" s="81" t="inlineStr">
        <is>
          <t xml:space="preserve"/>
        </is>
      </c>
      <c r="I22" s="81" t="inlineStr">
        <is>
          <t xml:space="preserve">None (as released)</t>
        </is>
      </c>
      <c r="J22" s="81" t="inlineStr">
        <is>
          <t xml:space="preserve">Level reference for the nominal GDP series carried in Nominal &amp;Real GDP</t>
        </is>
      </c>
      <c r="K22" s="81" t="inlineStr">
        <is>
          <t xml:space="preserve">This sheet carries no URL of its own; the release page is the one recorded on the Nominal &amp;Real GDP sheet (A52). Consider adding it here for completeness.</t>
        </is>
      </c>
    </row>
    <row r="23" ht="86" customHeight="1">
      <c r="A23" s="80" t="inlineStr">
        <is>
          <t xml:space="preserve">Household Consumption</t>
        </is>
      </c>
      <c r="B23" s="80" t="inlineStr">
        <is>
          <t xml:space="preserve">(reference only)</t>
        </is>
      </c>
      <c r="C23" s="80" t="inlineStr">
        <is>
          <t xml:space="preserve">Household final consumption expenditure, nominal, seasonally adjusted (column 3 of the ESRI release file gaku-mk2522.csv)</t>
        </is>
      </c>
      <c r="D23" s="80" t="inlineStr">
        <is>
          <t xml:space="preserve">Billions of yen</t>
        </is>
      </c>
      <c r="E23" s="80" t="inlineStr">
        <is>
          <t xml:space="preserve">1994 Q1-2003 IV and 2009 Q1-2018 IV (quarterly)</t>
        </is>
      </c>
      <c r="F23" s="80" t="inlineStr">
        <is>
          <t xml:space="preserve">Cabinet Office, Economic and Social Research Institute (ESRI) - Quarterly Estimates of GDP</t>
        </is>
      </c>
      <c r="G23" s="80" t="inlineStr">
        <is>
          <t xml:space="preserve">https://www.esri.cao.go.jp/en/sna/data/sokuhou/files/2025/qe252_2/gdemenuea.html</t>
        </is>
      </c>
      <c r="H23" s="80" t="inlineStr">
        <is>
          <t xml:space="preserve"/>
        </is>
      </c>
      <c r="I23" s="80" t="inlineStr">
        <is>
          <t xml:space="preserve">None (as released); extracted from column 3 of the source file</t>
        </is>
      </c>
      <c r="J23" s="80" t="inlineStr">
        <is>
          <t xml:space="preserve">Consumption reference used when calibrating the marginal propensity to consume (mpc-income-baseline, mpc-wealth-baseline)</t>
        </is>
      </c>
      <c r="K23" s="80" t="inlineStr">
        <is>
          <t xml:space="preserve">This sheet carries no URL of its own; the source file name is recorded in A2. Consider adding the release page URL here.</t>
        </is>
      </c>
    </row>
    <row r="24" ht="86" customHeight="1">
      <c r="A24" s="81" t="inlineStr">
        <is>
          <t xml:space="preserve">Nominal &amp;Real GDP</t>
        </is>
      </c>
      <c r="B24" s="81" t="inlineStr">
        <is>
          <t xml:space="preserve">real-rgdp-growth / real-unemp</t>
        </is>
      </c>
      <c r="C24" s="81" t="inlineStr">
        <is>
          <t xml:space="preserve">Nominal and real GDP with the implied real growth rate, plus the aggregate unemployment rate for ages 15 and over</t>
        </is>
      </c>
      <c r="D24" s="81" t="inlineStr">
        <is>
          <t xml:space="preserve">GDP: billions of chained (2015) yen; growth rate (decimal); unemployment (percent, and decimal in column V)</t>
        </is>
      </c>
      <c r="E24" s="81" t="inlineStr">
        <is>
          <t xml:space="preserve">1994 Q1-2003 IV and 2009 Q1-2018 IV (quarterly)</t>
        </is>
      </c>
      <c r="F24" s="81" t="inlineStr">
        <is>
          <t xml:space="preserve">Cabinet Office, Economic and Social Research Institute (ESRI) - Quarterly Estimates of GDP; OECD via FRED, series LRUNTTTTJPQ156S (unemployment)</t>
        </is>
      </c>
      <c r="G24" s="81" t="inlineStr">
        <is>
          <t xml:space="preserve">https://www.esri.cao.go.jp/en/sna/data/sokuhou/files/2025/qe252_2/gdemenuea.html</t>
        </is>
      </c>
      <c r="H24" s="81" t="inlineStr">
        <is>
          <t xml:space="preserve"/>
        </is>
      </c>
      <c r="I24" s="81" t="inlineStr">
        <is>
          <t xml:space="preserve">Real growth D = (C_t - C_(t-1)) / C_(t-1), with the first quarter set to 0; unemployment converted to a decimal V = U/100</t>
        </is>
      </c>
      <c r="J24" s="81" t="inlineStr">
        <is>
          <t xml:space="preserve">real unemployment and real rgdp growth columns of real-data1.csv and real-data2.csv -&gt; validate_1994-2003_smoothed.py and validate_2009-2018_smoothed_.py -&gt; Figs. 7, 8 and 9; also outputs/empirical_1994-2003.csv</t>
        </is>
      </c>
      <c r="K24" s="81" t="inlineStr">
        <is>
          <t xml:space="preserve">Unemployment URL is in X1. The block in AF3:AK.. holds a tick-level accounting check of model aggregates (production, inventories, sales, demand, market price), not source data.</t>
        </is>
      </c>
    </row>
  </sheetData>
  <autoFilter ref="A6:K24"/>
  <mergeCells count="4">
    <mergeCell ref="A1:K1"/>
    <mergeCell ref="A2:K2"/>
    <mergeCell ref="A3:K3"/>
    <mergeCell ref="A4:K4"/>
  </mergeCells>
  <hyperlinks>
    <hyperlink ref="A7" location="'household age'!A1" display="A7"/>
    <hyperlink ref="G7" r:id="rId1"/>
    <hyperlink ref="A8" location="'number of firms'!A1" display="A8"/>
    <hyperlink ref="G8" r:id="rId2"/>
    <hyperlink ref="A9" location="'death rate '!A1" display="A9"/>
    <hyperlink ref="G9" r:id="rId3"/>
    <hyperlink ref="A10" location="'productivity_manufacturing'!A1" display="A10"/>
    <hyperlink ref="G10" r:id="rId4"/>
    <hyperlink ref="A11" location="'productivity'!A1" display="A11"/>
    <hyperlink ref="G11" r:id="rId5"/>
    <hyperlink ref="A12" location="'wage increase'!A1" display="A12"/>
    <hyperlink ref="G12" r:id="rId6"/>
    <hyperlink ref="A13" location="'policy int'!A1" display="A13"/>
    <hyperlink ref="G13" r:id="rId7"/>
    <hyperlink ref="A14" location="'deposit int'!A1" display="A14"/>
    <hyperlink ref="G14" r:id="rId8"/>
    <hyperlink ref="A15" location="'lend int'!A1" display="A15"/>
    <hyperlink ref="G15" r:id="rId9"/>
    <hyperlink ref="A16" location="'paygo rate'!A1" display="A16"/>
    <hyperlink ref="G16" r:id="rId10"/>
    <hyperlink ref="A17" location="'job application'!A1" display="A17"/>
    <hyperlink ref="G17" r:id="rId11"/>
    <hyperlink ref="A18" location="'pension balance'!A1" display="A18"/>
    <hyperlink ref="G18" r:id="rId12"/>
    <hyperlink ref="A19" location="'Young Unemp'!A1" display="A19"/>
    <hyperlink ref="G19" r:id="rId13"/>
    <hyperlink ref="A20" location="'Old Unemp'!A1" display="A20"/>
    <hyperlink ref="G20" r:id="rId14"/>
    <hyperlink ref="A21" location="'CPI'!A1" display="A21"/>
    <hyperlink ref="G21" r:id="rId15"/>
    <hyperlink ref="A22" location="'Nominal GDP'!A1" display="A22"/>
    <hyperlink ref="G22" r:id="rId16"/>
    <hyperlink ref="A23" location="'Household Consumption'!A1" display="A23"/>
    <hyperlink ref="G23" r:id="rId17"/>
    <hyperlink ref="A24" location="'Nominal &amp;amp;Real GDP'!A1" display="A24"/>
    <hyperlink ref="G24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褚　佳宁</dc:creator>
  <dcterms:created xmlns:dcterms="http://purl.org/dc/terms/" xmlns:xsi="http://www.w3.org/2001/XMLSchema-instance" xsi:type="dcterms:W3CDTF">2025-09-06T14:00:27Z</dcterms:created>
  <dcterms:modified xmlns:dcterms="http://purl.org/dc/terms/" xmlns:xsi="http://www.w3.org/2001/XMLSchema-instance" xsi:type="dcterms:W3CDTF">2026-09-13T00:09:41Z</dcterms:modified>
  <cp:lastModifiedBy>褚　佳宁</cp:lastModifiedBy>
</cp:coreProperties>
</file>