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atachu/Downloads/"/>
    </mc:Choice>
  </mc:AlternateContent>
  <xr:revisionPtr revIDLastSave="0" documentId="13_ncr:1_{04B5B163-7B03-A845-9D83-21D6592758C0}" xr6:coauthVersionLast="47" xr6:coauthVersionMax="47" xr10:uidLastSave="{00000000-0000-0000-0000-000000000000}"/>
  <bookViews>
    <workbookView xWindow="15560" yWindow="660" windowWidth="19440" windowHeight="17580" activeTab="2" xr2:uid="{F55B0C82-C939-EC40-B15D-E340A69368EE}"/>
  </bookViews>
  <sheets>
    <sheet name="household age" sheetId="1" r:id="rId1"/>
    <sheet name="number of firms" sheetId="18" r:id="rId2"/>
    <sheet name="death rate " sheetId="2" r:id="rId3"/>
    <sheet name="productivity製造工业" sheetId="3" state="hidden" r:id="rId4"/>
    <sheet name="productivity" sheetId="15" r:id="rId5"/>
    <sheet name="wage increase" sheetId="5" r:id="rId6"/>
    <sheet name="policy int" sheetId="6" r:id="rId7"/>
    <sheet name="deposit int" sheetId="19" r:id="rId8"/>
    <sheet name="lend int" sheetId="7" r:id="rId9"/>
    <sheet name="paygo rate" sheetId="14" r:id="rId10"/>
    <sheet name="job application" sheetId="12" r:id="rId11"/>
    <sheet name="pension balance" sheetId="13" r:id="rId12"/>
    <sheet name="Young Unemp" sheetId="9" r:id="rId13"/>
    <sheet name="Old Unemp" sheetId="10" r:id="rId14"/>
    <sheet name="CPI" sheetId="8" r:id="rId15"/>
    <sheet name="Nominal GDP" sheetId="16" state="hidden" r:id="rId16"/>
    <sheet name="Household Consumption" sheetId="17" r:id="rId17"/>
    <sheet name="Nominal &amp;Real GDP" sheetId="1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G8" i="2"/>
  <c r="D32" i="1"/>
  <c r="C3" i="1"/>
  <c r="E30" i="1"/>
  <c r="D22" i="8"/>
  <c r="D16" i="8"/>
  <c r="C13" i="8"/>
  <c r="K4" i="13"/>
  <c r="K5" i="13"/>
  <c r="K6" i="13"/>
  <c r="K7" i="13"/>
  <c r="K8" i="13"/>
  <c r="K9" i="13"/>
  <c r="K10" i="13"/>
  <c r="K11" i="13"/>
  <c r="K3" i="13"/>
  <c r="D4" i="13"/>
  <c r="D5" i="13"/>
  <c r="D6" i="13"/>
  <c r="D7" i="13"/>
  <c r="D8" i="13"/>
  <c r="D9" i="13"/>
  <c r="D10" i="13"/>
  <c r="D11" i="13"/>
  <c r="D3" i="13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2" i="11"/>
  <c r="L24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25" i="8"/>
  <c r="K24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3" i="8"/>
  <c r="L15" i="11"/>
  <c r="L4" i="11"/>
  <c r="L5" i="11"/>
  <c r="L6" i="11"/>
  <c r="L7" i="11"/>
  <c r="L8" i="11"/>
  <c r="L9" i="11"/>
  <c r="L10" i="11"/>
  <c r="L11" i="11"/>
  <c r="L12" i="11"/>
  <c r="L13" i="11"/>
  <c r="L14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3" i="11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23" i="8"/>
  <c r="C22" i="8"/>
  <c r="C18" i="8"/>
  <c r="C19" i="8"/>
  <c r="C20" i="8"/>
  <c r="C21" i="8"/>
  <c r="C17" i="8"/>
  <c r="C16" i="8"/>
  <c r="C4" i="8"/>
  <c r="C5" i="8"/>
  <c r="C6" i="8"/>
  <c r="C7" i="8"/>
  <c r="C8" i="8"/>
  <c r="C9" i="8"/>
  <c r="C10" i="8"/>
  <c r="C11" i="8"/>
  <c r="C12" i="8"/>
  <c r="C14" i="8"/>
  <c r="C15" i="8"/>
  <c r="C3" i="8"/>
  <c r="D9" i="11"/>
  <c r="D4" i="11"/>
  <c r="D5" i="11"/>
  <c r="D6" i="11"/>
  <c r="D7" i="11"/>
  <c r="D8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3" i="11"/>
  <c r="F31" i="1"/>
  <c r="D18" i="18"/>
  <c r="M24" i="1"/>
  <c r="M25" i="1"/>
  <c r="M26" i="1"/>
  <c r="M27" i="1"/>
  <c r="M28" i="1"/>
  <c r="M23" i="1"/>
  <c r="M20" i="1"/>
  <c r="M21" i="1"/>
  <c r="M22" i="1"/>
  <c r="M15" i="1"/>
  <c r="M16" i="1"/>
  <c r="M17" i="1"/>
  <c r="M18" i="1"/>
  <c r="M19" i="1"/>
  <c r="M14" i="1"/>
  <c r="M13" i="1"/>
  <c r="M11" i="1"/>
  <c r="M4" i="1"/>
  <c r="M5" i="1"/>
  <c r="M6" i="1"/>
  <c r="M7" i="1"/>
  <c r="M8" i="1"/>
  <c r="M9" i="1"/>
  <c r="M10" i="1"/>
  <c r="M1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" i="1"/>
  <c r="L2" i="1"/>
  <c r="C13" i="1"/>
  <c r="D13" i="1"/>
  <c r="E13" i="1"/>
  <c r="G4" i="8"/>
  <c r="B30" i="1"/>
  <c r="I30" i="1"/>
  <c r="J11" i="1" s="1"/>
  <c r="K11" i="1" s="1"/>
  <c r="F19" i="5"/>
  <c r="D24" i="5"/>
  <c r="D25" i="5"/>
  <c r="D26" i="5"/>
  <c r="D27" i="5"/>
  <c r="D28" i="5"/>
  <c r="D19" i="5"/>
  <c r="C20" i="5"/>
  <c r="D20" i="5" s="1"/>
  <c r="C21" i="5"/>
  <c r="D21" i="5" s="1"/>
  <c r="C22" i="5"/>
  <c r="D22" i="5" s="1"/>
  <c r="C23" i="5"/>
  <c r="D23" i="5" s="1"/>
  <c r="C24" i="5"/>
  <c r="C25" i="5"/>
  <c r="C26" i="5"/>
  <c r="C27" i="5"/>
  <c r="C28" i="5"/>
  <c r="C19" i="5"/>
  <c r="D5" i="5"/>
  <c r="D6" i="5"/>
  <c r="D7" i="5"/>
  <c r="D9" i="5"/>
  <c r="C4" i="5"/>
  <c r="D4" i="5" s="1"/>
  <c r="C102" i="5"/>
  <c r="D102" i="5"/>
  <c r="C6" i="5"/>
  <c r="C7" i="5"/>
  <c r="C8" i="5"/>
  <c r="D8" i="5" s="1"/>
  <c r="C9" i="5"/>
  <c r="C10" i="5"/>
  <c r="D10" i="5" s="1"/>
  <c r="C11" i="5"/>
  <c r="D11" i="5" s="1"/>
  <c r="C12" i="5"/>
  <c r="D12" i="5" s="1"/>
  <c r="C13" i="5"/>
  <c r="D13" i="5" s="1"/>
  <c r="C5" i="5"/>
  <c r="E13" i="18"/>
  <c r="E7" i="18"/>
  <c r="E5" i="18"/>
  <c r="E6" i="18"/>
  <c r="E4" i="18"/>
  <c r="C9" i="1"/>
  <c r="D9" i="1" s="1"/>
  <c r="E9" i="1" s="1"/>
  <c r="T8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1" i="3"/>
  <c r="T5" i="3"/>
  <c r="T6" i="3"/>
  <c r="T7" i="3"/>
  <c r="T9" i="3"/>
  <c r="T10" i="3"/>
  <c r="T11" i="3"/>
  <c r="T12" i="3"/>
  <c r="T13" i="3"/>
  <c r="T14" i="3"/>
  <c r="T15" i="3"/>
  <c r="T16" i="3"/>
  <c r="T17" i="3"/>
  <c r="T18" i="3"/>
  <c r="T19" i="3"/>
  <c r="T20" i="3"/>
  <c r="T4" i="3"/>
  <c r="T3" i="3"/>
  <c r="T2" i="3"/>
  <c r="D2" i="3"/>
  <c r="D41" i="3"/>
  <c r="D29" i="3"/>
  <c r="D30" i="3"/>
  <c r="D31" i="3"/>
  <c r="D32" i="3"/>
  <c r="D33" i="3"/>
  <c r="D34" i="3"/>
  <c r="D35" i="3"/>
  <c r="D36" i="3"/>
  <c r="D37" i="3"/>
  <c r="D38" i="3"/>
  <c r="D39" i="3"/>
  <c r="D40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13" i="3"/>
  <c r="D5" i="3"/>
  <c r="D6" i="3"/>
  <c r="D7" i="3"/>
  <c r="D8" i="3"/>
  <c r="D9" i="3"/>
  <c r="D10" i="3"/>
  <c r="D11" i="3"/>
  <c r="D12" i="3"/>
  <c r="D3" i="3"/>
  <c r="D4" i="3"/>
  <c r="S5" i="3"/>
  <c r="S9" i="3" s="1"/>
  <c r="S13" i="3" s="1"/>
  <c r="S17" i="3" s="1"/>
  <c r="S21" i="3" s="1"/>
  <c r="S25" i="3" s="1"/>
  <c r="S29" i="3" s="1"/>
  <c r="S33" i="3" s="1"/>
  <c r="S37" i="3" s="1"/>
  <c r="S41" i="3" s="1"/>
  <c r="S4" i="3"/>
  <c r="S8" i="3" s="1"/>
  <c r="S12" i="3" s="1"/>
  <c r="S16" i="3" s="1"/>
  <c r="S20" i="3" s="1"/>
  <c r="S24" i="3" s="1"/>
  <c r="S28" i="3" s="1"/>
  <c r="S32" i="3" s="1"/>
  <c r="S36" i="3" s="1"/>
  <c r="S40" i="3" s="1"/>
  <c r="S3" i="3"/>
  <c r="S7" i="3" s="1"/>
  <c r="S11" i="3" s="1"/>
  <c r="S15" i="3" s="1"/>
  <c r="S19" i="3" s="1"/>
  <c r="S23" i="3" s="1"/>
  <c r="S27" i="3" s="1"/>
  <c r="S31" i="3" s="1"/>
  <c r="S35" i="3" s="1"/>
  <c r="S39" i="3" s="1"/>
  <c r="S2" i="3"/>
  <c r="S6" i="3" s="1"/>
  <c r="S10" i="3" s="1"/>
  <c r="S14" i="3" s="1"/>
  <c r="S18" i="3" s="1"/>
  <c r="S22" i="3" s="1"/>
  <c r="S26" i="3" s="1"/>
  <c r="S30" i="3" s="1"/>
  <c r="S34" i="3" s="1"/>
  <c r="S38" i="3" s="1"/>
  <c r="C5" i="3"/>
  <c r="C4" i="3"/>
  <c r="C8" i="3" s="1"/>
  <c r="C12" i="3" s="1"/>
  <c r="C16" i="3" s="1"/>
  <c r="C3" i="3"/>
  <c r="C7" i="3" s="1"/>
  <c r="C11" i="3" s="1"/>
  <c r="C15" i="3" s="1"/>
  <c r="C19" i="3" s="1"/>
  <c r="C2" i="3"/>
  <c r="C6" i="3" s="1"/>
  <c r="C10" i="3" s="1"/>
  <c r="C14" i="3" s="1"/>
  <c r="C18" i="3" s="1"/>
  <c r="G14" i="2"/>
  <c r="G20" i="2"/>
  <c r="O5" i="2"/>
  <c r="O6" i="2"/>
  <c r="O7" i="2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O27" i="2"/>
  <c r="O4" i="2"/>
  <c r="F4" i="2"/>
  <c r="F5" i="2"/>
  <c r="F6" i="2"/>
  <c r="F7" i="2"/>
  <c r="F9" i="2"/>
  <c r="G9" i="2" s="1"/>
  <c r="F10" i="2"/>
  <c r="G10" i="2" s="1"/>
  <c r="F11" i="2"/>
  <c r="G11" i="2" s="1"/>
  <c r="F12" i="2"/>
  <c r="G12" i="2" s="1"/>
  <c r="F13" i="2"/>
  <c r="G13" i="2" s="1"/>
  <c r="F14" i="2"/>
  <c r="F15" i="2"/>
  <c r="G15" i="2" s="1"/>
  <c r="F16" i="2"/>
  <c r="G16" i="2" s="1"/>
  <c r="F17" i="2"/>
  <c r="G17" i="2" s="1"/>
  <c r="F18" i="2"/>
  <c r="G18" i="2" s="1"/>
  <c r="F19" i="2"/>
  <c r="G19" i="2" s="1"/>
  <c r="F20" i="2"/>
  <c r="F21" i="2"/>
  <c r="G21" i="2" s="1"/>
  <c r="F22" i="2"/>
  <c r="G22" i="2" s="1"/>
  <c r="F23" i="2"/>
  <c r="G23" i="2" s="1"/>
  <c r="F24" i="2"/>
  <c r="G24" i="2" s="1"/>
  <c r="F25" i="2"/>
  <c r="G25" i="2" s="1"/>
  <c r="F26" i="2"/>
  <c r="F27" i="2"/>
  <c r="J13" i="1" l="1"/>
  <c r="K13" i="1" s="1"/>
  <c r="J12" i="1"/>
  <c r="K12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C5" i="1"/>
  <c r="D5" i="1" s="1"/>
  <c r="E5" i="1" s="1"/>
  <c r="C4" i="1"/>
  <c r="D4" i="1" s="1"/>
  <c r="E4" i="1" s="1"/>
  <c r="C6" i="1"/>
  <c r="D6" i="1" s="1"/>
  <c r="E6" i="1" s="1"/>
  <c r="C8" i="1"/>
  <c r="D8" i="1" s="1"/>
  <c r="E8" i="1" s="1"/>
  <c r="D3" i="1"/>
  <c r="E3" i="1" s="1"/>
  <c r="C12" i="1"/>
  <c r="D12" i="1" s="1"/>
  <c r="E12" i="1" s="1"/>
  <c r="C11" i="1"/>
  <c r="D11" i="1" s="1"/>
  <c r="E11" i="1" s="1"/>
  <c r="C10" i="1"/>
  <c r="D10" i="1" s="1"/>
  <c r="E10" i="1" s="1"/>
  <c r="C7" i="1"/>
  <c r="D7" i="1" s="1"/>
  <c r="E7" i="1" s="1"/>
  <c r="J15" i="1"/>
  <c r="K15" i="1" s="1"/>
  <c r="C9" i="3"/>
  <c r="C13" i="3" s="1"/>
  <c r="C17" i="3" s="1"/>
  <c r="C21" i="3" s="1"/>
  <c r="C25" i="3" s="1"/>
  <c r="C29" i="3" s="1"/>
  <c r="C33" i="3" s="1"/>
  <c r="C37" i="3" s="1"/>
  <c r="C41" i="3" s="1"/>
  <c r="C22" i="3"/>
  <c r="C26" i="3" s="1"/>
  <c r="C30" i="3" s="1"/>
  <c r="C34" i="3" s="1"/>
  <c r="C38" i="3" s="1"/>
  <c r="C23" i="3"/>
  <c r="C27" i="3" s="1"/>
  <c r="C31" i="3" s="1"/>
  <c r="C35" i="3" s="1"/>
  <c r="C39" i="3" s="1"/>
  <c r="C20" i="3"/>
  <c r="C24" i="3" s="1"/>
  <c r="C28" i="3" s="1"/>
  <c r="C32" i="3" s="1"/>
  <c r="C36" i="3" s="1"/>
  <c r="C40" i="3" s="1"/>
  <c r="J25" i="1" l="1"/>
  <c r="K25" i="1" s="1"/>
  <c r="J17" i="1"/>
  <c r="K17" i="1" s="1"/>
  <c r="J27" i="1"/>
  <c r="K27" i="1" s="1"/>
  <c r="J19" i="1"/>
  <c r="K19" i="1" s="1"/>
  <c r="J18" i="1"/>
  <c r="K18" i="1" s="1"/>
  <c r="J14" i="1"/>
  <c r="K14" i="1" s="1"/>
  <c r="J24" i="1"/>
  <c r="K24" i="1" s="1"/>
  <c r="J26" i="1"/>
  <c r="K26" i="1" s="1"/>
  <c r="J23" i="1"/>
  <c r="K23" i="1" s="1"/>
  <c r="J22" i="1"/>
  <c r="K22" i="1" s="1"/>
  <c r="J21" i="1"/>
  <c r="K21" i="1" s="1"/>
  <c r="J20" i="1"/>
  <c r="K20" i="1" s="1"/>
  <c r="J28" i="1"/>
  <c r="K28" i="1" s="1"/>
  <c r="J16" i="1"/>
  <c r="K16" i="1" s="1"/>
  <c r="C27" i="1"/>
  <c r="D27" i="1" s="1"/>
  <c r="E27" i="1" s="1"/>
  <c r="C26" i="1"/>
  <c r="D26" i="1" s="1"/>
  <c r="E26" i="1" s="1"/>
  <c r="C15" i="1"/>
  <c r="D15" i="1" s="1"/>
  <c r="E15" i="1" s="1"/>
  <c r="C14" i="1"/>
  <c r="D14" i="1" s="1"/>
  <c r="E14" i="1" s="1"/>
  <c r="C25" i="1"/>
  <c r="D25" i="1" s="1"/>
  <c r="E25" i="1" s="1"/>
  <c r="C17" i="1"/>
  <c r="D17" i="1" s="1"/>
  <c r="E17" i="1" s="1"/>
  <c r="C19" i="1"/>
  <c r="D19" i="1" s="1"/>
  <c r="E19" i="1" s="1"/>
  <c r="C16" i="1"/>
  <c r="D16" i="1" s="1"/>
  <c r="E16" i="1" s="1"/>
  <c r="C28" i="1"/>
  <c r="D28" i="1" s="1"/>
  <c r="E28" i="1" s="1"/>
  <c r="C18" i="1"/>
  <c r="D18" i="1" s="1"/>
  <c r="E18" i="1" s="1"/>
  <c r="C20" i="1"/>
  <c r="D20" i="1" s="1"/>
  <c r="E20" i="1" s="1"/>
  <c r="C21" i="1"/>
  <c r="D21" i="1" s="1"/>
  <c r="E21" i="1" s="1"/>
  <c r="C24" i="1"/>
  <c r="D24" i="1" s="1"/>
  <c r="E24" i="1" s="1"/>
  <c r="C23" i="1"/>
  <c r="D23" i="1" s="1"/>
  <c r="E23" i="1" s="1"/>
  <c r="C22" i="1"/>
  <c r="D22" i="1" s="1"/>
  <c r="E22" i="1" s="1"/>
  <c r="M30" i="1" l="1"/>
  <c r="C30" i="1"/>
</calcChain>
</file>

<file path=xl/sharedStrings.xml><?xml version="1.0" encoding="utf-8"?>
<sst xmlns="http://schemas.openxmlformats.org/spreadsheetml/2006/main" count="1635" uniqueCount="844">
  <si>
    <t>Age</t>
  </si>
  <si>
    <t>total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</si>
  <si>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</si>
  <si>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</si>
  <si>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</si>
  <si>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</si>
  <si>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</si>
  <si>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</si>
  <si>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</si>
  <si>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</si>
  <si>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</si>
  <si>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</si>
  <si>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</si>
  <si>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</si>
  <si>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</si>
  <si>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</si>
  <si>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</si>
  <si>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</si>
  <si>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</si>
  <si>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</si>
  <si>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</si>
  <si>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sum</t>
  </si>
  <si>
    <t>模型总人数</t>
  </si>
  <si>
    <t>Year</t>
  </si>
  <si>
    <t>Percentage</t>
  </si>
  <si>
    <t>1994 I</t>
  </si>
  <si>
    <t>1994 II</t>
  </si>
  <si>
    <t>1994 III</t>
  </si>
  <si>
    <t>1994 IV</t>
  </si>
  <si>
    <t>1995 I</t>
  </si>
  <si>
    <t>1995 II</t>
  </si>
  <si>
    <t>1995 III</t>
  </si>
  <si>
    <t>1995 IV</t>
  </si>
  <si>
    <t>1996 I</t>
  </si>
  <si>
    <t>1996 II</t>
  </si>
  <si>
    <t>1996 III</t>
  </si>
  <si>
    <t>1996 IV</t>
  </si>
  <si>
    <t>1997 I</t>
  </si>
  <si>
    <t>1997 II</t>
  </si>
  <si>
    <t>1997 III</t>
  </si>
  <si>
    <t>1997 IV</t>
  </si>
  <si>
    <t>1998 I</t>
  </si>
  <si>
    <t>1998 II</t>
  </si>
  <si>
    <t>1998 III</t>
  </si>
  <si>
    <t>1998 IV</t>
  </si>
  <si>
    <t>1999 I</t>
  </si>
  <si>
    <t>1999 II</t>
  </si>
  <si>
    <t>1999 III</t>
  </si>
  <si>
    <t>1999 IV</t>
  </si>
  <si>
    <t>2000 I</t>
  </si>
  <si>
    <t>2000 II</t>
  </si>
  <si>
    <t>2000 III</t>
  </si>
  <si>
    <t>2000 IV</t>
  </si>
  <si>
    <t>1990-1999</t>
  </si>
  <si>
    <t>100-104</t>
  </si>
  <si>
    <t>105-109</t>
  </si>
  <si>
    <t>110+</t>
  </si>
  <si>
    <t>Female</t>
  </si>
  <si>
    <t>Male</t>
  </si>
  <si>
    <t>Total</t>
  </si>
  <si>
    <t>1-4</t>
  </si>
  <si>
    <t>Total %</t>
  </si>
  <si>
    <t>pecentage</t>
  </si>
  <si>
    <t>after round</t>
  </si>
  <si>
    <t>Rate</t>
  </si>
  <si>
    <t>2009 I</t>
  </si>
  <si>
    <t>2009 II</t>
  </si>
  <si>
    <t>2009 III</t>
  </si>
  <si>
    <t>2009 IV</t>
  </si>
  <si>
    <t>2010 I</t>
  </si>
  <si>
    <t>2010 II</t>
  </si>
  <si>
    <t>2010 III</t>
  </si>
  <si>
    <t>2010 IV</t>
  </si>
  <si>
    <t>2011 I</t>
  </si>
  <si>
    <t>2011 II</t>
  </si>
  <si>
    <t>2011 III</t>
  </si>
  <si>
    <t>2011 IV</t>
  </si>
  <si>
    <t>2012 I</t>
  </si>
  <si>
    <t>2012 II</t>
  </si>
  <si>
    <t>2012 III</t>
  </si>
  <si>
    <t>2012 IV</t>
  </si>
  <si>
    <t>2013 I</t>
  </si>
  <si>
    <t>2013 II</t>
  </si>
  <si>
    <t>2013 III</t>
  </si>
  <si>
    <t>2013 IV</t>
  </si>
  <si>
    <t>2014 I</t>
  </si>
  <si>
    <t>2014 II</t>
  </si>
  <si>
    <t>2014 III</t>
  </si>
  <si>
    <t>2014 IV</t>
  </si>
  <si>
    <t>2015 I</t>
  </si>
  <si>
    <t>2015 II</t>
  </si>
  <si>
    <t>2015 III</t>
  </si>
  <si>
    <t>2015 IV</t>
  </si>
  <si>
    <t>2016 I</t>
  </si>
  <si>
    <t>2016 II</t>
  </si>
  <si>
    <t>2016 III</t>
  </si>
  <si>
    <t>2016 IV</t>
  </si>
  <si>
    <t>2017 I</t>
  </si>
  <si>
    <t>2017 II</t>
  </si>
  <si>
    <t>2017 III</t>
  </si>
  <si>
    <t>2017 IV</t>
  </si>
  <si>
    <t>2018 I</t>
  </si>
  <si>
    <t>2018 II</t>
  </si>
  <si>
    <t>2018 III</t>
  </si>
  <si>
    <t>2018 IV</t>
  </si>
  <si>
    <t>2010-2019</t>
  </si>
  <si>
    <t>Japan 2009</t>
  </si>
  <si>
    <t>percentage</t>
  </si>
  <si>
    <t>Real GDP</t>
  </si>
  <si>
    <t>job offer to application ratio japan</t>
  </si>
  <si>
    <t>就业率转好，企业招人趋势明显</t>
  </si>
  <si>
    <t>就业率转差，企业招人趋势下降</t>
  </si>
  <si>
    <t>https://www.statista.com/statistics/1454374/japan-new-job-openings-to-applicants-ratio/</t>
  </si>
  <si>
    <t>2000年的age structure 和模型输出做对比</t>
  </si>
  <si>
    <t>burn-in 的处理，不一定要burn-in，</t>
  </si>
  <si>
    <t>https://fred.stlouisfed.org/series/CPALTT01JPQ661S</t>
  </si>
  <si>
    <t>seasonal adjusted, quarterly, 2015=100</t>
  </si>
  <si>
    <t>seasonaly adjusted, 15-24 years for Japan, quarterly</t>
  </si>
  <si>
    <t>https://fred.stlouisfed.org/series/LRHU24TTJPQ156S</t>
  </si>
  <si>
    <t>seasonaly adjusted, 25+ years for Japan, quarterly</t>
  </si>
  <si>
    <t>https://fred.stlouisfed.org/series/LRHUADTTJPQ156S</t>
  </si>
  <si>
    <t>seasonaly adjusted, Japan, quarterly</t>
  </si>
  <si>
    <t xml:space="preserve"> Manufacturing, Facilities with 5 or more employees</t>
  </si>
  <si>
    <t>https://www.boj.or.jp/en/statistics/boj/other/discount/discount.htm</t>
  </si>
  <si>
    <t>bank of japan basic discount rate and basic loan rate</t>
  </si>
  <si>
    <t>https://www.boj.or.jp/en/statistics/dl/loan/prime/primeold2.htm</t>
  </si>
  <si>
    <t>prime lending rates (principal banks) short-term prime lending rates of banks - most frequent</t>
  </si>
  <si>
    <t>https://www.boj.or.jp/en/statistics/dl/loan/prime/prime.htm</t>
  </si>
  <si>
    <t>billions of chained (2015) Yen</t>
  </si>
  <si>
    <t>https://www.esri.cao.go.jp/en/sna/data/sokuhou/files/2025/qe252_2/gdemenuea.html</t>
  </si>
  <si>
    <t>https://www.mhlw.go.jp/topics/nenkin/zaisei/zaisei/04/04-17-14.html</t>
  </si>
  <si>
    <t>https://hcm-jinjer.com/blog/kintai/payroll_welfare-pension-premium/</t>
  </si>
  <si>
    <t>https://www.mhlw.go.jp/wp/hakusyo/kousei/11/backdata/mokuji/hp11010304.html</t>
  </si>
  <si>
    <t>厚生年金保険の積立金の累積状況の推移</t>
  </si>
  <si>
    <t>時価ベース</t>
  </si>
  <si>
    <t>年度末</t>
  </si>
  <si>
    <t>https://data.e-gov.go.jp/data/dataset/mhlw_20191120_0231/resource/1a7874e4-31f3-4ba2-a62b-abc791711fc8</t>
  </si>
  <si>
    <t>平成12</t>
  </si>
  <si>
    <t>平成30</t>
  </si>
  <si>
    <t>平成21</t>
  </si>
  <si>
    <t>https://www.mhlw.go.jp/content/001301328.pdf</t>
  </si>
  <si>
    <t>page 16</t>
  </si>
  <si>
    <t>balance</t>
  </si>
  <si>
    <t>profit/loss</t>
  </si>
  <si>
    <t>ror%</t>
  </si>
  <si>
    <t>in-code age</t>
  </si>
  <si>
    <t>0～20</t>
  </si>
  <si>
    <t>20～40</t>
  </si>
  <si>
    <t>40～60</t>
  </si>
  <si>
    <t>*真实的15岁（合法工作年龄）=模型中的0岁</t>
  </si>
  <si>
    <t>60～80</t>
  </si>
  <si>
    <t>80～100</t>
  </si>
  <si>
    <t>100～120</t>
  </si>
  <si>
    <t>120～140</t>
  </si>
  <si>
    <t>140～160</t>
  </si>
  <si>
    <t>160～180</t>
  </si>
  <si>
    <t>180～200</t>
  </si>
  <si>
    <t>200～220</t>
  </si>
  <si>
    <t>220～240</t>
  </si>
  <si>
    <t>240～260</t>
  </si>
  <si>
    <t>260～280</t>
  </si>
  <si>
    <t>280～300</t>
  </si>
  <si>
    <t>300～320</t>
  </si>
  <si>
    <t>320～340</t>
  </si>
  <si>
    <t>340～360</t>
  </si>
  <si>
    <t>ticks</t>
  </si>
  <si>
    <t>=</t>
  </si>
  <si>
    <t>1year</t>
  </si>
  <si>
    <t>per tick</t>
  </si>
  <si>
    <t>2001 I</t>
  </si>
  <si>
    <t>2001 II</t>
  </si>
  <si>
    <t>2001 III</t>
  </si>
  <si>
    <t>2001 IV</t>
  </si>
  <si>
    <t>2002 I</t>
  </si>
  <si>
    <t>2002 II</t>
  </si>
  <si>
    <t>2002 III</t>
  </si>
  <si>
    <t>2002 IV</t>
  </si>
  <si>
    <t>2003 I</t>
  </si>
  <si>
    <t>2003 II</t>
  </si>
  <si>
    <t>2003 III</t>
  </si>
  <si>
    <t>2003 IV</t>
  </si>
  <si>
    <t>2004 I</t>
  </si>
  <si>
    <t>2004 II</t>
  </si>
  <si>
    <t>2004 III</t>
  </si>
  <si>
    <t>2004 IV</t>
  </si>
  <si>
    <t>2005 I</t>
  </si>
  <si>
    <t>2005 II</t>
  </si>
  <si>
    <t>2005 III</t>
  </si>
  <si>
    <t>2005 IV</t>
  </si>
  <si>
    <t>2006 I</t>
  </si>
  <si>
    <t>2006 II</t>
  </si>
  <si>
    <t>2006 III</t>
  </si>
  <si>
    <t>2006 IV</t>
  </si>
  <si>
    <t>2007 I</t>
  </si>
  <si>
    <t>2007 II</t>
  </si>
  <si>
    <t>2007 III</t>
  </si>
  <si>
    <t>2007 IV</t>
  </si>
  <si>
    <t>2008 I</t>
  </si>
  <si>
    <t>2008 II</t>
  </si>
  <si>
    <t>2008 III</t>
  </si>
  <si>
    <t>2008 IV</t>
  </si>
  <si>
    <t>Unemployment Rate for 15+</t>
  </si>
  <si>
    <t>Japan 1994</t>
  </si>
  <si>
    <t>https://fred.stlouisfed.org/series/LRUNTTTTJPQ156S</t>
  </si>
  <si>
    <t>ratio</t>
  </si>
  <si>
    <t>平成6</t>
  </si>
  <si>
    <t>平成15</t>
  </si>
  <si>
    <t>in model</t>
  </si>
  <si>
    <t>平成13</t>
  </si>
  <si>
    <t>平成10</t>
  </si>
  <si>
    <t>https://www.mhlw.go.jp/topics/bukyoku/nenkin/nenkin/toukei/nenpou/2008/old.html</t>
  </si>
  <si>
    <t>平成15年/平成20年</t>
  </si>
  <si>
    <t>假设1993 全是100</t>
  </si>
  <si>
    <t>以1994 I 为基准</t>
  </si>
  <si>
    <t>set 1994 I as base</t>
  </si>
  <si>
    <t>let 1993 all quarters be 100</t>
  </si>
  <si>
    <t>1993 IV</t>
  </si>
  <si>
    <t>cpi</t>
  </si>
  <si>
    <t>https://www.jpc-net.jp/research/rd/db/</t>
  </si>
  <si>
    <t>日本の労働生産性の推移</t>
  </si>
  <si>
    <t>生産性データベース（JAMP）</t>
  </si>
  <si>
    <t>＜実質労働生産性上昇率＞</t>
  </si>
  <si>
    <t>(就業者1人当たり)</t>
  </si>
  <si>
    <t>year</t>
  </si>
  <si>
    <t>year-on-year</t>
  </si>
  <si>
    <t>labor productivity growth rate</t>
  </si>
  <si>
    <t>nominal gdp (expenditure approach)</t>
  </si>
  <si>
    <t xml:space="preserve">release date: </t>
  </si>
  <si>
    <t>Nominal GDP</t>
  </si>
  <si>
    <t>gaku-mk2522.csv</t>
  </si>
  <si>
    <t>column 3 家計最終消費支出</t>
  </si>
  <si>
    <t>Nominal, Seasonally Adjusted Series</t>
  </si>
  <si>
    <t>Consumption of Households</t>
  </si>
  <si>
    <t>14</t>
  </si>
  <si>
    <t>13</t>
  </si>
  <si>
    <t>90+</t>
  </si>
  <si>
    <t>15+ 总人数</t>
  </si>
  <si>
    <t>1995新增劳动力</t>
  </si>
  <si>
    <t>1996新增劳动力</t>
  </si>
  <si>
    <t>1997新增劳动力</t>
  </si>
  <si>
    <t>1998新增劳动力</t>
  </si>
  <si>
    <t>1999新增劳动力</t>
  </si>
  <si>
    <t>2000新增劳动力</t>
  </si>
  <si>
    <t>2001新增劳动力</t>
  </si>
  <si>
    <t>2002新增劳动力</t>
  </si>
  <si>
    <t>2003新增劳动力</t>
  </si>
  <si>
    <t>2004新增劳动力</t>
  </si>
  <si>
    <t>2010新增劳动力</t>
  </si>
  <si>
    <t>2011新增劳动力</t>
  </si>
  <si>
    <t>2012新增劳动力</t>
  </si>
  <si>
    <t>2013新增劳动力</t>
  </si>
  <si>
    <t>2014新增劳动力</t>
  </si>
  <si>
    <t>2015新增劳动力</t>
  </si>
  <si>
    <t>2016新增劳动力</t>
  </si>
  <si>
    <t>2017新增劳动力</t>
  </si>
  <si>
    <t>2018新增劳动力</t>
  </si>
  <si>
    <t>2019新增劳动力</t>
  </si>
  <si>
    <t xml:space="preserve">age dependency ratio </t>
  </si>
  <si>
    <t>https://data.worldbank.org/indicator/SP.POP.DPND.OL?locations=JP</t>
  </si>
  <si>
    <t>cpi平滑化，1997Q2 ≈ mean(1996Q2, 1998Q2)</t>
  </si>
  <si>
    <t>cpi平滑化，2014Q2 ≈ mean(2013Q2, 2015Q2)</t>
  </si>
  <si>
    <t>reference</t>
  </si>
  <si>
    <t>人/公司</t>
  </si>
  <si>
    <t>平成8年</t>
  </si>
  <si>
    <t>平成11年</t>
  </si>
  <si>
    <t>常用雇用者数</t>
  </si>
  <si>
    <t>平成13年</t>
  </si>
  <si>
    <t>平成16年</t>
  </si>
  <si>
    <t>https://www.e-stat.go.jp/stat-search?page=1&amp;toukei=00200551</t>
  </si>
  <si>
    <t>事業所・企業統計調査</t>
  </si>
  <si>
    <t>平成6年</t>
  </si>
  <si>
    <t>平成18年</t>
  </si>
  <si>
    <t>https://www.tdb.co.jp/report/bankruptcy/?year=2013</t>
  </si>
  <si>
    <t>帝国databank</t>
  </si>
  <si>
    <t>倒闭信息</t>
  </si>
  <si>
    <t>tick 1</t>
  </si>
  <si>
    <t>tick 2</t>
  </si>
  <si>
    <t>tick 3</t>
  </si>
  <si>
    <t>sum production</t>
  </si>
  <si>
    <t>sum inventories</t>
  </si>
  <si>
    <t>sum sales</t>
  </si>
  <si>
    <t>demand</t>
  </si>
  <si>
    <t>tick 0</t>
  </si>
  <si>
    <t>market-price</t>
  </si>
  <si>
    <t>https://www.rieti.go.jp/jp/publications/dp/12j031.pdf</t>
  </si>
  <si>
    <t>nominal gdp</t>
  </si>
  <si>
    <t>sales</t>
  </si>
  <si>
    <t>tick 9</t>
  </si>
  <si>
    <t>tick 10</t>
  </si>
  <si>
    <t>inventories</t>
  </si>
  <si>
    <t>tick 11</t>
  </si>
  <si>
    <t>https://data-explorer.oecd.org/vis?df[ds]=DisseminateFinalDMZ&amp;df[id]=DSD_EARNINGS%40AV_AN_WAGE&amp;df[ag]=OECD.ELS.SAE&amp;dq=JPN......&amp;pd=1993%2C2004&amp;to[TIME_PERIOD]=false&amp;vw=tb</t>
  </si>
  <si>
    <t>p11: https://www.stat.go.jp/data/e-census/2009/kakuho/gaiyou/pdf/youyaku.pdf</t>
  </si>
  <si>
    <t>平成24年</t>
  </si>
  <si>
    <t>令和3年</t>
  </si>
  <si>
    <t>https://www.stat.go.jp/data/e-census/2021/kekka/pdf/k_outline.pdf</t>
  </si>
  <si>
    <t>平成21年</t>
  </si>
  <si>
    <t>佐证：https://www.stat.go.jp/data/jigyou/2006/kakuhou/gaiyou/08.html</t>
  </si>
  <si>
    <t>p5:https://www.stat.go.jp/data/e-census/2012/kakuho/pdf/gaiyo.pdf</t>
  </si>
  <si>
    <t>p23: https://www.stat.go.jp/data/e-census/2014/pdf/kaku_gaiyo.pdf</t>
  </si>
  <si>
    <t>平成26年</t>
  </si>
  <si>
    <t>平成28年</t>
  </si>
  <si>
    <t>会社企業数/number of companies</t>
  </si>
  <si>
    <t>令和6年</t>
  </si>
  <si>
    <t>h21</t>
  </si>
  <si>
    <t>h6</t>
  </si>
  <si>
    <t>h15</t>
  </si>
  <si>
    <t>h24</t>
  </si>
  <si>
    <t>h30</t>
  </si>
  <si>
    <t>l1</t>
  </si>
  <si>
    <t>厚生劳动省：</t>
  </si>
  <si>
    <t>賃金</t>
  </si>
  <si>
    <t>年份</t>
  </si>
  <si>
    <t>%</t>
  </si>
  <si>
    <t>/4</t>
  </si>
  <si>
    <t>remark</t>
  </si>
  <si>
    <t>real gdp growth</t>
  </si>
  <si>
    <t xml:space="preserve">boj time-series data search </t>
  </si>
  <si>
    <t>https://www.stat-search.boj.or.jp/#</t>
  </si>
  <si>
    <t>https://www.stat-search.boj.or.jp/ssi/cgi-bin/famecgi2?cgi=$nme_a000&amp;lstSelection=IR02</t>
  </si>
  <si>
    <t>IR02'DLDR43TL31YN</t>
  </si>
  <si>
    <t>2009/01/05      0.259</t>
  </si>
  <si>
    <t>2009/01/12      0.257</t>
  </si>
  <si>
    <t>2009/01/19      0.253</t>
  </si>
  <si>
    <t>2009/01/26      0.249</t>
  </si>
  <si>
    <t>2009/02/02      0.246</t>
  </si>
  <si>
    <t>2009/02/09      0.242</t>
  </si>
  <si>
    <t>2009/02/16      0.239</t>
  </si>
  <si>
    <t>2009/02/23      0.237</t>
  </si>
  <si>
    <t>2009/03/02      0.236</t>
  </si>
  <si>
    <t>2009/03/09      0.235</t>
  </si>
  <si>
    <t>2009/03/16      0.234</t>
  </si>
  <si>
    <t>2009/03/23      0.234</t>
  </si>
  <si>
    <t>2009/03/30      0.234</t>
  </si>
  <si>
    <t>2009/04/06      0.234</t>
  </si>
  <si>
    <t>2009/04/13      0.233</t>
  </si>
  <si>
    <t>2009/04/20      0.231</t>
  </si>
  <si>
    <t>2009/04/27      0.228</t>
  </si>
  <si>
    <t>2009/05/04      0.227</t>
  </si>
  <si>
    <t>2009/05/11      0.226</t>
  </si>
  <si>
    <t>2009/05/18      0.223</t>
  </si>
  <si>
    <t>2009/05/25      0.218</t>
  </si>
  <si>
    <t>2009/06/01      0.214</t>
  </si>
  <si>
    <t>2009/06/08      0.209</t>
  </si>
  <si>
    <t>2009/06/15      0.208</t>
  </si>
  <si>
    <t>2009/06/22      0.207</t>
  </si>
  <si>
    <t>2009/06/29      0.206</t>
  </si>
  <si>
    <t>2009/07/06      0.205</t>
  </si>
  <si>
    <t>2009/07/13      0.204</t>
  </si>
  <si>
    <t>2009/07/20      0.203</t>
  </si>
  <si>
    <t>2009/07/27      0.2</t>
  </si>
  <si>
    <t>2009/08/03      0.192</t>
  </si>
  <si>
    <t>2009/08/10      0.179</t>
  </si>
  <si>
    <t>2009/08/17      0.173</t>
  </si>
  <si>
    <t>2009/08/24      0.168</t>
  </si>
  <si>
    <t>2009/08/31      0.166</t>
  </si>
  <si>
    <t>2009/09/07      0.161</t>
  </si>
  <si>
    <t>2009/09/14      0.159</t>
  </si>
  <si>
    <t>2009/09/21      0.158</t>
  </si>
  <si>
    <t>2009/09/28      0.155</t>
  </si>
  <si>
    <t>2009/10/05      0.149</t>
  </si>
  <si>
    <t>2009/10/12      0.144</t>
  </si>
  <si>
    <t>2009/10/19      0.14</t>
  </si>
  <si>
    <t>2009/10/26      0.137</t>
  </si>
  <si>
    <t>2009/11/02      0.133</t>
  </si>
  <si>
    <t>2009/11/09      0.131</t>
  </si>
  <si>
    <t>2009/11/16      0.13</t>
  </si>
  <si>
    <t>2009/11/23      0.127</t>
  </si>
  <si>
    <t>2009/11/30      0.123</t>
  </si>
  <si>
    <t>2009/12/07      0.118</t>
  </si>
  <si>
    <t>2009/12/14      0.116</t>
  </si>
  <si>
    <t>2009/12/21      0.115</t>
  </si>
  <si>
    <t>2009/12/28      0.113</t>
  </si>
  <si>
    <t>2010/01/04      0.107</t>
  </si>
  <si>
    <t>2010/01/11      0.1</t>
  </si>
  <si>
    <t>2010/01/18      0.095</t>
  </si>
  <si>
    <t>2010/01/25      0.092</t>
  </si>
  <si>
    <t>2010/02/01      0.089</t>
  </si>
  <si>
    <t>2010/02/08      0.085</t>
  </si>
  <si>
    <t>2010/02/15      0.083</t>
  </si>
  <si>
    <t>2010/02/22      0.081</t>
  </si>
  <si>
    <t>2010/03/01      0.079</t>
  </si>
  <si>
    <t>2010/03/08      0.078</t>
  </si>
  <si>
    <t>2010/03/15      0.078</t>
  </si>
  <si>
    <t>2010/03/22      0.077</t>
  </si>
  <si>
    <t>2010/03/29      0.077</t>
  </si>
  <si>
    <t>2010/04/05      0.075</t>
  </si>
  <si>
    <t>2010/04/12      0.073</t>
  </si>
  <si>
    <t>2010/04/19      0.072</t>
  </si>
  <si>
    <t>2010/04/26      0.071</t>
  </si>
  <si>
    <t>2010/05/03      0.07</t>
  </si>
  <si>
    <t>2010/05/10      0.069</t>
  </si>
  <si>
    <t>2010/05/17      0.068</t>
  </si>
  <si>
    <t>2010/05/24      0.067</t>
  </si>
  <si>
    <t>2010/05/31      0.066</t>
  </si>
  <si>
    <t>2010/06/07      0.066</t>
  </si>
  <si>
    <t>2010/06/14      0.066</t>
  </si>
  <si>
    <t>2010/06/21      0.066</t>
  </si>
  <si>
    <t>2010/06/28      0.066</t>
  </si>
  <si>
    <t>2010/07/05      0.066</t>
  </si>
  <si>
    <t>2010/07/12      0.066</t>
  </si>
  <si>
    <t>2010/07/19      0.065</t>
  </si>
  <si>
    <t>2010/07/26      0.065</t>
  </si>
  <si>
    <t>2010/08/02      0.065</t>
  </si>
  <si>
    <t>2010/08/09      0.065</t>
  </si>
  <si>
    <t>2010/08/16      0.065</t>
  </si>
  <si>
    <t>2010/08/23      0.065</t>
  </si>
  <si>
    <t>2010/08/30      0.065</t>
  </si>
  <si>
    <t>2010/09/06      0.064</t>
  </si>
  <si>
    <t>2010/09/13      0.063</t>
  </si>
  <si>
    <t>2010/09/20      0.061</t>
  </si>
  <si>
    <t>2010/09/27      0.058</t>
  </si>
  <si>
    <t>2010/10/04      0.054</t>
  </si>
  <si>
    <t>2010/10/11      0.049</t>
  </si>
  <si>
    <t>2010/10/18      0.046</t>
  </si>
  <si>
    <t>2010/10/25      0.043</t>
  </si>
  <si>
    <t>2010/11/01      0.041</t>
  </si>
  <si>
    <t>2010/11/08      0.038</t>
  </si>
  <si>
    <t>2010/11/15      0.037</t>
  </si>
  <si>
    <t>2010/11/22      0.036</t>
  </si>
  <si>
    <t>2010/11/29      0.036</t>
  </si>
  <si>
    <t>2010/12/06      0.035</t>
  </si>
  <si>
    <t>2010/12/13      0.035</t>
  </si>
  <si>
    <t>2010/12/20      0.035</t>
  </si>
  <si>
    <t>2010/12/27      0.035</t>
  </si>
  <si>
    <t>2011/01/03      0.035</t>
  </si>
  <si>
    <t>2011/01/10      0.035</t>
  </si>
  <si>
    <t>2011/01/17      0.035</t>
  </si>
  <si>
    <t>2011/01/24      0.035</t>
  </si>
  <si>
    <t>2011/01/31      0.035</t>
  </si>
  <si>
    <t>2011/02/07      0.035</t>
  </si>
  <si>
    <t>2011/02/14      0.034</t>
  </si>
  <si>
    <t>2011/02/21      0.034</t>
  </si>
  <si>
    <t>2011/02/28      0.035</t>
  </si>
  <si>
    <t>2011/03/07      0.035</t>
  </si>
  <si>
    <t>2011/03/14      0.035</t>
  </si>
  <si>
    <t>2011/03/21      0.035</t>
  </si>
  <si>
    <t>2011/03/28      0.035</t>
  </si>
  <si>
    <t>2011/04/04      0.034</t>
  </si>
  <si>
    <t>2011/04/11      0.034</t>
  </si>
  <si>
    <t>2011/04/18      0.034</t>
  </si>
  <si>
    <t>2011/04/25      0.034</t>
  </si>
  <si>
    <t>2011/05/02      0.034</t>
  </si>
  <si>
    <t>2011/05/09      0.034</t>
  </si>
  <si>
    <t>2011/05/16      0.034</t>
  </si>
  <si>
    <t>2011/05/23      0.034</t>
  </si>
  <si>
    <t>2011/05/30      0.033</t>
  </si>
  <si>
    <t>2011/06/06      0.033</t>
  </si>
  <si>
    <t>2011/06/13      0.033</t>
  </si>
  <si>
    <t>2011/06/20      0.033</t>
  </si>
  <si>
    <t>2011/06/27      0.033</t>
  </si>
  <si>
    <t>2011/07/04      0.033</t>
  </si>
  <si>
    <t>2011/07/11      0.033</t>
  </si>
  <si>
    <t>2011/07/18      0.032</t>
  </si>
  <si>
    <t>2011/07/25      0.032</t>
  </si>
  <si>
    <t>2011/08/01      0.032</t>
  </si>
  <si>
    <t>2011/08/08      0.032</t>
  </si>
  <si>
    <t>2011/08/15      0.032</t>
  </si>
  <si>
    <t>2011/08/22      0.032</t>
  </si>
  <si>
    <t>2011/08/29      0.031</t>
  </si>
  <si>
    <t>2011/09/05      0.031</t>
  </si>
  <si>
    <t>2011/09/12      0.03</t>
  </si>
  <si>
    <t>2011/09/19      0.029</t>
  </si>
  <si>
    <t>2011/09/26      0.029</t>
  </si>
  <si>
    <t>2011/10/03      0.028</t>
  </si>
  <si>
    <t>2011/10/10      0.028</t>
  </si>
  <si>
    <t>2011/10/17      0.027</t>
  </si>
  <si>
    <t>2011/10/24      0.027</t>
  </si>
  <si>
    <t>2011/10/31      0.027</t>
  </si>
  <si>
    <t>2011/11/07      0.027</t>
  </si>
  <si>
    <t>2011/11/14      0.027</t>
  </si>
  <si>
    <t>2011/11/21      0.027</t>
  </si>
  <si>
    <t>2011/11/28      0.027</t>
  </si>
  <si>
    <t>2011/12/05      0.027</t>
  </si>
  <si>
    <t>2011/12/12      0.027</t>
  </si>
  <si>
    <t>2011/12/19      0.027</t>
  </si>
  <si>
    <t>2011/12/26      0.027</t>
  </si>
  <si>
    <t>2012/01/02      0.027</t>
  </si>
  <si>
    <t>2012/01/09      0.027</t>
  </si>
  <si>
    <t>2012/01/16      0.027</t>
  </si>
  <si>
    <t>2012/01/23      0.027</t>
  </si>
  <si>
    <t>2012/01/30      0.027</t>
  </si>
  <si>
    <t>2012/02/06      0.027</t>
  </si>
  <si>
    <t>2012/02/13      0.027</t>
  </si>
  <si>
    <t>2012/02/20      0.027</t>
  </si>
  <si>
    <t>2012/02/27      0.027</t>
  </si>
  <si>
    <t>2012/03/05      0.027</t>
  </si>
  <si>
    <t>2012/03/12      0.027</t>
  </si>
  <si>
    <t>2012/03/19      0.027</t>
  </si>
  <si>
    <t>2012/03/26      0.027</t>
  </si>
  <si>
    <t>2012/04/02      0.027</t>
  </si>
  <si>
    <t>2012/04/09      0.026</t>
  </si>
  <si>
    <t>2012/04/16      0.026</t>
  </si>
  <si>
    <t>2012/04/23      0.026</t>
  </si>
  <si>
    <t>2012/04/30      0.026</t>
  </si>
  <si>
    <t>2012/05/07      0.026</t>
  </si>
  <si>
    <t>2012/05/14      0.026</t>
  </si>
  <si>
    <t>2012/05/21      0.026</t>
  </si>
  <si>
    <t>2012/05/28      0.026</t>
  </si>
  <si>
    <t>2012/06/04      0.026</t>
  </si>
  <si>
    <t>2012/06/11      0.026</t>
  </si>
  <si>
    <t>2012/06/18      0.026</t>
  </si>
  <si>
    <t>2012/06/25      0.026</t>
  </si>
  <si>
    <t>2012/07/02      0.026</t>
  </si>
  <si>
    <t>2012/07/09      0.026</t>
  </si>
  <si>
    <t>2012/07/16      0.026</t>
  </si>
  <si>
    <t>2012/07/23      0.026</t>
  </si>
  <si>
    <t>2012/07/30      0.026</t>
  </si>
  <si>
    <t>2012/08/06      0.026</t>
  </si>
  <si>
    <t>2012/08/13      0.026</t>
  </si>
  <si>
    <t>2012/08/20      0.026</t>
  </si>
  <si>
    <t>2012/08/27      0.026</t>
  </si>
  <si>
    <t>2012/09/03      0.026</t>
  </si>
  <si>
    <t>2012/09/10      0.026</t>
  </si>
  <si>
    <t>2012/09/17      0.026</t>
  </si>
  <si>
    <t>2012/09/24      0.026</t>
  </si>
  <si>
    <t>2012/10/01      0.026</t>
  </si>
  <si>
    <t>2012/10/08      0.026</t>
  </si>
  <si>
    <t>2012/10/15      0.026</t>
  </si>
  <si>
    <t>2012/10/22      0.026</t>
  </si>
  <si>
    <t>2012/10/29      0.026</t>
  </si>
  <si>
    <t>2012/11/05      0.026</t>
  </si>
  <si>
    <t>2012/11/12      0.026</t>
  </si>
  <si>
    <t>2012/11/19      0.026</t>
  </si>
  <si>
    <t>2012/11/26      0.026</t>
  </si>
  <si>
    <t>2012/12/03      0.026</t>
  </si>
  <si>
    <t>2012/12/10      0.026</t>
  </si>
  <si>
    <t>2012/12/17      0.026</t>
  </si>
  <si>
    <t>2012/12/24      0.026</t>
  </si>
  <si>
    <t>2012/12/31      NA</t>
  </si>
  <si>
    <t>2013/01/07      0.026</t>
  </si>
  <si>
    <t>2013/01/14      0.026</t>
  </si>
  <si>
    <t>2013/01/21      0.026</t>
  </si>
  <si>
    <t>2013/01/28      0.026</t>
  </si>
  <si>
    <t>2013/02/04      0.026</t>
  </si>
  <si>
    <t>2013/02/11      0.026</t>
  </si>
  <si>
    <t>2013/02/18      0.026</t>
  </si>
  <si>
    <t>2013/02/25      0.026</t>
  </si>
  <si>
    <t>2013/03/04      0.026</t>
  </si>
  <si>
    <t>2013/03/11      0.026</t>
  </si>
  <si>
    <t>2013/03/18      0.026</t>
  </si>
  <si>
    <t>2013/03/25      0.026</t>
  </si>
  <si>
    <t>2013/04/01      0.026</t>
  </si>
  <si>
    <t>2013/04/08      0.026</t>
  </si>
  <si>
    <t>2013/04/15      0.026</t>
  </si>
  <si>
    <t>2013/04/22      0.026</t>
  </si>
  <si>
    <t>2013/04/29      0.026</t>
  </si>
  <si>
    <t>2013/05/06      0.026</t>
  </si>
  <si>
    <t>2013/05/13      0.026</t>
  </si>
  <si>
    <t>2013/05/20      0.026</t>
  </si>
  <si>
    <t>2013/05/27      0.026</t>
  </si>
  <si>
    <t>2013/06/03      0.026</t>
  </si>
  <si>
    <t>2013/06/10      0.026</t>
  </si>
  <si>
    <t>2013/06/17      0.026</t>
  </si>
  <si>
    <t>2013/06/24      0.026</t>
  </si>
  <si>
    <t>2013/07/01      0.026</t>
  </si>
  <si>
    <t>2013/07/08      0.026</t>
  </si>
  <si>
    <t>2013/07/15      0.026</t>
  </si>
  <si>
    <t>2013/07/22      0.026</t>
  </si>
  <si>
    <t>2013/07/29      0.026</t>
  </si>
  <si>
    <t>2013/08/05      0.026</t>
  </si>
  <si>
    <t>2013/08/12      0.026</t>
  </si>
  <si>
    <t>2013/08/19      0.026</t>
  </si>
  <si>
    <t>2013/08/26      0.026</t>
  </si>
  <si>
    <t>2013/09/02      0.026</t>
  </si>
  <si>
    <t>2013/09/09      0.026</t>
  </si>
  <si>
    <t>2013/09/16      0.026</t>
  </si>
  <si>
    <t>2013/09/23      0.026</t>
  </si>
  <si>
    <t>2013/09/30      0.026</t>
  </si>
  <si>
    <t>2013/10/07      0.026</t>
  </si>
  <si>
    <t>2013/10/14      0.026</t>
  </si>
  <si>
    <t>2013/10/21      0.026</t>
  </si>
  <si>
    <t>2013/10/28      0.026</t>
  </si>
  <si>
    <t>2013/11/04      0.026</t>
  </si>
  <si>
    <t>2013/11/11      0.026</t>
  </si>
  <si>
    <t>2013/11/18      0.026</t>
  </si>
  <si>
    <t>2013/11/25      0.026</t>
  </si>
  <si>
    <t>2013/12/02      0.026</t>
  </si>
  <si>
    <t>2013/12/09      0.026</t>
  </si>
  <si>
    <t>2013/12/16      0.026</t>
  </si>
  <si>
    <t>2013/12/23      0.026</t>
  </si>
  <si>
    <t>2013/12/30      NA</t>
  </si>
  <si>
    <t>2014/01/06      0.026</t>
  </si>
  <si>
    <t>2014/01/13      0.026</t>
  </si>
  <si>
    <t>2014/01/20      0.026</t>
  </si>
  <si>
    <t>2014/01/27      0.026</t>
  </si>
  <si>
    <t>2014/02/03      0.026</t>
  </si>
  <si>
    <t>2014/02/10      0.026</t>
  </si>
  <si>
    <t>2014/02/17      0.026</t>
  </si>
  <si>
    <t>2014/02/24      0.026</t>
  </si>
  <si>
    <t>2014/03/03      0.026</t>
  </si>
  <si>
    <t>2014/03/10      0.026</t>
  </si>
  <si>
    <t>2014/03/17      0.026</t>
  </si>
  <si>
    <t>2014/03/24      0.026</t>
  </si>
  <si>
    <t>2014/03/31      0.026</t>
  </si>
  <si>
    <t>2014/04/07      0.026</t>
  </si>
  <si>
    <t>2014/04/14      0.026</t>
  </si>
  <si>
    <t>2014/04/21      0.026</t>
  </si>
  <si>
    <t>2014/04/28      0.026</t>
  </si>
  <si>
    <t>2014/05/05      0.026</t>
  </si>
  <si>
    <t>2014/05/12      0.026</t>
  </si>
  <si>
    <t>2014/05/19      0.026</t>
  </si>
  <si>
    <t>2014/05/26      0.026</t>
  </si>
  <si>
    <t>2014/06/02      0.026</t>
  </si>
  <si>
    <t>2014/06/09      0.026</t>
  </si>
  <si>
    <t>2014/06/16      0.026</t>
  </si>
  <si>
    <t>2014/06/23      0.026</t>
  </si>
  <si>
    <t>2014/06/30      0.026</t>
  </si>
  <si>
    <t>2014/07/07      0.026</t>
  </si>
  <si>
    <t>2014/07/14      0.026</t>
  </si>
  <si>
    <t>2014/07/21      0.026</t>
  </si>
  <si>
    <t>2014/07/28      0.026</t>
  </si>
  <si>
    <t>2014/08/04      0.026</t>
  </si>
  <si>
    <t>2014/08/11      0.026</t>
  </si>
  <si>
    <t>2014/08/18      0.026</t>
  </si>
  <si>
    <t>2014/08/25      0.026</t>
  </si>
  <si>
    <t>2014/09/01      0.026</t>
  </si>
  <si>
    <t>2014/09/08      0.026</t>
  </si>
  <si>
    <t>2014/09/15      0.026</t>
  </si>
  <si>
    <t>2014/09/22      0.026</t>
  </si>
  <si>
    <t>2014/09/29      0.026</t>
  </si>
  <si>
    <t>2014/10/06      0.026</t>
  </si>
  <si>
    <t>2014/10/13      0.026</t>
  </si>
  <si>
    <t>2014/10/20      0.026</t>
  </si>
  <si>
    <t>2014/10/27      0.026</t>
  </si>
  <si>
    <t>2014/11/03      0.026</t>
  </si>
  <si>
    <t>2014/11/10      0.026</t>
  </si>
  <si>
    <t>2014/11/17      0.026</t>
  </si>
  <si>
    <t>2014/11/24      0.026</t>
  </si>
  <si>
    <t>2014/12/01      0.026</t>
  </si>
  <si>
    <t>2014/12/08      0.026</t>
  </si>
  <si>
    <t>2014/12/15      0.026</t>
  </si>
  <si>
    <t>2014/12/22      0.026</t>
  </si>
  <si>
    <t>2014/12/29      0.026</t>
  </si>
  <si>
    <t>2015/01/05      0.026</t>
  </si>
  <si>
    <t>2015/01/12      0.026</t>
  </si>
  <si>
    <t>2015/01/19      0.026</t>
  </si>
  <si>
    <t>2015/01/26      0.026</t>
  </si>
  <si>
    <t>2015/02/02      0.026</t>
  </si>
  <si>
    <t>2015/02/09      0.026</t>
  </si>
  <si>
    <t>2015/02/16      0.026</t>
  </si>
  <si>
    <t>2015/02/23      0.026</t>
  </si>
  <si>
    <t>2015/03/02      0.026</t>
  </si>
  <si>
    <t>2015/03/09      0.026</t>
  </si>
  <si>
    <t>2015/03/16      0.026</t>
  </si>
  <si>
    <t>2015/03/23      0.026</t>
  </si>
  <si>
    <t>2015/03/30      0.026</t>
  </si>
  <si>
    <t>2015/04/06      0.026</t>
  </si>
  <si>
    <t>2015/04/13      0.026</t>
  </si>
  <si>
    <t>2015/04/20      0.026</t>
  </si>
  <si>
    <t>2015/04/27      0.026</t>
  </si>
  <si>
    <t>2015/05/04      0.026</t>
  </si>
  <si>
    <t>2015/05/11      0.026</t>
  </si>
  <si>
    <t>2015/05/18      0.026</t>
  </si>
  <si>
    <t>2015/05/25      0.026</t>
  </si>
  <si>
    <t>2015/06/01      0.026</t>
  </si>
  <si>
    <t>2015/06/08      0.026</t>
  </si>
  <si>
    <t>2015/06/15      0.026</t>
  </si>
  <si>
    <t>2015/06/22      0.026</t>
  </si>
  <si>
    <t>2015/06/29      0.026</t>
  </si>
  <si>
    <t>2015/07/06      0.026</t>
  </si>
  <si>
    <t>2015/07/13      0.026</t>
  </si>
  <si>
    <t>2015/07/20      0.026</t>
  </si>
  <si>
    <t>2015/07/27      0.026</t>
  </si>
  <si>
    <t>2015/08/03      0.026</t>
  </si>
  <si>
    <t>2015/08/10      0.026</t>
  </si>
  <si>
    <t>2015/08/17      0.026</t>
  </si>
  <si>
    <t>2015/08/24      0.026</t>
  </si>
  <si>
    <t>2015/08/31      0.026</t>
  </si>
  <si>
    <t>2015/09/07      0.026</t>
  </si>
  <si>
    <t>2015/09/14      0.026</t>
  </si>
  <si>
    <t>2015/09/21      0.026</t>
  </si>
  <si>
    <t>2015/09/28      0.026</t>
  </si>
  <si>
    <t>2015/10/05      0.026</t>
  </si>
  <si>
    <t>2015/10/12      0.026</t>
  </si>
  <si>
    <t>2015/10/19      0.026</t>
  </si>
  <si>
    <t>2015/10/26      0.026</t>
  </si>
  <si>
    <t>2015/11/02      0.026</t>
  </si>
  <si>
    <t>2015/11/09      0.026</t>
  </si>
  <si>
    <t>2015/11/16      0.026</t>
  </si>
  <si>
    <t>2015/11/23      0.026</t>
  </si>
  <si>
    <t>2015/11/30      0.026</t>
  </si>
  <si>
    <t>2015/12/07      0.026</t>
  </si>
  <si>
    <t>2015/12/14      0.026</t>
  </si>
  <si>
    <t>2015/12/21      0.026</t>
  </si>
  <si>
    <t>2015/12/28      0.026</t>
  </si>
  <si>
    <t>2016/01/04      0.026</t>
  </si>
  <si>
    <t>2016/01/11      0.026</t>
  </si>
  <si>
    <t>2016/01/18      0.026</t>
  </si>
  <si>
    <t>2016/01/25      0.026</t>
  </si>
  <si>
    <t>2016/02/01      0.026</t>
  </si>
  <si>
    <t>2016/02/08      0.025</t>
  </si>
  <si>
    <t>2016/02/15      0.025</t>
  </si>
  <si>
    <t>2016/02/22      0.025</t>
  </si>
  <si>
    <t>2016/02/29      0.025</t>
  </si>
  <si>
    <t>2016/03/07      0.023</t>
  </si>
  <si>
    <t>2016/03/14      0.023</t>
  </si>
  <si>
    <t>2016/03/21      0.022</t>
  </si>
  <si>
    <t>2016/03/28      0.021</t>
  </si>
  <si>
    <t>2016/04/04      0.02</t>
  </si>
  <si>
    <t>2016/04/11      0.019</t>
  </si>
  <si>
    <t>2016/04/18      0.018</t>
  </si>
  <si>
    <t>2016/04/25      0.018</t>
  </si>
  <si>
    <t>2016/05/02      0.017</t>
  </si>
  <si>
    <t>2016/05/09      0.017</t>
  </si>
  <si>
    <t>2016/05/16      0.017</t>
  </si>
  <si>
    <t>2016/05/23      0.017</t>
  </si>
  <si>
    <t>2016/05/30      0.016</t>
  </si>
  <si>
    <t>2016/06/06      0.016</t>
  </si>
  <si>
    <t>2016/06/13      0.016</t>
  </si>
  <si>
    <t>2016/06/20      0.016</t>
  </si>
  <si>
    <t>2016/06/27      0.016</t>
  </si>
  <si>
    <t>2016/07/04      0.016</t>
  </si>
  <si>
    <t>2016/07/11      0.016</t>
  </si>
  <si>
    <t>2016/07/18      0.015</t>
  </si>
  <si>
    <t>2016/07/25      0.015</t>
  </si>
  <si>
    <t>2016/08/01      0.015</t>
  </si>
  <si>
    <t>2016/08/08      0.015</t>
  </si>
  <si>
    <t>2016/08/15      0.015</t>
  </si>
  <si>
    <t>2016/08/22      0.015</t>
  </si>
  <si>
    <t>2016/08/29      0.015</t>
  </si>
  <si>
    <t>2016/09/05      0.015</t>
  </si>
  <si>
    <t>2016/09/12      0.015</t>
  </si>
  <si>
    <t>2016/09/19      0.015</t>
  </si>
  <si>
    <t>2016/09/26      0.015</t>
  </si>
  <si>
    <t>2016/10/03      0.015</t>
  </si>
  <si>
    <t>2016/10/10      0.015</t>
  </si>
  <si>
    <t>2016/10/17      0.015</t>
  </si>
  <si>
    <t>2016/10/24      0.015</t>
  </si>
  <si>
    <t>2016/10/31      0.015</t>
  </si>
  <si>
    <t>2016/11/07      0.015</t>
  </si>
  <si>
    <t>2016/11/14      0.015</t>
  </si>
  <si>
    <t>2016/11/21      0.015</t>
  </si>
  <si>
    <t>2016/11/28      0.015</t>
  </si>
  <si>
    <t>2016/12/05      0.015</t>
  </si>
  <si>
    <t>2016/12/12      0.015</t>
  </si>
  <si>
    <t>2016/12/19      0.015</t>
  </si>
  <si>
    <t>2016/12/26      0.015</t>
  </si>
  <si>
    <t>2017/01/02      0.015</t>
  </si>
  <si>
    <t>2017/01/09      0.015</t>
  </si>
  <si>
    <t>2017/01/16      0.015</t>
  </si>
  <si>
    <t>2017/01/23      0.015</t>
  </si>
  <si>
    <t>2017/01/30      0.015</t>
  </si>
  <si>
    <t>2017/02/06      0.014</t>
  </si>
  <si>
    <t>2017/02/13      0.014</t>
  </si>
  <si>
    <t>2017/02/20      0.014</t>
  </si>
  <si>
    <t>2017/02/27      0.014</t>
  </si>
  <si>
    <t>2017/03/06      0.014</t>
  </si>
  <si>
    <t>2017/03/13      0.014</t>
  </si>
  <si>
    <t>2017/03/20      0.014</t>
  </si>
  <si>
    <t>2017/03/27      0.014</t>
  </si>
  <si>
    <t>2017/04/03      0.014</t>
  </si>
  <si>
    <t>2017/04/10      0.014</t>
  </si>
  <si>
    <t>2017/04/17      0.014</t>
  </si>
  <si>
    <t>2017/04/24      0.014</t>
  </si>
  <si>
    <t>2017/05/01      0.014</t>
  </si>
  <si>
    <t>2017/05/08      0.014</t>
  </si>
  <si>
    <t>2017/05/15      0.014</t>
  </si>
  <si>
    <t>2017/05/22      0.014</t>
  </si>
  <si>
    <t>2017/05/29      0.014</t>
  </si>
  <si>
    <t>2017/06/05      0.014</t>
  </si>
  <si>
    <t>2017/06/12      0.014</t>
  </si>
  <si>
    <t>2017/06/19      0.014</t>
  </si>
  <si>
    <t>2017/06/26      0.014</t>
  </si>
  <si>
    <t>2017/07/03      0.014</t>
  </si>
  <si>
    <t>2017/07/10      0.014</t>
  </si>
  <si>
    <t>2017/07/17      0.014</t>
  </si>
  <si>
    <t>2017/07/24      0.014</t>
  </si>
  <si>
    <t>2017/07/31      0.014</t>
  </si>
  <si>
    <t>2017/08/07      0.013</t>
  </si>
  <si>
    <t>2017/08/14      0.013</t>
  </si>
  <si>
    <t>2017/08/21      0.012</t>
  </si>
  <si>
    <t>2017/08/28      0.012</t>
  </si>
  <si>
    <t>2017/09/04      0.012</t>
  </si>
  <si>
    <t>2017/09/11      0.012</t>
  </si>
  <si>
    <t>2017/09/18      0.012</t>
  </si>
  <si>
    <t>2017/09/25      0.012</t>
  </si>
  <si>
    <t>2017/10/02      0.012</t>
  </si>
  <si>
    <t>2017/10/09      0.012</t>
  </si>
  <si>
    <t>2017/10/16      0.012</t>
  </si>
  <si>
    <t>2017/10/23      0.012</t>
  </si>
  <si>
    <t>2017/10/30      0.011</t>
  </si>
  <si>
    <t>2017/11/06      0.011</t>
  </si>
  <si>
    <t>2017/11/13      0.011</t>
  </si>
  <si>
    <t>2017/11/20      0.011</t>
  </si>
  <si>
    <t>2017/11/27      0.011</t>
  </si>
  <si>
    <t>2017/12/04      0.011</t>
  </si>
  <si>
    <t>2017/12/11      0.011</t>
  </si>
  <si>
    <t>2017/12/18      0.011</t>
  </si>
  <si>
    <t>2017/12/25      0.011</t>
  </si>
  <si>
    <t>2018/01/01      0.011</t>
  </si>
  <si>
    <t>2018/01/08      0.011</t>
  </si>
  <si>
    <t>2018/01/15      0.011</t>
  </si>
  <si>
    <t>2018/01/22      0.011</t>
  </si>
  <si>
    <t>2018/01/29      0.011</t>
  </si>
  <si>
    <t>2018/02/05      0.011</t>
  </si>
  <si>
    <t>2018/02/12      0.011</t>
  </si>
  <si>
    <t>2018/02/19      0.011</t>
  </si>
  <si>
    <t>2018/02/26      0.011</t>
  </si>
  <si>
    <t>2018/03/05      0.011</t>
  </si>
  <si>
    <t>2018/03/12      0.011</t>
  </si>
  <si>
    <t>2018/03/19      0.011</t>
  </si>
  <si>
    <t>2018/03/26      0.011</t>
  </si>
  <si>
    <t>2018/04/02      0.011</t>
  </si>
  <si>
    <t>2018/04/09      0.011</t>
  </si>
  <si>
    <t>2018/04/16      0.011</t>
  </si>
  <si>
    <t>2018/04/23      0.011</t>
  </si>
  <si>
    <t>2018/04/30      0.011</t>
  </si>
  <si>
    <t>2018/05/07      0.011</t>
  </si>
  <si>
    <t>2018/05/14      0.011</t>
  </si>
  <si>
    <t>2018/05/21      0.011</t>
  </si>
  <si>
    <t>2018/05/28      0.011</t>
  </si>
  <si>
    <t>2018/06/04      0.011</t>
  </si>
  <si>
    <t>2018/06/11      0.011</t>
  </si>
  <si>
    <t>2018/06/18      0.011</t>
  </si>
  <si>
    <t>2018/06/25      0.011</t>
  </si>
  <si>
    <t>2018/07/02      0.011</t>
  </si>
  <si>
    <t>2018/07/09      0.011</t>
  </si>
  <si>
    <t>2018/07/16      0.011</t>
  </si>
  <si>
    <t>2018/07/23      0.011</t>
  </si>
  <si>
    <t>2018/07/30      0.011</t>
  </si>
  <si>
    <t>2018/08/06      0.011</t>
  </si>
  <si>
    <t>2018/08/13      0.011</t>
  </si>
  <si>
    <t>2018/08/20      0.011</t>
  </si>
  <si>
    <t>2018/08/27      0.011</t>
  </si>
  <si>
    <t>2018/09/03      0.011</t>
  </si>
  <si>
    <t>2018/09/10      0.011</t>
  </si>
  <si>
    <t>2018/09/17      0.011</t>
  </si>
  <si>
    <t>2018/09/24      0.011</t>
  </si>
  <si>
    <t>2018/10/01      0.011</t>
  </si>
  <si>
    <t>2018/10/08      0.011</t>
  </si>
  <si>
    <t>2018/10/15      0.011</t>
  </si>
  <si>
    <t>2018/10/22      0.011</t>
  </si>
  <si>
    <t>2018/10/29      0.011</t>
  </si>
  <si>
    <t>2018/11/05      0.011</t>
  </si>
  <si>
    <t>2018/11/12      0.011</t>
  </si>
  <si>
    <t>2018/11/19      0.011</t>
  </si>
  <si>
    <t>2018/11/26      0.011</t>
  </si>
  <si>
    <t>2018/12/03      0.011</t>
  </si>
  <si>
    <t>2018/12/10      0.011</t>
  </si>
  <si>
    <t>2018/12/17      0.011</t>
  </si>
  <si>
    <t>2018/12/24      0.011</t>
  </si>
  <si>
    <t>https://www.mhlw.go.jp/toukei/itiran/roudou/chingin/kouzou/z2024/dl/sokuhou.pdf</t>
  </si>
  <si>
    <t>預金金利 3百万円 未満 / 1年 データコード IR02'DLDR43TL31Y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</si>
</sst>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0.000%"/>
    <numFmt numFmtId="165" formatCode="0.000"/>
    <numFmt numFmtId="166" formatCode="0.000000%"/>
    <numFmt numFmtId="167" formatCode="0.0000E+00"/>
    <numFmt numFmtId="168" formatCode="0.0000"/>
    <numFmt numFmtId="169" formatCode="0.0%"/>
    <numFmt numFmtId="170" formatCode="_(* #,##0.00_);_(* \(#,##0.00\);_(* &quot;-&quot;_);_(@_)"/>
    <numFmt numFmtId="171" formatCode="_(* #,##0.0000_);_(* \(#,##0.0000\);_(* &quot;-&quot;_);_(@_)"/>
  </numFmts>
  <fonts count="1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i/>
      <sz val="12"/>
      <color rgb="FF333333"/>
      <name val="Arial"/>
      <family val="2"/>
    </font>
    <font>
      <b/>
      <sz val="12"/>
      <color rgb="FF333333"/>
      <name val="Inherit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333333"/>
      <name val="Arial"/>
      <family val="2"/>
    </font>
    <font>
      <b/>
      <sz val="18"/>
      <color rgb="FF444444"/>
      <name val="Time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1" fontId="2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49" fontId="0" fillId="2" borderId="0" xfId="0" applyNumberFormat="1" applyFill="1"/>
    <xf numFmtId="1" fontId="0" fillId="0" borderId="0" xfId="0" applyNumberFormat="1"/>
    <xf numFmtId="0" fontId="0" fillId="0" borderId="0" xfId="0" applyAlignment="1">
      <alignment vertical="center"/>
    </xf>
    <xf numFmtId="10" fontId="0" fillId="0" borderId="0" xfId="1" applyNumberFormat="1" applyFont="1" applyAlignment="1">
      <alignment vertical="center"/>
    </xf>
    <xf numFmtId="0" fontId="3" fillId="0" borderId="0" xfId="0" applyFont="1"/>
    <xf numFmtId="10" fontId="0" fillId="0" borderId="0" xfId="1" applyNumberFormat="1" applyFont="1"/>
    <xf numFmtId="10" fontId="0" fillId="2" borderId="0" xfId="1" applyNumberFormat="1" applyFont="1" applyFill="1"/>
    <xf numFmtId="2" fontId="0" fillId="0" borderId="0" xfId="0" applyNumberFormat="1"/>
    <xf numFmtId="10" fontId="0" fillId="0" borderId="0" xfId="1" applyNumberFormat="1" applyFont="1" applyFill="1"/>
    <xf numFmtId="2" fontId="0" fillId="0" borderId="0" xfId="1" applyNumberFormat="1" applyFont="1" applyFill="1"/>
    <xf numFmtId="10" fontId="0" fillId="0" borderId="0" xfId="0" applyNumberFormat="1"/>
    <xf numFmtId="0" fontId="4" fillId="0" borderId="0" xfId="0" applyFont="1"/>
    <xf numFmtId="0" fontId="5" fillId="0" borderId="0" xfId="2"/>
    <xf numFmtId="10" fontId="7" fillId="0" borderId="0" xfId="0" applyNumberFormat="1" applyFont="1"/>
    <xf numFmtId="0" fontId="8" fillId="0" borderId="0" xfId="0" applyFont="1"/>
    <xf numFmtId="0" fontId="9" fillId="0" borderId="0" xfId="0" applyFont="1"/>
    <xf numFmtId="0" fontId="5" fillId="0" borderId="0" xfId="2" applyAlignment="1">
      <alignment vertical="center"/>
    </xf>
    <xf numFmtId="4" fontId="0" fillId="0" borderId="0" xfId="0" applyNumberFormat="1" applyAlignment="1">
      <alignment horizontal="right" vertical="center"/>
    </xf>
    <xf numFmtId="0" fontId="0" fillId="0" borderId="0" xfId="0" quotePrefix="1"/>
    <xf numFmtId="2" fontId="1" fillId="0" borderId="0" xfId="3" applyNumberFormat="1"/>
    <xf numFmtId="2" fontId="0" fillId="0" borderId="0" xfId="0" quotePrefix="1" applyNumberForma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4" fontId="0" fillId="0" borderId="0" xfId="0" applyNumberFormat="1"/>
    <xf numFmtId="41" fontId="0" fillId="0" borderId="0" xfId="4" applyFont="1"/>
    <xf numFmtId="0" fontId="0" fillId="3" borderId="0" xfId="0" applyFill="1"/>
    <xf numFmtId="1" fontId="0" fillId="3" borderId="0" xfId="0" applyNumberFormat="1" applyFill="1"/>
    <xf numFmtId="49" fontId="0" fillId="3" borderId="0" xfId="0" applyNumberFormat="1" applyFill="1"/>
    <xf numFmtId="165" fontId="0" fillId="0" borderId="0" xfId="0" applyNumberFormat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49" fontId="0" fillId="0" borderId="0" xfId="0" applyNumberFormat="1"/>
    <xf numFmtId="166" fontId="0" fillId="0" borderId="0" xfId="1" applyNumberFormat="1" applyFont="1" applyFill="1"/>
    <xf numFmtId="166" fontId="0" fillId="6" borderId="0" xfId="1" applyNumberFormat="1" applyFont="1" applyFill="1"/>
    <xf numFmtId="0" fontId="0" fillId="6" borderId="0" xfId="0" applyFill="1"/>
    <xf numFmtId="167" fontId="0" fillId="6" borderId="0" xfId="1" applyNumberFormat="1" applyFont="1" applyFill="1"/>
    <xf numFmtId="10" fontId="0" fillId="0" borderId="0" xfId="0" applyNumberFormat="1" applyAlignment="1">
      <alignment vertical="center"/>
    </xf>
    <xf numFmtId="0" fontId="10" fillId="0" borderId="0" xfId="0" applyFont="1"/>
    <xf numFmtId="168" fontId="0" fillId="0" borderId="0" xfId="0" applyNumberFormat="1"/>
    <xf numFmtId="168" fontId="11" fillId="0" borderId="0" xfId="0" applyNumberFormat="1" applyFont="1"/>
    <xf numFmtId="169" fontId="0" fillId="0" borderId="0" xfId="0" applyNumberFormat="1"/>
    <xf numFmtId="4" fontId="12" fillId="0" borderId="0" xfId="0" applyNumberFormat="1" applyFont="1"/>
    <xf numFmtId="0" fontId="0" fillId="2" borderId="0" xfId="0" applyFill="1" applyAlignment="1">
      <alignment horizontal="left"/>
    </xf>
    <xf numFmtId="41" fontId="0" fillId="3" borderId="0" xfId="4" applyFont="1" applyFill="1" applyAlignment="1">
      <alignment horizontal="right"/>
    </xf>
    <xf numFmtId="41" fontId="0" fillId="2" borderId="0" xfId="4" applyFont="1" applyFill="1" applyAlignment="1">
      <alignment horizontal="right"/>
    </xf>
    <xf numFmtId="1" fontId="0" fillId="2" borderId="0" xfId="0" applyNumberFormat="1" applyFill="1"/>
    <xf numFmtId="41" fontId="0" fillId="4" borderId="0" xfId="4" applyFont="1" applyFill="1" applyAlignment="1">
      <alignment horizontal="right"/>
    </xf>
    <xf numFmtId="41" fontId="0" fillId="5" borderId="0" xfId="4" applyFont="1" applyFill="1" applyAlignment="1">
      <alignment horizontal="right"/>
    </xf>
    <xf numFmtId="41" fontId="0" fillId="0" borderId="0" xfId="0" applyNumberFormat="1"/>
    <xf numFmtId="2" fontId="11" fillId="0" borderId="0" xfId="0" applyNumberFormat="1" applyFont="1"/>
    <xf numFmtId="0" fontId="0" fillId="0" borderId="0" xfId="0" applyAlignment="1">
      <alignment horizontal="left"/>
    </xf>
    <xf numFmtId="3" fontId="13" fillId="0" borderId="0" xfId="0" applyNumberFormat="1" applyFont="1"/>
    <xf numFmtId="4" fontId="13" fillId="0" borderId="0" xfId="0" applyNumberFormat="1" applyFont="1"/>
    <xf numFmtId="0" fontId="14" fillId="0" borderId="0" xfId="0" applyFont="1"/>
    <xf numFmtId="0" fontId="0" fillId="7" borderId="0" xfId="0" applyFill="1"/>
    <xf numFmtId="170" fontId="0" fillId="0" borderId="0" xfId="4" applyNumberFormat="1" applyFont="1"/>
    <xf numFmtId="43" fontId="0" fillId="0" borderId="0" xfId="0" applyNumberFormat="1"/>
    <xf numFmtId="168" fontId="0" fillId="2" borderId="0" xfId="0" applyNumberFormat="1" applyFill="1"/>
    <xf numFmtId="168" fontId="7" fillId="0" borderId="0" xfId="0" applyNumberFormat="1" applyFont="1"/>
    <xf numFmtId="171" fontId="0" fillId="0" borderId="0" xfId="4" applyNumberFormat="1" applyFont="1"/>
  </cellXfs>
  <cellStyles count="5">
    <cellStyle name="Comma [0]" xfId="4" builtinId="6"/>
    <cellStyle name="Hyperlink" xfId="2" builtinId="8"/>
    <cellStyle name="Normal" xfId="0" builtinId="0"/>
    <cellStyle name="Normal 2" xfId="3" xr:uid="{EB326DEB-E8C4-4EBC-8A83-BA883973AC1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productivity製造工业!$B$1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productivity製造工业!$A$2:$A$41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productivity製造工业!$B$2:$B$41</c:f>
              <c:numCache>
                <c:formatCode>0.00%</c:formatCode>
                <c:ptCount val="40"/>
                <c:pt idx="0">
                  <c:v>-8.0000000000000002E-3</c:v>
                </c:pt>
                <c:pt idx="1">
                  <c:v>1.4999999999999999E-2</c:v>
                </c:pt>
                <c:pt idx="2">
                  <c:v>3.9E-2</c:v>
                </c:pt>
                <c:pt idx="3">
                  <c:v>6.0999999999999999E-2</c:v>
                </c:pt>
                <c:pt idx="4">
                  <c:v>6.4000000000000001E-2</c:v>
                </c:pt>
                <c:pt idx="5">
                  <c:v>5.1999999999999998E-2</c:v>
                </c:pt>
                <c:pt idx="6">
                  <c:v>2.1000000000000001E-2</c:v>
                </c:pt>
                <c:pt idx="7">
                  <c:v>3.2000000000000001E-2</c:v>
                </c:pt>
                <c:pt idx="8">
                  <c:v>0.02</c:v>
                </c:pt>
                <c:pt idx="9">
                  <c:v>1.2E-2</c:v>
                </c:pt>
                <c:pt idx="10">
                  <c:v>4.9000000000000002E-2</c:v>
                </c:pt>
                <c:pt idx="11">
                  <c:v>4.5999999999999999E-2</c:v>
                </c:pt>
                <c:pt idx="12">
                  <c:v>7.6999999999999999E-2</c:v>
                </c:pt>
                <c:pt idx="13">
                  <c:v>6.2E-2</c:v>
                </c:pt>
                <c:pt idx="14">
                  <c:v>6.3E-2</c:v>
                </c:pt>
                <c:pt idx="15">
                  <c:v>2.1000000000000001E-2</c:v>
                </c:pt>
                <c:pt idx="16">
                  <c:v>-1.2999999999999999E-2</c:v>
                </c:pt>
                <c:pt idx="17">
                  <c:v>-0.04</c:v>
                </c:pt>
                <c:pt idx="18">
                  <c:v>-0.04</c:v>
                </c:pt>
                <c:pt idx="19">
                  <c:v>-2.5999999999999999E-2</c:v>
                </c:pt>
                <c:pt idx="20">
                  <c:v>-5.0000000000000001E-3</c:v>
                </c:pt>
                <c:pt idx="21">
                  <c:v>3.4000000000000002E-2</c:v>
                </c:pt>
                <c:pt idx="22">
                  <c:v>4.4999999999999998E-2</c:v>
                </c:pt>
                <c:pt idx="23">
                  <c:v>6.9000000000000006E-2</c:v>
                </c:pt>
                <c:pt idx="24">
                  <c:v>6.6000000000000003E-2</c:v>
                </c:pt>
                <c:pt idx="25">
                  <c:v>8.1000000000000003E-2</c:v>
                </c:pt>
                <c:pt idx="26">
                  <c:v>7.2999999999999995E-2</c:v>
                </c:pt>
                <c:pt idx="27">
                  <c:v>5.5E-2</c:v>
                </c:pt>
                <c:pt idx="28">
                  <c:v>2.5000000000000001E-2</c:v>
                </c:pt>
                <c:pt idx="29">
                  <c:v>-1.4999999999999999E-2</c:v>
                </c:pt>
                <c:pt idx="30">
                  <c:v>-5.3999999999999999E-2</c:v>
                </c:pt>
                <c:pt idx="31">
                  <c:v>-7.1999999999999995E-2</c:v>
                </c:pt>
                <c:pt idx="32">
                  <c:v>-2.9000000000000001E-2</c:v>
                </c:pt>
                <c:pt idx="33">
                  <c:v>2.5999999999999999E-2</c:v>
                </c:pt>
                <c:pt idx="34">
                  <c:v>7.4999999999999997E-2</c:v>
                </c:pt>
                <c:pt idx="35">
                  <c:v>9.4E-2</c:v>
                </c:pt>
                <c:pt idx="36">
                  <c:v>7.4999999999999997E-2</c:v>
                </c:pt>
                <c:pt idx="37">
                  <c:v>4.2999999999999997E-2</c:v>
                </c:pt>
                <c:pt idx="38">
                  <c:v>2.4E-2</c:v>
                </c:pt>
                <c:pt idx="39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8-CE41-AFE4-D687B904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805311"/>
        <c:axId val="1942381695"/>
      </c:lineChart>
      <c:catAx>
        <c:axId val="194280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42381695"/>
        <c:crosses val="autoZero"/>
        <c:auto val="1"/>
        <c:lblAlgn val="ctr"/>
        <c:lblOffset val="100"/>
        <c:noMultiLvlLbl val="0"/>
      </c:catAx>
      <c:valAx>
        <c:axId val="194238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4280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productivity製造工业!$R$1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productivity製造工业!$Q$2:$Q$41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productivity製造工业!$R$2:$R$41</c:f>
              <c:numCache>
                <c:formatCode>0.00%</c:formatCode>
                <c:ptCount val="40"/>
                <c:pt idx="0">
                  <c:v>-0.26</c:v>
                </c:pt>
                <c:pt idx="1">
                  <c:v>-0.187</c:v>
                </c:pt>
                <c:pt idx="2">
                  <c:v>-0.13200000000000001</c:v>
                </c:pt>
                <c:pt idx="3">
                  <c:v>4.0000000000000001E-3</c:v>
                </c:pt>
                <c:pt idx="4">
                  <c:v>0.19600000000000001</c:v>
                </c:pt>
                <c:pt idx="5">
                  <c:v>0.14299999999999999</c:v>
                </c:pt>
                <c:pt idx="6">
                  <c:v>0.108</c:v>
                </c:pt>
                <c:pt idx="7">
                  <c:v>2.8000000000000001E-2</c:v>
                </c:pt>
                <c:pt idx="8">
                  <c:v>-1.4999999999999999E-2</c:v>
                </c:pt>
                <c:pt idx="9">
                  <c:v>-4.7E-2</c:v>
                </c:pt>
                <c:pt idx="10">
                  <c:v>-1.0999999999999999E-2</c:v>
                </c:pt>
                <c:pt idx="11">
                  <c:v>-8.9999999999999993E-3</c:v>
                </c:pt>
                <c:pt idx="12">
                  <c:v>4.4999999999999998E-2</c:v>
                </c:pt>
                <c:pt idx="13">
                  <c:v>4.2999999999999997E-2</c:v>
                </c:pt>
                <c:pt idx="14">
                  <c:v>-2.4E-2</c:v>
                </c:pt>
                <c:pt idx="15">
                  <c:v>-4.5999999999999999E-2</c:v>
                </c:pt>
                <c:pt idx="16">
                  <c:v>-2.1999999999999999E-2</c:v>
                </c:pt>
                <c:pt idx="17">
                  <c:v>4.0000000000000001E-3</c:v>
                </c:pt>
                <c:pt idx="18">
                  <c:v>0.03</c:v>
                </c:pt>
                <c:pt idx="19">
                  <c:v>7.2999999999999995E-2</c:v>
                </c:pt>
                <c:pt idx="20">
                  <c:v>6.6000000000000003E-2</c:v>
                </c:pt>
                <c:pt idx="21">
                  <c:v>2.5999999999999999E-2</c:v>
                </c:pt>
                <c:pt idx="22">
                  <c:v>6.0000000000000001E-3</c:v>
                </c:pt>
                <c:pt idx="23">
                  <c:v>2E-3</c:v>
                </c:pt>
                <c:pt idx="24">
                  <c:v>-2.1000000000000001E-2</c:v>
                </c:pt>
                <c:pt idx="25">
                  <c:v>-3.0000000000000001E-3</c:v>
                </c:pt>
                <c:pt idx="26">
                  <c:v>-4.0000000000000001E-3</c:v>
                </c:pt>
                <c:pt idx="27">
                  <c:v>1.4E-2</c:v>
                </c:pt>
                <c:pt idx="28">
                  <c:v>1E-3</c:v>
                </c:pt>
                <c:pt idx="29">
                  <c:v>8.9999999999999993E-3</c:v>
                </c:pt>
                <c:pt idx="30">
                  <c:v>1.9E-2</c:v>
                </c:pt>
                <c:pt idx="31">
                  <c:v>1.4999999999999999E-2</c:v>
                </c:pt>
                <c:pt idx="32">
                  <c:v>3.1E-2</c:v>
                </c:pt>
                <c:pt idx="33">
                  <c:v>2.9000000000000001E-2</c:v>
                </c:pt>
                <c:pt idx="34">
                  <c:v>1.9E-2</c:v>
                </c:pt>
                <c:pt idx="35">
                  <c:v>1.0999999999999999E-2</c:v>
                </c:pt>
                <c:pt idx="36">
                  <c:v>1.2E-2</c:v>
                </c:pt>
                <c:pt idx="37">
                  <c:v>-3.0000000000000001E-3</c:v>
                </c:pt>
                <c:pt idx="38">
                  <c:v>-1E-3</c:v>
                </c:pt>
                <c:pt idx="39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5-554A-BCD6-CD6DFD0A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744144"/>
        <c:axId val="586745856"/>
      </c:lineChart>
      <c:catAx>
        <c:axId val="5867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86745856"/>
        <c:crosses val="autoZero"/>
        <c:auto val="1"/>
        <c:lblAlgn val="ctr"/>
        <c:lblOffset val="100"/>
        <c:noMultiLvlLbl val="0"/>
      </c:catAx>
      <c:valAx>
        <c:axId val="5867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8674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productivity!$B$8</c:f>
              <c:strCache>
                <c:ptCount val="1"/>
                <c:pt idx="0">
                  <c:v>labor productivity growth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productivity!$A$9:$A$18</c:f>
              <c:numCache>
                <c:formatCode>General</c:formatCode>
                <c:ptCount val="1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</c:numCache>
            </c:numRef>
          </c:xVal>
          <c:yVal>
            <c:numRef>
              <c:f>productivity!$B$9:$B$18</c:f>
              <c:numCache>
                <c:formatCode>0.0%</c:formatCode>
                <c:ptCount val="10"/>
                <c:pt idx="0">
                  <c:v>8.0000000000000002E-3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-1E-3</c:v>
                </c:pt>
                <c:pt idx="4">
                  <c:v>-6.0000000000000001E-3</c:v>
                </c:pt>
                <c:pt idx="5">
                  <c:v>5.0000000000000001E-3</c:v>
                </c:pt>
                <c:pt idx="6">
                  <c:v>0.03</c:v>
                </c:pt>
                <c:pt idx="7">
                  <c:v>8.9999999999999993E-3</c:v>
                </c:pt>
                <c:pt idx="8">
                  <c:v>1.2999999999999999E-2</c:v>
                </c:pt>
                <c:pt idx="9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D-8248-BEA5-ACF75735C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17024"/>
        <c:axId val="251218736"/>
      </c:scatterChart>
      <c:valAx>
        <c:axId val="25121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51218736"/>
        <c:crosses val="autoZero"/>
        <c:crossBetween val="midCat"/>
      </c:valAx>
      <c:valAx>
        <c:axId val="2512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5121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productivity!$E$8</c:f>
              <c:strCache>
                <c:ptCount val="1"/>
                <c:pt idx="0">
                  <c:v>labor productivity growth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productivity!$D$9:$D$18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xVal>
          <c:yVal>
            <c:numRef>
              <c:f>productivity!$E$9:$E$18</c:f>
              <c:numCache>
                <c:formatCode>0.0%</c:formatCode>
                <c:ptCount val="10"/>
                <c:pt idx="0">
                  <c:v>-4.2999999999999997E-2</c:v>
                </c:pt>
                <c:pt idx="1">
                  <c:v>4.3999999999999997E-2</c:v>
                </c:pt>
                <c:pt idx="2">
                  <c:v>1E-3</c:v>
                </c:pt>
                <c:pt idx="3">
                  <c:v>1.6E-2</c:v>
                </c:pt>
                <c:pt idx="4">
                  <c:v>1.2999999999999999E-2</c:v>
                </c:pt>
                <c:pt idx="5">
                  <c:v>-4.0000000000000001E-3</c:v>
                </c:pt>
                <c:pt idx="6">
                  <c:v>1.0999999999999999E-2</c:v>
                </c:pt>
                <c:pt idx="7">
                  <c:v>-3.0000000000000001E-3</c:v>
                </c:pt>
                <c:pt idx="8">
                  <c:v>6.0000000000000001E-3</c:v>
                </c:pt>
                <c:pt idx="9">
                  <c:v>-1.4999999999999999E-2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35-164C-A62D-0DF532D1E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20671"/>
        <c:axId val="2006222383"/>
      </c:scatterChart>
      <c:valAx>
        <c:axId val="200622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6222383"/>
        <c:crosses val="autoZero"/>
        <c:crossBetween val="midCat"/>
      </c:valAx>
      <c:valAx>
        <c:axId val="200622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622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'policy int'!$B$1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'policy int'!$A$2:$A$121</c:f>
              <c:numCache>
                <c:formatCode>m/d/yy</c:formatCode>
                <c:ptCount val="12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</c:numCache>
            </c:numRef>
          </c:cat>
          <c:val>
            <c:numRef>
              <c:f>'policy int'!$B$2:$B$121</c:f>
              <c:numCache>
                <c:formatCode>General</c:formatCode>
                <c:ptCount val="120"/>
                <c:pt idx="0">
                  <c:v>1.75</c:v>
                </c:pt>
                <c:pt idx="1">
                  <c:v>1.75</c:v>
                </c:pt>
                <c:pt idx="2">
                  <c:v>1.75</c:v>
                </c:pt>
                <c:pt idx="3">
                  <c:v>1.75</c:v>
                </c:pt>
                <c:pt idx="4">
                  <c:v>1.75</c:v>
                </c:pt>
                <c:pt idx="5">
                  <c:v>1.75</c:v>
                </c:pt>
                <c:pt idx="6">
                  <c:v>1.75</c:v>
                </c:pt>
                <c:pt idx="7">
                  <c:v>1.75</c:v>
                </c:pt>
                <c:pt idx="8">
                  <c:v>1.75</c:v>
                </c:pt>
                <c:pt idx="9">
                  <c:v>1.75</c:v>
                </c:pt>
                <c:pt idx="10">
                  <c:v>1.75</c:v>
                </c:pt>
                <c:pt idx="11">
                  <c:v>1.75</c:v>
                </c:pt>
                <c:pt idx="12">
                  <c:v>1.75</c:v>
                </c:pt>
                <c:pt idx="13">
                  <c:v>1.75</c:v>
                </c:pt>
                <c:pt idx="14">
                  <c:v>1.75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0.35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8-4EF0-8905-2E4291808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45472"/>
        <c:axId val="1768138752"/>
      </c:lineChart>
      <c:dateAx>
        <c:axId val="17681454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38752"/>
        <c:crosses val="autoZero"/>
        <c:auto val="1"/>
        <c:lblOffset val="100"/>
        <c:baseTimeUnit val="months"/>
      </c:dateAx>
      <c:valAx>
        <c:axId val="17681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4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'policy int'!$J$1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'policy int'!$I$2:$I$121</c:f>
              <c:numCache>
                <c:formatCode>m/d/yy</c:formatCode>
                <c:ptCount val="12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</c:numCache>
            </c:numRef>
          </c:cat>
          <c:val>
            <c:numRef>
              <c:f>'policy int'!$J$2:$J$121</c:f>
              <c:numCache>
                <c:formatCode>General</c:formatCode>
                <c:ptCount val="12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F-45AA-9479-CEFD50C3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078272"/>
        <c:axId val="1768083072"/>
      </c:lineChart>
      <c:dateAx>
        <c:axId val="17680782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83072"/>
        <c:crosses val="autoZero"/>
        <c:auto val="1"/>
        <c:lblOffset val="100"/>
        <c:baseTimeUnit val="months"/>
      </c:dateAx>
      <c:valAx>
        <c:axId val="176808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'lend int'!$B$1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'lend int'!$A$2:$A$121</c:f>
              <c:numCache>
                <c:formatCode>m/d/yy</c:formatCode>
                <c:ptCount val="120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</c:numCache>
            </c:numRef>
          </c:cat>
          <c:val>
            <c:numRef>
              <c:f>'lend int'!$B$2:$B$121</c:f>
              <c:numCache>
                <c:formatCode>0.000%</c:formatCode>
                <c:ptCount val="120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2.375E-2</c:v>
                </c:pt>
                <c:pt idx="16">
                  <c:v>2.375E-2</c:v>
                </c:pt>
                <c:pt idx="17">
                  <c:v>2.375E-2</c:v>
                </c:pt>
                <c:pt idx="18">
                  <c:v>0.02</c:v>
                </c:pt>
                <c:pt idx="19">
                  <c:v>0.02</c:v>
                </c:pt>
                <c:pt idx="20">
                  <c:v>1.6250000000000001E-2</c:v>
                </c:pt>
                <c:pt idx="21">
                  <c:v>1.6250000000000001E-2</c:v>
                </c:pt>
                <c:pt idx="22">
                  <c:v>1.6250000000000001E-2</c:v>
                </c:pt>
                <c:pt idx="23">
                  <c:v>1.6250000000000001E-2</c:v>
                </c:pt>
                <c:pt idx="24">
                  <c:v>1.6250000000000001E-2</c:v>
                </c:pt>
                <c:pt idx="25">
                  <c:v>1.6250000000000001E-2</c:v>
                </c:pt>
                <c:pt idx="26">
                  <c:v>1.6250000000000001E-2</c:v>
                </c:pt>
                <c:pt idx="27">
                  <c:v>1.6250000000000001E-2</c:v>
                </c:pt>
                <c:pt idx="28">
                  <c:v>1.6250000000000001E-2</c:v>
                </c:pt>
                <c:pt idx="29">
                  <c:v>1.6250000000000001E-2</c:v>
                </c:pt>
                <c:pt idx="30">
                  <c:v>1.6250000000000001E-2</c:v>
                </c:pt>
                <c:pt idx="31">
                  <c:v>1.6250000000000001E-2</c:v>
                </c:pt>
                <c:pt idx="32">
                  <c:v>1.6250000000000001E-2</c:v>
                </c:pt>
                <c:pt idx="33">
                  <c:v>1.6250000000000001E-2</c:v>
                </c:pt>
                <c:pt idx="34">
                  <c:v>1.6250000000000001E-2</c:v>
                </c:pt>
                <c:pt idx="35">
                  <c:v>1.6250000000000001E-2</c:v>
                </c:pt>
                <c:pt idx="36">
                  <c:v>1.6250000000000001E-2</c:v>
                </c:pt>
                <c:pt idx="37">
                  <c:v>1.6250000000000001E-2</c:v>
                </c:pt>
                <c:pt idx="38">
                  <c:v>1.6250000000000001E-2</c:v>
                </c:pt>
                <c:pt idx="39">
                  <c:v>1.6250000000000001E-2</c:v>
                </c:pt>
                <c:pt idx="40">
                  <c:v>1.6250000000000001E-2</c:v>
                </c:pt>
                <c:pt idx="41">
                  <c:v>1.6250000000000001E-2</c:v>
                </c:pt>
                <c:pt idx="42">
                  <c:v>1.6250000000000001E-2</c:v>
                </c:pt>
                <c:pt idx="43">
                  <c:v>1.6250000000000001E-2</c:v>
                </c:pt>
                <c:pt idx="44">
                  <c:v>1.6250000000000001E-2</c:v>
                </c:pt>
                <c:pt idx="45">
                  <c:v>1.6250000000000001E-2</c:v>
                </c:pt>
                <c:pt idx="46">
                  <c:v>1.6250000000000001E-2</c:v>
                </c:pt>
                <c:pt idx="47">
                  <c:v>1.6250000000000001E-2</c:v>
                </c:pt>
                <c:pt idx="48">
                  <c:v>1.6250000000000001E-2</c:v>
                </c:pt>
                <c:pt idx="49">
                  <c:v>1.6250000000000001E-2</c:v>
                </c:pt>
                <c:pt idx="50">
                  <c:v>1.6250000000000001E-2</c:v>
                </c:pt>
                <c:pt idx="51">
                  <c:v>1.6250000000000001E-2</c:v>
                </c:pt>
                <c:pt idx="52">
                  <c:v>1.6250000000000001E-2</c:v>
                </c:pt>
                <c:pt idx="53">
                  <c:v>1.6250000000000001E-2</c:v>
                </c:pt>
                <c:pt idx="54">
                  <c:v>1.6250000000000001E-2</c:v>
                </c:pt>
                <c:pt idx="55">
                  <c:v>1.6250000000000001E-2</c:v>
                </c:pt>
                <c:pt idx="56">
                  <c:v>1.4999999999999999E-2</c:v>
                </c:pt>
                <c:pt idx="57">
                  <c:v>1.4999999999999999E-2</c:v>
                </c:pt>
                <c:pt idx="58">
                  <c:v>1.4999999999999999E-2</c:v>
                </c:pt>
                <c:pt idx="59">
                  <c:v>1.4999999999999999E-2</c:v>
                </c:pt>
                <c:pt idx="60">
                  <c:v>1.4999999999999999E-2</c:v>
                </c:pt>
                <c:pt idx="61">
                  <c:v>1.4999999999999999E-2</c:v>
                </c:pt>
                <c:pt idx="62">
                  <c:v>1.375E-2</c:v>
                </c:pt>
                <c:pt idx="63">
                  <c:v>1.375E-2</c:v>
                </c:pt>
                <c:pt idx="64">
                  <c:v>1.375E-2</c:v>
                </c:pt>
                <c:pt idx="65">
                  <c:v>1.375E-2</c:v>
                </c:pt>
                <c:pt idx="66">
                  <c:v>1.375E-2</c:v>
                </c:pt>
                <c:pt idx="67">
                  <c:v>1.375E-2</c:v>
                </c:pt>
                <c:pt idx="68">
                  <c:v>1.375E-2</c:v>
                </c:pt>
                <c:pt idx="69">
                  <c:v>1.375E-2</c:v>
                </c:pt>
                <c:pt idx="70">
                  <c:v>1.375E-2</c:v>
                </c:pt>
                <c:pt idx="71">
                  <c:v>1.375E-2</c:v>
                </c:pt>
                <c:pt idx="72">
                  <c:v>1.375E-2</c:v>
                </c:pt>
                <c:pt idx="73">
                  <c:v>1.375E-2</c:v>
                </c:pt>
                <c:pt idx="74">
                  <c:v>1.375E-2</c:v>
                </c:pt>
                <c:pt idx="75">
                  <c:v>1.375E-2</c:v>
                </c:pt>
                <c:pt idx="76">
                  <c:v>1.375E-2</c:v>
                </c:pt>
                <c:pt idx="77">
                  <c:v>1.375E-2</c:v>
                </c:pt>
                <c:pt idx="78">
                  <c:v>1.375E-2</c:v>
                </c:pt>
                <c:pt idx="79">
                  <c:v>1.4999999999999999E-2</c:v>
                </c:pt>
                <c:pt idx="80">
                  <c:v>1.4999999999999999E-2</c:v>
                </c:pt>
                <c:pt idx="81">
                  <c:v>1.4999999999999999E-2</c:v>
                </c:pt>
                <c:pt idx="82">
                  <c:v>1.4999999999999999E-2</c:v>
                </c:pt>
                <c:pt idx="83">
                  <c:v>1.4999999999999999E-2</c:v>
                </c:pt>
                <c:pt idx="84">
                  <c:v>1.4999999999999999E-2</c:v>
                </c:pt>
                <c:pt idx="85">
                  <c:v>1.4999999999999999E-2</c:v>
                </c:pt>
                <c:pt idx="86">
                  <c:v>1.4999999999999999E-2</c:v>
                </c:pt>
                <c:pt idx="87">
                  <c:v>1.375E-2</c:v>
                </c:pt>
                <c:pt idx="88">
                  <c:v>1.375E-2</c:v>
                </c:pt>
                <c:pt idx="89">
                  <c:v>1.375E-2</c:v>
                </c:pt>
                <c:pt idx="90">
                  <c:v>1.375E-2</c:v>
                </c:pt>
                <c:pt idx="91">
                  <c:v>1.375E-2</c:v>
                </c:pt>
                <c:pt idx="92">
                  <c:v>1.375E-2</c:v>
                </c:pt>
                <c:pt idx="93">
                  <c:v>1.375E-2</c:v>
                </c:pt>
                <c:pt idx="94">
                  <c:v>1.375E-2</c:v>
                </c:pt>
                <c:pt idx="95">
                  <c:v>1.375E-2</c:v>
                </c:pt>
                <c:pt idx="96">
                  <c:v>1.375E-2</c:v>
                </c:pt>
                <c:pt idx="97">
                  <c:v>1.375E-2</c:v>
                </c:pt>
                <c:pt idx="98">
                  <c:v>1.375E-2</c:v>
                </c:pt>
                <c:pt idx="99">
                  <c:v>1.375E-2</c:v>
                </c:pt>
                <c:pt idx="100">
                  <c:v>1.375E-2</c:v>
                </c:pt>
                <c:pt idx="101">
                  <c:v>1.375E-2</c:v>
                </c:pt>
                <c:pt idx="102">
                  <c:v>1.375E-2</c:v>
                </c:pt>
                <c:pt idx="103">
                  <c:v>1.375E-2</c:v>
                </c:pt>
                <c:pt idx="104">
                  <c:v>1.375E-2</c:v>
                </c:pt>
                <c:pt idx="105">
                  <c:v>1.375E-2</c:v>
                </c:pt>
                <c:pt idx="106">
                  <c:v>1.375E-2</c:v>
                </c:pt>
                <c:pt idx="107">
                  <c:v>1.375E-2</c:v>
                </c:pt>
                <c:pt idx="108">
                  <c:v>1.375E-2</c:v>
                </c:pt>
                <c:pt idx="109">
                  <c:v>1.375E-2</c:v>
                </c:pt>
                <c:pt idx="110">
                  <c:v>1.375E-2</c:v>
                </c:pt>
                <c:pt idx="111">
                  <c:v>1.375E-2</c:v>
                </c:pt>
                <c:pt idx="112">
                  <c:v>1.375E-2</c:v>
                </c:pt>
                <c:pt idx="113">
                  <c:v>1.375E-2</c:v>
                </c:pt>
                <c:pt idx="114">
                  <c:v>1.375E-2</c:v>
                </c:pt>
                <c:pt idx="115">
                  <c:v>1.375E-2</c:v>
                </c:pt>
                <c:pt idx="116">
                  <c:v>1.375E-2</c:v>
                </c:pt>
                <c:pt idx="117">
                  <c:v>1.375E-2</c:v>
                </c:pt>
                <c:pt idx="118">
                  <c:v>1.375E-2</c:v>
                </c:pt>
                <c:pt idx="119">
                  <c:v>1.375E-2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C-4AF9-805A-E1BA288F6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44032"/>
        <c:axId val="1768145952"/>
      </c:lineChart>
      <c:dateAx>
        <c:axId val="176814403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45952"/>
        <c:crosses val="autoZero"/>
        <c:auto val="1"/>
        <c:lblOffset val="100"/>
        <c:baseTimeUnit val="months"/>
      </c:dateAx>
      <c:valAx>
        <c:axId val="17681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'lend int'!$J$1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'lend int'!$I$2:$I$121</c:f>
              <c:numCache>
                <c:formatCode>m/d/yy</c:formatCode>
                <c:ptCount val="12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</c:numCache>
            </c:numRef>
          </c:cat>
          <c:val>
            <c:numRef>
              <c:f>'lend int'!$J$2:$J$121</c:f>
              <c:numCache>
                <c:formatCode>0.000%</c:formatCode>
                <c:ptCount val="120"/>
                <c:pt idx="0">
                  <c:v>1.4749999999999999E-2</c:v>
                </c:pt>
                <c:pt idx="1">
                  <c:v>1.4749999999999999E-2</c:v>
                </c:pt>
                <c:pt idx="2">
                  <c:v>1.4749999999999999E-2</c:v>
                </c:pt>
                <c:pt idx="3">
                  <c:v>1.4749999999999999E-2</c:v>
                </c:pt>
                <c:pt idx="4">
                  <c:v>1.4749999999999999E-2</c:v>
                </c:pt>
                <c:pt idx="5">
                  <c:v>1.4749999999999999E-2</c:v>
                </c:pt>
                <c:pt idx="6">
                  <c:v>1.4749999999999999E-2</c:v>
                </c:pt>
                <c:pt idx="7">
                  <c:v>1.4749999999999999E-2</c:v>
                </c:pt>
                <c:pt idx="8">
                  <c:v>1.4749999999999999E-2</c:v>
                </c:pt>
                <c:pt idx="9">
                  <c:v>1.4749999999999999E-2</c:v>
                </c:pt>
                <c:pt idx="10">
                  <c:v>1.4749999999999999E-2</c:v>
                </c:pt>
                <c:pt idx="11">
                  <c:v>1.4749999999999999E-2</c:v>
                </c:pt>
                <c:pt idx="12">
                  <c:v>1.4749999999999999E-2</c:v>
                </c:pt>
                <c:pt idx="13">
                  <c:v>1.4749999999999999E-2</c:v>
                </c:pt>
                <c:pt idx="14">
                  <c:v>1.4749999999999999E-2</c:v>
                </c:pt>
                <c:pt idx="15">
                  <c:v>1.4749999999999999E-2</c:v>
                </c:pt>
                <c:pt idx="16">
                  <c:v>1.4749999999999999E-2</c:v>
                </c:pt>
                <c:pt idx="17">
                  <c:v>1.4749999999999999E-2</c:v>
                </c:pt>
                <c:pt idx="18">
                  <c:v>1.4749999999999999E-2</c:v>
                </c:pt>
                <c:pt idx="19">
                  <c:v>1.4749999999999999E-2</c:v>
                </c:pt>
                <c:pt idx="20">
                  <c:v>1.4749999999999999E-2</c:v>
                </c:pt>
                <c:pt idx="21">
                  <c:v>1.4749999999999999E-2</c:v>
                </c:pt>
                <c:pt idx="22">
                  <c:v>1.4749999999999999E-2</c:v>
                </c:pt>
                <c:pt idx="23">
                  <c:v>1.4749999999999999E-2</c:v>
                </c:pt>
                <c:pt idx="24">
                  <c:v>1.4749999999999999E-2</c:v>
                </c:pt>
                <c:pt idx="25">
                  <c:v>1.4749999999999999E-2</c:v>
                </c:pt>
                <c:pt idx="26">
                  <c:v>1.4749999999999999E-2</c:v>
                </c:pt>
                <c:pt idx="27">
                  <c:v>1.4749999999999999E-2</c:v>
                </c:pt>
                <c:pt idx="28">
                  <c:v>1.4749999999999999E-2</c:v>
                </c:pt>
                <c:pt idx="29">
                  <c:v>1.4749999999999999E-2</c:v>
                </c:pt>
                <c:pt idx="30">
                  <c:v>1.4749999999999999E-2</c:v>
                </c:pt>
                <c:pt idx="31">
                  <c:v>1.4749999999999999E-2</c:v>
                </c:pt>
                <c:pt idx="32">
                  <c:v>1.4749999999999999E-2</c:v>
                </c:pt>
                <c:pt idx="33">
                  <c:v>1.4749999999999999E-2</c:v>
                </c:pt>
                <c:pt idx="34">
                  <c:v>1.4749999999999999E-2</c:v>
                </c:pt>
                <c:pt idx="35">
                  <c:v>1.4749999999999999E-2</c:v>
                </c:pt>
                <c:pt idx="36">
                  <c:v>1.4749999999999999E-2</c:v>
                </c:pt>
                <c:pt idx="37">
                  <c:v>1.4749999999999999E-2</c:v>
                </c:pt>
                <c:pt idx="38">
                  <c:v>1.4749999999999999E-2</c:v>
                </c:pt>
                <c:pt idx="39">
                  <c:v>1.4749999999999999E-2</c:v>
                </c:pt>
                <c:pt idx="40">
                  <c:v>1.4749999999999999E-2</c:v>
                </c:pt>
                <c:pt idx="41">
                  <c:v>1.4749999999999999E-2</c:v>
                </c:pt>
                <c:pt idx="42">
                  <c:v>1.4749999999999999E-2</c:v>
                </c:pt>
                <c:pt idx="43">
                  <c:v>1.4749999999999999E-2</c:v>
                </c:pt>
                <c:pt idx="44">
                  <c:v>1.4749999999999999E-2</c:v>
                </c:pt>
                <c:pt idx="45">
                  <c:v>1.4749999999999999E-2</c:v>
                </c:pt>
                <c:pt idx="46">
                  <c:v>1.4749999999999999E-2</c:v>
                </c:pt>
                <c:pt idx="47">
                  <c:v>1.4749999999999999E-2</c:v>
                </c:pt>
                <c:pt idx="48">
                  <c:v>1.4749999999999999E-2</c:v>
                </c:pt>
                <c:pt idx="49">
                  <c:v>1.4749999999999999E-2</c:v>
                </c:pt>
                <c:pt idx="50">
                  <c:v>1.4749999999999999E-2</c:v>
                </c:pt>
                <c:pt idx="51">
                  <c:v>1.4749999999999999E-2</c:v>
                </c:pt>
                <c:pt idx="52">
                  <c:v>1.4749999999999999E-2</c:v>
                </c:pt>
                <c:pt idx="53">
                  <c:v>1.4749999999999999E-2</c:v>
                </c:pt>
                <c:pt idx="54">
                  <c:v>1.4749999999999999E-2</c:v>
                </c:pt>
                <c:pt idx="55">
                  <c:v>1.4749999999999999E-2</c:v>
                </c:pt>
                <c:pt idx="56">
                  <c:v>1.4749999999999999E-2</c:v>
                </c:pt>
                <c:pt idx="57">
                  <c:v>1.4749999999999999E-2</c:v>
                </c:pt>
                <c:pt idx="58">
                  <c:v>1.4749999999999999E-2</c:v>
                </c:pt>
                <c:pt idx="59">
                  <c:v>1.4749999999999999E-2</c:v>
                </c:pt>
                <c:pt idx="60">
                  <c:v>1.4749999999999999E-2</c:v>
                </c:pt>
                <c:pt idx="61">
                  <c:v>1.4749999999999999E-2</c:v>
                </c:pt>
                <c:pt idx="62">
                  <c:v>1.4749999999999999E-2</c:v>
                </c:pt>
                <c:pt idx="63">
                  <c:v>1.4749999999999999E-2</c:v>
                </c:pt>
                <c:pt idx="64">
                  <c:v>1.4749999999999999E-2</c:v>
                </c:pt>
                <c:pt idx="65">
                  <c:v>1.4749999999999999E-2</c:v>
                </c:pt>
                <c:pt idx="66">
                  <c:v>1.4749999999999999E-2</c:v>
                </c:pt>
                <c:pt idx="67">
                  <c:v>1.4749999999999999E-2</c:v>
                </c:pt>
                <c:pt idx="68">
                  <c:v>1.4749999999999999E-2</c:v>
                </c:pt>
                <c:pt idx="69">
                  <c:v>1.4749999999999999E-2</c:v>
                </c:pt>
                <c:pt idx="70">
                  <c:v>1.4749999999999999E-2</c:v>
                </c:pt>
                <c:pt idx="71">
                  <c:v>1.4749999999999999E-2</c:v>
                </c:pt>
                <c:pt idx="72">
                  <c:v>1.4749999999999999E-2</c:v>
                </c:pt>
                <c:pt idx="73">
                  <c:v>1.4749999999999999E-2</c:v>
                </c:pt>
                <c:pt idx="74">
                  <c:v>1.4749999999999999E-2</c:v>
                </c:pt>
                <c:pt idx="75">
                  <c:v>1.4749999999999999E-2</c:v>
                </c:pt>
                <c:pt idx="76">
                  <c:v>1.4749999999999999E-2</c:v>
                </c:pt>
                <c:pt idx="77">
                  <c:v>1.4749999999999999E-2</c:v>
                </c:pt>
                <c:pt idx="78">
                  <c:v>1.4749999999999999E-2</c:v>
                </c:pt>
                <c:pt idx="79">
                  <c:v>1.4749999999999999E-2</c:v>
                </c:pt>
                <c:pt idx="80">
                  <c:v>1.4749999999999999E-2</c:v>
                </c:pt>
                <c:pt idx="81">
                  <c:v>1.4749999999999999E-2</c:v>
                </c:pt>
                <c:pt idx="82">
                  <c:v>1.4749999999999999E-2</c:v>
                </c:pt>
                <c:pt idx="83">
                  <c:v>1.4749999999999999E-2</c:v>
                </c:pt>
                <c:pt idx="84">
                  <c:v>1.4749999999999999E-2</c:v>
                </c:pt>
                <c:pt idx="85">
                  <c:v>1.4749999999999999E-2</c:v>
                </c:pt>
                <c:pt idx="86">
                  <c:v>1.4749999999999999E-2</c:v>
                </c:pt>
                <c:pt idx="87">
                  <c:v>1.4749999999999999E-2</c:v>
                </c:pt>
                <c:pt idx="88">
                  <c:v>1.4749999999999999E-2</c:v>
                </c:pt>
                <c:pt idx="89">
                  <c:v>1.4749999999999999E-2</c:v>
                </c:pt>
                <c:pt idx="90">
                  <c:v>1.4749999999999999E-2</c:v>
                </c:pt>
                <c:pt idx="91">
                  <c:v>1.4749999999999999E-2</c:v>
                </c:pt>
                <c:pt idx="92">
                  <c:v>1.4749999999999999E-2</c:v>
                </c:pt>
                <c:pt idx="93">
                  <c:v>1.4749999999999999E-2</c:v>
                </c:pt>
                <c:pt idx="94">
                  <c:v>1.4749999999999999E-2</c:v>
                </c:pt>
                <c:pt idx="95">
                  <c:v>1.4749999999999999E-2</c:v>
                </c:pt>
                <c:pt idx="96">
                  <c:v>1.4749999999999999E-2</c:v>
                </c:pt>
                <c:pt idx="97">
                  <c:v>1.4749999999999999E-2</c:v>
                </c:pt>
                <c:pt idx="98">
                  <c:v>1.4749999999999999E-2</c:v>
                </c:pt>
                <c:pt idx="99">
                  <c:v>1.4749999999999999E-2</c:v>
                </c:pt>
                <c:pt idx="100">
                  <c:v>1.4749999999999999E-2</c:v>
                </c:pt>
                <c:pt idx="101">
                  <c:v>1.4749999999999999E-2</c:v>
                </c:pt>
                <c:pt idx="102">
                  <c:v>1.4749999999999999E-2</c:v>
                </c:pt>
                <c:pt idx="103">
                  <c:v>1.4749999999999999E-2</c:v>
                </c:pt>
                <c:pt idx="104">
                  <c:v>1.4749999999999999E-2</c:v>
                </c:pt>
                <c:pt idx="105">
                  <c:v>1.4749999999999999E-2</c:v>
                </c:pt>
                <c:pt idx="106">
                  <c:v>1.4749999999999999E-2</c:v>
                </c:pt>
                <c:pt idx="107">
                  <c:v>1.4749999999999999E-2</c:v>
                </c:pt>
                <c:pt idx="108">
                  <c:v>1.4749999999999999E-2</c:v>
                </c:pt>
                <c:pt idx="109">
                  <c:v>1.4749999999999999E-2</c:v>
                </c:pt>
                <c:pt idx="110">
                  <c:v>1.4749999999999999E-2</c:v>
                </c:pt>
                <c:pt idx="111">
                  <c:v>1.4749999999999999E-2</c:v>
                </c:pt>
                <c:pt idx="112">
                  <c:v>1.4749999999999999E-2</c:v>
                </c:pt>
                <c:pt idx="113">
                  <c:v>1.4749999999999999E-2</c:v>
                </c:pt>
                <c:pt idx="114">
                  <c:v>1.4749999999999999E-2</c:v>
                </c:pt>
                <c:pt idx="115">
                  <c:v>1.4749999999999999E-2</c:v>
                </c:pt>
                <c:pt idx="116">
                  <c:v>1.4749999999999999E-2</c:v>
                </c:pt>
                <c:pt idx="117">
                  <c:v>1.4749999999999999E-2</c:v>
                </c:pt>
                <c:pt idx="118">
                  <c:v>1.4749999999999999E-2</c:v>
                </c:pt>
                <c:pt idx="119">
                  <c:v>1.4749999999999999E-2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8-4C90-86FB-309BB845F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50752"/>
        <c:axId val="1768146432"/>
      </c:lineChart>
      <c:dateAx>
        <c:axId val="176815075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46432"/>
        <c:crosses val="autoZero"/>
        <c:auto val="1"/>
        <c:lblOffset val="100"/>
        <c:baseTimeUnit val="months"/>
      </c:dateAx>
      <c:valAx>
        <c:axId val="17681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5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'paygo rate'!$B$1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'paygo rate'!$A$2:$A$11</c:f>
              <c:numCache>
                <c:formatCode>General</c:formatCode>
                <c:ptCount val="1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</c:numCache>
            </c:numRef>
          </c:cat>
          <c:val>
            <c:numRef>
              <c:f>'paygo rate'!$B$2:$B$11</c:f>
              <c:numCache>
                <c:formatCode>0.000%</c:formatCode>
                <c:ptCount val="10"/>
                <c:pt idx="0">
                  <c:v>0.16500000000000001</c:v>
                </c:pt>
                <c:pt idx="1">
                  <c:v>0.16500000000000001</c:v>
                </c:pt>
                <c:pt idx="2">
                  <c:v>0.17349999999999999</c:v>
                </c:pt>
                <c:pt idx="3">
                  <c:v>0.17349999999999999</c:v>
                </c:pt>
                <c:pt idx="4">
                  <c:v>0.17349999999999999</c:v>
                </c:pt>
                <c:pt idx="5">
                  <c:v>0.17349999999999999</c:v>
                </c:pt>
                <c:pt idx="6">
                  <c:v>0.17349999999999999</c:v>
                </c:pt>
                <c:pt idx="7">
                  <c:v>0.17349999999999999</c:v>
                </c:pt>
                <c:pt idx="8">
                  <c:v>0.17349999999999999</c:v>
                </c:pt>
                <c:pt idx="9">
                  <c:v>0.1358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8-6C4F-A1E1-57941406B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656864"/>
        <c:axId val="1282642912"/>
      </c:lineChart>
      <c:catAx>
        <c:axId val="12826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82642912"/>
        <c:crosses val="autoZero"/>
        <c:auto val="1"/>
        <c:lblAlgn val="ctr"/>
        <c:lblOffset val="100"/>
        <c:noMultiLvlLbl val="0"/>
      </c:catAx>
      <c:valAx>
        <c:axId val="128264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8265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'paygo rate'!$H$1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'paygo rate'!$G$2:$G$11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'paygo rate'!$H$2:$H$11</c:f>
              <c:numCache>
                <c:formatCode>0.000%</c:formatCode>
                <c:ptCount val="10"/>
                <c:pt idx="0">
                  <c:v>0.15704000000000001</c:v>
                </c:pt>
                <c:pt idx="1">
                  <c:v>0.16058</c:v>
                </c:pt>
                <c:pt idx="2">
                  <c:v>0.16411999999999999</c:v>
                </c:pt>
                <c:pt idx="3">
                  <c:v>0.16766</c:v>
                </c:pt>
                <c:pt idx="4">
                  <c:v>0.17119999999999999</c:v>
                </c:pt>
                <c:pt idx="5">
                  <c:v>0.17474000000000001</c:v>
                </c:pt>
                <c:pt idx="6">
                  <c:v>0.17827999999999999</c:v>
                </c:pt>
                <c:pt idx="7">
                  <c:v>0.18182000000000001</c:v>
                </c:pt>
                <c:pt idx="8">
                  <c:v>0.183</c:v>
                </c:pt>
                <c:pt idx="9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A7-6D4E-9214-CFA2D2032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918783"/>
        <c:axId val="916731471"/>
      </c:lineChart>
      <c:catAx>
        <c:axId val="122891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16731471"/>
        <c:crosses val="autoZero"/>
        <c:auto val="1"/>
        <c:lblAlgn val="ctr"/>
        <c:lblOffset val="100"/>
        <c:noMultiLvlLbl val="0"/>
      </c:catAx>
      <c:valAx>
        <c:axId val="91673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2891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offer to application</a:t>
            </a:r>
            <a:r>
              <a:rPr lang="en-US" baseline="0"/>
              <a:t>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 application'!$B$2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'job application'!$A$3:$A$12</c:f>
              <c:numCache>
                <c:formatCode>General</c:formatCode>
                <c:ptCount val="1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</c:numCache>
            </c:numRef>
          </c:cat>
          <c:val>
            <c:numRef>
              <c:f>'job application'!$B$3:$B$12</c:f>
              <c:numCache>
                <c:formatCode>#,##0.00</c:formatCode>
                <c:ptCount val="10"/>
                <c:pt idx="0">
                  <c:v>1.08</c:v>
                </c:pt>
                <c:pt idx="1">
                  <c:v>1.06</c:v>
                </c:pt>
                <c:pt idx="2">
                  <c:v>1.19</c:v>
                </c:pt>
                <c:pt idx="3">
                  <c:v>1.2</c:v>
                </c:pt>
                <c:pt idx="4">
                  <c:v>0.92</c:v>
                </c:pt>
                <c:pt idx="5">
                  <c:v>0.87</c:v>
                </c:pt>
                <c:pt idx="6">
                  <c:v>1.05</c:v>
                </c:pt>
                <c:pt idx="7">
                  <c:v>1.01</c:v>
                </c:pt>
                <c:pt idx="8">
                  <c:v>0.93</c:v>
                </c:pt>
                <c:pt idx="9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F-7F42-AEBE-4CE4297C5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002975"/>
        <c:axId val="1212004687"/>
      </c:lineChart>
      <c:catAx>
        <c:axId val="121200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12004687"/>
        <c:crosses val="autoZero"/>
        <c:auto val="1"/>
        <c:lblAlgn val="ctr"/>
        <c:lblOffset val="100"/>
        <c:noMultiLvlLbl val="0"/>
      </c:catAx>
      <c:valAx>
        <c:axId val="12120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1200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offer to application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 application'!$H$2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'job application'!$G$3:$G$12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'job application'!$H$3:$H$12</c:f>
              <c:numCache>
                <c:formatCode>#,##0.00</c:formatCode>
                <c:ptCount val="10"/>
                <c:pt idx="0">
                  <c:v>0.79</c:v>
                </c:pt>
                <c:pt idx="1">
                  <c:v>0.89</c:v>
                </c:pt>
                <c:pt idx="2">
                  <c:v>1.05</c:v>
                </c:pt>
                <c:pt idx="3">
                  <c:v>1.28</c:v>
                </c:pt>
                <c:pt idx="4">
                  <c:v>1.46</c:v>
                </c:pt>
                <c:pt idx="5">
                  <c:v>1.66</c:v>
                </c:pt>
                <c:pt idx="6">
                  <c:v>1.8</c:v>
                </c:pt>
                <c:pt idx="7">
                  <c:v>2.04</c:v>
                </c:pt>
                <c:pt idx="8">
                  <c:v>2.2400000000000002</c:v>
                </c:pt>
                <c:pt idx="9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F-B74A-8693-A7B3774E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347647"/>
        <c:axId val="1125222959"/>
      </c:lineChart>
      <c:catAx>
        <c:axId val="12163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25222959"/>
        <c:crosses val="autoZero"/>
        <c:auto val="1"/>
        <c:lblAlgn val="ctr"/>
        <c:lblOffset val="100"/>
        <c:noMultiLvlLbl val="0"/>
      </c:catAx>
      <c:valAx>
        <c:axId val="112522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1634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Balance (1994-2003)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'pension balance'!$C$1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'pension balance'!$B$2:$B$11</c:f>
              <c:numCache>
                <c:formatCode>General</c:formatCode>
                <c:ptCount val="1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</c:numCache>
            </c:numRef>
          </c:cat>
          <c:val>
            <c:numRef>
              <c:f>'pension balance'!$C$2:$C$11</c:f>
              <c:numCache>
                <c:formatCode>_(* #,##0_);_(* \(#,##0\);_(* "-"_);_(@_)</c:formatCode>
                <c:ptCount val="10"/>
                <c:pt idx="0">
                  <c:v>1045318.27320377</c:v>
                </c:pt>
                <c:pt idx="1">
                  <c:v>1118111.39398043</c:v>
                </c:pt>
                <c:pt idx="2">
                  <c:v>1184579.01791064</c:v>
                </c:pt>
                <c:pt idx="3">
                  <c:v>1257559.9155836999</c:v>
                </c:pt>
                <c:pt idx="4">
                  <c:v>1308445.8716797601</c:v>
                </c:pt>
                <c:pt idx="5">
                  <c:v>1347987.55509899</c:v>
                </c:pt>
                <c:pt idx="6">
                  <c:v>1368804.1334746501</c:v>
                </c:pt>
                <c:pt idx="7">
                  <c:v>1345966.7821500001</c:v>
                </c:pt>
                <c:pt idx="8">
                  <c:v>1320716.54532</c:v>
                </c:pt>
                <c:pt idx="9">
                  <c:v>1359151.16127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0-034C-9472-3C170CF4E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2801952"/>
        <c:axId val="1282803680"/>
      </c:barChart>
      <c:catAx>
        <c:axId val="12828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82803680"/>
        <c:crosses val="autoZero"/>
        <c:auto val="1"/>
        <c:lblAlgn val="ctr"/>
        <c:lblOffset val="100"/>
        <c:noMultiLvlLbl val="0"/>
      </c:catAx>
      <c:valAx>
        <c:axId val="1282803680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8280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Pension Balance (2009-2018)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'pension balance'!$J$1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'pension balance'!$I$2:$I$11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'pension balance'!$J$2:$J$11</c:f>
              <c:numCache>
                <c:formatCode>_(* #,##0_);_(* \(#,##0\);_(* "-"_);_(@_)</c:formatCode>
                <c:ptCount val="10"/>
                <c:pt idx="0">
                  <c:v>1207567.9957049401</c:v>
                </c:pt>
                <c:pt idx="1">
                  <c:v>1141532.29171</c:v>
                </c:pt>
                <c:pt idx="2">
                  <c:v>1114989.8081</c:v>
                </c:pt>
                <c:pt idx="3">
                  <c:v>1178823.14842</c:v>
                </c:pt>
                <c:pt idx="4">
                  <c:v>1236138.9116100001</c:v>
                </c:pt>
                <c:pt idx="5">
                  <c:v>1366655.6678800001</c:v>
                </c:pt>
                <c:pt idx="6">
                  <c:v>1339310.8660090801</c:v>
                </c:pt>
                <c:pt idx="7">
                  <c:v>1444462.3150798799</c:v>
                </c:pt>
                <c:pt idx="8">
                  <c:v>1549035</c:v>
                </c:pt>
                <c:pt idx="9">
                  <c:v>1573302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C-D145-9ED1-89007523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731424"/>
        <c:axId val="240758944"/>
      </c:barChart>
      <c:catAx>
        <c:axId val="2407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40758944"/>
        <c:crosses val="autoZero"/>
        <c:auto val="1"/>
        <c:lblAlgn val="ctr"/>
        <c:lblOffset val="100"/>
        <c:noMultiLvlLbl val="0"/>
      </c:catAx>
      <c:valAx>
        <c:axId val="240758944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4073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'Young Unemp'!$B$1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'Young Unemp'!$A$2:$A$41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'Young Unemp'!$B$2:$B$41</c:f>
              <c:numCache>
                <c:formatCode>0.00</c:formatCode>
                <c:ptCount val="40"/>
                <c:pt idx="0">
                  <c:v>5.3333330000000014</c:v>
                </c:pt>
                <c:pt idx="1">
                  <c:v>5.6333330000000004</c:v>
                </c:pt>
                <c:pt idx="2">
                  <c:v>5.6</c:v>
                </c:pt>
                <c:pt idx="3">
                  <c:v>5.5</c:v>
                </c:pt>
                <c:pt idx="4">
                  <c:v>5.7</c:v>
                </c:pt>
                <c:pt idx="5">
                  <c:v>5.8666669999999996</c:v>
                </c:pt>
                <c:pt idx="6">
                  <c:v>6.5666669999999998</c:v>
                </c:pt>
                <c:pt idx="7">
                  <c:v>6.3666669999999996</c:v>
                </c:pt>
                <c:pt idx="8">
                  <c:v>6.6666669999999986</c:v>
                </c:pt>
                <c:pt idx="9">
                  <c:v>6.733333</c:v>
                </c:pt>
                <c:pt idx="10">
                  <c:v>6.4333330000000002</c:v>
                </c:pt>
                <c:pt idx="11">
                  <c:v>6.4666670000000002</c:v>
                </c:pt>
                <c:pt idx="12">
                  <c:v>6.6</c:v>
                </c:pt>
                <c:pt idx="13">
                  <c:v>6.6666669999999986</c:v>
                </c:pt>
                <c:pt idx="14">
                  <c:v>6.5</c:v>
                </c:pt>
                <c:pt idx="15">
                  <c:v>6.8</c:v>
                </c:pt>
                <c:pt idx="16">
                  <c:v>7.266667</c:v>
                </c:pt>
                <c:pt idx="17">
                  <c:v>7.6666670000000003</c:v>
                </c:pt>
                <c:pt idx="18">
                  <c:v>7.766667</c:v>
                </c:pt>
                <c:pt idx="19">
                  <c:v>8.2333339999999993</c:v>
                </c:pt>
                <c:pt idx="20">
                  <c:v>8.8333329999999997</c:v>
                </c:pt>
                <c:pt idx="21">
                  <c:v>9.1333330000000004</c:v>
                </c:pt>
                <c:pt idx="22">
                  <c:v>9.466666</c:v>
                </c:pt>
                <c:pt idx="23">
                  <c:v>9.3000000000000007</c:v>
                </c:pt>
                <c:pt idx="24">
                  <c:v>8.8000000000000007</c:v>
                </c:pt>
                <c:pt idx="25">
                  <c:v>8.8000000000000007</c:v>
                </c:pt>
                <c:pt idx="26">
                  <c:v>8.9</c:v>
                </c:pt>
                <c:pt idx="27">
                  <c:v>9.8666669999999996</c:v>
                </c:pt>
                <c:pt idx="28">
                  <c:v>9.1</c:v>
                </c:pt>
                <c:pt idx="29">
                  <c:v>9.466666</c:v>
                </c:pt>
                <c:pt idx="30">
                  <c:v>10.1</c:v>
                </c:pt>
                <c:pt idx="31">
                  <c:v>9.8333329999999997</c:v>
                </c:pt>
                <c:pt idx="32">
                  <c:v>10.3</c:v>
                </c:pt>
                <c:pt idx="33">
                  <c:v>9.9333329999999993</c:v>
                </c:pt>
                <c:pt idx="34">
                  <c:v>9.9333329999999993</c:v>
                </c:pt>
                <c:pt idx="35">
                  <c:v>9.4333329999999993</c:v>
                </c:pt>
                <c:pt idx="36">
                  <c:v>10.366669999999999</c:v>
                </c:pt>
                <c:pt idx="37">
                  <c:v>10.6</c:v>
                </c:pt>
                <c:pt idx="38">
                  <c:v>9.6999999999999993</c:v>
                </c:pt>
                <c:pt idx="39">
                  <c:v>9.7333339999999993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A-1444-987D-73F0A74FD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101040"/>
        <c:axId val="586102752"/>
      </c:lineChart>
      <c:catAx>
        <c:axId val="5861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86102752"/>
        <c:crosses val="autoZero"/>
        <c:auto val="1"/>
        <c:lblAlgn val="ctr"/>
        <c:lblOffset val="100"/>
        <c:noMultiLvlLbl val="0"/>
      </c:catAx>
      <c:valAx>
        <c:axId val="58610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8610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'Young Unemp'!$J$1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'Young Unemp'!$I$2:$I$41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'Young Unemp'!$J$2:$J$41</c:f>
              <c:numCache>
                <c:formatCode>0.00</c:formatCode>
                <c:ptCount val="40"/>
                <c:pt idx="0">
                  <c:v>8.7333339999999993</c:v>
                </c:pt>
                <c:pt idx="1">
                  <c:v>8.8666669999999996</c:v>
                </c:pt>
                <c:pt idx="2">
                  <c:v>9.6333330000000004</c:v>
                </c:pt>
                <c:pt idx="3">
                  <c:v>9.533334</c:v>
                </c:pt>
                <c:pt idx="4">
                  <c:v>9.3666669999999996</c:v>
                </c:pt>
                <c:pt idx="5">
                  <c:v>9.9333329999999993</c:v>
                </c:pt>
                <c:pt idx="6">
                  <c:v>8.8333329999999997</c:v>
                </c:pt>
                <c:pt idx="7">
                  <c:v>9.1666670000000003</c:v>
                </c:pt>
                <c:pt idx="8">
                  <c:v>8.2968550000000008</c:v>
                </c:pt>
                <c:pt idx="9">
                  <c:v>8.259958000000001</c:v>
                </c:pt>
                <c:pt idx="10">
                  <c:v>8.0850570000000008</c:v>
                </c:pt>
                <c:pt idx="11">
                  <c:v>8.6</c:v>
                </c:pt>
                <c:pt idx="12">
                  <c:v>9.033334</c:v>
                </c:pt>
                <c:pt idx="13">
                  <c:v>8.1333330000000004</c:v>
                </c:pt>
                <c:pt idx="14">
                  <c:v>7.9</c:v>
                </c:pt>
                <c:pt idx="15">
                  <c:v>7.266667</c:v>
                </c:pt>
                <c:pt idx="16">
                  <c:v>6.766667</c:v>
                </c:pt>
                <c:pt idx="17">
                  <c:v>7.0666669999999998</c:v>
                </c:pt>
                <c:pt idx="18">
                  <c:v>6.733333</c:v>
                </c:pt>
                <c:pt idx="19">
                  <c:v>6.4666670000000002</c:v>
                </c:pt>
                <c:pt idx="20">
                  <c:v>6.233333</c:v>
                </c:pt>
                <c:pt idx="21">
                  <c:v>6.4333330000000002</c:v>
                </c:pt>
                <c:pt idx="22">
                  <c:v>5.9</c:v>
                </c:pt>
                <c:pt idx="23">
                  <c:v>6.1666669999999986</c:v>
                </c:pt>
                <c:pt idx="24">
                  <c:v>6.1333330000000004</c:v>
                </c:pt>
                <c:pt idx="25">
                  <c:v>5.4</c:v>
                </c:pt>
                <c:pt idx="26">
                  <c:v>5.5333329999999998</c:v>
                </c:pt>
                <c:pt idx="27">
                  <c:v>5.3333330000000014</c:v>
                </c:pt>
                <c:pt idx="28">
                  <c:v>5.6666669999999986</c:v>
                </c:pt>
                <c:pt idx="29">
                  <c:v>5.1333330000000004</c:v>
                </c:pt>
                <c:pt idx="30">
                  <c:v>4.9333330000000002</c:v>
                </c:pt>
                <c:pt idx="31">
                  <c:v>4.8</c:v>
                </c:pt>
                <c:pt idx="32">
                  <c:v>4.5666669999999998</c:v>
                </c:pt>
                <c:pt idx="33">
                  <c:v>4.9000000000000004</c:v>
                </c:pt>
                <c:pt idx="34">
                  <c:v>4.6666669999999986</c:v>
                </c:pt>
                <c:pt idx="35">
                  <c:v>4.4333330000000002</c:v>
                </c:pt>
                <c:pt idx="36">
                  <c:v>3.9333330000000002</c:v>
                </c:pt>
                <c:pt idx="37">
                  <c:v>3.6333329999999999</c:v>
                </c:pt>
                <c:pt idx="38">
                  <c:v>3.6666669999999999</c:v>
                </c:pt>
                <c:pt idx="39">
                  <c:v>3.3333330000000001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A-F048-AA9C-5CDF7BB68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756176"/>
        <c:axId val="788757888"/>
      </c:lineChart>
      <c:catAx>
        <c:axId val="78875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8757888"/>
        <c:crosses val="autoZero"/>
        <c:auto val="1"/>
        <c:lblAlgn val="ctr"/>
        <c:lblOffset val="100"/>
        <c:noMultiLvlLbl val="0"/>
      </c:catAx>
      <c:valAx>
        <c:axId val="7887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875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'Old Unemp'!$B$1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'Old Unemp'!$A$2:$A$41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'Old Unemp'!$B$2:$B$41</c:f>
              <c:numCache>
                <c:formatCode>0.00</c:formatCode>
                <c:ptCount val="40"/>
                <c:pt idx="0">
                  <c:v>2.46215299999999</c:v>
                </c:pt>
                <c:pt idx="1">
                  <c:v>2.3812639999999901</c:v>
                </c:pt>
                <c:pt idx="2">
                  <c:v>2.553966</c:v>
                </c:pt>
                <c:pt idx="3">
                  <c:v>2.506526</c:v>
                </c:pt>
                <c:pt idx="4">
                  <c:v>2.5797680000000001</c:v>
                </c:pt>
                <c:pt idx="5">
                  <c:v>2.6537380000000002</c:v>
                </c:pt>
                <c:pt idx="6">
                  <c:v>2.667818</c:v>
                </c:pt>
                <c:pt idx="7">
                  <c:v>2.8682880000000002</c:v>
                </c:pt>
                <c:pt idx="8">
                  <c:v>2.8392740000000001</c:v>
                </c:pt>
                <c:pt idx="9">
                  <c:v>2.8872840000000002</c:v>
                </c:pt>
                <c:pt idx="10">
                  <c:v>2.86205</c:v>
                </c:pt>
                <c:pt idx="11">
                  <c:v>2.890082</c:v>
                </c:pt>
                <c:pt idx="12">
                  <c:v>2.848274</c:v>
                </c:pt>
                <c:pt idx="13">
                  <c:v>2.8468100000000001</c:v>
                </c:pt>
                <c:pt idx="14">
                  <c:v>2.9559380000000002</c:v>
                </c:pt>
                <c:pt idx="15">
                  <c:v>3.0519069999999902</c:v>
                </c:pt>
                <c:pt idx="16">
                  <c:v>3.1766369999999902</c:v>
                </c:pt>
                <c:pt idx="17">
                  <c:v>3.5793379999999901</c:v>
                </c:pt>
                <c:pt idx="18">
                  <c:v>3.7605810000000002</c:v>
                </c:pt>
                <c:pt idx="19">
                  <c:v>3.886819</c:v>
                </c:pt>
                <c:pt idx="20">
                  <c:v>4.0477559999999899</c:v>
                </c:pt>
                <c:pt idx="21">
                  <c:v>4.1402479999999997</c:v>
                </c:pt>
                <c:pt idx="22">
                  <c:v>4.124352</c:v>
                </c:pt>
                <c:pt idx="23">
                  <c:v>4.018675</c:v>
                </c:pt>
                <c:pt idx="24">
                  <c:v>4.2866099999999898</c:v>
                </c:pt>
                <c:pt idx="25">
                  <c:v>4.1812300000000002</c:v>
                </c:pt>
                <c:pt idx="26">
                  <c:v>4.1283059999999896</c:v>
                </c:pt>
                <c:pt idx="27">
                  <c:v>4.0862550000000004</c:v>
                </c:pt>
                <c:pt idx="28">
                  <c:v>4.2207920000000003</c:v>
                </c:pt>
                <c:pt idx="29">
                  <c:v>4.3485610000000001</c:v>
                </c:pt>
                <c:pt idx="30">
                  <c:v>4.5152089999999996</c:v>
                </c:pt>
                <c:pt idx="31">
                  <c:v>4.8250650000000004</c:v>
                </c:pt>
                <c:pt idx="32">
                  <c:v>4.6961389999999996</c:v>
                </c:pt>
                <c:pt idx="33">
                  <c:v>4.855899</c:v>
                </c:pt>
                <c:pt idx="34">
                  <c:v>4.9000199999999996</c:v>
                </c:pt>
                <c:pt idx="35">
                  <c:v>4.868563</c:v>
                </c:pt>
                <c:pt idx="36">
                  <c:v>4.80396</c:v>
                </c:pt>
                <c:pt idx="37">
                  <c:v>4.8420230000000002</c:v>
                </c:pt>
                <c:pt idx="38">
                  <c:v>4.6522620000000003</c:v>
                </c:pt>
                <c:pt idx="39">
                  <c:v>4.5222550000000004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1-F348-B058-A6022275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374447"/>
        <c:axId val="703300816"/>
      </c:lineChart>
      <c:catAx>
        <c:axId val="19403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03300816"/>
        <c:crosses val="autoZero"/>
        <c:auto val="1"/>
        <c:lblAlgn val="ctr"/>
        <c:lblOffset val="100"/>
        <c:noMultiLvlLbl val="0"/>
      </c:catAx>
      <c:valAx>
        <c:axId val="7033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4037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'Old Unemp'!$J$1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'Old Unemp'!$I$2:$I$41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'Old Unemp'!$J$2:$J$41</c:f>
              <c:numCache>
                <c:formatCode>0.00</c:formatCode>
                <c:ptCount val="40"/>
                <c:pt idx="0">
                  <c:v>4.16144599999999</c:v>
                </c:pt>
                <c:pt idx="1">
                  <c:v>4.7286109999999901</c:v>
                </c:pt>
                <c:pt idx="2">
                  <c:v>5.0087809999999902</c:v>
                </c:pt>
                <c:pt idx="3">
                  <c:v>4.7767999999999899</c:v>
                </c:pt>
                <c:pt idx="4">
                  <c:v>4.6236280000000001</c:v>
                </c:pt>
                <c:pt idx="5">
                  <c:v>4.6737010000000003</c:v>
                </c:pt>
                <c:pt idx="6">
                  <c:v>4.702299</c:v>
                </c:pt>
                <c:pt idx="7">
                  <c:v>4.590217</c:v>
                </c:pt>
                <c:pt idx="8">
                  <c:v>4.4055859999999898</c:v>
                </c:pt>
                <c:pt idx="9">
                  <c:v>4.3538059999999899</c:v>
                </c:pt>
                <c:pt idx="10">
                  <c:v>4.15723299999999</c:v>
                </c:pt>
                <c:pt idx="11">
                  <c:v>4.0920559999999897</c:v>
                </c:pt>
                <c:pt idx="12">
                  <c:v>4.1192479999999998</c:v>
                </c:pt>
                <c:pt idx="13">
                  <c:v>4.0879300000000001</c:v>
                </c:pt>
                <c:pt idx="14">
                  <c:v>3.93508699999999</c:v>
                </c:pt>
                <c:pt idx="15">
                  <c:v>3.9074520000000001</c:v>
                </c:pt>
                <c:pt idx="16">
                  <c:v>3.984375</c:v>
                </c:pt>
                <c:pt idx="17">
                  <c:v>3.79261299999999</c:v>
                </c:pt>
                <c:pt idx="18">
                  <c:v>3.70329199999999</c:v>
                </c:pt>
                <c:pt idx="19">
                  <c:v>3.61973099999999</c:v>
                </c:pt>
                <c:pt idx="20">
                  <c:v>3.393939</c:v>
                </c:pt>
                <c:pt idx="21">
                  <c:v>3.3694589999999902</c:v>
                </c:pt>
                <c:pt idx="22">
                  <c:v>3.3499029999999901</c:v>
                </c:pt>
                <c:pt idx="23">
                  <c:v>3.2139310000000001</c:v>
                </c:pt>
                <c:pt idx="24">
                  <c:v>3.2405979999999901</c:v>
                </c:pt>
                <c:pt idx="25">
                  <c:v>3.1598540000000002</c:v>
                </c:pt>
                <c:pt idx="26">
                  <c:v>3.1677299999999899</c:v>
                </c:pt>
                <c:pt idx="27">
                  <c:v>3.0519980000000002</c:v>
                </c:pt>
                <c:pt idx="28">
                  <c:v>3.0279259999999901</c:v>
                </c:pt>
                <c:pt idx="29">
                  <c:v>2.991336</c:v>
                </c:pt>
                <c:pt idx="30">
                  <c:v>2.8868429999999901</c:v>
                </c:pt>
                <c:pt idx="31">
                  <c:v>2.848414</c:v>
                </c:pt>
                <c:pt idx="32">
                  <c:v>2.7498009999999899</c:v>
                </c:pt>
                <c:pt idx="33">
                  <c:v>2.7006220000000001</c:v>
                </c:pt>
                <c:pt idx="34">
                  <c:v>2.6048789999999902</c:v>
                </c:pt>
                <c:pt idx="35">
                  <c:v>2.5654880000000002</c:v>
                </c:pt>
                <c:pt idx="36">
                  <c:v>2.3479369999999902</c:v>
                </c:pt>
                <c:pt idx="37">
                  <c:v>2.269444</c:v>
                </c:pt>
                <c:pt idx="38">
                  <c:v>2.31826499999999</c:v>
                </c:pt>
                <c:pt idx="39">
                  <c:v>2.379534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3-F341-89E6-A6C5991DF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805216"/>
        <c:axId val="788807360"/>
      </c:lineChart>
      <c:catAx>
        <c:axId val="7888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8807360"/>
        <c:crosses val="autoZero"/>
        <c:auto val="1"/>
        <c:lblAlgn val="ctr"/>
        <c:lblOffset val="100"/>
        <c:noMultiLvlLbl val="0"/>
      </c:catAx>
      <c:valAx>
        <c:axId val="7888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880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CPI!$C$1</c:f>
              <c:strCache>
                <c:ptCount val="1"/>
                <c:pt idx="0">
                  <c:v>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CPI!$A$2:$A$42</c:f>
              <c:strCache>
                <c:ptCount val="41"/>
                <c:pt idx="0">
                  <c:v>1993 IV</c:v>
                </c:pt>
                <c:pt idx="1">
                  <c:v>1994 I</c:v>
                </c:pt>
                <c:pt idx="2">
                  <c:v>1994 II</c:v>
                </c:pt>
                <c:pt idx="3">
                  <c:v>1994 III</c:v>
                </c:pt>
                <c:pt idx="4">
                  <c:v>1994 IV</c:v>
                </c:pt>
                <c:pt idx="5">
                  <c:v>1995 I</c:v>
                </c:pt>
                <c:pt idx="6">
                  <c:v>1995 II</c:v>
                </c:pt>
                <c:pt idx="7">
                  <c:v>1995 III</c:v>
                </c:pt>
                <c:pt idx="8">
                  <c:v>1995 IV</c:v>
                </c:pt>
                <c:pt idx="9">
                  <c:v>1996 I</c:v>
                </c:pt>
                <c:pt idx="10">
                  <c:v>1996 II</c:v>
                </c:pt>
                <c:pt idx="11">
                  <c:v>1996 III</c:v>
                </c:pt>
                <c:pt idx="12">
                  <c:v>1996 IV</c:v>
                </c:pt>
                <c:pt idx="13">
                  <c:v>1997 I</c:v>
                </c:pt>
                <c:pt idx="14">
                  <c:v>1997 II</c:v>
                </c:pt>
                <c:pt idx="15">
                  <c:v>1997 III</c:v>
                </c:pt>
                <c:pt idx="16">
                  <c:v>1997 IV</c:v>
                </c:pt>
                <c:pt idx="17">
                  <c:v>1998 I</c:v>
                </c:pt>
                <c:pt idx="18">
                  <c:v>1998 II</c:v>
                </c:pt>
                <c:pt idx="19">
                  <c:v>1998 III</c:v>
                </c:pt>
                <c:pt idx="20">
                  <c:v>1998 IV</c:v>
                </c:pt>
                <c:pt idx="21">
                  <c:v>1999 I</c:v>
                </c:pt>
                <c:pt idx="22">
                  <c:v>1999 II</c:v>
                </c:pt>
                <c:pt idx="23">
                  <c:v>1999 III</c:v>
                </c:pt>
                <c:pt idx="24">
                  <c:v>1999 IV</c:v>
                </c:pt>
                <c:pt idx="25">
                  <c:v>2000 I</c:v>
                </c:pt>
                <c:pt idx="26">
                  <c:v>2000 II</c:v>
                </c:pt>
                <c:pt idx="27">
                  <c:v>2000 III</c:v>
                </c:pt>
                <c:pt idx="28">
                  <c:v>2000 IV</c:v>
                </c:pt>
                <c:pt idx="29">
                  <c:v>2001 I</c:v>
                </c:pt>
                <c:pt idx="30">
                  <c:v>2001 II</c:v>
                </c:pt>
                <c:pt idx="31">
                  <c:v>2001 III</c:v>
                </c:pt>
                <c:pt idx="32">
                  <c:v>2001 IV</c:v>
                </c:pt>
                <c:pt idx="33">
                  <c:v>2002 I</c:v>
                </c:pt>
                <c:pt idx="34">
                  <c:v>2002 II</c:v>
                </c:pt>
                <c:pt idx="35">
                  <c:v>2002 III</c:v>
                </c:pt>
                <c:pt idx="36">
                  <c:v>2002 IV</c:v>
                </c:pt>
                <c:pt idx="37">
                  <c:v>2003 I</c:v>
                </c:pt>
                <c:pt idx="38">
                  <c:v>2003 II</c:v>
                </c:pt>
                <c:pt idx="39">
                  <c:v>2003 III</c:v>
                </c:pt>
                <c:pt idx="40">
                  <c:v>2003 IV</c:v>
                </c:pt>
              </c:strCache>
            </c:strRef>
          </c:cat>
          <c:val>
            <c:numRef>
              <c:f>CPI!$C$3:$C$42</c:f>
              <c:numCache>
                <c:formatCode>0.0000</c:formatCode>
                <c:ptCount val="40"/>
                <c:pt idx="0">
                  <c:v>6.2617970827835868E-3</c:v>
                </c:pt>
                <c:pt idx="1">
                  <c:v>-1.8668084798978749E-3</c:v>
                </c:pt>
                <c:pt idx="2">
                  <c:v>3.115803625862844E-4</c:v>
                </c:pt>
                <c:pt idx="3">
                  <c:v>4.6744978966701033E-3</c:v>
                </c:pt>
                <c:pt idx="4">
                  <c:v>-2.0122715711178882E-3</c:v>
                </c:pt>
                <c:pt idx="5">
                  <c:v>-2.9921331268387679E-3</c:v>
                </c:pt>
                <c:pt idx="6">
                  <c:v>0</c:v>
                </c:pt>
                <c:pt idx="7">
                  <c:v>-3.3336611450604498E-4</c:v>
                </c:pt>
                <c:pt idx="8">
                  <c:v>3.2938679346206383E-4</c:v>
                </c:pt>
                <c:pt idx="9">
                  <c:v>-3.374566218476473E-4</c:v>
                </c:pt>
                <c:pt idx="10">
                  <c:v>2.0256277497912503E-3</c:v>
                </c:pt>
                <c:pt idx="11">
                  <c:v>3.3699018370551338E-4</c:v>
                </c:pt>
                <c:pt idx="12">
                  <c:v>3.0312778041855599E-3</c:v>
                </c:pt>
                <c:pt idx="13">
                  <c:v>1.4775031203213799E-2</c:v>
                </c:pt>
                <c:pt idx="14">
                  <c:v>3.3086827613729225E-3</c:v>
                </c:pt>
                <c:pt idx="15">
                  <c:v>-3.2967724598613967E-4</c:v>
                </c:pt>
                <c:pt idx="16">
                  <c:v>2.3095011337742719E-3</c:v>
                </c:pt>
                <c:pt idx="17">
                  <c:v>-1.3161043311797579E-3</c:v>
                </c:pt>
                <c:pt idx="18">
                  <c:v>-2.966734555329312E-3</c:v>
                </c:pt>
                <c:pt idx="19">
                  <c:v>7.2722837730723293E-3</c:v>
                </c:pt>
                <c:pt idx="20">
                  <c:v>-4.2657001325141124E-3</c:v>
                </c:pt>
                <c:pt idx="21">
                  <c:v>-2.3075156742952243E-3</c:v>
                </c:pt>
                <c:pt idx="22">
                  <c:v>-6.6074355714889807E-4</c:v>
                </c:pt>
                <c:pt idx="23">
                  <c:v>-2.9751617253534058E-3</c:v>
                </c:pt>
                <c:pt idx="24">
                  <c:v>3.1676296769733383E-4</c:v>
                </c:pt>
                <c:pt idx="25">
                  <c:v>-1.9442525124681255E-3</c:v>
                </c:pt>
                <c:pt idx="26">
                  <c:v>-1.6234169597278145E-3</c:v>
                </c:pt>
                <c:pt idx="27">
                  <c:v>-1.300805078439695E-3</c:v>
                </c:pt>
                <c:pt idx="28">
                  <c:v>-3.2567528942777183E-4</c:v>
                </c:pt>
                <c:pt idx="29">
                  <c:v>-4.560232972043732E-3</c:v>
                </c:pt>
                <c:pt idx="30">
                  <c:v>-2.2906126752708636E-3</c:v>
                </c:pt>
                <c:pt idx="31">
                  <c:v>-3.6076676198164453E-3</c:v>
                </c:pt>
                <c:pt idx="32">
                  <c:v>-3.2917210807931929E-3</c:v>
                </c:pt>
                <c:pt idx="33">
                  <c:v>3.3030015873439873E-4</c:v>
                </c:pt>
                <c:pt idx="34">
                  <c:v>-1.3205598068853457E-3</c:v>
                </c:pt>
                <c:pt idx="35">
                  <c:v>-9.9178070574263951E-4</c:v>
                </c:pt>
                <c:pt idx="36">
                  <c:v>-6.6180936527403722E-4</c:v>
                </c:pt>
                <c:pt idx="37">
                  <c:v>6.6224764696893202E-4</c:v>
                </c:pt>
                <c:pt idx="38">
                  <c:v>-1.3236187305480744E-3</c:v>
                </c:pt>
                <c:pt idx="39">
                  <c:v>-1.9880595286518254E-3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A-234A-86AD-0961E2DDC578}"/>
            </c:ext>
          </c:extLst>
        </c:ser>
        <c:ser>
          <c:idx val="1"/>
          <c:order val="1"/>
          <c:tx>
            <c:v>cpi平滑化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CPI!$D$3:$D$42</c:f>
              <c:numCache>
                <c:formatCode>0.0000</c:formatCode>
                <c:ptCount val="40"/>
                <c:pt idx="0">
                  <c:v>6.2617970827835868E-3</c:v>
                </c:pt>
                <c:pt idx="1">
                  <c:v>-1.8668084798978749E-3</c:v>
                </c:pt>
                <c:pt idx="2">
                  <c:v>3.115803625862844E-4</c:v>
                </c:pt>
                <c:pt idx="3">
                  <c:v>4.6744978966701033E-3</c:v>
                </c:pt>
                <c:pt idx="4">
                  <c:v>-2.0122715711178882E-3</c:v>
                </c:pt>
                <c:pt idx="5">
                  <c:v>-2.9921331268387679E-3</c:v>
                </c:pt>
                <c:pt idx="6">
                  <c:v>0</c:v>
                </c:pt>
                <c:pt idx="7">
                  <c:v>-3.3336611450604498E-4</c:v>
                </c:pt>
                <c:pt idx="8">
                  <c:v>3.2938679346206399E-4</c:v>
                </c:pt>
                <c:pt idx="9">
                  <c:v>-3.374566218476473E-4</c:v>
                </c:pt>
                <c:pt idx="10">
                  <c:v>2.0256277497912503E-3</c:v>
                </c:pt>
                <c:pt idx="11">
                  <c:v>3.3699018370551338E-4</c:v>
                </c:pt>
                <c:pt idx="12">
                  <c:v>3.0312778041855599E-3</c:v>
                </c:pt>
                <c:pt idx="13">
                  <c:v>1.4775031203213799E-2</c:v>
                </c:pt>
                <c:pt idx="14">
                  <c:v>3.3086827613729225E-3</c:v>
                </c:pt>
                <c:pt idx="15">
                  <c:v>-3.2967724598613967E-4</c:v>
                </c:pt>
                <c:pt idx="16">
                  <c:v>2.3095011337742719E-3</c:v>
                </c:pt>
                <c:pt idx="17">
                  <c:v>-1.3161043311797579E-3</c:v>
                </c:pt>
                <c:pt idx="18">
                  <c:v>-2.966734555329312E-3</c:v>
                </c:pt>
                <c:pt idx="19">
                  <c:v>7.2722837730723293E-3</c:v>
                </c:pt>
                <c:pt idx="20">
                  <c:v>-4.2657001325141124E-3</c:v>
                </c:pt>
                <c:pt idx="21">
                  <c:v>-2.3075156742952243E-3</c:v>
                </c:pt>
                <c:pt idx="22">
                  <c:v>-6.6074355714889807E-4</c:v>
                </c:pt>
                <c:pt idx="23">
                  <c:v>-2.9751617253534058E-3</c:v>
                </c:pt>
                <c:pt idx="24">
                  <c:v>3.1676296769733383E-4</c:v>
                </c:pt>
                <c:pt idx="25">
                  <c:v>-1.9442525124681255E-3</c:v>
                </c:pt>
                <c:pt idx="26">
                  <c:v>-1.6234169597278145E-3</c:v>
                </c:pt>
                <c:pt idx="27">
                  <c:v>-1.300805078439695E-3</c:v>
                </c:pt>
                <c:pt idx="28">
                  <c:v>-3.2567528942777183E-4</c:v>
                </c:pt>
                <c:pt idx="29">
                  <c:v>-4.560232972043732E-3</c:v>
                </c:pt>
                <c:pt idx="30">
                  <c:v>-2.2906126752708636E-3</c:v>
                </c:pt>
                <c:pt idx="31">
                  <c:v>-3.6076676198164453E-3</c:v>
                </c:pt>
                <c:pt idx="32">
                  <c:v>-3.2917210807931929E-3</c:v>
                </c:pt>
                <c:pt idx="33">
                  <c:v>3.3030015873439873E-4</c:v>
                </c:pt>
                <c:pt idx="34">
                  <c:v>-1.3205598068853457E-3</c:v>
                </c:pt>
                <c:pt idx="35">
                  <c:v>-9.9178070574263951E-4</c:v>
                </c:pt>
                <c:pt idx="36">
                  <c:v>-6.6180936527403722E-4</c:v>
                </c:pt>
                <c:pt idx="37">
                  <c:v>6.6224764696893202E-4</c:v>
                </c:pt>
                <c:pt idx="38">
                  <c:v>-1.3236187305480744E-3</c:v>
                </c:pt>
                <c:pt idx="39">
                  <c:v>-1.9880595286518254E-3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3-B34F-8ACF-A64B67FDA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458272"/>
        <c:axId val="349459984"/>
      </c:lineChart>
      <c:catAx>
        <c:axId val="3494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49459984"/>
        <c:crosses val="autoZero"/>
        <c:auto val="1"/>
        <c:lblAlgn val="ctr"/>
        <c:lblOffset val="100"/>
        <c:noMultiLvlLbl val="0"/>
      </c:catAx>
      <c:valAx>
        <c:axId val="3494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4945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CPI!$K$1</c:f>
              <c:strCache>
                <c:ptCount val="1"/>
                <c:pt idx="0">
                  <c:v>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CPI!$I$2:$I$42</c:f>
              <c:strCache>
                <c:ptCount val="41"/>
                <c:pt idx="0">
                  <c:v>2008 IV</c:v>
                </c:pt>
                <c:pt idx="1">
                  <c:v>2009 I</c:v>
                </c:pt>
                <c:pt idx="2">
                  <c:v>2009 II</c:v>
                </c:pt>
                <c:pt idx="3">
                  <c:v>2009 III</c:v>
                </c:pt>
                <c:pt idx="4">
                  <c:v>2009 IV</c:v>
                </c:pt>
                <c:pt idx="5">
                  <c:v>2010 I</c:v>
                </c:pt>
                <c:pt idx="6">
                  <c:v>2010 II</c:v>
                </c:pt>
                <c:pt idx="7">
                  <c:v>2010 III</c:v>
                </c:pt>
                <c:pt idx="8">
                  <c:v>2010 IV</c:v>
                </c:pt>
                <c:pt idx="9">
                  <c:v>2011 I</c:v>
                </c:pt>
                <c:pt idx="10">
                  <c:v>2011 II</c:v>
                </c:pt>
                <c:pt idx="11">
                  <c:v>2011 III</c:v>
                </c:pt>
                <c:pt idx="12">
                  <c:v>2011 IV</c:v>
                </c:pt>
                <c:pt idx="13">
                  <c:v>2012 I</c:v>
                </c:pt>
                <c:pt idx="14">
                  <c:v>2012 II</c:v>
                </c:pt>
                <c:pt idx="15">
                  <c:v>2012 III</c:v>
                </c:pt>
                <c:pt idx="16">
                  <c:v>2012 IV</c:v>
                </c:pt>
                <c:pt idx="17">
                  <c:v>2013 I</c:v>
                </c:pt>
                <c:pt idx="18">
                  <c:v>2013 II</c:v>
                </c:pt>
                <c:pt idx="19">
                  <c:v>2013 III</c:v>
                </c:pt>
                <c:pt idx="20">
                  <c:v>2013 IV</c:v>
                </c:pt>
                <c:pt idx="21">
                  <c:v>2014 I</c:v>
                </c:pt>
                <c:pt idx="22">
                  <c:v>2014 II</c:v>
                </c:pt>
                <c:pt idx="23">
                  <c:v>2014 III</c:v>
                </c:pt>
                <c:pt idx="24">
                  <c:v>2014 IV</c:v>
                </c:pt>
                <c:pt idx="25">
                  <c:v>2015 I</c:v>
                </c:pt>
                <c:pt idx="26">
                  <c:v>2015 II</c:v>
                </c:pt>
                <c:pt idx="27">
                  <c:v>2015 III</c:v>
                </c:pt>
                <c:pt idx="28">
                  <c:v>2015 IV</c:v>
                </c:pt>
                <c:pt idx="29">
                  <c:v>2016 I</c:v>
                </c:pt>
                <c:pt idx="30">
                  <c:v>2016 II</c:v>
                </c:pt>
                <c:pt idx="31">
                  <c:v>2016 III</c:v>
                </c:pt>
                <c:pt idx="32">
                  <c:v>2016 IV</c:v>
                </c:pt>
                <c:pt idx="33">
                  <c:v>2017 I</c:v>
                </c:pt>
                <c:pt idx="34">
                  <c:v>2017 II</c:v>
                </c:pt>
                <c:pt idx="35">
                  <c:v>2017 III</c:v>
                </c:pt>
                <c:pt idx="36">
                  <c:v>2017 IV</c:v>
                </c:pt>
                <c:pt idx="37">
                  <c:v>2018 I</c:v>
                </c:pt>
                <c:pt idx="38">
                  <c:v>2018 II</c:v>
                </c:pt>
                <c:pt idx="39">
                  <c:v>2018 III</c:v>
                </c:pt>
                <c:pt idx="40">
                  <c:v>2018 IV</c:v>
                </c:pt>
              </c:strCache>
            </c:strRef>
          </c:cat>
          <c:val>
            <c:numRef>
              <c:f>CPI!$K$3:$K$42</c:f>
              <c:numCache>
                <c:formatCode>0.0000</c:formatCode>
                <c:ptCount val="40"/>
                <c:pt idx="0">
                  <c:v>-9.1294847813014248E-3</c:v>
                </c:pt>
                <c:pt idx="1">
                  <c:v>-4.2777137063010444E-3</c:v>
                </c:pt>
                <c:pt idx="2">
                  <c:v>-2.974193230039333E-3</c:v>
                </c:pt>
                <c:pt idx="3">
                  <c:v>-3.9774205907814573E-3</c:v>
                </c:pt>
                <c:pt idx="4">
                  <c:v>1.9781221286743408E-3</c:v>
                </c:pt>
                <c:pt idx="5">
                  <c:v>-1.7531260844684928E-3</c:v>
                </c:pt>
                <c:pt idx="6">
                  <c:v>-3.5125133611913434E-3</c:v>
                </c:pt>
                <c:pt idx="7">
                  <c:v>1.7623953704316304E-3</c:v>
                </c:pt>
                <c:pt idx="8">
                  <c:v>-2.1111744923082098E-3</c:v>
                </c:pt>
                <c:pt idx="9">
                  <c:v>0</c:v>
                </c:pt>
                <c:pt idx="10">
                  <c:v>1.0577685416248742E-3</c:v>
                </c:pt>
                <c:pt idx="11">
                  <c:v>-2.1134054857418452E-3</c:v>
                </c:pt>
                <c:pt idx="12">
                  <c:v>4.5887604283272434E-3</c:v>
                </c:pt>
                <c:pt idx="13">
                  <c:v>-2.1082073694182256E-3</c:v>
                </c:pt>
                <c:pt idx="14">
                  <c:v>-4.5774501029927223E-3</c:v>
                </c:pt>
                <c:pt idx="15">
                  <c:v>0</c:v>
                </c:pt>
                <c:pt idx="16">
                  <c:v>1.0612402982813115E-3</c:v>
                </c:pt>
                <c:pt idx="17">
                  <c:v>1.0600111446412892E-3</c:v>
                </c:pt>
                <c:pt idx="18">
                  <c:v>6.7067458626531799E-3</c:v>
                </c:pt>
                <c:pt idx="19">
                  <c:v>4.9087323738198421E-3</c:v>
                </c:pt>
                <c:pt idx="20">
                  <c:v>2.0934955546504223E-3</c:v>
                </c:pt>
                <c:pt idx="21">
                  <c:v>2.1935934755129151E-2</c:v>
                </c:pt>
                <c:pt idx="22">
                  <c:v>4.0889592077879185E-3</c:v>
                </c:pt>
                <c:pt idx="23">
                  <c:v>-2.7149384604627327E-3</c:v>
                </c:pt>
                <c:pt idx="24">
                  <c:v>3.4026611336596878E-4</c:v>
                </c:pt>
                <c:pt idx="25">
                  <c:v>3.7412532045692842E-3</c:v>
                </c:pt>
                <c:pt idx="26">
                  <c:v>0</c:v>
                </c:pt>
                <c:pt idx="27">
                  <c:v>-2.3718781420770368E-3</c:v>
                </c:pt>
                <c:pt idx="28">
                  <c:v>-1.0189645914558544E-3</c:v>
                </c:pt>
                <c:pt idx="29">
                  <c:v>3.39934521777335E-4</c:v>
                </c:pt>
                <c:pt idx="30">
                  <c:v>-1.3595764811596925E-3</c:v>
                </c:pt>
                <c:pt idx="31">
                  <c:v>4.4245639821768106E-3</c:v>
                </c:pt>
                <c:pt idx="32">
                  <c:v>-6.7796474783000883E-4</c:v>
                </c:pt>
                <c:pt idx="33">
                  <c:v>2.0352740875737153E-3</c:v>
                </c:pt>
                <c:pt idx="34">
                  <c:v>6.7704672020221421E-4</c:v>
                </c:pt>
                <c:pt idx="35">
                  <c:v>4.057538931259012E-3</c:v>
                </c:pt>
                <c:pt idx="36">
                  <c:v>6.0627051832209339E-3</c:v>
                </c:pt>
                <c:pt idx="37">
                  <c:v>-4.0177756733694595E-3</c:v>
                </c:pt>
                <c:pt idx="38">
                  <c:v>5.042231536568258E-3</c:v>
                </c:pt>
                <c:pt idx="39">
                  <c:v>1.3382435110562698E-3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8-084F-BAF4-845974D76CC4}"/>
            </c:ext>
          </c:extLst>
        </c:ser>
        <c:ser>
          <c:idx val="1"/>
          <c:order val="1"/>
          <c:tx>
            <c:v>cpi平滑化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CPI!$L$3:$L$42</c:f>
              <c:numCache>
                <c:formatCode>0.0000</c:formatCode>
                <c:ptCount val="40"/>
                <c:pt idx="0">
                  <c:v>-9.1294847813014248E-3</c:v>
                </c:pt>
                <c:pt idx="1">
                  <c:v>-4.2777137063010444E-3</c:v>
                </c:pt>
                <c:pt idx="2">
                  <c:v>-2.974193230039333E-3</c:v>
                </c:pt>
                <c:pt idx="3">
                  <c:v>-3.9774205907814573E-3</c:v>
                </c:pt>
                <c:pt idx="4">
                  <c:v>1.9781221286743408E-3</c:v>
                </c:pt>
                <c:pt idx="5">
                  <c:v>-1.7531260844684928E-3</c:v>
                </c:pt>
                <c:pt idx="6">
                  <c:v>-3.5125133611913434E-3</c:v>
                </c:pt>
                <c:pt idx="7">
                  <c:v>1.7623953704316304E-3</c:v>
                </c:pt>
                <c:pt idx="8">
                  <c:v>-2.1111744923082098E-3</c:v>
                </c:pt>
                <c:pt idx="9">
                  <c:v>0</c:v>
                </c:pt>
                <c:pt idx="10">
                  <c:v>1.0577685416248742E-3</c:v>
                </c:pt>
                <c:pt idx="11">
                  <c:v>-2.1134054857418452E-3</c:v>
                </c:pt>
                <c:pt idx="12">
                  <c:v>4.5887604283272434E-3</c:v>
                </c:pt>
                <c:pt idx="13">
                  <c:v>-2.1082073694182256E-3</c:v>
                </c:pt>
                <c:pt idx="14">
                  <c:v>-4.5774501029927223E-3</c:v>
                </c:pt>
                <c:pt idx="15">
                  <c:v>0</c:v>
                </c:pt>
                <c:pt idx="16">
                  <c:v>1.0612402982813115E-3</c:v>
                </c:pt>
                <c:pt idx="17">
                  <c:v>1.0600111446412892E-3</c:v>
                </c:pt>
                <c:pt idx="18">
                  <c:v>6.7067458626531799E-3</c:v>
                </c:pt>
                <c:pt idx="19">
                  <c:v>4.9087323738198421E-3</c:v>
                </c:pt>
                <c:pt idx="20">
                  <c:v>2.0934955546504223E-3</c:v>
                </c:pt>
                <c:pt idx="21">
                  <c:v>2.4006321746052866E-3</c:v>
                </c:pt>
                <c:pt idx="22">
                  <c:v>4.0889592077879185E-3</c:v>
                </c:pt>
                <c:pt idx="23">
                  <c:v>-2.7149384604627327E-3</c:v>
                </c:pt>
                <c:pt idx="24">
                  <c:v>3.4026611336596878E-4</c:v>
                </c:pt>
                <c:pt idx="25">
                  <c:v>3.7412532045692842E-3</c:v>
                </c:pt>
                <c:pt idx="26">
                  <c:v>0</c:v>
                </c:pt>
                <c:pt idx="27">
                  <c:v>-2.3718781420770368E-3</c:v>
                </c:pt>
                <c:pt idx="28">
                  <c:v>-1.0189645914558544E-3</c:v>
                </c:pt>
                <c:pt idx="29">
                  <c:v>3.39934521777335E-4</c:v>
                </c:pt>
                <c:pt idx="30">
                  <c:v>-1.3595764811596925E-3</c:v>
                </c:pt>
                <c:pt idx="31">
                  <c:v>4.4245639821768106E-3</c:v>
                </c:pt>
                <c:pt idx="32">
                  <c:v>-6.7796474783000883E-4</c:v>
                </c:pt>
                <c:pt idx="33">
                  <c:v>2.0352740875737153E-3</c:v>
                </c:pt>
                <c:pt idx="34">
                  <c:v>6.7704672020221421E-4</c:v>
                </c:pt>
                <c:pt idx="35">
                  <c:v>4.057538931259012E-3</c:v>
                </c:pt>
                <c:pt idx="36">
                  <c:v>6.0627051832209339E-3</c:v>
                </c:pt>
                <c:pt idx="37">
                  <c:v>-4.0177756733694595E-3</c:v>
                </c:pt>
                <c:pt idx="38">
                  <c:v>5.042231536568258E-3</c:v>
                </c:pt>
                <c:pt idx="39">
                  <c:v>1.3382435110562698E-3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4-3944-869E-FEC4614BA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416623"/>
        <c:axId val="2008904911"/>
      </c:lineChart>
      <c:catAx>
        <c:axId val="20084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8904911"/>
        <c:crosses val="autoZero"/>
        <c:auto val="1"/>
        <c:lblAlgn val="ctr"/>
        <c:lblOffset val="100"/>
        <c:noMultiLvlLbl val="0"/>
      </c:catAx>
      <c:valAx>
        <c:axId val="200890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841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'Nominal GDP'!$B$1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'Nominal GDP'!$A$2:$A$41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'Nominal GDP'!$B$2:$B$41</c:f>
              <c:numCache>
                <c:formatCode>#,##0.00</c:formatCode>
                <c:ptCount val="40"/>
                <c:pt idx="0">
                  <c:v>510102.9</c:v>
                </c:pt>
                <c:pt idx="1">
                  <c:v>509036.79999999999</c:v>
                </c:pt>
                <c:pt idx="2">
                  <c:v>512988.9</c:v>
                </c:pt>
                <c:pt idx="3">
                  <c:v>511572</c:v>
                </c:pt>
                <c:pt idx="4">
                  <c:v>514908.4</c:v>
                </c:pt>
                <c:pt idx="5">
                  <c:v>518785.5</c:v>
                </c:pt>
                <c:pt idx="6">
                  <c:v>525380.9</c:v>
                </c:pt>
                <c:pt idx="7">
                  <c:v>527014.69999999995</c:v>
                </c:pt>
                <c:pt idx="8">
                  <c:v>529017.69999999995</c:v>
                </c:pt>
                <c:pt idx="9">
                  <c:v>536049.4</c:v>
                </c:pt>
                <c:pt idx="10">
                  <c:v>536121.9</c:v>
                </c:pt>
                <c:pt idx="11">
                  <c:v>541134.80000000005</c:v>
                </c:pt>
                <c:pt idx="12">
                  <c:v>542156.69999999995</c:v>
                </c:pt>
                <c:pt idx="13">
                  <c:v>544079.9</c:v>
                </c:pt>
                <c:pt idx="14">
                  <c:v>544024.6</c:v>
                </c:pt>
                <c:pt idx="15">
                  <c:v>544965.80000000005</c:v>
                </c:pt>
                <c:pt idx="16">
                  <c:v>537984.19999999995</c:v>
                </c:pt>
                <c:pt idx="17">
                  <c:v>534816</c:v>
                </c:pt>
                <c:pt idx="18">
                  <c:v>533899.69999999995</c:v>
                </c:pt>
                <c:pt idx="19">
                  <c:v>539288.6</c:v>
                </c:pt>
                <c:pt idx="20">
                  <c:v>529063.30000000005</c:v>
                </c:pt>
                <c:pt idx="21">
                  <c:v>529019.1</c:v>
                </c:pt>
                <c:pt idx="22">
                  <c:v>528593.4</c:v>
                </c:pt>
                <c:pt idx="23">
                  <c:v>527862.6</c:v>
                </c:pt>
                <c:pt idx="24">
                  <c:v>535133.80000000005</c:v>
                </c:pt>
                <c:pt idx="25">
                  <c:v>535358.69999999995</c:v>
                </c:pt>
                <c:pt idx="26">
                  <c:v>534440.1</c:v>
                </c:pt>
                <c:pt idx="27">
                  <c:v>537843.4</c:v>
                </c:pt>
                <c:pt idx="28">
                  <c:v>542552.69999999995</c:v>
                </c:pt>
                <c:pt idx="29">
                  <c:v>534253.69999999995</c:v>
                </c:pt>
                <c:pt idx="30">
                  <c:v>527026</c:v>
                </c:pt>
                <c:pt idx="31">
                  <c:v>523926.1</c:v>
                </c:pt>
                <c:pt idx="32">
                  <c:v>525460.80000000005</c:v>
                </c:pt>
                <c:pt idx="33">
                  <c:v>524239.7</c:v>
                </c:pt>
                <c:pt idx="34">
                  <c:v>524193.6</c:v>
                </c:pt>
                <c:pt idx="35">
                  <c:v>524421.6</c:v>
                </c:pt>
                <c:pt idx="36">
                  <c:v>521369.3</c:v>
                </c:pt>
                <c:pt idx="37">
                  <c:v>524525.4</c:v>
                </c:pt>
                <c:pt idx="38">
                  <c:v>524374.1</c:v>
                </c:pt>
                <c:pt idx="39">
                  <c:v>526400.19999999995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9-694F-9EA1-C443CF937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534608"/>
        <c:axId val="304536336"/>
      </c:lineChart>
      <c:catAx>
        <c:axId val="3045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4536336"/>
        <c:crosses val="autoZero"/>
        <c:auto val="1"/>
        <c:lblAlgn val="ctr"/>
        <c:lblOffset val="100"/>
        <c:noMultiLvlLbl val="0"/>
      </c:catAx>
      <c:valAx>
        <c:axId val="3045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453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'Nominal GDP'!$J$1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'Nominal GDP'!$I$2:$I$41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'Nominal GDP'!$J$2:$J$41</c:f>
              <c:numCache>
                <c:formatCode>#,##0.00</c:formatCode>
                <c:ptCount val="40"/>
                <c:pt idx="0">
                  <c:v>492259.6</c:v>
                </c:pt>
                <c:pt idx="1">
                  <c:v>497861.7</c:v>
                </c:pt>
                <c:pt idx="2">
                  <c:v>493597.9</c:v>
                </c:pt>
                <c:pt idx="3">
                  <c:v>496481.6</c:v>
                </c:pt>
                <c:pt idx="4">
                  <c:v>501533.7</c:v>
                </c:pt>
                <c:pt idx="5">
                  <c:v>504936.8</c:v>
                </c:pt>
                <c:pt idx="6">
                  <c:v>510930.7</c:v>
                </c:pt>
                <c:pt idx="7">
                  <c:v>505304.2</c:v>
                </c:pt>
                <c:pt idx="8">
                  <c:v>498689.8</c:v>
                </c:pt>
                <c:pt idx="9">
                  <c:v>490672.6</c:v>
                </c:pt>
                <c:pt idx="10">
                  <c:v>501084.3</c:v>
                </c:pt>
                <c:pt idx="11">
                  <c:v>500247.5</c:v>
                </c:pt>
                <c:pt idx="12">
                  <c:v>507465</c:v>
                </c:pt>
                <c:pt idx="13">
                  <c:v>500178.1</c:v>
                </c:pt>
                <c:pt idx="14">
                  <c:v>497580.9</c:v>
                </c:pt>
                <c:pt idx="15">
                  <c:v>497230</c:v>
                </c:pt>
                <c:pt idx="16">
                  <c:v>502947.1</c:v>
                </c:pt>
                <c:pt idx="17">
                  <c:v>507554.4</c:v>
                </c:pt>
                <c:pt idx="18">
                  <c:v>512890</c:v>
                </c:pt>
                <c:pt idx="19">
                  <c:v>512474.8</c:v>
                </c:pt>
                <c:pt idx="20">
                  <c:v>516608</c:v>
                </c:pt>
                <c:pt idx="21">
                  <c:v>517941.2</c:v>
                </c:pt>
                <c:pt idx="22">
                  <c:v>518261.7</c:v>
                </c:pt>
                <c:pt idx="23">
                  <c:v>522095</c:v>
                </c:pt>
                <c:pt idx="24">
                  <c:v>534727.30000000005</c:v>
                </c:pt>
                <c:pt idx="25">
                  <c:v>538193.5</c:v>
                </c:pt>
                <c:pt idx="26">
                  <c:v>539902</c:v>
                </c:pt>
                <c:pt idx="27">
                  <c:v>539306.19999999995</c:v>
                </c:pt>
                <c:pt idx="28">
                  <c:v>545302.5</c:v>
                </c:pt>
                <c:pt idx="29">
                  <c:v>543366.40000000002</c:v>
                </c:pt>
                <c:pt idx="30">
                  <c:v>543580.19999999995</c:v>
                </c:pt>
                <c:pt idx="31">
                  <c:v>544543</c:v>
                </c:pt>
                <c:pt idx="32">
                  <c:v>547710.4</c:v>
                </c:pt>
                <c:pt idx="33">
                  <c:v>550561.9</c:v>
                </c:pt>
                <c:pt idx="34">
                  <c:v>557116.19999999995</c:v>
                </c:pt>
                <c:pt idx="35">
                  <c:v>556799</c:v>
                </c:pt>
                <c:pt idx="36">
                  <c:v>558448.69999999995</c:v>
                </c:pt>
                <c:pt idx="37">
                  <c:v>558877.6</c:v>
                </c:pt>
                <c:pt idx="38">
                  <c:v>555387.1</c:v>
                </c:pt>
                <c:pt idx="39">
                  <c:v>553492.9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F-BE43-8F90-308715F5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048175"/>
        <c:axId val="1459116335"/>
      </c:lineChart>
      <c:catAx>
        <c:axId val="12330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459116335"/>
        <c:crosses val="autoZero"/>
        <c:auto val="1"/>
        <c:lblAlgn val="ctr"/>
        <c:lblOffset val="100"/>
        <c:noMultiLvlLbl val="0"/>
      </c:catAx>
      <c:valAx>
        <c:axId val="14591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3304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'Household Consumption'!$B$5</c:f>
              <c:strCache>
                <c:ptCount val="1"/>
                <c:pt idx="0">
                  <c:v>Consumption of Households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'Household Consumption'!$A$6:$A$45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'Household Consumption'!$B$6:$B$45</c:f>
              <c:numCache>
                <c:formatCode>#,##0.00</c:formatCode>
                <c:ptCount val="40"/>
                <c:pt idx="0">
                  <c:v>262018.6</c:v>
                </c:pt>
                <c:pt idx="1">
                  <c:v>264538.7</c:v>
                </c:pt>
                <c:pt idx="2">
                  <c:v>266001.09999999998</c:v>
                </c:pt>
                <c:pt idx="3">
                  <c:v>266524</c:v>
                </c:pt>
                <c:pt idx="4">
                  <c:v>267940.8</c:v>
                </c:pt>
                <c:pt idx="5">
                  <c:v>269336.90000000002</c:v>
                </c:pt>
                <c:pt idx="6">
                  <c:v>270853.7</c:v>
                </c:pt>
                <c:pt idx="7">
                  <c:v>272903.8</c:v>
                </c:pt>
                <c:pt idx="8">
                  <c:v>271909.7</c:v>
                </c:pt>
                <c:pt idx="9">
                  <c:v>276057.5</c:v>
                </c:pt>
                <c:pt idx="10">
                  <c:v>276105.5</c:v>
                </c:pt>
                <c:pt idx="11">
                  <c:v>279181.09999999998</c:v>
                </c:pt>
                <c:pt idx="12">
                  <c:v>283365.09999999998</c:v>
                </c:pt>
                <c:pt idx="13">
                  <c:v>280137.5</c:v>
                </c:pt>
                <c:pt idx="14">
                  <c:v>280669.40000000002</c:v>
                </c:pt>
                <c:pt idx="15">
                  <c:v>279742.3</c:v>
                </c:pt>
                <c:pt idx="16">
                  <c:v>278699.2</c:v>
                </c:pt>
                <c:pt idx="17">
                  <c:v>277895.40000000002</c:v>
                </c:pt>
                <c:pt idx="18">
                  <c:v>279064.7</c:v>
                </c:pt>
                <c:pt idx="19">
                  <c:v>279601.09999999998</c:v>
                </c:pt>
                <c:pt idx="20">
                  <c:v>279225.59999999998</c:v>
                </c:pt>
                <c:pt idx="21">
                  <c:v>278952.2</c:v>
                </c:pt>
                <c:pt idx="22">
                  <c:v>280453.3</c:v>
                </c:pt>
                <c:pt idx="23">
                  <c:v>280371.7</c:v>
                </c:pt>
                <c:pt idx="24">
                  <c:v>281824.8</c:v>
                </c:pt>
                <c:pt idx="25">
                  <c:v>280744.5</c:v>
                </c:pt>
                <c:pt idx="26">
                  <c:v>280996.7</c:v>
                </c:pt>
                <c:pt idx="27">
                  <c:v>283491.3</c:v>
                </c:pt>
                <c:pt idx="28">
                  <c:v>285108</c:v>
                </c:pt>
                <c:pt idx="29">
                  <c:v>284971.7</c:v>
                </c:pt>
                <c:pt idx="30">
                  <c:v>283704.90000000002</c:v>
                </c:pt>
                <c:pt idx="31">
                  <c:v>281561.5</c:v>
                </c:pt>
                <c:pt idx="32">
                  <c:v>282717.40000000002</c:v>
                </c:pt>
                <c:pt idx="33">
                  <c:v>284235.3</c:v>
                </c:pt>
                <c:pt idx="34">
                  <c:v>284043.5</c:v>
                </c:pt>
                <c:pt idx="35">
                  <c:v>282600.5</c:v>
                </c:pt>
                <c:pt idx="36">
                  <c:v>283033.2</c:v>
                </c:pt>
                <c:pt idx="37">
                  <c:v>281148.5</c:v>
                </c:pt>
                <c:pt idx="38">
                  <c:v>280508.40000000002</c:v>
                </c:pt>
                <c:pt idx="39">
                  <c:v>283522.7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0-5342-9281-32DCF5335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612448"/>
        <c:axId val="304614160"/>
      </c:lineChart>
      <c:catAx>
        <c:axId val="3046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4614160"/>
        <c:crosses val="autoZero"/>
        <c:auto val="1"/>
        <c:lblAlgn val="ctr"/>
        <c:lblOffset val="100"/>
        <c:noMultiLvlLbl val="0"/>
      </c:catAx>
      <c:valAx>
        <c:axId val="3046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46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'Household Consumption'!$J$5</c:f>
              <c:strCache>
                <c:ptCount val="1"/>
                <c:pt idx="0">
                  <c:v>Consumption of Households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'Household Consumption'!$I$6:$I$45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'Household Consumption'!$J$6:$J$45</c:f>
              <c:numCache>
                <c:formatCode>#,##0.00</c:formatCode>
                <c:ptCount val="40"/>
                <c:pt idx="0">
                  <c:v>278435.5</c:v>
                </c:pt>
                <c:pt idx="1">
                  <c:v>279480.59999999998</c:v>
                </c:pt>
                <c:pt idx="2">
                  <c:v>279485.09999999998</c:v>
                </c:pt>
                <c:pt idx="3">
                  <c:v>280089.2</c:v>
                </c:pt>
                <c:pt idx="4">
                  <c:v>280626.59999999998</c:v>
                </c:pt>
                <c:pt idx="5">
                  <c:v>282018.8</c:v>
                </c:pt>
                <c:pt idx="6">
                  <c:v>284026.90000000002</c:v>
                </c:pt>
                <c:pt idx="7">
                  <c:v>279651</c:v>
                </c:pt>
                <c:pt idx="8">
                  <c:v>275029.2</c:v>
                </c:pt>
                <c:pt idx="9">
                  <c:v>276205.5</c:v>
                </c:pt>
                <c:pt idx="10">
                  <c:v>280004.3</c:v>
                </c:pt>
                <c:pt idx="11">
                  <c:v>281716.5</c:v>
                </c:pt>
                <c:pt idx="12">
                  <c:v>283143.59999999998</c:v>
                </c:pt>
                <c:pt idx="13">
                  <c:v>282303.59999999998</c:v>
                </c:pt>
                <c:pt idx="14">
                  <c:v>279964.59999999998</c:v>
                </c:pt>
                <c:pt idx="15">
                  <c:v>282000.09999999998</c:v>
                </c:pt>
                <c:pt idx="16">
                  <c:v>286212.90000000002</c:v>
                </c:pt>
                <c:pt idx="17">
                  <c:v>288062.8</c:v>
                </c:pt>
                <c:pt idx="18">
                  <c:v>290203.09999999998</c:v>
                </c:pt>
                <c:pt idx="19">
                  <c:v>291127.8</c:v>
                </c:pt>
                <c:pt idx="20">
                  <c:v>297826.59999999998</c:v>
                </c:pt>
                <c:pt idx="21">
                  <c:v>288550.7</c:v>
                </c:pt>
                <c:pt idx="22">
                  <c:v>291611.59999999998</c:v>
                </c:pt>
                <c:pt idx="23">
                  <c:v>291844.7</c:v>
                </c:pt>
                <c:pt idx="24">
                  <c:v>292710.8</c:v>
                </c:pt>
                <c:pt idx="25">
                  <c:v>293875</c:v>
                </c:pt>
                <c:pt idx="26">
                  <c:v>294553.5</c:v>
                </c:pt>
                <c:pt idx="27">
                  <c:v>291848.59999999998</c:v>
                </c:pt>
                <c:pt idx="28">
                  <c:v>290857</c:v>
                </c:pt>
                <c:pt idx="29">
                  <c:v>289311.2</c:v>
                </c:pt>
                <c:pt idx="30">
                  <c:v>289950.90000000002</c:v>
                </c:pt>
                <c:pt idx="31">
                  <c:v>291403.40000000002</c:v>
                </c:pt>
                <c:pt idx="32">
                  <c:v>293216.59999999998</c:v>
                </c:pt>
                <c:pt idx="33">
                  <c:v>294965.8</c:v>
                </c:pt>
                <c:pt idx="34">
                  <c:v>294159.8</c:v>
                </c:pt>
                <c:pt idx="35">
                  <c:v>295923.59999999998</c:v>
                </c:pt>
                <c:pt idx="36">
                  <c:v>297312.90000000002</c:v>
                </c:pt>
                <c:pt idx="37">
                  <c:v>297249.59999999998</c:v>
                </c:pt>
                <c:pt idx="38">
                  <c:v>298959.7</c:v>
                </c:pt>
                <c:pt idx="39">
                  <c:v>298261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2-1B4A-A442-CF1D4E203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738560"/>
        <c:axId val="349740272"/>
      </c:lineChart>
      <c:catAx>
        <c:axId val="3497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49740272"/>
        <c:crosses val="autoZero"/>
        <c:auto val="1"/>
        <c:lblAlgn val="ctr"/>
        <c:lblOffset val="100"/>
        <c:noMultiLvlLbl val="0"/>
      </c:catAx>
      <c:valAx>
        <c:axId val="3497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497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GDP</a:t>
            </a:r>
            <a:r>
              <a:rPr lang="zh-CN" altLang="en-US"/>
              <a:t> </a:t>
            </a:r>
            <a:r>
              <a:rPr lang="en-US" altLang="zh-CN"/>
              <a:t>(expenditure</a:t>
            </a:r>
            <a:r>
              <a:rPr lang="zh-CN" altLang="en-US"/>
              <a:t> </a:t>
            </a:r>
            <a:r>
              <a:rPr lang="en-US" altLang="zh-CN"/>
              <a:t>approach,</a:t>
            </a:r>
            <a:r>
              <a:rPr lang="zh-CN" altLang="en-US"/>
              <a:t> </a:t>
            </a:r>
            <a:r>
              <a:rPr lang="en-US" altLang="zh-CN"/>
              <a:t>base=2015,</a:t>
            </a:r>
            <a:r>
              <a:rPr lang="zh-CN" altLang="en-US" baseline="0"/>
              <a:t> </a:t>
            </a:r>
            <a:r>
              <a:rPr lang="en-US" altLang="zh-CN" baseline="0"/>
              <a:t>seasonally</a:t>
            </a:r>
            <a:r>
              <a:rPr lang="zh-CN" altLang="en-US" baseline="0"/>
              <a:t> </a:t>
            </a:r>
            <a:r>
              <a:rPr lang="en-US" altLang="zh-CN" baseline="0"/>
              <a:t>adjusted,</a:t>
            </a:r>
            <a:r>
              <a:rPr lang="zh-CN" altLang="en-US" baseline="0"/>
              <a:t> </a:t>
            </a:r>
            <a:r>
              <a:rPr lang="en-US" altLang="zh-CN" baseline="0"/>
              <a:t>realease</a:t>
            </a:r>
            <a:r>
              <a:rPr lang="zh-CN" altLang="en-US" baseline="0"/>
              <a:t> </a:t>
            </a:r>
            <a:r>
              <a:rPr lang="en-US" altLang="zh-CN" baseline="0"/>
              <a:t>date</a:t>
            </a:r>
            <a:r>
              <a:rPr lang="zh-CN" altLang="en-US" baseline="0"/>
              <a:t> </a:t>
            </a:r>
            <a:r>
              <a:rPr lang="en-US" altLang="zh-CN" baseline="0"/>
              <a:t>=</a:t>
            </a:r>
            <a:r>
              <a:rPr lang="zh-CN" altLang="en-US" baseline="0"/>
              <a:t> </a:t>
            </a:r>
            <a:r>
              <a:rPr lang="en-US" altLang="zh-CN" baseline="0"/>
              <a:t>Sep 8, 2025</a:t>
            </a:r>
            <a:r>
              <a:rPr lang="en-US" altLang="zh-CN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'Nominal &amp;Real GDP'!$T$1</c:f>
              <c:strCache>
                <c:ptCount val="1"/>
                <c:pt idx="0">
                  <c:v>Real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GDP'!$R$2:$R$101</c:f>
              <c:strCache>
                <c:ptCount val="10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  <c:pt idx="40">
                  <c:v>2004 I</c:v>
                </c:pt>
                <c:pt idx="41">
                  <c:v>2004 II</c:v>
                </c:pt>
                <c:pt idx="42">
                  <c:v>2004 III</c:v>
                </c:pt>
                <c:pt idx="43">
                  <c:v>2004 IV</c:v>
                </c:pt>
                <c:pt idx="44">
                  <c:v>2005 I</c:v>
                </c:pt>
                <c:pt idx="45">
                  <c:v>2005 II</c:v>
                </c:pt>
                <c:pt idx="46">
                  <c:v>2005 III</c:v>
                </c:pt>
                <c:pt idx="47">
                  <c:v>2005 IV</c:v>
                </c:pt>
                <c:pt idx="48">
                  <c:v>2006 I</c:v>
                </c:pt>
                <c:pt idx="49">
                  <c:v>2006 II</c:v>
                </c:pt>
                <c:pt idx="50">
                  <c:v>2006 III</c:v>
                </c:pt>
                <c:pt idx="51">
                  <c:v>2006 IV</c:v>
                </c:pt>
                <c:pt idx="52">
                  <c:v>2007 I</c:v>
                </c:pt>
                <c:pt idx="53">
                  <c:v>2007 II</c:v>
                </c:pt>
                <c:pt idx="54">
                  <c:v>2007 III</c:v>
                </c:pt>
                <c:pt idx="55">
                  <c:v>2007 IV</c:v>
                </c:pt>
                <c:pt idx="56">
                  <c:v>2008 I</c:v>
                </c:pt>
                <c:pt idx="57">
                  <c:v>2008 II</c:v>
                </c:pt>
                <c:pt idx="58">
                  <c:v>2008 III</c:v>
                </c:pt>
                <c:pt idx="59">
                  <c:v>2008 IV</c:v>
                </c:pt>
                <c:pt idx="60">
                  <c:v>2009 I</c:v>
                </c:pt>
                <c:pt idx="61">
                  <c:v>2009 II</c:v>
                </c:pt>
                <c:pt idx="62">
                  <c:v>2009 III</c:v>
                </c:pt>
                <c:pt idx="63">
                  <c:v>2009 IV</c:v>
                </c:pt>
                <c:pt idx="64">
                  <c:v>2010 I</c:v>
                </c:pt>
                <c:pt idx="65">
                  <c:v>2010 II</c:v>
                </c:pt>
                <c:pt idx="66">
                  <c:v>2010 III</c:v>
                </c:pt>
                <c:pt idx="67">
                  <c:v>2010 IV</c:v>
                </c:pt>
                <c:pt idx="68">
                  <c:v>2011 I</c:v>
                </c:pt>
                <c:pt idx="69">
                  <c:v>2011 II</c:v>
                </c:pt>
                <c:pt idx="70">
                  <c:v>2011 III</c:v>
                </c:pt>
                <c:pt idx="71">
                  <c:v>2011 IV</c:v>
                </c:pt>
                <c:pt idx="72">
                  <c:v>2012 I</c:v>
                </c:pt>
                <c:pt idx="73">
                  <c:v>2012 II</c:v>
                </c:pt>
                <c:pt idx="74">
                  <c:v>2012 III</c:v>
                </c:pt>
                <c:pt idx="75">
                  <c:v>2012 IV</c:v>
                </c:pt>
                <c:pt idx="76">
                  <c:v>2013 I</c:v>
                </c:pt>
                <c:pt idx="77">
                  <c:v>2013 II</c:v>
                </c:pt>
                <c:pt idx="78">
                  <c:v>2013 III</c:v>
                </c:pt>
                <c:pt idx="79">
                  <c:v>2013 IV</c:v>
                </c:pt>
                <c:pt idx="80">
                  <c:v>2014 I</c:v>
                </c:pt>
                <c:pt idx="81">
                  <c:v>2014 II</c:v>
                </c:pt>
                <c:pt idx="82">
                  <c:v>2014 III</c:v>
                </c:pt>
                <c:pt idx="83">
                  <c:v>2014 IV</c:v>
                </c:pt>
                <c:pt idx="84">
                  <c:v>2015 I</c:v>
                </c:pt>
                <c:pt idx="85">
                  <c:v>2015 II</c:v>
                </c:pt>
                <c:pt idx="86">
                  <c:v>2015 III</c:v>
                </c:pt>
                <c:pt idx="87">
                  <c:v>2015 IV</c:v>
                </c:pt>
                <c:pt idx="88">
                  <c:v>2016 I</c:v>
                </c:pt>
                <c:pt idx="89">
                  <c:v>2016 II</c:v>
                </c:pt>
                <c:pt idx="90">
                  <c:v>2016 III</c:v>
                </c:pt>
                <c:pt idx="91">
                  <c:v>2016 IV</c:v>
                </c:pt>
                <c:pt idx="92">
                  <c:v>2017 I</c:v>
                </c:pt>
                <c:pt idx="93">
                  <c:v>2017 II</c:v>
                </c:pt>
                <c:pt idx="94">
                  <c:v>2017 III</c:v>
                </c:pt>
                <c:pt idx="95">
                  <c:v>2017 IV</c:v>
                </c:pt>
                <c:pt idx="96">
                  <c:v>2018 I</c:v>
                </c:pt>
                <c:pt idx="97">
                  <c:v>2018 II</c:v>
                </c:pt>
                <c:pt idx="98">
                  <c:v>2018 III</c:v>
                </c:pt>
                <c:pt idx="99">
                  <c:v>2018 IV</c:v>
                </c:pt>
              </c:strCache>
            </c:strRef>
          </c:cat>
          <c:val>
            <c:numRef>
              <c:f>'Nominal &amp;Real GDP'!$T$2:$T$101</c:f>
              <c:numCache>
                <c:formatCode>0.00</c:formatCode>
                <c:ptCount val="100"/>
                <c:pt idx="0">
                  <c:v>446212.8</c:v>
                </c:pt>
                <c:pt idx="1">
                  <c:v>443826.6</c:v>
                </c:pt>
                <c:pt idx="2">
                  <c:v>448928</c:v>
                </c:pt>
                <c:pt idx="3">
                  <c:v>447151.2</c:v>
                </c:pt>
                <c:pt idx="4">
                  <c:v>452027.1</c:v>
                </c:pt>
                <c:pt idx="5">
                  <c:v>456357</c:v>
                </c:pt>
                <c:pt idx="6">
                  <c:v>461696.9</c:v>
                </c:pt>
                <c:pt idx="7">
                  <c:v>462830.5</c:v>
                </c:pt>
                <c:pt idx="8">
                  <c:v>466681.8</c:v>
                </c:pt>
                <c:pt idx="9">
                  <c:v>472568.1</c:v>
                </c:pt>
                <c:pt idx="10">
                  <c:v>473144.7</c:v>
                </c:pt>
                <c:pt idx="11">
                  <c:v>478442.2</c:v>
                </c:pt>
                <c:pt idx="12">
                  <c:v>479586.7</c:v>
                </c:pt>
                <c:pt idx="13">
                  <c:v>476097</c:v>
                </c:pt>
                <c:pt idx="14">
                  <c:v>476996.7</c:v>
                </c:pt>
                <c:pt idx="15">
                  <c:v>477185.3</c:v>
                </c:pt>
                <c:pt idx="16">
                  <c:v>471302.3</c:v>
                </c:pt>
                <c:pt idx="17">
                  <c:v>469326.9</c:v>
                </c:pt>
                <c:pt idx="18">
                  <c:v>470137.1</c:v>
                </c:pt>
                <c:pt idx="19">
                  <c:v>473925.2</c:v>
                </c:pt>
                <c:pt idx="20">
                  <c:v>467337.5</c:v>
                </c:pt>
                <c:pt idx="21">
                  <c:v>469194.8</c:v>
                </c:pt>
                <c:pt idx="22">
                  <c:v>471673.5</c:v>
                </c:pt>
                <c:pt idx="23">
                  <c:v>471847.6</c:v>
                </c:pt>
                <c:pt idx="24">
                  <c:v>479971.2</c:v>
                </c:pt>
                <c:pt idx="25">
                  <c:v>482132.7</c:v>
                </c:pt>
                <c:pt idx="26">
                  <c:v>482246.2</c:v>
                </c:pt>
                <c:pt idx="27">
                  <c:v>486946.6</c:v>
                </c:pt>
                <c:pt idx="28" formatCode="#,##0.00">
                  <c:v>490512</c:v>
                </c:pt>
                <c:pt idx="29" formatCode="#,##0.00">
                  <c:v>486868.2</c:v>
                </c:pt>
                <c:pt idx="30" formatCode="#,##0.00">
                  <c:v>481574.1</c:v>
                </c:pt>
                <c:pt idx="31" formatCode="#,##0.00">
                  <c:v>479921.4</c:v>
                </c:pt>
                <c:pt idx="32" formatCode="#,##0.00">
                  <c:v>480709.8</c:v>
                </c:pt>
                <c:pt idx="33" formatCode="#,##0.00">
                  <c:v>484597</c:v>
                </c:pt>
                <c:pt idx="34" formatCode="#,##0.00">
                  <c:v>486159.1</c:v>
                </c:pt>
                <c:pt idx="35" formatCode="#,##0.00">
                  <c:v>487512.1</c:v>
                </c:pt>
                <c:pt idx="36" formatCode="#,##0.00">
                  <c:v>487793.9</c:v>
                </c:pt>
                <c:pt idx="37" formatCode="#,##0.00">
                  <c:v>491109.8</c:v>
                </c:pt>
                <c:pt idx="38" formatCode="#,##0.00">
                  <c:v>492610.5</c:v>
                </c:pt>
                <c:pt idx="39" formatCode="#,##0.00">
                  <c:v>497994.3</c:v>
                </c:pt>
                <c:pt idx="40" formatCode="#,##0.00">
                  <c:v>501789.5</c:v>
                </c:pt>
                <c:pt idx="41" formatCode="#,##0.00">
                  <c:v>501641.4</c:v>
                </c:pt>
                <c:pt idx="42" formatCode="#,##0.00">
                  <c:v>504777.8</c:v>
                </c:pt>
                <c:pt idx="43" formatCode="#,##0.00">
                  <c:v>503840.2</c:v>
                </c:pt>
                <c:pt idx="44" formatCode="#,##0.00">
                  <c:v>506400.4</c:v>
                </c:pt>
                <c:pt idx="45" formatCode="#,##0.00">
                  <c:v>510275.8</c:v>
                </c:pt>
                <c:pt idx="46" formatCode="#,##0.00">
                  <c:v>515520.6</c:v>
                </c:pt>
                <c:pt idx="47" formatCode="#,##0.00">
                  <c:v>516433.8</c:v>
                </c:pt>
                <c:pt idx="48" formatCode="#,##0.00">
                  <c:v>517224.5</c:v>
                </c:pt>
                <c:pt idx="49" formatCode="#,##0.00">
                  <c:v>517983.2</c:v>
                </c:pt>
                <c:pt idx="50" formatCode="#,##0.00">
                  <c:v>517024.7</c:v>
                </c:pt>
                <c:pt idx="51" formatCode="#,##0.00">
                  <c:v>523954</c:v>
                </c:pt>
                <c:pt idx="52" formatCode="#,##0.00">
                  <c:v>527437</c:v>
                </c:pt>
                <c:pt idx="53" formatCode="#,##0.00">
                  <c:v>527618.6</c:v>
                </c:pt>
                <c:pt idx="54" formatCode="#,##0.00">
                  <c:v>524808.30000000005</c:v>
                </c:pt>
                <c:pt idx="55" formatCode="#,##0.00">
                  <c:v>526985.80000000005</c:v>
                </c:pt>
                <c:pt idx="56" formatCode="#,##0.00">
                  <c:v>529126.40000000002</c:v>
                </c:pt>
                <c:pt idx="57" formatCode="#,##0.00">
                  <c:v>525865.9</c:v>
                </c:pt>
                <c:pt idx="58" formatCode="#,##0.00">
                  <c:v>519352.7</c:v>
                </c:pt>
                <c:pt idx="59" formatCode="#,##0.00">
                  <c:v>506381.6</c:v>
                </c:pt>
                <c:pt idx="60" formatCode="#,##0.00">
                  <c:v>482154.6</c:v>
                </c:pt>
                <c:pt idx="61" formatCode="#,##0.00">
                  <c:v>491599.8</c:v>
                </c:pt>
                <c:pt idx="62" formatCode="#,##0.00">
                  <c:v>491378</c:v>
                </c:pt>
                <c:pt idx="63" formatCode="#,##0.00">
                  <c:v>497356.3</c:v>
                </c:pt>
                <c:pt idx="64" formatCode="#,##0.00">
                  <c:v>502691.2</c:v>
                </c:pt>
                <c:pt idx="65" formatCode="#,##0.00">
                  <c:v>508734.7</c:v>
                </c:pt>
                <c:pt idx="66" formatCode="#,##0.00">
                  <c:v>517944.4</c:v>
                </c:pt>
                <c:pt idx="67" formatCode="#,##0.00">
                  <c:v>513619.7</c:v>
                </c:pt>
                <c:pt idx="68" formatCode="#,##0.00">
                  <c:v>508323.6</c:v>
                </c:pt>
                <c:pt idx="69" formatCode="#,##0.00">
                  <c:v>503943.9</c:v>
                </c:pt>
                <c:pt idx="70" formatCode="#,##0.00">
                  <c:v>516137</c:v>
                </c:pt>
                <c:pt idx="71" formatCode="#,##0.00">
                  <c:v>515314.2</c:v>
                </c:pt>
                <c:pt idx="72" formatCode="#,##0.00">
                  <c:v>522781.1</c:v>
                </c:pt>
                <c:pt idx="73" formatCode="#,##0.00">
                  <c:v>517866.4</c:v>
                </c:pt>
                <c:pt idx="74" formatCode="#,##0.00">
                  <c:v>515836.5</c:v>
                </c:pt>
                <c:pt idx="75" formatCode="#,##0.00">
                  <c:v>515391.7</c:v>
                </c:pt>
                <c:pt idx="76" formatCode="#,##0.00">
                  <c:v>522631.9</c:v>
                </c:pt>
                <c:pt idx="77" formatCode="#,##0.00">
                  <c:v>527382.9</c:v>
                </c:pt>
                <c:pt idx="78" formatCode="#,##0.00">
                  <c:v>532360.6</c:v>
                </c:pt>
                <c:pt idx="79" formatCode="#,##0.00">
                  <c:v>531674.19999999995</c:v>
                </c:pt>
                <c:pt idx="80" formatCode="#,##0.00">
                  <c:v>536079.80000000005</c:v>
                </c:pt>
                <c:pt idx="81" formatCode="#,##0.00">
                  <c:v>526459.30000000005</c:v>
                </c:pt>
                <c:pt idx="82" formatCode="#,##0.00">
                  <c:v>526816.9</c:v>
                </c:pt>
                <c:pt idx="83" formatCode="#,##0.00">
                  <c:v>529228.1</c:v>
                </c:pt>
                <c:pt idx="84" formatCode="#,##0.00">
                  <c:v>537485.1</c:v>
                </c:pt>
                <c:pt idx="85" formatCode="#,##0.00">
                  <c:v>538298.19999999995</c:v>
                </c:pt>
                <c:pt idx="86" formatCode="#,##0.00">
                  <c:v>538760.80000000005</c:v>
                </c:pt>
                <c:pt idx="87" formatCode="#,##0.00">
                  <c:v>537827.9</c:v>
                </c:pt>
                <c:pt idx="88" formatCode="#,##0.00">
                  <c:v>541992.19999999995</c:v>
                </c:pt>
                <c:pt idx="89" formatCode="#,##0.00">
                  <c:v>541063.1</c:v>
                </c:pt>
                <c:pt idx="90" formatCode="#,##0.00">
                  <c:v>542162.69999999995</c:v>
                </c:pt>
                <c:pt idx="91" formatCode="#,##0.00">
                  <c:v>542875.80000000005</c:v>
                </c:pt>
                <c:pt idx="92" formatCode="#,##0.00">
                  <c:v>547149.19999999995</c:v>
                </c:pt>
                <c:pt idx="93" formatCode="#,##0.00">
                  <c:v>549313.6</c:v>
                </c:pt>
                <c:pt idx="94" formatCode="#,##0.00">
                  <c:v>554075</c:v>
                </c:pt>
                <c:pt idx="95" formatCode="#,##0.00">
                  <c:v>554361.19999999995</c:v>
                </c:pt>
                <c:pt idx="96" formatCode="#,##0.00">
                  <c:v>554797.9</c:v>
                </c:pt>
                <c:pt idx="97" formatCode="#,##0.00">
                  <c:v>556986.69999999995</c:v>
                </c:pt>
                <c:pt idx="98" formatCode="#,##0.00">
                  <c:v>554216.5</c:v>
                </c:pt>
                <c:pt idx="99" formatCode="#,##0.00">
                  <c:v>552790.9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E-E340-B50D-86A8B069A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454031"/>
        <c:axId val="1330138639"/>
      </c:lineChart>
      <c:catAx>
        <c:axId val="13304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30138639"/>
        <c:crosses val="autoZero"/>
        <c:auto val="1"/>
        <c:lblAlgn val="ctr"/>
        <c:lblOffset val="100"/>
        <c:noMultiLvlLbl val="0"/>
      </c:catAx>
      <c:valAx>
        <c:axId val="1330138639"/>
        <c:scaling>
          <c:orientation val="minMax"/>
          <c:max val="560000"/>
          <c:min val="4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3045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GDP and Unemployment Rate for 15+ (1994 I ~ 2018 IV)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Nominal GDP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'Nominal &amp;Real GDP'!$S$2:$S$101</c:f>
              <c:numCache>
                <c:formatCode>#,##0.00</c:formatCode>
                <c:ptCount val="100"/>
                <c:pt idx="0">
                  <c:v>510102.9</c:v>
                </c:pt>
                <c:pt idx="1">
                  <c:v>509036.79999999999</c:v>
                </c:pt>
                <c:pt idx="2">
                  <c:v>512988.9</c:v>
                </c:pt>
                <c:pt idx="3">
                  <c:v>511572</c:v>
                </c:pt>
                <c:pt idx="4">
                  <c:v>514908.4</c:v>
                </c:pt>
                <c:pt idx="5">
                  <c:v>518785.5</c:v>
                </c:pt>
                <c:pt idx="6">
                  <c:v>525380.9</c:v>
                </c:pt>
                <c:pt idx="7">
                  <c:v>527014.69999999995</c:v>
                </c:pt>
                <c:pt idx="8">
                  <c:v>529017.69999999995</c:v>
                </c:pt>
                <c:pt idx="9">
                  <c:v>536049.4</c:v>
                </c:pt>
                <c:pt idx="10">
                  <c:v>536121.9</c:v>
                </c:pt>
                <c:pt idx="11">
                  <c:v>541134.80000000005</c:v>
                </c:pt>
                <c:pt idx="12">
                  <c:v>542156.69999999995</c:v>
                </c:pt>
                <c:pt idx="13">
                  <c:v>544079.9</c:v>
                </c:pt>
                <c:pt idx="14">
                  <c:v>544024.6</c:v>
                </c:pt>
                <c:pt idx="15">
                  <c:v>544965.80000000005</c:v>
                </c:pt>
                <c:pt idx="16">
                  <c:v>537984.19999999995</c:v>
                </c:pt>
                <c:pt idx="17">
                  <c:v>534816</c:v>
                </c:pt>
                <c:pt idx="18">
                  <c:v>533899.69999999995</c:v>
                </c:pt>
                <c:pt idx="19">
                  <c:v>539288.6</c:v>
                </c:pt>
                <c:pt idx="20">
                  <c:v>529063.30000000005</c:v>
                </c:pt>
                <c:pt idx="21">
                  <c:v>529019.1</c:v>
                </c:pt>
                <c:pt idx="22">
                  <c:v>528593.4</c:v>
                </c:pt>
                <c:pt idx="23">
                  <c:v>527862.6</c:v>
                </c:pt>
                <c:pt idx="24">
                  <c:v>535133.80000000005</c:v>
                </c:pt>
                <c:pt idx="25">
                  <c:v>535358.69999999995</c:v>
                </c:pt>
                <c:pt idx="26">
                  <c:v>534440.1</c:v>
                </c:pt>
                <c:pt idx="27">
                  <c:v>537843.4</c:v>
                </c:pt>
                <c:pt idx="28">
                  <c:v>542552.69999999995</c:v>
                </c:pt>
                <c:pt idx="29">
                  <c:v>534253.69999999995</c:v>
                </c:pt>
                <c:pt idx="30">
                  <c:v>527026</c:v>
                </c:pt>
                <c:pt idx="31">
                  <c:v>523926.1</c:v>
                </c:pt>
                <c:pt idx="32">
                  <c:v>525460.80000000005</c:v>
                </c:pt>
                <c:pt idx="33">
                  <c:v>524239.7</c:v>
                </c:pt>
                <c:pt idx="34">
                  <c:v>524193.6</c:v>
                </c:pt>
                <c:pt idx="35">
                  <c:v>524421.6</c:v>
                </c:pt>
                <c:pt idx="36">
                  <c:v>521369.3</c:v>
                </c:pt>
                <c:pt idx="37">
                  <c:v>524525.4</c:v>
                </c:pt>
                <c:pt idx="38">
                  <c:v>524374.1</c:v>
                </c:pt>
                <c:pt idx="39">
                  <c:v>526400.19999999995</c:v>
                </c:pt>
                <c:pt idx="40">
                  <c:v>529372.9</c:v>
                </c:pt>
                <c:pt idx="41">
                  <c:v>527644.6</c:v>
                </c:pt>
                <c:pt idx="42">
                  <c:v>530486.4</c:v>
                </c:pt>
                <c:pt idx="43">
                  <c:v>529913.69999999995</c:v>
                </c:pt>
                <c:pt idx="44">
                  <c:v>529917.69999999995</c:v>
                </c:pt>
                <c:pt idx="45">
                  <c:v>531327.5</c:v>
                </c:pt>
                <c:pt idx="46">
                  <c:v>534598.6</c:v>
                </c:pt>
                <c:pt idx="47">
                  <c:v>534734</c:v>
                </c:pt>
                <c:pt idx="48">
                  <c:v>534544.9</c:v>
                </c:pt>
                <c:pt idx="49">
                  <c:v>533998.1</c:v>
                </c:pt>
                <c:pt idx="50">
                  <c:v>532261</c:v>
                </c:pt>
                <c:pt idx="51">
                  <c:v>539891.19999999995</c:v>
                </c:pt>
                <c:pt idx="52">
                  <c:v>541962.1</c:v>
                </c:pt>
                <c:pt idx="53">
                  <c:v>542060.4</c:v>
                </c:pt>
                <c:pt idx="54">
                  <c:v>536493.6</c:v>
                </c:pt>
                <c:pt idx="55">
                  <c:v>536783.9</c:v>
                </c:pt>
                <c:pt idx="56">
                  <c:v>537630.5</c:v>
                </c:pt>
                <c:pt idx="57">
                  <c:v>533627.69999999995</c:v>
                </c:pt>
                <c:pt idx="58">
                  <c:v>523211.2</c:v>
                </c:pt>
                <c:pt idx="59">
                  <c:v>516887</c:v>
                </c:pt>
                <c:pt idx="60">
                  <c:v>492259.6</c:v>
                </c:pt>
                <c:pt idx="61">
                  <c:v>497861.7</c:v>
                </c:pt>
                <c:pt idx="62">
                  <c:v>493597.9</c:v>
                </c:pt>
                <c:pt idx="63">
                  <c:v>496481.6</c:v>
                </c:pt>
                <c:pt idx="64">
                  <c:v>501533.7</c:v>
                </c:pt>
                <c:pt idx="65">
                  <c:v>504936.8</c:v>
                </c:pt>
                <c:pt idx="66">
                  <c:v>510930.7</c:v>
                </c:pt>
                <c:pt idx="67">
                  <c:v>505304.2</c:v>
                </c:pt>
                <c:pt idx="68">
                  <c:v>498689.8</c:v>
                </c:pt>
                <c:pt idx="69">
                  <c:v>490672.6</c:v>
                </c:pt>
                <c:pt idx="70">
                  <c:v>501084.3</c:v>
                </c:pt>
                <c:pt idx="71">
                  <c:v>500247.5</c:v>
                </c:pt>
                <c:pt idx="72">
                  <c:v>507465</c:v>
                </c:pt>
                <c:pt idx="73">
                  <c:v>500178.1</c:v>
                </c:pt>
                <c:pt idx="74">
                  <c:v>497580.9</c:v>
                </c:pt>
                <c:pt idx="75">
                  <c:v>497230</c:v>
                </c:pt>
                <c:pt idx="76">
                  <c:v>502947.1</c:v>
                </c:pt>
                <c:pt idx="77">
                  <c:v>507554.4</c:v>
                </c:pt>
                <c:pt idx="78">
                  <c:v>512890</c:v>
                </c:pt>
                <c:pt idx="79">
                  <c:v>512474.8</c:v>
                </c:pt>
                <c:pt idx="80">
                  <c:v>516608</c:v>
                </c:pt>
                <c:pt idx="81">
                  <c:v>517941.2</c:v>
                </c:pt>
                <c:pt idx="82">
                  <c:v>518261.7</c:v>
                </c:pt>
                <c:pt idx="83">
                  <c:v>522095</c:v>
                </c:pt>
                <c:pt idx="84">
                  <c:v>534727.30000000005</c:v>
                </c:pt>
                <c:pt idx="85">
                  <c:v>538193.5</c:v>
                </c:pt>
                <c:pt idx="86">
                  <c:v>539902</c:v>
                </c:pt>
                <c:pt idx="87">
                  <c:v>539306.19999999995</c:v>
                </c:pt>
                <c:pt idx="88">
                  <c:v>545302.5</c:v>
                </c:pt>
                <c:pt idx="89">
                  <c:v>543366.40000000002</c:v>
                </c:pt>
                <c:pt idx="90">
                  <c:v>543580.19999999995</c:v>
                </c:pt>
                <c:pt idx="91">
                  <c:v>544543</c:v>
                </c:pt>
                <c:pt idx="92">
                  <c:v>547710.4</c:v>
                </c:pt>
                <c:pt idx="93">
                  <c:v>550561.9</c:v>
                </c:pt>
                <c:pt idx="94">
                  <c:v>557116.19999999995</c:v>
                </c:pt>
                <c:pt idx="95">
                  <c:v>556799</c:v>
                </c:pt>
                <c:pt idx="96">
                  <c:v>558448.69999999995</c:v>
                </c:pt>
                <c:pt idx="97">
                  <c:v>558877.6</c:v>
                </c:pt>
                <c:pt idx="98">
                  <c:v>555387.1</c:v>
                </c:pt>
                <c:pt idx="99">
                  <c:v>553492.9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9-2A41-89DC-51499596AF41}"/>
            </c:ext>
          </c:extLst>
        </c:ser>
        <c:ser>
          <c:idx val="0"/>
          <c:order val="1"/>
          <c:tx>
            <c:strRef>
              <c:f>'Nominal &amp;Real GDP'!$T$1</c:f>
              <c:strCache>
                <c:ptCount val="1"/>
                <c:pt idx="0">
                  <c:v>Real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GDP'!$R$2:$R$101</c:f>
              <c:strCache>
                <c:ptCount val="10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  <c:pt idx="40">
                  <c:v>2004 I</c:v>
                </c:pt>
                <c:pt idx="41">
                  <c:v>2004 II</c:v>
                </c:pt>
                <c:pt idx="42">
                  <c:v>2004 III</c:v>
                </c:pt>
                <c:pt idx="43">
                  <c:v>2004 IV</c:v>
                </c:pt>
                <c:pt idx="44">
                  <c:v>2005 I</c:v>
                </c:pt>
                <c:pt idx="45">
                  <c:v>2005 II</c:v>
                </c:pt>
                <c:pt idx="46">
                  <c:v>2005 III</c:v>
                </c:pt>
                <c:pt idx="47">
                  <c:v>2005 IV</c:v>
                </c:pt>
                <c:pt idx="48">
                  <c:v>2006 I</c:v>
                </c:pt>
                <c:pt idx="49">
                  <c:v>2006 II</c:v>
                </c:pt>
                <c:pt idx="50">
                  <c:v>2006 III</c:v>
                </c:pt>
                <c:pt idx="51">
                  <c:v>2006 IV</c:v>
                </c:pt>
                <c:pt idx="52">
                  <c:v>2007 I</c:v>
                </c:pt>
                <c:pt idx="53">
                  <c:v>2007 II</c:v>
                </c:pt>
                <c:pt idx="54">
                  <c:v>2007 III</c:v>
                </c:pt>
                <c:pt idx="55">
                  <c:v>2007 IV</c:v>
                </c:pt>
                <c:pt idx="56">
                  <c:v>2008 I</c:v>
                </c:pt>
                <c:pt idx="57">
                  <c:v>2008 II</c:v>
                </c:pt>
                <c:pt idx="58">
                  <c:v>2008 III</c:v>
                </c:pt>
                <c:pt idx="59">
                  <c:v>2008 IV</c:v>
                </c:pt>
                <c:pt idx="60">
                  <c:v>2009 I</c:v>
                </c:pt>
                <c:pt idx="61">
                  <c:v>2009 II</c:v>
                </c:pt>
                <c:pt idx="62">
                  <c:v>2009 III</c:v>
                </c:pt>
                <c:pt idx="63">
                  <c:v>2009 IV</c:v>
                </c:pt>
                <c:pt idx="64">
                  <c:v>2010 I</c:v>
                </c:pt>
                <c:pt idx="65">
                  <c:v>2010 II</c:v>
                </c:pt>
                <c:pt idx="66">
                  <c:v>2010 III</c:v>
                </c:pt>
                <c:pt idx="67">
                  <c:v>2010 IV</c:v>
                </c:pt>
                <c:pt idx="68">
                  <c:v>2011 I</c:v>
                </c:pt>
                <c:pt idx="69">
                  <c:v>2011 II</c:v>
                </c:pt>
                <c:pt idx="70">
                  <c:v>2011 III</c:v>
                </c:pt>
                <c:pt idx="71">
                  <c:v>2011 IV</c:v>
                </c:pt>
                <c:pt idx="72">
                  <c:v>2012 I</c:v>
                </c:pt>
                <c:pt idx="73">
                  <c:v>2012 II</c:v>
                </c:pt>
                <c:pt idx="74">
                  <c:v>2012 III</c:v>
                </c:pt>
                <c:pt idx="75">
                  <c:v>2012 IV</c:v>
                </c:pt>
                <c:pt idx="76">
                  <c:v>2013 I</c:v>
                </c:pt>
                <c:pt idx="77">
                  <c:v>2013 II</c:v>
                </c:pt>
                <c:pt idx="78">
                  <c:v>2013 III</c:v>
                </c:pt>
                <c:pt idx="79">
                  <c:v>2013 IV</c:v>
                </c:pt>
                <c:pt idx="80">
                  <c:v>2014 I</c:v>
                </c:pt>
                <c:pt idx="81">
                  <c:v>2014 II</c:v>
                </c:pt>
                <c:pt idx="82">
                  <c:v>2014 III</c:v>
                </c:pt>
                <c:pt idx="83">
                  <c:v>2014 IV</c:v>
                </c:pt>
                <c:pt idx="84">
                  <c:v>2015 I</c:v>
                </c:pt>
                <c:pt idx="85">
                  <c:v>2015 II</c:v>
                </c:pt>
                <c:pt idx="86">
                  <c:v>2015 III</c:v>
                </c:pt>
                <c:pt idx="87">
                  <c:v>2015 IV</c:v>
                </c:pt>
                <c:pt idx="88">
                  <c:v>2016 I</c:v>
                </c:pt>
                <c:pt idx="89">
                  <c:v>2016 II</c:v>
                </c:pt>
                <c:pt idx="90">
                  <c:v>2016 III</c:v>
                </c:pt>
                <c:pt idx="91">
                  <c:v>2016 IV</c:v>
                </c:pt>
                <c:pt idx="92">
                  <c:v>2017 I</c:v>
                </c:pt>
                <c:pt idx="93">
                  <c:v>2017 II</c:v>
                </c:pt>
                <c:pt idx="94">
                  <c:v>2017 III</c:v>
                </c:pt>
                <c:pt idx="95">
                  <c:v>2017 IV</c:v>
                </c:pt>
                <c:pt idx="96">
                  <c:v>2018 I</c:v>
                </c:pt>
                <c:pt idx="97">
                  <c:v>2018 II</c:v>
                </c:pt>
                <c:pt idx="98">
                  <c:v>2018 III</c:v>
                </c:pt>
                <c:pt idx="99">
                  <c:v>2018 IV</c:v>
                </c:pt>
              </c:strCache>
            </c:strRef>
          </c:cat>
          <c:val>
            <c:numRef>
              <c:f>'Nominal &amp;Real GDP'!$T$2:$T$101</c:f>
              <c:numCache>
                <c:formatCode>0.00</c:formatCode>
                <c:ptCount val="100"/>
                <c:pt idx="0">
                  <c:v>446212.8</c:v>
                </c:pt>
                <c:pt idx="1">
                  <c:v>443826.6</c:v>
                </c:pt>
                <c:pt idx="2">
                  <c:v>448928</c:v>
                </c:pt>
                <c:pt idx="3">
                  <c:v>447151.2</c:v>
                </c:pt>
                <c:pt idx="4">
                  <c:v>452027.1</c:v>
                </c:pt>
                <c:pt idx="5">
                  <c:v>456357</c:v>
                </c:pt>
                <c:pt idx="6">
                  <c:v>461696.9</c:v>
                </c:pt>
                <c:pt idx="7">
                  <c:v>462830.5</c:v>
                </c:pt>
                <c:pt idx="8">
                  <c:v>466681.8</c:v>
                </c:pt>
                <c:pt idx="9">
                  <c:v>472568.1</c:v>
                </c:pt>
                <c:pt idx="10">
                  <c:v>473144.7</c:v>
                </c:pt>
                <c:pt idx="11">
                  <c:v>478442.2</c:v>
                </c:pt>
                <c:pt idx="12">
                  <c:v>479586.7</c:v>
                </c:pt>
                <c:pt idx="13">
                  <c:v>476097</c:v>
                </c:pt>
                <c:pt idx="14">
                  <c:v>476996.7</c:v>
                </c:pt>
                <c:pt idx="15">
                  <c:v>477185.3</c:v>
                </c:pt>
                <c:pt idx="16">
                  <c:v>471302.3</c:v>
                </c:pt>
                <c:pt idx="17">
                  <c:v>469326.9</c:v>
                </c:pt>
                <c:pt idx="18">
                  <c:v>470137.1</c:v>
                </c:pt>
                <c:pt idx="19">
                  <c:v>473925.2</c:v>
                </c:pt>
                <c:pt idx="20">
                  <c:v>467337.5</c:v>
                </c:pt>
                <c:pt idx="21">
                  <c:v>469194.8</c:v>
                </c:pt>
                <c:pt idx="22">
                  <c:v>471673.5</c:v>
                </c:pt>
                <c:pt idx="23">
                  <c:v>471847.6</c:v>
                </c:pt>
                <c:pt idx="24">
                  <c:v>479971.2</c:v>
                </c:pt>
                <c:pt idx="25">
                  <c:v>482132.7</c:v>
                </c:pt>
                <c:pt idx="26">
                  <c:v>482246.2</c:v>
                </c:pt>
                <c:pt idx="27">
                  <c:v>486946.6</c:v>
                </c:pt>
                <c:pt idx="28" formatCode="#,##0.00">
                  <c:v>490512</c:v>
                </c:pt>
                <c:pt idx="29" formatCode="#,##0.00">
                  <c:v>486868.2</c:v>
                </c:pt>
                <c:pt idx="30" formatCode="#,##0.00">
                  <c:v>481574.1</c:v>
                </c:pt>
                <c:pt idx="31" formatCode="#,##0.00">
                  <c:v>479921.4</c:v>
                </c:pt>
                <c:pt idx="32" formatCode="#,##0.00">
                  <c:v>480709.8</c:v>
                </c:pt>
                <c:pt idx="33" formatCode="#,##0.00">
                  <c:v>484597</c:v>
                </c:pt>
                <c:pt idx="34" formatCode="#,##0.00">
                  <c:v>486159.1</c:v>
                </c:pt>
                <c:pt idx="35" formatCode="#,##0.00">
                  <c:v>487512.1</c:v>
                </c:pt>
                <c:pt idx="36" formatCode="#,##0.00">
                  <c:v>487793.9</c:v>
                </c:pt>
                <c:pt idx="37" formatCode="#,##0.00">
                  <c:v>491109.8</c:v>
                </c:pt>
                <c:pt idx="38" formatCode="#,##0.00">
                  <c:v>492610.5</c:v>
                </c:pt>
                <c:pt idx="39" formatCode="#,##0.00">
                  <c:v>497994.3</c:v>
                </c:pt>
                <c:pt idx="40" formatCode="#,##0.00">
                  <c:v>501789.5</c:v>
                </c:pt>
                <c:pt idx="41" formatCode="#,##0.00">
                  <c:v>501641.4</c:v>
                </c:pt>
                <c:pt idx="42" formatCode="#,##0.00">
                  <c:v>504777.8</c:v>
                </c:pt>
                <c:pt idx="43" formatCode="#,##0.00">
                  <c:v>503840.2</c:v>
                </c:pt>
                <c:pt idx="44" formatCode="#,##0.00">
                  <c:v>506400.4</c:v>
                </c:pt>
                <c:pt idx="45" formatCode="#,##0.00">
                  <c:v>510275.8</c:v>
                </c:pt>
                <c:pt idx="46" formatCode="#,##0.00">
                  <c:v>515520.6</c:v>
                </c:pt>
                <c:pt idx="47" formatCode="#,##0.00">
                  <c:v>516433.8</c:v>
                </c:pt>
                <c:pt idx="48" formatCode="#,##0.00">
                  <c:v>517224.5</c:v>
                </c:pt>
                <c:pt idx="49" formatCode="#,##0.00">
                  <c:v>517983.2</c:v>
                </c:pt>
                <c:pt idx="50" formatCode="#,##0.00">
                  <c:v>517024.7</c:v>
                </c:pt>
                <c:pt idx="51" formatCode="#,##0.00">
                  <c:v>523954</c:v>
                </c:pt>
                <c:pt idx="52" formatCode="#,##0.00">
                  <c:v>527437</c:v>
                </c:pt>
                <c:pt idx="53" formatCode="#,##0.00">
                  <c:v>527618.6</c:v>
                </c:pt>
                <c:pt idx="54" formatCode="#,##0.00">
                  <c:v>524808.30000000005</c:v>
                </c:pt>
                <c:pt idx="55" formatCode="#,##0.00">
                  <c:v>526985.80000000005</c:v>
                </c:pt>
                <c:pt idx="56" formatCode="#,##0.00">
                  <c:v>529126.40000000002</c:v>
                </c:pt>
                <c:pt idx="57" formatCode="#,##0.00">
                  <c:v>525865.9</c:v>
                </c:pt>
                <c:pt idx="58" formatCode="#,##0.00">
                  <c:v>519352.7</c:v>
                </c:pt>
                <c:pt idx="59" formatCode="#,##0.00">
                  <c:v>506381.6</c:v>
                </c:pt>
                <c:pt idx="60" formatCode="#,##0.00">
                  <c:v>482154.6</c:v>
                </c:pt>
                <c:pt idx="61" formatCode="#,##0.00">
                  <c:v>491599.8</c:v>
                </c:pt>
                <c:pt idx="62" formatCode="#,##0.00">
                  <c:v>491378</c:v>
                </c:pt>
                <c:pt idx="63" formatCode="#,##0.00">
                  <c:v>497356.3</c:v>
                </c:pt>
                <c:pt idx="64" formatCode="#,##0.00">
                  <c:v>502691.2</c:v>
                </c:pt>
                <c:pt idx="65" formatCode="#,##0.00">
                  <c:v>508734.7</c:v>
                </c:pt>
                <c:pt idx="66" formatCode="#,##0.00">
                  <c:v>517944.4</c:v>
                </c:pt>
                <c:pt idx="67" formatCode="#,##0.00">
                  <c:v>513619.7</c:v>
                </c:pt>
                <c:pt idx="68" formatCode="#,##0.00">
                  <c:v>508323.6</c:v>
                </c:pt>
                <c:pt idx="69" formatCode="#,##0.00">
                  <c:v>503943.9</c:v>
                </c:pt>
                <c:pt idx="70" formatCode="#,##0.00">
                  <c:v>516137</c:v>
                </c:pt>
                <c:pt idx="71" formatCode="#,##0.00">
                  <c:v>515314.2</c:v>
                </c:pt>
                <c:pt idx="72" formatCode="#,##0.00">
                  <c:v>522781.1</c:v>
                </c:pt>
                <c:pt idx="73" formatCode="#,##0.00">
                  <c:v>517866.4</c:v>
                </c:pt>
                <c:pt idx="74" formatCode="#,##0.00">
                  <c:v>515836.5</c:v>
                </c:pt>
                <c:pt idx="75" formatCode="#,##0.00">
                  <c:v>515391.7</c:v>
                </c:pt>
                <c:pt idx="76" formatCode="#,##0.00">
                  <c:v>522631.9</c:v>
                </c:pt>
                <c:pt idx="77" formatCode="#,##0.00">
                  <c:v>527382.9</c:v>
                </c:pt>
                <c:pt idx="78" formatCode="#,##0.00">
                  <c:v>532360.6</c:v>
                </c:pt>
                <c:pt idx="79" formatCode="#,##0.00">
                  <c:v>531674.19999999995</c:v>
                </c:pt>
                <c:pt idx="80" formatCode="#,##0.00">
                  <c:v>536079.80000000005</c:v>
                </c:pt>
                <c:pt idx="81" formatCode="#,##0.00">
                  <c:v>526459.30000000005</c:v>
                </c:pt>
                <c:pt idx="82" formatCode="#,##0.00">
                  <c:v>526816.9</c:v>
                </c:pt>
                <c:pt idx="83" formatCode="#,##0.00">
                  <c:v>529228.1</c:v>
                </c:pt>
                <c:pt idx="84" formatCode="#,##0.00">
                  <c:v>537485.1</c:v>
                </c:pt>
                <c:pt idx="85" formatCode="#,##0.00">
                  <c:v>538298.19999999995</c:v>
                </c:pt>
                <c:pt idx="86" formatCode="#,##0.00">
                  <c:v>538760.80000000005</c:v>
                </c:pt>
                <c:pt idx="87" formatCode="#,##0.00">
                  <c:v>537827.9</c:v>
                </c:pt>
                <c:pt idx="88" formatCode="#,##0.00">
                  <c:v>541992.19999999995</c:v>
                </c:pt>
                <c:pt idx="89" formatCode="#,##0.00">
                  <c:v>541063.1</c:v>
                </c:pt>
                <c:pt idx="90" formatCode="#,##0.00">
                  <c:v>542162.69999999995</c:v>
                </c:pt>
                <c:pt idx="91" formatCode="#,##0.00">
                  <c:v>542875.80000000005</c:v>
                </c:pt>
                <c:pt idx="92" formatCode="#,##0.00">
                  <c:v>547149.19999999995</c:v>
                </c:pt>
                <c:pt idx="93" formatCode="#,##0.00">
                  <c:v>549313.6</c:v>
                </c:pt>
                <c:pt idx="94" formatCode="#,##0.00">
                  <c:v>554075</c:v>
                </c:pt>
                <c:pt idx="95" formatCode="#,##0.00">
                  <c:v>554361.19999999995</c:v>
                </c:pt>
                <c:pt idx="96" formatCode="#,##0.00">
                  <c:v>554797.9</c:v>
                </c:pt>
                <c:pt idx="97" formatCode="#,##0.00">
                  <c:v>556986.69999999995</c:v>
                </c:pt>
                <c:pt idx="98" formatCode="#,##0.00">
                  <c:v>554216.5</c:v>
                </c:pt>
                <c:pt idx="99" formatCode="#,##0.00">
                  <c:v>552790.9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7-BD40-80C3-B238245FD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720896"/>
        <c:axId val="538280768"/>
      </c:lineChart>
      <c:lineChart>
        <c:grouping val="standard"/>
        <c:varyColors val="0"/>
        <c:ser>
          <c:idx val="1"/>
          <c:order val="2"/>
          <c:tx>
            <c:strRef>
              <c:f>'Nominal &amp;Real GDP'!$U$1</c:f>
              <c:strCache>
                <c:ptCount val="1"/>
                <c:pt idx="0">
                  <c:v>Unemployment Rate for 15+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GDP'!$R$2:$R$101</c:f>
              <c:strCache>
                <c:ptCount val="10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  <c:pt idx="40">
                  <c:v>2004 I</c:v>
                </c:pt>
                <c:pt idx="41">
                  <c:v>2004 II</c:v>
                </c:pt>
                <c:pt idx="42">
                  <c:v>2004 III</c:v>
                </c:pt>
                <c:pt idx="43">
                  <c:v>2004 IV</c:v>
                </c:pt>
                <c:pt idx="44">
                  <c:v>2005 I</c:v>
                </c:pt>
                <c:pt idx="45">
                  <c:v>2005 II</c:v>
                </c:pt>
                <c:pt idx="46">
                  <c:v>2005 III</c:v>
                </c:pt>
                <c:pt idx="47">
                  <c:v>2005 IV</c:v>
                </c:pt>
                <c:pt idx="48">
                  <c:v>2006 I</c:v>
                </c:pt>
                <c:pt idx="49">
                  <c:v>2006 II</c:v>
                </c:pt>
                <c:pt idx="50">
                  <c:v>2006 III</c:v>
                </c:pt>
                <c:pt idx="51">
                  <c:v>2006 IV</c:v>
                </c:pt>
                <c:pt idx="52">
                  <c:v>2007 I</c:v>
                </c:pt>
                <c:pt idx="53">
                  <c:v>2007 II</c:v>
                </c:pt>
                <c:pt idx="54">
                  <c:v>2007 III</c:v>
                </c:pt>
                <c:pt idx="55">
                  <c:v>2007 IV</c:v>
                </c:pt>
                <c:pt idx="56">
                  <c:v>2008 I</c:v>
                </c:pt>
                <c:pt idx="57">
                  <c:v>2008 II</c:v>
                </c:pt>
                <c:pt idx="58">
                  <c:v>2008 III</c:v>
                </c:pt>
                <c:pt idx="59">
                  <c:v>2008 IV</c:v>
                </c:pt>
                <c:pt idx="60">
                  <c:v>2009 I</c:v>
                </c:pt>
                <c:pt idx="61">
                  <c:v>2009 II</c:v>
                </c:pt>
                <c:pt idx="62">
                  <c:v>2009 III</c:v>
                </c:pt>
                <c:pt idx="63">
                  <c:v>2009 IV</c:v>
                </c:pt>
                <c:pt idx="64">
                  <c:v>2010 I</c:v>
                </c:pt>
                <c:pt idx="65">
                  <c:v>2010 II</c:v>
                </c:pt>
                <c:pt idx="66">
                  <c:v>2010 III</c:v>
                </c:pt>
                <c:pt idx="67">
                  <c:v>2010 IV</c:v>
                </c:pt>
                <c:pt idx="68">
                  <c:v>2011 I</c:v>
                </c:pt>
                <c:pt idx="69">
                  <c:v>2011 II</c:v>
                </c:pt>
                <c:pt idx="70">
                  <c:v>2011 III</c:v>
                </c:pt>
                <c:pt idx="71">
                  <c:v>2011 IV</c:v>
                </c:pt>
                <c:pt idx="72">
                  <c:v>2012 I</c:v>
                </c:pt>
                <c:pt idx="73">
                  <c:v>2012 II</c:v>
                </c:pt>
                <c:pt idx="74">
                  <c:v>2012 III</c:v>
                </c:pt>
                <c:pt idx="75">
                  <c:v>2012 IV</c:v>
                </c:pt>
                <c:pt idx="76">
                  <c:v>2013 I</c:v>
                </c:pt>
                <c:pt idx="77">
                  <c:v>2013 II</c:v>
                </c:pt>
                <c:pt idx="78">
                  <c:v>2013 III</c:v>
                </c:pt>
                <c:pt idx="79">
                  <c:v>2013 IV</c:v>
                </c:pt>
                <c:pt idx="80">
                  <c:v>2014 I</c:v>
                </c:pt>
                <c:pt idx="81">
                  <c:v>2014 II</c:v>
                </c:pt>
                <c:pt idx="82">
                  <c:v>2014 III</c:v>
                </c:pt>
                <c:pt idx="83">
                  <c:v>2014 IV</c:v>
                </c:pt>
                <c:pt idx="84">
                  <c:v>2015 I</c:v>
                </c:pt>
                <c:pt idx="85">
                  <c:v>2015 II</c:v>
                </c:pt>
                <c:pt idx="86">
                  <c:v>2015 III</c:v>
                </c:pt>
                <c:pt idx="87">
                  <c:v>2015 IV</c:v>
                </c:pt>
                <c:pt idx="88">
                  <c:v>2016 I</c:v>
                </c:pt>
                <c:pt idx="89">
                  <c:v>2016 II</c:v>
                </c:pt>
                <c:pt idx="90">
                  <c:v>2016 III</c:v>
                </c:pt>
                <c:pt idx="91">
                  <c:v>2016 IV</c:v>
                </c:pt>
                <c:pt idx="92">
                  <c:v>2017 I</c:v>
                </c:pt>
                <c:pt idx="93">
                  <c:v>2017 II</c:v>
                </c:pt>
                <c:pt idx="94">
                  <c:v>2017 III</c:v>
                </c:pt>
                <c:pt idx="95">
                  <c:v>2017 IV</c:v>
                </c:pt>
                <c:pt idx="96">
                  <c:v>2018 I</c:v>
                </c:pt>
                <c:pt idx="97">
                  <c:v>2018 II</c:v>
                </c:pt>
                <c:pt idx="98">
                  <c:v>2018 III</c:v>
                </c:pt>
                <c:pt idx="99">
                  <c:v>2018 IV</c:v>
                </c:pt>
              </c:strCache>
            </c:strRef>
          </c:cat>
          <c:val>
            <c:numRef>
              <c:f>'Nominal &amp;Real GDP'!$U$2:$U$101</c:f>
              <c:numCache>
                <c:formatCode>0.0000</c:formatCode>
                <c:ptCount val="100"/>
                <c:pt idx="0">
                  <c:v>2.8666670000000001</c:v>
                </c:pt>
                <c:pt idx="1">
                  <c:v>2.8</c:v>
                </c:pt>
                <c:pt idx="2">
                  <c:v>2.9666670000000002</c:v>
                </c:pt>
                <c:pt idx="3">
                  <c:v>2.9333330000000002</c:v>
                </c:pt>
                <c:pt idx="4">
                  <c:v>3.0333329999999998</c:v>
                </c:pt>
                <c:pt idx="5">
                  <c:v>3.0666669999999998</c:v>
                </c:pt>
                <c:pt idx="6">
                  <c:v>3.1666669999999999</c:v>
                </c:pt>
                <c:pt idx="7">
                  <c:v>3.3333330000000001</c:v>
                </c:pt>
                <c:pt idx="8">
                  <c:v>3.3666670000000001</c:v>
                </c:pt>
                <c:pt idx="9">
                  <c:v>3.4</c:v>
                </c:pt>
                <c:pt idx="10">
                  <c:v>3.3333330000000001</c:v>
                </c:pt>
                <c:pt idx="11">
                  <c:v>3.3666670000000001</c:v>
                </c:pt>
                <c:pt idx="12">
                  <c:v>3.3333330000000001</c:v>
                </c:pt>
                <c:pt idx="13">
                  <c:v>3.3333330000000001</c:v>
                </c:pt>
                <c:pt idx="14">
                  <c:v>3.4333330000000002</c:v>
                </c:pt>
                <c:pt idx="15">
                  <c:v>3.5</c:v>
                </c:pt>
                <c:pt idx="16">
                  <c:v>3.6666669999999999</c:v>
                </c:pt>
                <c:pt idx="17">
                  <c:v>4.0666669999999998</c:v>
                </c:pt>
                <c:pt idx="18">
                  <c:v>4.266667</c:v>
                </c:pt>
                <c:pt idx="19">
                  <c:v>4.4000000000000004</c:v>
                </c:pt>
                <c:pt idx="20">
                  <c:v>4.5999999999999996</c:v>
                </c:pt>
                <c:pt idx="21">
                  <c:v>4.733333</c:v>
                </c:pt>
                <c:pt idx="22">
                  <c:v>4.7</c:v>
                </c:pt>
                <c:pt idx="23">
                  <c:v>4.6333330000000004</c:v>
                </c:pt>
                <c:pt idx="24">
                  <c:v>4.8333329999999997</c:v>
                </c:pt>
                <c:pt idx="25">
                  <c:v>4.7</c:v>
                </c:pt>
                <c:pt idx="26">
                  <c:v>4.6666670000000003</c:v>
                </c:pt>
                <c:pt idx="27">
                  <c:v>4.733333</c:v>
                </c:pt>
                <c:pt idx="28">
                  <c:v>4.766667</c:v>
                </c:pt>
                <c:pt idx="29">
                  <c:v>4.9000000000000004</c:v>
                </c:pt>
                <c:pt idx="30">
                  <c:v>5.1333330000000004</c:v>
                </c:pt>
                <c:pt idx="31">
                  <c:v>5.3666669999999996</c:v>
                </c:pt>
                <c:pt idx="32">
                  <c:v>5.266667</c:v>
                </c:pt>
                <c:pt idx="33">
                  <c:v>5.4</c:v>
                </c:pt>
                <c:pt idx="34">
                  <c:v>5.4333330000000002</c:v>
                </c:pt>
                <c:pt idx="35">
                  <c:v>5.3333329999999997</c:v>
                </c:pt>
                <c:pt idx="36">
                  <c:v>5.3333329999999997</c:v>
                </c:pt>
                <c:pt idx="37">
                  <c:v>5.4333330000000002</c:v>
                </c:pt>
                <c:pt idx="38">
                  <c:v>5.1666670000000003</c:v>
                </c:pt>
                <c:pt idx="39">
                  <c:v>5.0333329999999998</c:v>
                </c:pt>
                <c:pt idx="40">
                  <c:v>4.9000000000000004</c:v>
                </c:pt>
                <c:pt idx="41">
                  <c:v>4.733333</c:v>
                </c:pt>
                <c:pt idx="42">
                  <c:v>4.766667</c:v>
                </c:pt>
                <c:pt idx="43">
                  <c:v>4.5333329999999998</c:v>
                </c:pt>
                <c:pt idx="44">
                  <c:v>4.5333329999999998</c:v>
                </c:pt>
                <c:pt idx="45">
                  <c:v>4.4333330000000002</c:v>
                </c:pt>
                <c:pt idx="46">
                  <c:v>4.3</c:v>
                </c:pt>
                <c:pt idx="47">
                  <c:v>4.4333330000000002</c:v>
                </c:pt>
                <c:pt idx="48">
                  <c:v>4.2</c:v>
                </c:pt>
                <c:pt idx="49">
                  <c:v>4.1333330000000004</c:v>
                </c:pt>
                <c:pt idx="50">
                  <c:v>4.0999999999999996</c:v>
                </c:pt>
                <c:pt idx="51">
                  <c:v>4.0333329999999998</c:v>
                </c:pt>
                <c:pt idx="52">
                  <c:v>4</c:v>
                </c:pt>
                <c:pt idx="53">
                  <c:v>3.766667</c:v>
                </c:pt>
                <c:pt idx="54">
                  <c:v>3.733333</c:v>
                </c:pt>
                <c:pt idx="55">
                  <c:v>3.8333330000000001</c:v>
                </c:pt>
                <c:pt idx="56">
                  <c:v>3.9</c:v>
                </c:pt>
                <c:pt idx="57">
                  <c:v>3.9666670000000002</c:v>
                </c:pt>
                <c:pt idx="58">
                  <c:v>4</c:v>
                </c:pt>
                <c:pt idx="59">
                  <c:v>4.0666669999999998</c:v>
                </c:pt>
                <c:pt idx="60">
                  <c:v>4.5666669999999998</c:v>
                </c:pt>
                <c:pt idx="61">
                  <c:v>5.0999999999999996</c:v>
                </c:pt>
                <c:pt idx="62">
                  <c:v>5.4333330000000002</c:v>
                </c:pt>
                <c:pt idx="63">
                  <c:v>5.2</c:v>
                </c:pt>
                <c:pt idx="64">
                  <c:v>5.0333329999999998</c:v>
                </c:pt>
                <c:pt idx="65">
                  <c:v>5.1333330000000004</c:v>
                </c:pt>
                <c:pt idx="66">
                  <c:v>5.0666669999999998</c:v>
                </c:pt>
                <c:pt idx="67">
                  <c:v>5</c:v>
                </c:pt>
                <c:pt idx="68">
                  <c:v>4.733333</c:v>
                </c:pt>
                <c:pt idx="69">
                  <c:v>4.6666670000000003</c:v>
                </c:pt>
                <c:pt idx="70">
                  <c:v>4.4666670000000002</c:v>
                </c:pt>
                <c:pt idx="71">
                  <c:v>4.4666670000000002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4.233333</c:v>
                </c:pt>
                <c:pt idx="75">
                  <c:v>4.1666670000000003</c:v>
                </c:pt>
                <c:pt idx="76">
                  <c:v>4.2</c:v>
                </c:pt>
                <c:pt idx="77">
                  <c:v>4.0333329999999998</c:v>
                </c:pt>
                <c:pt idx="78">
                  <c:v>3.9333330000000002</c:v>
                </c:pt>
                <c:pt idx="79">
                  <c:v>3.8666670000000001</c:v>
                </c:pt>
                <c:pt idx="80">
                  <c:v>3.6666669999999999</c:v>
                </c:pt>
                <c:pt idx="81">
                  <c:v>3.6333329999999999</c:v>
                </c:pt>
                <c:pt idx="82">
                  <c:v>3.5666669999999998</c:v>
                </c:pt>
                <c:pt idx="83">
                  <c:v>3.4666670000000002</c:v>
                </c:pt>
                <c:pt idx="84">
                  <c:v>3.5</c:v>
                </c:pt>
                <c:pt idx="85">
                  <c:v>3.3666670000000001</c:v>
                </c:pt>
                <c:pt idx="86">
                  <c:v>3.3666670000000001</c:v>
                </c:pt>
                <c:pt idx="87">
                  <c:v>3.266667</c:v>
                </c:pt>
                <c:pt idx="88">
                  <c:v>3.233333</c:v>
                </c:pt>
                <c:pt idx="89">
                  <c:v>3.1666669999999999</c:v>
                </c:pt>
                <c:pt idx="90">
                  <c:v>3.0333329999999998</c:v>
                </c:pt>
                <c:pt idx="91">
                  <c:v>3</c:v>
                </c:pt>
                <c:pt idx="92">
                  <c:v>2.9</c:v>
                </c:pt>
                <c:pt idx="93">
                  <c:v>2.8666670000000001</c:v>
                </c:pt>
                <c:pt idx="94">
                  <c:v>2.8</c:v>
                </c:pt>
                <c:pt idx="95">
                  <c:v>2.7</c:v>
                </c:pt>
                <c:pt idx="96">
                  <c:v>2.4666670000000002</c:v>
                </c:pt>
                <c:pt idx="97">
                  <c:v>2.3666670000000001</c:v>
                </c:pt>
                <c:pt idx="98">
                  <c:v>2.4333330000000002</c:v>
                </c:pt>
                <c:pt idx="99">
                  <c:v>2.4666670000000002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7-BD40-80C3-B238245FD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16688"/>
        <c:axId val="1098688559"/>
      </c:lineChart>
      <c:catAx>
        <c:axId val="53872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38280768"/>
        <c:crosses val="autoZero"/>
        <c:auto val="1"/>
        <c:lblAlgn val="ctr"/>
        <c:lblOffset val="100"/>
        <c:noMultiLvlLbl val="0"/>
      </c:catAx>
      <c:valAx>
        <c:axId val="538280768"/>
        <c:scaling>
          <c:orientation val="minMax"/>
          <c:min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38720896"/>
        <c:crosses val="autoZero"/>
        <c:crossBetween val="between"/>
      </c:valAx>
      <c:valAx>
        <c:axId val="1098688559"/>
        <c:scaling>
          <c:orientation val="minMax"/>
          <c:min val="2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38916688"/>
        <c:crosses val="max"/>
        <c:crossBetween val="between"/>
      </c:valAx>
      <c:catAx>
        <c:axId val="53891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8688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1994-2003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'Nominal &amp;Real GDP'!$B$1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GDP'!$A$2:$A$41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'Nominal &amp;Real GDP'!$B$2:$B$41</c:f>
              <c:numCache>
                <c:formatCode>#,##0.00</c:formatCode>
                <c:ptCount val="40"/>
                <c:pt idx="0">
                  <c:v>510102.9</c:v>
                </c:pt>
                <c:pt idx="1">
                  <c:v>509036.79999999999</c:v>
                </c:pt>
                <c:pt idx="2">
                  <c:v>512988.9</c:v>
                </c:pt>
                <c:pt idx="3">
                  <c:v>511572</c:v>
                </c:pt>
                <c:pt idx="4">
                  <c:v>514908.4</c:v>
                </c:pt>
                <c:pt idx="5">
                  <c:v>518785.5</c:v>
                </c:pt>
                <c:pt idx="6">
                  <c:v>525380.9</c:v>
                </c:pt>
                <c:pt idx="7">
                  <c:v>527014.69999999995</c:v>
                </c:pt>
                <c:pt idx="8">
                  <c:v>529017.69999999995</c:v>
                </c:pt>
                <c:pt idx="9">
                  <c:v>536049.4</c:v>
                </c:pt>
                <c:pt idx="10">
                  <c:v>536121.9</c:v>
                </c:pt>
                <c:pt idx="11">
                  <c:v>541134.80000000005</c:v>
                </c:pt>
                <c:pt idx="12">
                  <c:v>542156.69999999995</c:v>
                </c:pt>
                <c:pt idx="13">
                  <c:v>544079.9</c:v>
                </c:pt>
                <c:pt idx="14">
                  <c:v>544024.6</c:v>
                </c:pt>
                <c:pt idx="15">
                  <c:v>544965.80000000005</c:v>
                </c:pt>
                <c:pt idx="16">
                  <c:v>537984.19999999995</c:v>
                </c:pt>
                <c:pt idx="17">
                  <c:v>534816</c:v>
                </c:pt>
                <c:pt idx="18">
                  <c:v>533899.69999999995</c:v>
                </c:pt>
                <c:pt idx="19">
                  <c:v>539288.6</c:v>
                </c:pt>
                <c:pt idx="20">
                  <c:v>529063.30000000005</c:v>
                </c:pt>
                <c:pt idx="21">
                  <c:v>529019.1</c:v>
                </c:pt>
                <c:pt idx="22">
                  <c:v>528593.4</c:v>
                </c:pt>
                <c:pt idx="23">
                  <c:v>527862.6</c:v>
                </c:pt>
                <c:pt idx="24">
                  <c:v>535133.80000000005</c:v>
                </c:pt>
                <c:pt idx="25">
                  <c:v>535358.69999999995</c:v>
                </c:pt>
                <c:pt idx="26">
                  <c:v>534440.1</c:v>
                </c:pt>
                <c:pt idx="27">
                  <c:v>537843.4</c:v>
                </c:pt>
                <c:pt idx="28">
                  <c:v>542552.69999999995</c:v>
                </c:pt>
                <c:pt idx="29">
                  <c:v>534253.69999999995</c:v>
                </c:pt>
                <c:pt idx="30">
                  <c:v>527026</c:v>
                </c:pt>
                <c:pt idx="31">
                  <c:v>523926.1</c:v>
                </c:pt>
                <c:pt idx="32">
                  <c:v>525460.80000000005</c:v>
                </c:pt>
                <c:pt idx="33">
                  <c:v>524239.7</c:v>
                </c:pt>
                <c:pt idx="34">
                  <c:v>524193.6</c:v>
                </c:pt>
                <c:pt idx="35">
                  <c:v>524421.6</c:v>
                </c:pt>
                <c:pt idx="36">
                  <c:v>521369.3</c:v>
                </c:pt>
                <c:pt idx="37">
                  <c:v>524525.4</c:v>
                </c:pt>
                <c:pt idx="38">
                  <c:v>524374.1</c:v>
                </c:pt>
                <c:pt idx="39">
                  <c:v>526400.19999999995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9-3845-97C1-9C3EB4BAA5A3}"/>
            </c:ext>
          </c:extLst>
        </c:ser>
        <c:ser>
          <c:idx val="1"/>
          <c:order val="1"/>
          <c:tx>
            <c:strRef>
              <c:f>'Nominal &amp;Real GDP'!$C$1</c:f>
              <c:strCache>
                <c:ptCount val="1"/>
                <c:pt idx="0">
                  <c:v>Real 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GDP'!$A$2:$A$41</c:f>
              <c:strCache>
                <c:ptCount val="40"/>
                <c:pt idx="0">
                  <c:v>1994 I</c:v>
                </c:pt>
                <c:pt idx="1">
                  <c:v>1994 II</c:v>
                </c:pt>
                <c:pt idx="2">
                  <c:v>1994 III</c:v>
                </c:pt>
                <c:pt idx="3">
                  <c:v>1994 IV</c:v>
                </c:pt>
                <c:pt idx="4">
                  <c:v>1995 I</c:v>
                </c:pt>
                <c:pt idx="5">
                  <c:v>1995 II</c:v>
                </c:pt>
                <c:pt idx="6">
                  <c:v>1995 III</c:v>
                </c:pt>
                <c:pt idx="7">
                  <c:v>1995 IV</c:v>
                </c:pt>
                <c:pt idx="8">
                  <c:v>1996 I</c:v>
                </c:pt>
                <c:pt idx="9">
                  <c:v>1996 II</c:v>
                </c:pt>
                <c:pt idx="10">
                  <c:v>1996 III</c:v>
                </c:pt>
                <c:pt idx="11">
                  <c:v>1996 IV</c:v>
                </c:pt>
                <c:pt idx="12">
                  <c:v>1997 I</c:v>
                </c:pt>
                <c:pt idx="13">
                  <c:v>1997 II</c:v>
                </c:pt>
                <c:pt idx="14">
                  <c:v>1997 III</c:v>
                </c:pt>
                <c:pt idx="15">
                  <c:v>1997 IV</c:v>
                </c:pt>
                <c:pt idx="16">
                  <c:v>1998 I</c:v>
                </c:pt>
                <c:pt idx="17">
                  <c:v>1998 II</c:v>
                </c:pt>
                <c:pt idx="18">
                  <c:v>1998 III</c:v>
                </c:pt>
                <c:pt idx="19">
                  <c:v>1998 IV</c:v>
                </c:pt>
                <c:pt idx="20">
                  <c:v>1999 I</c:v>
                </c:pt>
                <c:pt idx="21">
                  <c:v>1999 II</c:v>
                </c:pt>
                <c:pt idx="22">
                  <c:v>1999 III</c:v>
                </c:pt>
                <c:pt idx="23">
                  <c:v>1999 IV</c:v>
                </c:pt>
                <c:pt idx="24">
                  <c:v>2000 I</c:v>
                </c:pt>
                <c:pt idx="25">
                  <c:v>2000 II</c:v>
                </c:pt>
                <c:pt idx="26">
                  <c:v>2000 III</c:v>
                </c:pt>
                <c:pt idx="27">
                  <c:v>2000 IV</c:v>
                </c:pt>
                <c:pt idx="28">
                  <c:v>2001 I</c:v>
                </c:pt>
                <c:pt idx="29">
                  <c:v>2001 II</c:v>
                </c:pt>
                <c:pt idx="30">
                  <c:v>2001 III</c:v>
                </c:pt>
                <c:pt idx="31">
                  <c:v>2001 IV</c:v>
                </c:pt>
                <c:pt idx="32">
                  <c:v>2002 I</c:v>
                </c:pt>
                <c:pt idx="33">
                  <c:v>2002 II</c:v>
                </c:pt>
                <c:pt idx="34">
                  <c:v>2002 III</c:v>
                </c:pt>
                <c:pt idx="35">
                  <c:v>2002 IV</c:v>
                </c:pt>
                <c:pt idx="36">
                  <c:v>2003 I</c:v>
                </c:pt>
                <c:pt idx="37">
                  <c:v>2003 II</c:v>
                </c:pt>
                <c:pt idx="38">
                  <c:v>2003 III</c:v>
                </c:pt>
                <c:pt idx="39">
                  <c:v>2003 IV</c:v>
                </c:pt>
              </c:strCache>
            </c:strRef>
          </c:cat>
          <c:val>
            <c:numRef>
              <c:f>'Nominal &amp;Real GDP'!$C$2:$C$41</c:f>
              <c:numCache>
                <c:formatCode>0.00</c:formatCode>
                <c:ptCount val="40"/>
                <c:pt idx="0">
                  <c:v>446212.8</c:v>
                </c:pt>
                <c:pt idx="1">
                  <c:v>443826.6</c:v>
                </c:pt>
                <c:pt idx="2">
                  <c:v>448928</c:v>
                </c:pt>
                <c:pt idx="3">
                  <c:v>447151.2</c:v>
                </c:pt>
                <c:pt idx="4">
                  <c:v>452027.1</c:v>
                </c:pt>
                <c:pt idx="5">
                  <c:v>456357</c:v>
                </c:pt>
                <c:pt idx="6">
                  <c:v>461696.9</c:v>
                </c:pt>
                <c:pt idx="7">
                  <c:v>462830.5</c:v>
                </c:pt>
                <c:pt idx="8">
                  <c:v>466681.8</c:v>
                </c:pt>
                <c:pt idx="9">
                  <c:v>472568.1</c:v>
                </c:pt>
                <c:pt idx="10">
                  <c:v>473144.7</c:v>
                </c:pt>
                <c:pt idx="11">
                  <c:v>478442.2</c:v>
                </c:pt>
                <c:pt idx="12">
                  <c:v>479586.7</c:v>
                </c:pt>
                <c:pt idx="13">
                  <c:v>476097</c:v>
                </c:pt>
                <c:pt idx="14">
                  <c:v>476996.7</c:v>
                </c:pt>
                <c:pt idx="15">
                  <c:v>477185.3</c:v>
                </c:pt>
                <c:pt idx="16">
                  <c:v>471302.3</c:v>
                </c:pt>
                <c:pt idx="17">
                  <c:v>469326.9</c:v>
                </c:pt>
                <c:pt idx="18">
                  <c:v>470137.1</c:v>
                </c:pt>
                <c:pt idx="19">
                  <c:v>473925.2</c:v>
                </c:pt>
                <c:pt idx="20">
                  <c:v>467337.5</c:v>
                </c:pt>
                <c:pt idx="21">
                  <c:v>469194.8</c:v>
                </c:pt>
                <c:pt idx="22">
                  <c:v>471673.5</c:v>
                </c:pt>
                <c:pt idx="23">
                  <c:v>471847.6</c:v>
                </c:pt>
                <c:pt idx="24">
                  <c:v>479971.2</c:v>
                </c:pt>
                <c:pt idx="25">
                  <c:v>482132.7</c:v>
                </c:pt>
                <c:pt idx="26">
                  <c:v>482246.2</c:v>
                </c:pt>
                <c:pt idx="27">
                  <c:v>486946.6</c:v>
                </c:pt>
                <c:pt idx="28" formatCode="#,##0.00">
                  <c:v>490512</c:v>
                </c:pt>
                <c:pt idx="29" formatCode="#,##0.00">
                  <c:v>486868.2</c:v>
                </c:pt>
                <c:pt idx="30" formatCode="#,##0.00">
                  <c:v>481574.1</c:v>
                </c:pt>
                <c:pt idx="31" formatCode="#,##0.00">
                  <c:v>479921.4</c:v>
                </c:pt>
                <c:pt idx="32" formatCode="#,##0.00">
                  <c:v>480709.8</c:v>
                </c:pt>
                <c:pt idx="33" formatCode="#,##0.00">
                  <c:v>484597</c:v>
                </c:pt>
                <c:pt idx="34" formatCode="#,##0.00">
                  <c:v>486159.1</c:v>
                </c:pt>
                <c:pt idx="35" formatCode="#,##0.00">
                  <c:v>487512.1</c:v>
                </c:pt>
                <c:pt idx="36" formatCode="#,##0.00">
                  <c:v>487793.9</c:v>
                </c:pt>
                <c:pt idx="37" formatCode="#,##0.00">
                  <c:v>491109.8</c:v>
                </c:pt>
                <c:pt idx="38" formatCode="#,##0.00">
                  <c:v>492610.5</c:v>
                </c:pt>
                <c:pt idx="39" formatCode="#,##0.00">
                  <c:v>497994.3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9-3845-97C1-9C3EB4BA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266928"/>
        <c:axId val="745395696"/>
      </c:lineChart>
      <c:catAx>
        <c:axId val="16102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45395696"/>
        <c:crosses val="autoZero"/>
        <c:auto val="1"/>
        <c:lblAlgn val="ctr"/>
        <c:lblOffset val="100"/>
        <c:noMultiLvlLbl val="0"/>
      </c:catAx>
      <c:valAx>
        <c:axId val="745395696"/>
        <c:scaling>
          <c:orientation val="minMax"/>
          <c:min val="4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6102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2009-2018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'Nominal &amp;Real GDP'!$J$1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GDP'!$I$2:$I$41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'Nominal &amp;Real GDP'!$J$2:$J$41</c:f>
              <c:numCache>
                <c:formatCode>#,##0.00</c:formatCode>
                <c:ptCount val="40"/>
                <c:pt idx="0">
                  <c:v>492259.6</c:v>
                </c:pt>
                <c:pt idx="1">
                  <c:v>497861.7</c:v>
                </c:pt>
                <c:pt idx="2">
                  <c:v>493597.9</c:v>
                </c:pt>
                <c:pt idx="3">
                  <c:v>496481.6</c:v>
                </c:pt>
                <c:pt idx="4">
                  <c:v>501533.7</c:v>
                </c:pt>
                <c:pt idx="5">
                  <c:v>504936.8</c:v>
                </c:pt>
                <c:pt idx="6">
                  <c:v>510930.7</c:v>
                </c:pt>
                <c:pt idx="7">
                  <c:v>505304.2</c:v>
                </c:pt>
                <c:pt idx="8">
                  <c:v>498689.8</c:v>
                </c:pt>
                <c:pt idx="9">
                  <c:v>490672.6</c:v>
                </c:pt>
                <c:pt idx="10">
                  <c:v>501084.3</c:v>
                </c:pt>
                <c:pt idx="11">
                  <c:v>500247.5</c:v>
                </c:pt>
                <c:pt idx="12">
                  <c:v>507465</c:v>
                </c:pt>
                <c:pt idx="13">
                  <c:v>500178.1</c:v>
                </c:pt>
                <c:pt idx="14">
                  <c:v>497580.9</c:v>
                </c:pt>
                <c:pt idx="15">
                  <c:v>497230</c:v>
                </c:pt>
                <c:pt idx="16">
                  <c:v>502947.1</c:v>
                </c:pt>
                <c:pt idx="17">
                  <c:v>507554.4</c:v>
                </c:pt>
                <c:pt idx="18">
                  <c:v>512890</c:v>
                </c:pt>
                <c:pt idx="19">
                  <c:v>512474.8</c:v>
                </c:pt>
                <c:pt idx="20">
                  <c:v>516608</c:v>
                </c:pt>
                <c:pt idx="21">
                  <c:v>517941.2</c:v>
                </c:pt>
                <c:pt idx="22">
                  <c:v>518261.7</c:v>
                </c:pt>
                <c:pt idx="23">
                  <c:v>522095</c:v>
                </c:pt>
                <c:pt idx="24">
                  <c:v>534727.30000000005</c:v>
                </c:pt>
                <c:pt idx="25">
                  <c:v>538193.5</c:v>
                </c:pt>
                <c:pt idx="26">
                  <c:v>539902</c:v>
                </c:pt>
                <c:pt idx="27">
                  <c:v>539306.19999999995</c:v>
                </c:pt>
                <c:pt idx="28">
                  <c:v>545302.5</c:v>
                </c:pt>
                <c:pt idx="29">
                  <c:v>543366.40000000002</c:v>
                </c:pt>
                <c:pt idx="30">
                  <c:v>543580.19999999995</c:v>
                </c:pt>
                <c:pt idx="31">
                  <c:v>544543</c:v>
                </c:pt>
                <c:pt idx="32">
                  <c:v>547710.4</c:v>
                </c:pt>
                <c:pt idx="33">
                  <c:v>550561.9</c:v>
                </c:pt>
                <c:pt idx="34">
                  <c:v>557116.19999999995</c:v>
                </c:pt>
                <c:pt idx="35">
                  <c:v>556799</c:v>
                </c:pt>
                <c:pt idx="36">
                  <c:v>558448.69999999995</c:v>
                </c:pt>
                <c:pt idx="37">
                  <c:v>558877.6</c:v>
                </c:pt>
                <c:pt idx="38">
                  <c:v>555387.1</c:v>
                </c:pt>
                <c:pt idx="39">
                  <c:v>553492.9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3-A54B-92F2-0BF7EE6A19F9}"/>
            </c:ext>
          </c:extLst>
        </c:ser>
        <c:ser>
          <c:idx val="1"/>
          <c:order val="1"/>
          <c:tx>
            <c:strRef>
              <c:f>'Nominal &amp;Real GDP'!$K$1</c:f>
              <c:strCache>
                <c:ptCount val="1"/>
                <c:pt idx="0">
                  <c:v>Real 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'Nominal &amp;Real GDP'!$I$2:$I$41</c:f>
              <c:strCache>
                <c:ptCount val="40"/>
                <c:pt idx="0">
                  <c:v>2009 I</c:v>
                </c:pt>
                <c:pt idx="1">
                  <c:v>2009 II</c:v>
                </c:pt>
                <c:pt idx="2">
                  <c:v>2009 III</c:v>
                </c:pt>
                <c:pt idx="3">
                  <c:v>2009 IV</c:v>
                </c:pt>
                <c:pt idx="4">
                  <c:v>2010 I</c:v>
                </c:pt>
                <c:pt idx="5">
                  <c:v>2010 II</c:v>
                </c:pt>
                <c:pt idx="6">
                  <c:v>2010 III</c:v>
                </c:pt>
                <c:pt idx="7">
                  <c:v>2010 IV</c:v>
                </c:pt>
                <c:pt idx="8">
                  <c:v>2011 I</c:v>
                </c:pt>
                <c:pt idx="9">
                  <c:v>2011 II</c:v>
                </c:pt>
                <c:pt idx="10">
                  <c:v>2011 III</c:v>
                </c:pt>
                <c:pt idx="11">
                  <c:v>2011 IV</c:v>
                </c:pt>
                <c:pt idx="12">
                  <c:v>2012 I</c:v>
                </c:pt>
                <c:pt idx="13">
                  <c:v>2012 II</c:v>
                </c:pt>
                <c:pt idx="14">
                  <c:v>2012 III</c:v>
                </c:pt>
                <c:pt idx="15">
                  <c:v>2012 IV</c:v>
                </c:pt>
                <c:pt idx="16">
                  <c:v>2013 I</c:v>
                </c:pt>
                <c:pt idx="17">
                  <c:v>2013 II</c:v>
                </c:pt>
                <c:pt idx="18">
                  <c:v>2013 III</c:v>
                </c:pt>
                <c:pt idx="19">
                  <c:v>2013 IV</c:v>
                </c:pt>
                <c:pt idx="20">
                  <c:v>2014 I</c:v>
                </c:pt>
                <c:pt idx="21">
                  <c:v>2014 II</c:v>
                </c:pt>
                <c:pt idx="22">
                  <c:v>2014 III</c:v>
                </c:pt>
                <c:pt idx="23">
                  <c:v>2014 IV</c:v>
                </c:pt>
                <c:pt idx="24">
                  <c:v>2015 I</c:v>
                </c:pt>
                <c:pt idx="25">
                  <c:v>2015 II</c:v>
                </c:pt>
                <c:pt idx="26">
                  <c:v>2015 III</c:v>
                </c:pt>
                <c:pt idx="27">
                  <c:v>2015 IV</c:v>
                </c:pt>
                <c:pt idx="28">
                  <c:v>2016 I</c:v>
                </c:pt>
                <c:pt idx="29">
                  <c:v>2016 II</c:v>
                </c:pt>
                <c:pt idx="30">
                  <c:v>2016 III</c:v>
                </c:pt>
                <c:pt idx="31">
                  <c:v>2016 IV</c:v>
                </c:pt>
                <c:pt idx="32">
                  <c:v>2017 I</c:v>
                </c:pt>
                <c:pt idx="33">
                  <c:v>2017 II</c:v>
                </c:pt>
                <c:pt idx="34">
                  <c:v>2017 III</c:v>
                </c:pt>
                <c:pt idx="35">
                  <c:v>2017 IV</c:v>
                </c:pt>
                <c:pt idx="36">
                  <c:v>2018 I</c:v>
                </c:pt>
                <c:pt idx="37">
                  <c:v>2018 II</c:v>
                </c:pt>
                <c:pt idx="38">
                  <c:v>2018 III</c:v>
                </c:pt>
                <c:pt idx="39">
                  <c:v>2018 IV</c:v>
                </c:pt>
              </c:strCache>
            </c:strRef>
          </c:cat>
          <c:val>
            <c:numRef>
              <c:f>'Nominal &amp;Real GDP'!$K$2:$K$41</c:f>
              <c:numCache>
                <c:formatCode>#,##0.00</c:formatCode>
                <c:ptCount val="40"/>
                <c:pt idx="0">
                  <c:v>482154.6</c:v>
                </c:pt>
                <c:pt idx="1">
                  <c:v>491599.8</c:v>
                </c:pt>
                <c:pt idx="2">
                  <c:v>491378</c:v>
                </c:pt>
                <c:pt idx="3">
                  <c:v>497356.3</c:v>
                </c:pt>
                <c:pt idx="4">
                  <c:v>502691.2</c:v>
                </c:pt>
                <c:pt idx="5">
                  <c:v>508734.7</c:v>
                </c:pt>
                <c:pt idx="6">
                  <c:v>517944.4</c:v>
                </c:pt>
                <c:pt idx="7">
                  <c:v>513619.7</c:v>
                </c:pt>
                <c:pt idx="8">
                  <c:v>508323.6</c:v>
                </c:pt>
                <c:pt idx="9">
                  <c:v>503943.9</c:v>
                </c:pt>
                <c:pt idx="10">
                  <c:v>516137</c:v>
                </c:pt>
                <c:pt idx="11">
                  <c:v>515314.2</c:v>
                </c:pt>
                <c:pt idx="12">
                  <c:v>522781.1</c:v>
                </c:pt>
                <c:pt idx="13">
                  <c:v>517866.4</c:v>
                </c:pt>
                <c:pt idx="14">
                  <c:v>515836.5</c:v>
                </c:pt>
                <c:pt idx="15">
                  <c:v>515391.7</c:v>
                </c:pt>
                <c:pt idx="16">
                  <c:v>522631.9</c:v>
                </c:pt>
                <c:pt idx="17">
                  <c:v>527382.9</c:v>
                </c:pt>
                <c:pt idx="18">
                  <c:v>532360.6</c:v>
                </c:pt>
                <c:pt idx="19">
                  <c:v>531674.19999999995</c:v>
                </c:pt>
                <c:pt idx="20">
                  <c:v>536079.80000000005</c:v>
                </c:pt>
                <c:pt idx="21">
                  <c:v>526459.30000000005</c:v>
                </c:pt>
                <c:pt idx="22">
                  <c:v>526816.9</c:v>
                </c:pt>
                <c:pt idx="23">
                  <c:v>529228.1</c:v>
                </c:pt>
                <c:pt idx="24">
                  <c:v>537485.1</c:v>
                </c:pt>
                <c:pt idx="25">
                  <c:v>538298.19999999995</c:v>
                </c:pt>
                <c:pt idx="26">
                  <c:v>538760.80000000005</c:v>
                </c:pt>
                <c:pt idx="27">
                  <c:v>537827.9</c:v>
                </c:pt>
                <c:pt idx="28">
                  <c:v>541992.19999999995</c:v>
                </c:pt>
                <c:pt idx="29">
                  <c:v>541063.1</c:v>
                </c:pt>
                <c:pt idx="30">
                  <c:v>542162.69999999995</c:v>
                </c:pt>
                <c:pt idx="31">
                  <c:v>542875.80000000005</c:v>
                </c:pt>
                <c:pt idx="32">
                  <c:v>547149.19999999995</c:v>
                </c:pt>
                <c:pt idx="33">
                  <c:v>549313.6</c:v>
                </c:pt>
                <c:pt idx="34">
                  <c:v>554075</c:v>
                </c:pt>
                <c:pt idx="35">
                  <c:v>554361.19999999995</c:v>
                </c:pt>
                <c:pt idx="36">
                  <c:v>554797.9</c:v>
                </c:pt>
                <c:pt idx="37">
                  <c:v>556986.69999999995</c:v>
                </c:pt>
                <c:pt idx="38">
                  <c:v>554216.5</c:v>
                </c:pt>
                <c:pt idx="39">
                  <c:v>552790.9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3-A54B-92F2-0BF7EE6A1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871503"/>
        <c:axId val="770497248"/>
      </c:lineChart>
      <c:catAx>
        <c:axId val="200187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70497248"/>
        <c:crosses val="autoZero"/>
        <c:auto val="1"/>
        <c:lblAlgn val="ctr"/>
        <c:lblOffset val="100"/>
        <c:noMultiLvlLbl val="0"/>
      </c:catAx>
      <c:valAx>
        <c:axId val="770497248"/>
        <c:scaling>
          <c:orientation val="minMax"/>
          <c:max val="560000"/>
          <c:min val="4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187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32</xdr:row>
      <xdr:rowOff>114300</xdr:rowOff>
    </xdr:from>
    <xdr:to>
      <xdr:col>2</xdr:col>
      <xdr:colOff>0</xdr:colOff>
      <xdr:row>35</xdr:row>
      <xdr:rowOff>164730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id="{268F3A03-C589-A416-B3A5-72D7DA22B37C}"/>
            </a:ext>
          </a:extLst>
        </xdr:cNvPr>
        <xdr:cNvSpPr txBox="1"/>
      </xdr:nvSpPr>
      <xdr:spPr>
        <a:xfrm>
          <a:off x="50800" y="6677945"/>
          <a:ext cx="2119607" cy="65575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JP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/>
            <a:t>https://data.un.org/Data.aspx?d=POP&amp;f=tableCode%3A22%3BcountryCode%3A392</a:t>
          </a:r>
          <a:endParaRPr lang="en-JP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292100</xdr:colOff>
      <xdr:row>27</xdr:row>
      <xdr:rowOff>114300</xdr:rowOff>
    </xdr:from>
    <xdr:to>
      <xdr:col>5</xdr:col>
      <xdr:colOff>151508</xdr:colOff>
      <xdr:row>49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090E4-C945-CA65-C5D5-40177D36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600" y="3771900"/>
          <a:ext cx="4864100" cy="452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584200</xdr:colOff>
      <xdr:row>32</xdr:row>
      <xdr:rowOff>25400</xdr:rowOff>
    </xdr:from>
    <xdr:to>
      <xdr:col>3</xdr:col>
      <xdr:colOff>63500</xdr:colOff>
      <xdr:row>46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B65893A-31E3-BF0F-D108-F20BDE172B87}"/>
            </a:ext>
          </a:extLst>
        </xdr:cNvPr>
        <xdr:cNvSpPr/>
      </xdr:nvSpPr>
      <xdr:spPr>
        <a:xfrm>
          <a:off x="2235200" y="4699000"/>
          <a:ext cx="1422400" cy="2933700"/>
        </a:xfrm>
        <a:prstGeom prst="rect">
          <a:avLst/>
        </a:prstGeom>
        <a:noFill/>
        <a:ln w="76200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30</xdr:row>
      <xdr:rowOff>50800</xdr:rowOff>
    </xdr:from>
    <xdr:to>
      <xdr:col>7</xdr:col>
      <xdr:colOff>165100</xdr:colOff>
      <xdr:row>31</xdr:row>
      <xdr:rowOff>127805</xdr:rowOff>
    </xdr:to>
    <xdr:sp macro="" textlink="">
      <xdr:nvSpPr>
        <xdr:cNvPr id="2" name="TextBox 17">
          <a:extLst>
            <a:ext uri="{FF2B5EF4-FFF2-40B4-BE49-F238E27FC236}">
              <a16:creationId xmlns:a16="http://schemas.microsoft.com/office/drawing/2014/main" id="{32101270-7D00-3E57-28A5-865524969217}"/>
            </a:ext>
          </a:extLst>
        </xdr:cNvPr>
        <xdr:cNvSpPr txBox="1"/>
      </xdr:nvSpPr>
      <xdr:spPr>
        <a:xfrm>
          <a:off x="254000" y="6451600"/>
          <a:ext cx="6019800" cy="28020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JP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/>
            <a:t>https://www.ipss.go.jp/p-toukei/JMD_004_002/13/index-en.html</a:t>
          </a:r>
          <a:endParaRPr lang="en-JP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425450</xdr:colOff>
      <xdr:row>3</xdr:row>
      <xdr:rowOff>184150</xdr:rowOff>
    </xdr:from>
    <xdr:to>
      <xdr:col>14</xdr:col>
      <xdr:colOff>495300</xdr:colOff>
      <xdr:row>25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C3CAA-833A-56CC-9502-D374B5DA4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</xdr:colOff>
      <xdr:row>1</xdr:row>
      <xdr:rowOff>139700</xdr:rowOff>
    </xdr:from>
    <xdr:to>
      <xdr:col>7</xdr:col>
      <xdr:colOff>489091</xdr:colOff>
      <xdr:row>2</xdr:row>
      <xdr:rowOff>198110</xdr:rowOff>
    </xdr:to>
    <xdr:sp macro="" textlink="">
      <xdr:nvSpPr>
        <xdr:cNvPr id="4" name="TextBox 21">
          <a:extLst>
            <a:ext uri="{FF2B5EF4-FFF2-40B4-BE49-F238E27FC236}">
              <a16:creationId xmlns:a16="http://schemas.microsoft.com/office/drawing/2014/main" id="{36F25F75-9971-FF21-AF48-9B962F331610}"/>
            </a:ext>
          </a:extLst>
        </xdr:cNvPr>
        <xdr:cNvSpPr txBox="1"/>
      </xdr:nvSpPr>
      <xdr:spPr>
        <a:xfrm>
          <a:off x="4269740" y="342900"/>
          <a:ext cx="2988451" cy="26161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JP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JP" sz="1100"/>
            <a:t>https://jpc.jpc-net.jp/eng/stats/index.html</a:t>
          </a:r>
        </a:p>
      </xdr:txBody>
    </xdr:sp>
    <xdr:clientData/>
  </xdr:twoCellAnchor>
  <xdr:twoCellAnchor>
    <xdr:from>
      <xdr:col>20</xdr:col>
      <xdr:colOff>420370</xdr:colOff>
      <xdr:row>6</xdr:row>
      <xdr:rowOff>110435</xdr:rowOff>
    </xdr:from>
    <xdr:to>
      <xdr:col>27</xdr:col>
      <xdr:colOff>179457</xdr:colOff>
      <xdr:row>25</xdr:row>
      <xdr:rowOff>124460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995BFD-2B17-B510-03A2-9B6D9F405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19</xdr:row>
      <xdr:rowOff>177800</xdr:rowOff>
    </xdr:from>
    <xdr:to>
      <xdr:col>4</xdr:col>
      <xdr:colOff>190500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0AED0-D61C-81F2-6276-4468D496C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787400</xdr:colOff>
      <xdr:row>20</xdr:row>
      <xdr:rowOff>0</xdr:rowOff>
    </xdr:from>
    <xdr:to>
      <xdr:col>9</xdr:col>
      <xdr:colOff>139700</xdr:colOff>
      <xdr:row>33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C0C0A2-2640-CF6B-AA30-CA97241B8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47777</xdr:colOff>
      <xdr:row>38</xdr:row>
      <xdr:rowOff>195967</xdr:rowOff>
    </xdr:from>
    <xdr:to>
      <xdr:col>9</xdr:col>
      <xdr:colOff>164234</xdr:colOff>
      <xdr:row>54</xdr:row>
      <xdr:rowOff>98350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88DD4-0162-EE3C-3E0C-EDCAEE63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77" y="7856284"/>
          <a:ext cx="7736457" cy="3127780"/>
        </a:xfrm>
        <a:prstGeom prst="rect">
          <a:avLst/>
        </a:prstGeom>
      </xdr:spPr>
    </xdr:pic>
    <xdr:clientData/>
  </xdr:twoCellAnchor>
  <xdr:twoCellAnchor editAs="oneCell">
    <xdr:from>
      <xdr:col>9</xdr:col>
      <xdr:colOff>674197</xdr:colOff>
      <xdr:row>39</xdr:row>
      <xdr:rowOff>86114</xdr:rowOff>
    </xdr:from>
    <xdr:to>
      <xdr:col>18</xdr:col>
      <xdr:colOff>826597</xdr:colOff>
      <xdr:row>75</xdr:row>
      <xdr:rowOff>39192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80F8ED-BFE1-F630-EDA5-F991FEF5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1428" y="7803806"/>
          <a:ext cx="7889631" cy="6986924"/>
        </a:xfrm>
        <a:prstGeom prst="rect">
          <a:avLst/>
        </a:prstGeom>
      </xdr:spPr>
    </xdr:pic>
    <xdr:clientData/>
  </xdr:twoCellAnchor>
  <xdr:twoCellAnchor editAs="oneCell">
    <xdr:from>
      <xdr:col>0</xdr:col>
      <xdr:colOff>284329</xdr:colOff>
      <xdr:row>107</xdr:row>
      <xdr:rowOff>56866</xdr:rowOff>
    </xdr:from>
    <xdr:to>
      <xdr:col>9</xdr:col>
      <xdr:colOff>379863</xdr:colOff>
      <xdr:row>128</xdr:row>
      <xdr:rowOff>178689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85CC14-6AC6-56F1-C33C-690F24BE7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329" y="19523881"/>
          <a:ext cx="7772400" cy="45004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2</xdr:row>
      <xdr:rowOff>186690</xdr:rowOff>
    </xdr:from>
    <xdr:to>
      <xdr:col>7</xdr:col>
      <xdr:colOff>754380</xdr:colOff>
      <xdr:row>16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FDCCA8-8ED5-E35F-126B-923E3FEFF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3</xdr:row>
      <xdr:rowOff>11430</xdr:rowOff>
    </xdr:from>
    <xdr:to>
      <xdr:col>15</xdr:col>
      <xdr:colOff>533400</xdr:colOff>
      <xdr:row>16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2CEE1D-413D-8788-9D91-38C8BE863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10</xdr:row>
      <xdr:rowOff>72390</xdr:rowOff>
    </xdr:from>
    <xdr:to>
      <xdr:col>7</xdr:col>
      <xdr:colOff>731520</xdr:colOff>
      <xdr:row>24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672E9-5E00-31C7-B1ED-90CF4FD1B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383177</xdr:colOff>
      <xdr:row>10</xdr:row>
      <xdr:rowOff>35378</xdr:rowOff>
    </xdr:from>
    <xdr:to>
      <xdr:col>15</xdr:col>
      <xdr:colOff>687977</xdr:colOff>
      <xdr:row>24</xdr:row>
      <xdr:rowOff>4898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F30F50-DE46-DB1A-2A62-A349AB8C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613833</xdr:colOff>
      <xdr:row>28</xdr:row>
      <xdr:rowOff>194733</xdr:rowOff>
    </xdr:from>
    <xdr:to>
      <xdr:col>10</xdr:col>
      <xdr:colOff>131233</xdr:colOff>
      <xdr:row>62</xdr:row>
      <xdr:rowOff>46413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6742A-E3F7-CE7B-351B-73B40264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33" y="5884333"/>
          <a:ext cx="7814733" cy="6760480"/>
        </a:xfrm>
        <a:prstGeom prst="rect">
          <a:avLst/>
        </a:prstGeom>
      </xdr:spPr>
    </xdr:pic>
    <xdr:clientData/>
  </xdr:twoCellAnchor>
  <xdr:twoCellAnchor>
    <xdr:from>
      <xdr:col>0</xdr:col>
      <xdr:colOff>160867</xdr:colOff>
      <xdr:row>13</xdr:row>
      <xdr:rowOff>84666</xdr:rowOff>
    </xdr:from>
    <xdr:to>
      <xdr:col>5</xdr:col>
      <xdr:colOff>584200</xdr:colOff>
      <xdr:row>26</xdr:row>
      <xdr:rowOff>186266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6E05E6-59BE-291A-70B5-373F30F9E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397933</xdr:colOff>
      <xdr:row>13</xdr:row>
      <xdr:rowOff>33866</xdr:rowOff>
    </xdr:from>
    <xdr:to>
      <xdr:col>13</xdr:col>
      <xdr:colOff>821267</xdr:colOff>
      <xdr:row>26</xdr:row>
      <xdr:rowOff>135466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BD244B-C16A-956E-3BA8-347E3A6C5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2</xdr:row>
      <xdr:rowOff>133350</xdr:rowOff>
    </xdr:from>
    <xdr:to>
      <xdr:col>6</xdr:col>
      <xdr:colOff>152400</xdr:colOff>
      <xdr:row>13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41988-A918-1D0C-574A-D1331DF3B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222250</xdr:colOff>
      <xdr:row>2</xdr:row>
      <xdr:rowOff>95250</xdr:rowOff>
    </xdr:from>
    <xdr:to>
      <xdr:col>12</xdr:col>
      <xdr:colOff>381000</xdr:colOff>
      <xdr:row>13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06765-9602-1726-B26D-6A5D64C01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69850</xdr:rowOff>
    </xdr:from>
    <xdr:to>
      <xdr:col>7</xdr:col>
      <xdr:colOff>444500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283FA-1A62-B7B8-F2B9-6CD1EECCC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</xdr:colOff>
      <xdr:row>23</xdr:row>
      <xdr:rowOff>57150</xdr:rowOff>
    </xdr:from>
    <xdr:to>
      <xdr:col>14</xdr:col>
      <xdr:colOff>476250</xdr:colOff>
      <xdr:row>36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B4F22-DF6F-14EB-2B6A-3D43D75E3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177800</xdr:rowOff>
    </xdr:from>
    <xdr:to>
      <xdr:col>10</xdr:col>
      <xdr:colOff>342900</xdr:colOff>
      <xdr:row>58</xdr:row>
      <xdr:rowOff>113110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EDBFAB-6F3D-BE93-F722-FB5B71F7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93000"/>
          <a:ext cx="7772400" cy="399931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7</xdr:row>
      <xdr:rowOff>31750</xdr:rowOff>
    </xdr:from>
    <xdr:to>
      <xdr:col>7</xdr:col>
      <xdr:colOff>666750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55E0B-168E-A311-5E4B-7FE5FC8E7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7</xdr:row>
      <xdr:rowOff>19050</xdr:rowOff>
    </xdr:from>
    <xdr:to>
      <xdr:col>15</xdr:col>
      <xdr:colOff>806450</xdr:colOff>
      <xdr:row>20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9C361-3E65-5457-96DE-E41F0D713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12</xdr:row>
      <xdr:rowOff>107950</xdr:rowOff>
    </xdr:from>
    <xdr:to>
      <xdr:col>7</xdr:col>
      <xdr:colOff>654050</xdr:colOff>
      <xdr:row>26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28997-9020-C4B9-1E9A-C36221A67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400050</xdr:colOff>
      <xdr:row>12</xdr:row>
      <xdr:rowOff>133350</xdr:rowOff>
    </xdr:from>
    <xdr:to>
      <xdr:col>16</xdr:col>
      <xdr:colOff>19050</xdr:colOff>
      <xdr:row>26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5A22D7-5EF2-05FC-88C3-BD1143FB2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566532</xdr:colOff>
      <xdr:row>14</xdr:row>
      <xdr:rowOff>130971</xdr:rowOff>
    </xdr:from>
    <xdr:to>
      <xdr:col>9</xdr:col>
      <xdr:colOff>114523</xdr:colOff>
      <xdr:row>27</xdr:row>
      <xdr:rowOff>82356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1D9C19-8CCE-9793-D576-96CB54B4D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42332</xdr:colOff>
      <xdr:row>17</xdr:row>
      <xdr:rowOff>171517</xdr:rowOff>
    </xdr:from>
    <xdr:to>
      <xdr:col>16</xdr:col>
      <xdr:colOff>614516</xdr:colOff>
      <xdr:row>31</xdr:row>
      <xdr:rowOff>46975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60E61C-388E-98C9-AEF1-08DD6AD81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217921</xdr:colOff>
      <xdr:row>11</xdr:row>
      <xdr:rowOff>78798</xdr:rowOff>
    </xdr:from>
    <xdr:to>
      <xdr:col>7</xdr:col>
      <xdr:colOff>676853</xdr:colOff>
      <xdr:row>24</xdr:row>
      <xdr:rowOff>195407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94F0E-28EE-CA9C-E43E-27CC3A892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419966</xdr:colOff>
      <xdr:row>11</xdr:row>
      <xdr:rowOff>35502</xdr:rowOff>
    </xdr:from>
    <xdr:to>
      <xdr:col>16</xdr:col>
      <xdr:colOff>56284</xdr:colOff>
      <xdr:row>24</xdr:row>
      <xdr:rowOff>152111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86ECE-1F13-FDC3-9FCA-DC0EC51C4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11</xdr:row>
      <xdr:rowOff>101600</xdr:rowOff>
    </xdr:from>
    <xdr:to>
      <xdr:col>7</xdr:col>
      <xdr:colOff>666750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319C3-0DD6-58A7-6E5A-81246D041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349250</xdr:colOff>
      <xdr:row>11</xdr:row>
      <xdr:rowOff>127000</xdr:rowOff>
    </xdr:from>
    <xdr:to>
      <xdr:col>15</xdr:col>
      <xdr:colOff>793750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B6ECA-66F1-22DE-0171-509117908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3</xdr:row>
      <xdr:rowOff>88899</xdr:rowOff>
    </xdr:from>
    <xdr:to>
      <xdr:col>29</xdr:col>
      <xdr:colOff>7055</xdr:colOff>
      <xdr:row>17</xdr:row>
      <xdr:rowOff>66322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4648FB-8431-6D86-EE48-DC1B773E3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303389</xdr:colOff>
      <xdr:row>20</xdr:row>
      <xdr:rowOff>4232</xdr:rowOff>
    </xdr:from>
    <xdr:to>
      <xdr:col>29</xdr:col>
      <xdr:colOff>112889</xdr:colOff>
      <xdr:row>41</xdr:row>
      <xdr:rowOff>169332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F95F6E-C933-9728-687E-02A98C3FF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292977</xdr:colOff>
      <xdr:row>3</xdr:row>
      <xdr:rowOff>52349</xdr:rowOff>
    </xdr:from>
    <xdr:to>
      <xdr:col>9</xdr:col>
      <xdr:colOff>24161</xdr:colOff>
      <xdr:row>21</xdr:row>
      <xdr:rowOff>26949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78E3FA-859B-EF17-7D0C-105A7825C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180227</xdr:colOff>
      <xdr:row>3</xdr:row>
      <xdr:rowOff>23025</xdr:rowOff>
    </xdr:from>
    <xdr:to>
      <xdr:col>17</xdr:col>
      <xdr:colOff>497726</xdr:colOff>
      <xdr:row>21</xdr:row>
      <xdr:rowOff>99225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283D11-1F84-522D-3226-FD75F8ADE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833120</xdr:colOff>
      <xdr:row>23</xdr:row>
      <xdr:rowOff>50800</xdr:rowOff>
    </xdr:from>
    <xdr:to>
      <xdr:col>25</xdr:col>
      <xdr:colOff>294640</xdr:colOff>
      <xdr:row>40</xdr:row>
      <xdr:rowOff>10160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AE0F80F-7AA2-8255-D39A-D6A21431AAFD}"/>
            </a:ext>
          </a:extLst>
        </xdr:cNvPr>
        <xdr:cNvSpPr/>
      </xdr:nvSpPr>
      <xdr:spPr>
        <a:xfrm>
          <a:off x="19883120" y="4724400"/>
          <a:ext cx="2021840" cy="34137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325120</xdr:colOff>
      <xdr:row>23</xdr:row>
      <xdr:rowOff>50800</xdr:rowOff>
    </xdr:from>
    <xdr:to>
      <xdr:col>28</xdr:col>
      <xdr:colOff>640080</xdr:colOff>
      <xdr:row>40</xdr:row>
      <xdr:rowOff>10160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C08A35C-491F-5F42-B108-086E9DADE335}"/>
            </a:ext>
          </a:extLst>
        </xdr:cNvPr>
        <xdr:cNvSpPr/>
      </xdr:nvSpPr>
      <xdr:spPr>
        <a:xfrm>
          <a:off x="22788880" y="4724400"/>
          <a:ext cx="2021840" cy="34137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ta.worldbank.org/indicator/SP.POP.DPND.OL?locations=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stat.go.jp/data/e-census/2021/kekka/pdf/k_outline.pdf" TargetMode="External"/><Relationship Id="rId1" Type="http://schemas.openxmlformats.org/officeDocument/2006/relationships/hyperlink" Target="https://www.e-stat.go.jp/stat-search?page=1&amp;toukei=0020055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jpc-net.jp/research/rd/db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boj.or.jp/en/statistics/boj/other/discount/discount.ht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https://www.boj.or.jp/en/statistics/dl/loan/prime/primeold2.htm" TargetMode="External"/><Relationship Id="rId1" Type="http://schemas.openxmlformats.org/officeDocument/2006/relationships/hyperlink" Target="https://www.boj.or.jp/en/statistics/dl/loan/prime/prime.ht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s://www.mhlw.go.jp/topics/nenkin/zaisei/zaisei/04/04-17-14.html" TargetMode="External"/><Relationship Id="rId1" Type="http://schemas.openxmlformats.org/officeDocument/2006/relationships/hyperlink" Target="https://www.mhlw.go.jp/wp/hakusyo/kousei/11/backdata/mokuji/hp11010304.htm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www.statista.com/statistics/1454374/japan-new-job-openings-to-applicants-ratio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hlw.go.jp/topics/bukyoku/nenkin/nenkin/toukei/nenpou/2008/old.html" TargetMode="External"/><Relationship Id="rId2" Type="http://schemas.openxmlformats.org/officeDocument/2006/relationships/hyperlink" Target="https://data.e-gov.go.jp/data/dataset/mhlw_20191120_0231/resource/1a7874e4-31f3-4ba2-a62b-abc791711fc8" TargetMode="External"/><Relationship Id="rId1" Type="http://schemas.openxmlformats.org/officeDocument/2006/relationships/hyperlink" Target="https://www.mhlw.go.jp/content/001301328.pdf" TargetMode="External"/><Relationship Id="rId4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fred.stlouisfed.org/series/LRHU24TTJPQ156S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fred.stlouisfed.org/series/LRHUADTTJPQ156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ed.stlouisfed.org/series/CPALTT01JPQ661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hyperlink" Target="https://fred.stlouisfed.org/series/LRUNTTTTJPQ156S" TargetMode="External"/><Relationship Id="rId1" Type="http://schemas.openxmlformats.org/officeDocument/2006/relationships/hyperlink" Target="https://www.esri.cao.go.jp/en/sna/data/sokuhou/files/2025/qe252_2/gdemenue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4890-791D-474C-96A2-150691FB3097}">
  <dimension ref="A1:O42"/>
  <sheetViews>
    <sheetView workbookViewId="0">
      <selection activeCell="D32" sqref="D32"/>
    </sheetView>
  </sheetViews>
  <sheetFormatPr baseColWidth="10" defaultColWidth="11.1640625" defaultRowHeight="16"/>
  <cols>
    <col min="2" max="2" width="12" bestFit="1" customWidth="1"/>
    <col min="6" max="6" width="15.33203125" bestFit="1" customWidth="1"/>
    <col min="9" max="9" width="13.6640625" bestFit="1" customWidth="1"/>
    <col min="14" max="14" width="15.33203125" bestFit="1" customWidth="1"/>
  </cols>
  <sheetData>
    <row r="1" spans="1:15" ht="24">
      <c r="A1" s="13" t="s">
        <v>202</v>
      </c>
      <c r="D1" t="s">
        <v>207</v>
      </c>
      <c r="E1" t="s">
        <v>63</v>
      </c>
      <c r="H1" s="13" t="s">
        <v>106</v>
      </c>
      <c r="K1" t="s">
        <v>22</v>
      </c>
      <c r="M1" t="s">
        <v>63</v>
      </c>
    </row>
    <row r="2" spans="1:15">
      <c r="A2" t="s">
        <v>0</v>
      </c>
      <c r="B2" t="s">
        <v>1</v>
      </c>
      <c r="C2" t="s">
        <v>62</v>
      </c>
      <c r="D2">
        <v>500</v>
      </c>
      <c r="F2" t="s">
        <v>145</v>
      </c>
      <c r="H2" t="s">
        <v>0</v>
      </c>
      <c r="I2" t="s">
        <v>1</v>
      </c>
      <c r="J2" t="s">
        <v>107</v>
      </c>
      <c r="K2">
        <v>500</v>
      </c>
      <c r="L2" s="63">
        <f>I30/B30</f>
        <v>1.0560499326139112</v>
      </c>
      <c r="N2" t="s">
        <v>145</v>
      </c>
    </row>
    <row r="3" spans="1:15">
      <c r="A3" s="49">
        <v>5</v>
      </c>
      <c r="B3" s="51">
        <v>1259000</v>
      </c>
      <c r="C3" s="10">
        <f>B3/$B$30</f>
        <v>1.2033912885558348E-2</v>
      </c>
      <c r="D3" s="11">
        <f t="shared" ref="D3:D11" si="0">C3*$D$2</f>
        <v>6.0169564427791737</v>
      </c>
      <c r="E3" s="52">
        <f t="shared" ref="E3:E11" si="1">ROUND(D3,0)</f>
        <v>6</v>
      </c>
      <c r="F3" s="9" t="s">
        <v>246</v>
      </c>
      <c r="H3" s="49">
        <v>5</v>
      </c>
      <c r="I3" s="51">
        <v>1088000</v>
      </c>
      <c r="J3" s="7">
        <f t="shared" ref="J3:J12" si="2">I3/$I$30</f>
        <v>9.8474906095850114E-3</v>
      </c>
      <c r="K3" s="31">
        <f t="shared" ref="K3:K12" si="3">ROUND(J3*$K$2,3)</f>
        <v>4.9240000000000004</v>
      </c>
      <c r="L3" s="31">
        <f t="shared" ref="L3:L28" si="4">K3*$L$2</f>
        <v>5.1999898681908991</v>
      </c>
      <c r="M3" s="52">
        <f>ROUND(L3,0)</f>
        <v>5</v>
      </c>
      <c r="N3" s="56" t="s">
        <v>256</v>
      </c>
      <c r="O3" s="3"/>
    </row>
    <row r="4" spans="1:15">
      <c r="A4" s="49">
        <v>6</v>
      </c>
      <c r="B4" s="51">
        <v>1302000</v>
      </c>
      <c r="C4" s="10">
        <f t="shared" ref="C3:C28" si="5">B4/$B$30</f>
        <v>1.2444920235899102E-2</v>
      </c>
      <c r="D4" s="11">
        <f t="shared" si="0"/>
        <v>6.2224601179495513</v>
      </c>
      <c r="E4" s="52">
        <f t="shared" si="1"/>
        <v>6</v>
      </c>
      <c r="F4" s="9" t="s">
        <v>245</v>
      </c>
      <c r="H4" s="49">
        <v>6</v>
      </c>
      <c r="I4" s="51">
        <v>1111000</v>
      </c>
      <c r="J4" s="7">
        <f t="shared" si="2"/>
        <v>1.0055663664750872E-2</v>
      </c>
      <c r="K4" s="31">
        <f t="shared" si="3"/>
        <v>5.0279999999999996</v>
      </c>
      <c r="L4" s="31">
        <f t="shared" si="4"/>
        <v>5.3098190611827452</v>
      </c>
      <c r="M4" s="52">
        <f t="shared" ref="M4:M28" si="6">ROUND(L4,0)</f>
        <v>5</v>
      </c>
      <c r="N4" s="56" t="s">
        <v>255</v>
      </c>
      <c r="O4" s="3"/>
    </row>
    <row r="5" spans="1:15">
      <c r="A5" s="49">
        <v>7</v>
      </c>
      <c r="B5" s="51">
        <v>1345000</v>
      </c>
      <c r="C5" s="10">
        <f t="shared" si="5"/>
        <v>1.2855927586239857E-2</v>
      </c>
      <c r="D5" s="11">
        <f t="shared" si="0"/>
        <v>6.427963793119928</v>
      </c>
      <c r="E5" s="52">
        <f t="shared" si="1"/>
        <v>6</v>
      </c>
      <c r="F5" s="9" t="s">
        <v>244</v>
      </c>
      <c r="H5" s="49">
        <v>7</v>
      </c>
      <c r="I5" s="51">
        <v>1145000</v>
      </c>
      <c r="J5" s="7">
        <f t="shared" si="2"/>
        <v>1.0363397746300403E-2</v>
      </c>
      <c r="K5" s="31">
        <f t="shared" si="3"/>
        <v>5.1820000000000004</v>
      </c>
      <c r="L5" s="31">
        <f t="shared" si="4"/>
        <v>5.4724507508052884</v>
      </c>
      <c r="M5" s="52">
        <f t="shared" si="6"/>
        <v>5</v>
      </c>
      <c r="N5" s="56" t="s">
        <v>254</v>
      </c>
      <c r="O5" s="3"/>
    </row>
    <row r="6" spans="1:15">
      <c r="A6" s="49">
        <v>8</v>
      </c>
      <c r="B6" s="51">
        <v>1376000</v>
      </c>
      <c r="C6" s="10">
        <f t="shared" si="5"/>
        <v>1.3152235210904121E-2</v>
      </c>
      <c r="D6" s="11">
        <f t="shared" si="0"/>
        <v>6.57611760545206</v>
      </c>
      <c r="E6" s="52">
        <f t="shared" si="1"/>
        <v>7</v>
      </c>
      <c r="F6" s="9" t="s">
        <v>243</v>
      </c>
      <c r="H6" s="49">
        <v>8</v>
      </c>
      <c r="I6" s="51">
        <v>1160000</v>
      </c>
      <c r="J6" s="7">
        <f t="shared" si="2"/>
        <v>1.0499162782278137E-2</v>
      </c>
      <c r="K6" s="31">
        <f t="shared" si="3"/>
        <v>5.25</v>
      </c>
      <c r="L6" s="31">
        <f t="shared" si="4"/>
        <v>5.5442621462230335</v>
      </c>
      <c r="M6" s="52">
        <f t="shared" si="6"/>
        <v>6</v>
      </c>
      <c r="N6" s="56" t="s">
        <v>253</v>
      </c>
      <c r="O6" s="3"/>
    </row>
    <row r="7" spans="1:15">
      <c r="A7" s="49">
        <v>9</v>
      </c>
      <c r="B7" s="51">
        <v>1442000</v>
      </c>
      <c r="C7" s="10">
        <f t="shared" si="5"/>
        <v>1.3783083702124813E-2</v>
      </c>
      <c r="D7" s="11">
        <f t="shared" si="0"/>
        <v>6.8915418510624065</v>
      </c>
      <c r="E7" s="52">
        <f t="shared" si="1"/>
        <v>7</v>
      </c>
      <c r="F7" s="9" t="s">
        <v>242</v>
      </c>
      <c r="H7" s="49">
        <v>9</v>
      </c>
      <c r="I7" s="51">
        <v>1180000</v>
      </c>
      <c r="J7" s="7">
        <f t="shared" si="2"/>
        <v>1.068018283024845E-2</v>
      </c>
      <c r="K7" s="31">
        <f t="shared" si="3"/>
        <v>5.34</v>
      </c>
      <c r="L7" s="31">
        <f t="shared" si="4"/>
        <v>5.6393066401582859</v>
      </c>
      <c r="M7" s="52">
        <f t="shared" si="6"/>
        <v>6</v>
      </c>
      <c r="N7" s="9" t="s">
        <v>252</v>
      </c>
      <c r="O7" s="3"/>
    </row>
    <row r="8" spans="1:15">
      <c r="A8" s="49">
        <v>10</v>
      </c>
      <c r="B8" s="51">
        <v>1492000</v>
      </c>
      <c r="C8" s="10">
        <f t="shared" si="5"/>
        <v>1.4260999225776852E-2</v>
      </c>
      <c r="D8" s="11">
        <f t="shared" si="0"/>
        <v>7.1304996128884257</v>
      </c>
      <c r="E8" s="52">
        <f t="shared" si="1"/>
        <v>7</v>
      </c>
      <c r="F8" s="9" t="s">
        <v>241</v>
      </c>
      <c r="H8" s="49">
        <v>10</v>
      </c>
      <c r="I8" s="51">
        <v>1179000</v>
      </c>
      <c r="J8" s="7">
        <f t="shared" si="2"/>
        <v>1.0671131827849935E-2</v>
      </c>
      <c r="K8" s="31">
        <f t="shared" si="3"/>
        <v>5.3360000000000003</v>
      </c>
      <c r="L8" s="31">
        <f t="shared" si="4"/>
        <v>5.6350824404278308</v>
      </c>
      <c r="M8" s="52">
        <f t="shared" si="6"/>
        <v>6</v>
      </c>
      <c r="N8" s="9" t="s">
        <v>251</v>
      </c>
      <c r="O8" s="3"/>
    </row>
    <row r="9" spans="1:15">
      <c r="A9" s="49">
        <v>11</v>
      </c>
      <c r="B9" s="51">
        <v>1508000</v>
      </c>
      <c r="C9" s="10">
        <f t="shared" si="5"/>
        <v>1.4413932193345504E-2</v>
      </c>
      <c r="D9" s="11">
        <f t="shared" si="0"/>
        <v>7.206966096672752</v>
      </c>
      <c r="E9" s="52">
        <f t="shared" si="1"/>
        <v>7</v>
      </c>
      <c r="F9" s="9" t="s">
        <v>240</v>
      </c>
      <c r="H9" s="49">
        <v>11</v>
      </c>
      <c r="I9" s="51">
        <v>1193000</v>
      </c>
      <c r="J9" s="7">
        <f t="shared" si="2"/>
        <v>1.0797845861429154E-2</v>
      </c>
      <c r="K9" s="31">
        <f t="shared" si="3"/>
        <v>5.399</v>
      </c>
      <c r="L9" s="31">
        <f t="shared" si="4"/>
        <v>5.701613586182507</v>
      </c>
      <c r="M9" s="52">
        <f t="shared" si="6"/>
        <v>6</v>
      </c>
      <c r="N9" s="9" t="s">
        <v>250</v>
      </c>
      <c r="O9" s="3"/>
    </row>
    <row r="10" spans="1:15">
      <c r="A10" s="49">
        <v>12</v>
      </c>
      <c r="B10" s="51">
        <v>1513000</v>
      </c>
      <c r="C10" s="10">
        <f t="shared" si="5"/>
        <v>1.4461723745710708E-2</v>
      </c>
      <c r="D10" s="11">
        <f t="shared" si="0"/>
        <v>7.2308618728553542</v>
      </c>
      <c r="E10" s="52">
        <f t="shared" si="1"/>
        <v>7</v>
      </c>
      <c r="F10" s="9" t="s">
        <v>239</v>
      </c>
      <c r="H10" s="49">
        <v>12</v>
      </c>
      <c r="I10" s="51">
        <v>1188000</v>
      </c>
      <c r="J10" s="7">
        <f t="shared" si="2"/>
        <v>1.0752590849436574E-2</v>
      </c>
      <c r="K10" s="31">
        <f t="shared" si="3"/>
        <v>5.3760000000000003</v>
      </c>
      <c r="L10" s="31">
        <f t="shared" si="4"/>
        <v>5.6773244377323868</v>
      </c>
      <c r="M10" s="52">
        <f t="shared" si="6"/>
        <v>6</v>
      </c>
      <c r="N10" s="9" t="s">
        <v>249</v>
      </c>
      <c r="O10" s="3"/>
    </row>
    <row r="11" spans="1:15">
      <c r="A11" s="49" t="s">
        <v>234</v>
      </c>
      <c r="B11" s="51">
        <v>1531000</v>
      </c>
      <c r="C11" s="10">
        <f t="shared" si="5"/>
        <v>1.4633773334225442E-2</v>
      </c>
      <c r="D11" s="11">
        <f t="shared" si="0"/>
        <v>7.3168866671127208</v>
      </c>
      <c r="E11" s="52">
        <f t="shared" si="1"/>
        <v>7</v>
      </c>
      <c r="F11" s="9" t="s">
        <v>238</v>
      </c>
      <c r="H11" s="49" t="s">
        <v>234</v>
      </c>
      <c r="I11" s="51">
        <v>1183000</v>
      </c>
      <c r="J11" s="7">
        <f>I11/$I$30</f>
        <v>1.0707335837443996E-2</v>
      </c>
      <c r="K11" s="31">
        <f t="shared" si="3"/>
        <v>5.3540000000000001</v>
      </c>
      <c r="L11" s="31">
        <f t="shared" si="4"/>
        <v>5.6540913392148804</v>
      </c>
      <c r="M11" s="52">
        <f>ROUND(L11,0)</f>
        <v>6</v>
      </c>
      <c r="N11" s="9" t="s">
        <v>248</v>
      </c>
      <c r="O11" s="3"/>
    </row>
    <row r="12" spans="1:15">
      <c r="A12" s="49" t="s">
        <v>233</v>
      </c>
      <c r="B12" s="51">
        <v>1600000</v>
      </c>
      <c r="C12" s="10">
        <f t="shared" si="5"/>
        <v>1.5293296756865256E-2</v>
      </c>
      <c r="D12" s="11">
        <f t="shared" ref="D12:D28" si="7">C12*$D$2</f>
        <v>7.6466483784326282</v>
      </c>
      <c r="E12" s="52">
        <f t="shared" ref="E12:E28" si="8">ROUND(D12,0)</f>
        <v>8</v>
      </c>
      <c r="F12" s="9" t="s">
        <v>237</v>
      </c>
      <c r="H12" s="49" t="s">
        <v>233</v>
      </c>
      <c r="I12" s="51">
        <v>1206000</v>
      </c>
      <c r="J12" s="7">
        <f t="shared" si="2"/>
        <v>1.0915508892609857E-2</v>
      </c>
      <c r="K12" s="31">
        <f t="shared" si="3"/>
        <v>5.4580000000000002</v>
      </c>
      <c r="L12" s="31">
        <f t="shared" si="4"/>
        <v>5.7639205322067273</v>
      </c>
      <c r="M12" s="52">
        <f t="shared" si="6"/>
        <v>6</v>
      </c>
      <c r="N12" s="9" t="s">
        <v>247</v>
      </c>
      <c r="O12" s="3"/>
    </row>
    <row r="13" spans="1:15">
      <c r="A13" s="28" t="s">
        <v>4</v>
      </c>
      <c r="B13" s="50">
        <v>8868000</v>
      </c>
      <c r="C13" s="10">
        <f>B13/$B$30</f>
        <v>8.4763097274925689E-2</v>
      </c>
      <c r="D13" s="11">
        <f>C13*$D$2</f>
        <v>42.381548637462842</v>
      </c>
      <c r="E13" s="29">
        <f>ROUND(D13,0)</f>
        <v>42</v>
      </c>
      <c r="F13" s="9" t="s">
        <v>146</v>
      </c>
      <c r="H13" s="30" t="s">
        <v>4</v>
      </c>
      <c r="I13" s="50">
        <v>6093000</v>
      </c>
      <c r="J13" s="7">
        <f>I13/$I$30</f>
        <v>5.5147757614155767E-2</v>
      </c>
      <c r="K13" s="31">
        <f>ROUND(J13*$K$2,3)</f>
        <v>27.574000000000002</v>
      </c>
      <c r="L13" s="31">
        <f t="shared" si="4"/>
        <v>29.119520841895991</v>
      </c>
      <c r="M13" s="28">
        <f t="shared" si="6"/>
        <v>29</v>
      </c>
      <c r="N13" s="9" t="s">
        <v>146</v>
      </c>
      <c r="O13" s="3"/>
    </row>
    <row r="14" spans="1:15">
      <c r="A14" s="28" t="s">
        <v>5</v>
      </c>
      <c r="B14" s="50">
        <v>9986000</v>
      </c>
      <c r="C14" s="10">
        <f t="shared" si="5"/>
        <v>9.5449288383785288E-2</v>
      </c>
      <c r="D14" s="11">
        <f t="shared" si="7"/>
        <v>47.724644191892644</v>
      </c>
      <c r="E14" s="29">
        <f t="shared" si="8"/>
        <v>48</v>
      </c>
      <c r="F14" s="9" t="s">
        <v>147</v>
      </c>
      <c r="H14" s="30" t="s">
        <v>5</v>
      </c>
      <c r="I14" s="50">
        <v>6994000</v>
      </c>
      <c r="J14" s="7">
        <f t="shared" ref="J14:J28" si="9">I14/$I$30</f>
        <v>6.330271077521836E-2</v>
      </c>
      <c r="K14" s="31">
        <f t="shared" ref="K14:K28" si="10">ROUND(J14*$K$2,3)</f>
        <v>31.651</v>
      </c>
      <c r="L14" s="31">
        <f t="shared" si="4"/>
        <v>33.425036417162907</v>
      </c>
      <c r="M14" s="28">
        <f t="shared" si="6"/>
        <v>33</v>
      </c>
      <c r="N14" s="9" t="s">
        <v>147</v>
      </c>
      <c r="O14" s="3"/>
    </row>
    <row r="15" spans="1:15">
      <c r="A15" s="32" t="s">
        <v>6</v>
      </c>
      <c r="B15" s="53">
        <v>8673000</v>
      </c>
      <c r="C15" s="10">
        <f t="shared" si="5"/>
        <v>8.2899226732682726E-2</v>
      </c>
      <c r="D15" s="11">
        <f t="shared" si="7"/>
        <v>41.44961336634136</v>
      </c>
      <c r="E15" s="36">
        <f t="shared" si="8"/>
        <v>41</v>
      </c>
      <c r="F15" s="9" t="s">
        <v>148</v>
      </c>
      <c r="H15" s="33" t="s">
        <v>6</v>
      </c>
      <c r="I15" s="53">
        <v>7534000</v>
      </c>
      <c r="J15" s="7">
        <f t="shared" si="9"/>
        <v>6.8190252070416804E-2</v>
      </c>
      <c r="K15" s="31">
        <f t="shared" si="10"/>
        <v>34.094999999999999</v>
      </c>
      <c r="L15" s="31">
        <f t="shared" si="4"/>
        <v>36.006022452471299</v>
      </c>
      <c r="M15" s="32">
        <f t="shared" si="6"/>
        <v>36</v>
      </c>
      <c r="N15" s="9" t="s">
        <v>148</v>
      </c>
      <c r="O15" s="3"/>
    </row>
    <row r="16" spans="1:15">
      <c r="A16" s="32" t="s">
        <v>7</v>
      </c>
      <c r="B16" s="53">
        <v>7897000</v>
      </c>
      <c r="C16" s="10">
        <f t="shared" si="5"/>
        <v>7.5481977805603076E-2</v>
      </c>
      <c r="D16" s="11">
        <f t="shared" si="7"/>
        <v>37.74098890280154</v>
      </c>
      <c r="E16" s="36">
        <f t="shared" si="8"/>
        <v>38</v>
      </c>
      <c r="F16" s="9" t="s">
        <v>150</v>
      </c>
      <c r="H16" s="33" t="s">
        <v>7</v>
      </c>
      <c r="I16" s="53">
        <v>8700000</v>
      </c>
      <c r="J16" s="7">
        <f t="shared" si="9"/>
        <v>7.8743720867086031E-2</v>
      </c>
      <c r="K16" s="31">
        <f t="shared" si="10"/>
        <v>39.372</v>
      </c>
      <c r="L16" s="31">
        <f t="shared" si="4"/>
        <v>41.578797946874914</v>
      </c>
      <c r="M16" s="32">
        <f t="shared" si="6"/>
        <v>42</v>
      </c>
      <c r="N16" s="9" t="s">
        <v>150</v>
      </c>
      <c r="O16" s="3"/>
    </row>
    <row r="17" spans="1:15">
      <c r="A17" s="32" t="s">
        <v>8</v>
      </c>
      <c r="B17" s="53">
        <v>7906000</v>
      </c>
      <c r="C17" s="10">
        <f t="shared" si="5"/>
        <v>7.5568002599860448E-2</v>
      </c>
      <c r="D17" s="11">
        <f t="shared" si="7"/>
        <v>37.784001299930225</v>
      </c>
      <c r="E17" s="36">
        <f t="shared" si="8"/>
        <v>38</v>
      </c>
      <c r="F17" s="9" t="s">
        <v>151</v>
      </c>
      <c r="H17" s="33" t="s">
        <v>8</v>
      </c>
      <c r="I17" s="53">
        <v>9662000</v>
      </c>
      <c r="J17" s="7">
        <f t="shared" si="9"/>
        <v>8.7450785174458076E-2</v>
      </c>
      <c r="K17" s="31">
        <f t="shared" si="10"/>
        <v>43.725000000000001</v>
      </c>
      <c r="L17" s="31">
        <f t="shared" si="4"/>
        <v>46.17578330354327</v>
      </c>
      <c r="M17" s="32">
        <f t="shared" si="6"/>
        <v>46</v>
      </c>
      <c r="N17" s="9" t="s">
        <v>151</v>
      </c>
      <c r="O17" s="3"/>
    </row>
    <row r="18" spans="1:15">
      <c r="A18" s="32" t="s">
        <v>9</v>
      </c>
      <c r="B18" s="53">
        <v>9494000</v>
      </c>
      <c r="C18" s="10">
        <f t="shared" si="5"/>
        <v>9.074659963104921E-2</v>
      </c>
      <c r="D18" s="11">
        <f t="shared" si="7"/>
        <v>45.373299815524604</v>
      </c>
      <c r="E18" s="36">
        <f t="shared" si="8"/>
        <v>45</v>
      </c>
      <c r="F18" s="9" t="s">
        <v>152</v>
      </c>
      <c r="H18" s="33" t="s">
        <v>9</v>
      </c>
      <c r="I18" s="53">
        <v>8544000</v>
      </c>
      <c r="J18" s="7">
        <f t="shared" si="9"/>
        <v>7.7331764492917593E-2</v>
      </c>
      <c r="K18" s="31">
        <f t="shared" si="10"/>
        <v>38.665999999999997</v>
      </c>
      <c r="L18" s="31">
        <f t="shared" si="4"/>
        <v>40.833226694449486</v>
      </c>
      <c r="M18" s="32">
        <f t="shared" si="6"/>
        <v>41</v>
      </c>
      <c r="N18" s="9" t="s">
        <v>152</v>
      </c>
      <c r="O18" s="3"/>
    </row>
    <row r="19" spans="1:15">
      <c r="A19" s="32" t="s">
        <v>10</v>
      </c>
      <c r="B19" s="53">
        <v>9976000</v>
      </c>
      <c r="C19" s="10">
        <f t="shared" si="5"/>
        <v>9.5353705279054873E-2</v>
      </c>
      <c r="D19" s="11">
        <f t="shared" si="7"/>
        <v>47.676852639527439</v>
      </c>
      <c r="E19" s="36">
        <f t="shared" si="8"/>
        <v>48</v>
      </c>
      <c r="F19" s="9" t="s">
        <v>153</v>
      </c>
      <c r="H19" s="33" t="s">
        <v>10</v>
      </c>
      <c r="I19" s="53">
        <v>7779000</v>
      </c>
      <c r="J19" s="7">
        <f t="shared" si="9"/>
        <v>7.0407747658053133E-2</v>
      </c>
      <c r="K19" s="31">
        <f t="shared" si="10"/>
        <v>35.204000000000001</v>
      </c>
      <c r="L19" s="31">
        <f t="shared" si="4"/>
        <v>37.177181827740128</v>
      </c>
      <c r="M19" s="32">
        <f t="shared" si="6"/>
        <v>37</v>
      </c>
      <c r="N19" s="9" t="s">
        <v>153</v>
      </c>
      <c r="O19" s="3"/>
    </row>
    <row r="20" spans="1:15">
      <c r="A20" s="32" t="s">
        <v>11</v>
      </c>
      <c r="B20" s="53">
        <v>9063000</v>
      </c>
      <c r="C20" s="10">
        <f t="shared" si="5"/>
        <v>8.6626967817168637E-2</v>
      </c>
      <c r="D20" s="11">
        <f t="shared" si="7"/>
        <v>43.313483908584317</v>
      </c>
      <c r="E20" s="36">
        <f t="shared" si="8"/>
        <v>43</v>
      </c>
      <c r="F20" s="9" t="s">
        <v>154</v>
      </c>
      <c r="H20" s="33" t="s">
        <v>11</v>
      </c>
      <c r="I20" s="53">
        <v>7774000</v>
      </c>
      <c r="J20" s="7">
        <f t="shared" si="9"/>
        <v>7.0362492646060551E-2</v>
      </c>
      <c r="K20" s="31">
        <f t="shared" si="10"/>
        <v>35.180999999999997</v>
      </c>
      <c r="L20" s="31">
        <f t="shared" si="4"/>
        <v>37.152892679290005</v>
      </c>
      <c r="M20" s="32">
        <f t="shared" si="6"/>
        <v>37</v>
      </c>
      <c r="N20" s="9" t="s">
        <v>154</v>
      </c>
      <c r="O20" s="3"/>
    </row>
    <row r="21" spans="1:15">
      <c r="A21" s="32" t="s">
        <v>12</v>
      </c>
      <c r="B21" s="53">
        <v>7853000</v>
      </c>
      <c r="C21" s="10">
        <f t="shared" si="5"/>
        <v>7.5061412144789286E-2</v>
      </c>
      <c r="D21" s="11">
        <f t="shared" si="7"/>
        <v>37.530706072394644</v>
      </c>
      <c r="E21" s="36">
        <f t="shared" si="8"/>
        <v>38</v>
      </c>
      <c r="F21" s="9" t="s">
        <v>155</v>
      </c>
      <c r="H21" s="33" t="s">
        <v>12</v>
      </c>
      <c r="I21" s="53">
        <v>9299000</v>
      </c>
      <c r="J21" s="7">
        <f t="shared" si="9"/>
        <v>8.416527130379689E-2</v>
      </c>
      <c r="K21" s="31">
        <f t="shared" si="10"/>
        <v>42.082999999999998</v>
      </c>
      <c r="L21" s="31">
        <f t="shared" si="4"/>
        <v>44.441749314191227</v>
      </c>
      <c r="M21" s="32">
        <f t="shared" si="6"/>
        <v>44</v>
      </c>
      <c r="N21" s="9" t="s">
        <v>155</v>
      </c>
      <c r="O21" s="3"/>
    </row>
    <row r="22" spans="1:15">
      <c r="A22" s="32" t="s">
        <v>13</v>
      </c>
      <c r="B22" s="53">
        <v>7319000</v>
      </c>
      <c r="C22" s="10">
        <f t="shared" si="5"/>
        <v>6.9957274352185503E-2</v>
      </c>
      <c r="D22" s="11">
        <f t="shared" si="7"/>
        <v>34.978637176092754</v>
      </c>
      <c r="E22" s="36">
        <f t="shared" si="8"/>
        <v>35</v>
      </c>
      <c r="F22" s="3" t="s">
        <v>156</v>
      </c>
      <c r="H22" s="33" t="s">
        <v>13</v>
      </c>
      <c r="I22" s="53">
        <v>9260000</v>
      </c>
      <c r="J22" s="7">
        <f t="shared" si="9"/>
        <v>8.3812282210254788E-2</v>
      </c>
      <c r="K22" s="31">
        <f t="shared" si="10"/>
        <v>41.905999999999999</v>
      </c>
      <c r="L22" s="31">
        <f t="shared" si="4"/>
        <v>44.254828476118561</v>
      </c>
      <c r="M22" s="32">
        <f t="shared" si="6"/>
        <v>44</v>
      </c>
      <c r="N22" s="3" t="s">
        <v>156</v>
      </c>
      <c r="O22" s="3"/>
    </row>
    <row r="23" spans="1:15">
      <c r="A23" s="34" t="s">
        <v>14</v>
      </c>
      <c r="B23" s="54">
        <v>6228000</v>
      </c>
      <c r="C23" s="10">
        <f t="shared" si="5"/>
        <v>5.9529157626098013E-2</v>
      </c>
      <c r="D23" s="11">
        <f t="shared" si="7"/>
        <v>29.764578813049006</v>
      </c>
      <c r="E23" s="37">
        <f t="shared" si="8"/>
        <v>30</v>
      </c>
      <c r="F23" s="9" t="s">
        <v>157</v>
      </c>
      <c r="H23" s="35" t="s">
        <v>14</v>
      </c>
      <c r="I23" s="54">
        <v>8334000</v>
      </c>
      <c r="J23" s="7">
        <f t="shared" si="9"/>
        <v>7.5431053989229307E-2</v>
      </c>
      <c r="K23" s="31">
        <f t="shared" si="10"/>
        <v>37.716000000000001</v>
      </c>
      <c r="L23" s="31">
        <f t="shared" si="4"/>
        <v>39.829979258466274</v>
      </c>
      <c r="M23" s="34">
        <f t="shared" si="6"/>
        <v>40</v>
      </c>
      <c r="N23" s="9" t="s">
        <v>157</v>
      </c>
      <c r="O23" s="3"/>
    </row>
    <row r="24" spans="1:15">
      <c r="A24" s="34" t="s">
        <v>15</v>
      </c>
      <c r="B24" s="54">
        <v>4491000</v>
      </c>
      <c r="C24" s="10">
        <f t="shared" si="5"/>
        <v>4.2926372334426165E-2</v>
      </c>
      <c r="D24" s="11">
        <f t="shared" si="7"/>
        <v>21.463186167213081</v>
      </c>
      <c r="E24" s="37">
        <f t="shared" si="8"/>
        <v>21</v>
      </c>
      <c r="F24" s="9" t="s">
        <v>158</v>
      </c>
      <c r="H24" s="35" t="s">
        <v>15</v>
      </c>
      <c r="I24" s="54">
        <v>6905000</v>
      </c>
      <c r="J24" s="7">
        <f t="shared" si="9"/>
        <v>6.2497171561750463E-2</v>
      </c>
      <c r="K24" s="31">
        <f t="shared" si="10"/>
        <v>31.248999999999999</v>
      </c>
      <c r="L24" s="31">
        <f t="shared" si="4"/>
        <v>33.000504344252107</v>
      </c>
      <c r="M24" s="34">
        <f t="shared" si="6"/>
        <v>33</v>
      </c>
      <c r="N24" s="9" t="s">
        <v>158</v>
      </c>
      <c r="O24" s="3"/>
    </row>
    <row r="25" spans="1:15">
      <c r="A25" s="34" t="s">
        <v>16</v>
      </c>
      <c r="B25" s="54">
        <v>3147000</v>
      </c>
      <c r="C25" s="10">
        <f t="shared" si="5"/>
        <v>3.0080003058659353E-2</v>
      </c>
      <c r="D25" s="11">
        <f t="shared" si="7"/>
        <v>15.040001529329677</v>
      </c>
      <c r="E25" s="37">
        <f t="shared" si="8"/>
        <v>15</v>
      </c>
      <c r="F25" s="9" t="s">
        <v>159</v>
      </c>
      <c r="H25" s="35" t="s">
        <v>16</v>
      </c>
      <c r="I25" s="54">
        <v>5783000</v>
      </c>
      <c r="J25" s="7">
        <f t="shared" si="9"/>
        <v>5.234194687061592E-2</v>
      </c>
      <c r="K25" s="31">
        <f t="shared" si="10"/>
        <v>26.170999999999999</v>
      </c>
      <c r="L25" s="31">
        <f t="shared" si="4"/>
        <v>27.63788278643867</v>
      </c>
      <c r="M25" s="34">
        <f t="shared" si="6"/>
        <v>28</v>
      </c>
      <c r="N25" s="9" t="s">
        <v>159</v>
      </c>
      <c r="O25" s="3"/>
    </row>
    <row r="26" spans="1:15">
      <c r="A26" s="34" t="s">
        <v>17</v>
      </c>
      <c r="B26" s="54">
        <v>2245000</v>
      </c>
      <c r="C26" s="10">
        <f t="shared" si="5"/>
        <v>2.1458407011976564E-2</v>
      </c>
      <c r="D26" s="11">
        <f t="shared" si="7"/>
        <v>10.729203505988282</v>
      </c>
      <c r="E26" s="37">
        <f t="shared" si="8"/>
        <v>11</v>
      </c>
      <c r="F26" s="9" t="s">
        <v>160</v>
      </c>
      <c r="H26" s="35" t="s">
        <v>17</v>
      </c>
      <c r="I26" s="54">
        <v>4202000</v>
      </c>
      <c r="J26" s="7">
        <f t="shared" si="9"/>
        <v>3.8032312078562704E-2</v>
      </c>
      <c r="K26" s="31">
        <f t="shared" si="10"/>
        <v>19.015999999999998</v>
      </c>
      <c r="L26" s="31">
        <f t="shared" si="4"/>
        <v>20.081845518586135</v>
      </c>
      <c r="M26" s="34">
        <f t="shared" si="6"/>
        <v>20</v>
      </c>
      <c r="N26" s="9" t="s">
        <v>160</v>
      </c>
      <c r="O26" s="3"/>
    </row>
    <row r="27" spans="1:15">
      <c r="A27" s="34" t="s">
        <v>18</v>
      </c>
      <c r="B27" s="54">
        <v>1056000</v>
      </c>
      <c r="C27" s="10">
        <f t="shared" si="5"/>
        <v>1.009357585953107E-2</v>
      </c>
      <c r="D27" s="11">
        <f t="shared" si="7"/>
        <v>5.0467879297655349</v>
      </c>
      <c r="E27" s="37">
        <f t="shared" si="8"/>
        <v>5</v>
      </c>
      <c r="F27" s="9" t="s">
        <v>161</v>
      </c>
      <c r="H27" s="35" t="s">
        <v>18</v>
      </c>
      <c r="I27" s="54">
        <v>2332000</v>
      </c>
      <c r="J27" s="7">
        <f t="shared" si="9"/>
        <v>2.1106937593338461E-2</v>
      </c>
      <c r="K27" s="31">
        <f t="shared" si="10"/>
        <v>10.553000000000001</v>
      </c>
      <c r="L27" s="31">
        <f t="shared" si="4"/>
        <v>11.144494938874606</v>
      </c>
      <c r="M27" s="34">
        <f t="shared" si="6"/>
        <v>11</v>
      </c>
      <c r="N27" s="9" t="s">
        <v>161</v>
      </c>
      <c r="O27" s="3"/>
    </row>
    <row r="28" spans="1:15">
      <c r="A28" s="34" t="s">
        <v>235</v>
      </c>
      <c r="B28" s="54">
        <v>419000</v>
      </c>
      <c r="C28" s="10">
        <f t="shared" si="5"/>
        <v>4.0049320882040891E-3</v>
      </c>
      <c r="D28" s="11">
        <f t="shared" si="7"/>
        <v>2.0024660441020448</v>
      </c>
      <c r="E28" s="37">
        <f t="shared" si="8"/>
        <v>2</v>
      </c>
      <c r="F28" s="9" t="s">
        <v>162</v>
      </c>
      <c r="H28" s="35" t="s">
        <v>235</v>
      </c>
      <c r="I28" s="54">
        <v>1290000</v>
      </c>
      <c r="J28" s="7">
        <f t="shared" si="9"/>
        <v>1.167579309408517E-2</v>
      </c>
      <c r="K28" s="31">
        <f t="shared" si="10"/>
        <v>5.8380000000000001</v>
      </c>
      <c r="L28" s="31">
        <f t="shared" si="4"/>
        <v>6.1652195066000139</v>
      </c>
      <c r="M28" s="34">
        <f t="shared" si="6"/>
        <v>6</v>
      </c>
      <c r="N28" s="9" t="s">
        <v>162</v>
      </c>
      <c r="O28" s="3"/>
    </row>
    <row r="29" spans="1:15">
      <c r="B29" s="3"/>
      <c r="C29" s="3"/>
    </row>
    <row r="30" spans="1:15">
      <c r="A30" s="34" t="s">
        <v>236</v>
      </c>
      <c r="B30" s="3">
        <f>SUM(B13:B28)</f>
        <v>104621000</v>
      </c>
      <c r="C30" s="9">
        <f>SUM(C13:C28)</f>
        <v>0.99999999999999978</v>
      </c>
      <c r="D30" t="s">
        <v>21</v>
      </c>
      <c r="E30" s="3">
        <f>SUM(E13:E28)</f>
        <v>500</v>
      </c>
      <c r="H30" s="34" t="s">
        <v>236</v>
      </c>
      <c r="I30" s="55">
        <f>SUM(I13:I28)</f>
        <v>110485000</v>
      </c>
      <c r="K30" t="s">
        <v>21</v>
      </c>
      <c r="M30">
        <f>SUM(M13:M28)</f>
        <v>527</v>
      </c>
      <c r="O30" s="3"/>
    </row>
    <row r="31" spans="1:15">
      <c r="F31">
        <f>SUM(E23:E28)/SUM(E13:E22)</f>
        <v>0.20192307692307693</v>
      </c>
    </row>
    <row r="32" spans="1:15">
      <c r="D32" s="3">
        <f>SUM(B4:B12)</f>
        <v>13109000</v>
      </c>
    </row>
    <row r="34" spans="1:3">
      <c r="C34" t="s">
        <v>113</v>
      </c>
    </row>
    <row r="35" spans="1:3">
      <c r="C35" t="s">
        <v>114</v>
      </c>
    </row>
    <row r="38" spans="1:3">
      <c r="A38" t="s">
        <v>149</v>
      </c>
    </row>
    <row r="41" spans="1:3">
      <c r="A41" t="s">
        <v>257</v>
      </c>
    </row>
    <row r="42" spans="1:3">
      <c r="A42" s="14" t="s">
        <v>258</v>
      </c>
    </row>
  </sheetData>
  <hyperlinks>
    <hyperlink ref="A42" r:id="rId1" xr:uid="{2FEC7821-3CC7-8146-B0BB-CCEE4103580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E2D0-A3A7-BC46-A628-641D044D5490}">
  <dimension ref="A1:G28"/>
  <sheetViews>
    <sheetView topLeftCell="A22" zoomScale="125" workbookViewId="0">
      <selection activeCell="D19" sqref="D19"/>
    </sheetView>
  </sheetViews>
  <sheetFormatPr baseColWidth="10" defaultRowHeight="16"/>
  <cols>
    <col min="2" max="2" width="10.83203125" style="57"/>
    <col min="3" max="3" width="30.1640625" bestFit="1" customWidth="1"/>
    <col min="4" max="4" width="13.1640625" bestFit="1" customWidth="1"/>
    <col min="5" max="5" width="11.5" customWidth="1"/>
  </cols>
  <sheetData>
    <row r="1" spans="1:7">
      <c r="B1" s="57" t="s">
        <v>23</v>
      </c>
      <c r="C1" t="s">
        <v>302</v>
      </c>
      <c r="D1" t="s">
        <v>265</v>
      </c>
      <c r="E1" t="s">
        <v>262</v>
      </c>
      <c r="F1" t="s">
        <v>261</v>
      </c>
    </row>
    <row r="2" spans="1:7">
      <c r="A2" t="s">
        <v>270</v>
      </c>
      <c r="B2" s="57">
        <v>1994</v>
      </c>
      <c r="C2" s="58"/>
      <c r="D2" s="27"/>
      <c r="E2" s="59"/>
    </row>
    <row r="3" spans="1:7">
      <c r="A3" t="s">
        <v>263</v>
      </c>
      <c r="B3" s="57">
        <v>1996</v>
      </c>
      <c r="C3" s="58">
        <v>1674465</v>
      </c>
      <c r="D3" s="27"/>
      <c r="E3" s="59"/>
      <c r="F3" s="14"/>
    </row>
    <row r="4" spans="1:7">
      <c r="A4" t="s">
        <v>264</v>
      </c>
      <c r="B4" s="57">
        <v>1999</v>
      </c>
      <c r="C4" s="58">
        <v>1667639</v>
      </c>
      <c r="D4" s="27">
        <v>36394194</v>
      </c>
      <c r="E4" s="9">
        <f>D4/C4</f>
        <v>21.823784404178603</v>
      </c>
    </row>
    <row r="5" spans="1:7">
      <c r="A5" t="s">
        <v>266</v>
      </c>
      <c r="B5" s="57">
        <v>2001</v>
      </c>
      <c r="C5" s="58">
        <v>1617600</v>
      </c>
      <c r="D5" s="27">
        <v>33911389</v>
      </c>
      <c r="E5" s="9">
        <f t="shared" ref="E5:E6" si="0">D5/C5</f>
        <v>20.964013971315531</v>
      </c>
    </row>
    <row r="6" spans="1:7">
      <c r="A6" t="s">
        <v>267</v>
      </c>
      <c r="B6" s="57">
        <v>2004</v>
      </c>
      <c r="C6" s="58">
        <v>1529616</v>
      </c>
      <c r="D6" s="27">
        <v>31561764</v>
      </c>
      <c r="E6" s="9">
        <f t="shared" si="0"/>
        <v>20.633782596416356</v>
      </c>
    </row>
    <row r="7" spans="1:7">
      <c r="A7" t="s">
        <v>271</v>
      </c>
      <c r="B7" s="57">
        <v>2006</v>
      </c>
      <c r="C7" s="58">
        <v>1515835</v>
      </c>
      <c r="D7" s="27">
        <v>32678107</v>
      </c>
      <c r="E7" s="9">
        <f>D7/C7</f>
        <v>21.557825884743391</v>
      </c>
      <c r="G7" t="s">
        <v>297</v>
      </c>
    </row>
    <row r="8" spans="1:7">
      <c r="C8" s="58"/>
      <c r="D8" s="27"/>
      <c r="E8" s="9"/>
    </row>
    <row r="9" spans="1:7" ht="15" customHeight="1">
      <c r="C9" s="59"/>
      <c r="D9" s="27"/>
      <c r="E9" s="9"/>
    </row>
    <row r="10" spans="1:7" ht="15" customHeight="1">
      <c r="C10" s="58"/>
      <c r="D10" s="27"/>
      <c r="E10" s="9"/>
    </row>
    <row r="11" spans="1:7">
      <c r="A11" t="s">
        <v>296</v>
      </c>
      <c r="B11" s="57">
        <v>2009</v>
      </c>
      <c r="C11" s="58">
        <v>1805545</v>
      </c>
      <c r="D11" s="62"/>
      <c r="E11" s="9"/>
      <c r="F11" t="s">
        <v>292</v>
      </c>
    </row>
    <row r="12" spans="1:7">
      <c r="A12" t="s">
        <v>293</v>
      </c>
      <c r="B12" s="57">
        <v>2012</v>
      </c>
      <c r="C12" s="58">
        <v>1706470</v>
      </c>
      <c r="D12" s="27"/>
      <c r="E12" s="9"/>
      <c r="F12" t="s">
        <v>298</v>
      </c>
    </row>
    <row r="13" spans="1:7">
      <c r="A13" t="s">
        <v>300</v>
      </c>
      <c r="B13" s="57">
        <v>2014</v>
      </c>
      <c r="C13" s="58">
        <v>1750071</v>
      </c>
      <c r="D13" s="27">
        <v>37777438</v>
      </c>
      <c r="E13" s="9">
        <f>D13/C13</f>
        <v>21.586231644316143</v>
      </c>
      <c r="F13" t="s">
        <v>299</v>
      </c>
    </row>
    <row r="14" spans="1:7">
      <c r="A14" t="s">
        <v>301</v>
      </c>
      <c r="B14" s="57">
        <v>2016</v>
      </c>
      <c r="C14" s="58">
        <v>1629286</v>
      </c>
      <c r="D14" s="27"/>
      <c r="E14" s="9"/>
    </row>
    <row r="15" spans="1:7">
      <c r="A15" t="s">
        <v>294</v>
      </c>
      <c r="B15" s="57">
        <v>2021</v>
      </c>
      <c r="C15" s="58">
        <v>1781323</v>
      </c>
      <c r="D15" s="27"/>
      <c r="E15" s="9"/>
    </row>
    <row r="16" spans="1:7">
      <c r="A16" t="s">
        <v>303</v>
      </c>
      <c r="B16" s="57">
        <v>2024</v>
      </c>
      <c r="C16" s="58">
        <v>1764656</v>
      </c>
      <c r="D16" s="27"/>
      <c r="E16" s="9"/>
    </row>
    <row r="17" spans="1:6">
      <c r="D17" s="27"/>
      <c r="E17" s="9"/>
      <c r="F17" s="14" t="s">
        <v>295</v>
      </c>
    </row>
    <row r="18" spans="1:6">
      <c r="C18" s="58"/>
      <c r="D18" s="62">
        <f>25*C11/C3</f>
        <v>26.957042995822547</v>
      </c>
      <c r="E18" s="9"/>
    </row>
    <row r="19" spans="1:6">
      <c r="C19" s="58"/>
      <c r="D19" s="62"/>
    </row>
    <row r="20" spans="1:6">
      <c r="A20" t="s">
        <v>269</v>
      </c>
      <c r="C20" s="58"/>
      <c r="D20" s="27"/>
    </row>
    <row r="21" spans="1:6">
      <c r="A21" s="14" t="s">
        <v>268</v>
      </c>
      <c r="C21" s="27"/>
      <c r="D21" s="27"/>
    </row>
    <row r="22" spans="1:6">
      <c r="C22" s="27"/>
      <c r="D22" s="27"/>
    </row>
    <row r="23" spans="1:6">
      <c r="C23" s="27"/>
      <c r="D23" s="27"/>
    </row>
    <row r="24" spans="1:6">
      <c r="A24" t="s">
        <v>274</v>
      </c>
      <c r="C24" s="27"/>
      <c r="D24" s="27"/>
    </row>
    <row r="25" spans="1:6">
      <c r="A25" t="s">
        <v>273</v>
      </c>
      <c r="C25" s="27"/>
      <c r="D25" s="27"/>
    </row>
    <row r="26" spans="1:6">
      <c r="A26" t="s">
        <v>272</v>
      </c>
      <c r="C26" s="27"/>
      <c r="D26" s="27"/>
    </row>
    <row r="27" spans="1:6">
      <c r="C27" s="27"/>
      <c r="D27" s="27"/>
    </row>
    <row r="28" spans="1:6">
      <c r="D28" s="27"/>
    </row>
  </sheetData>
  <hyperlinks>
    <hyperlink ref="A21" r:id="rId1" xr:uid="{9557A964-F7AA-664B-B324-AB1E9B99D375}"/>
    <hyperlink ref="F17" r:id="rId2" xr:uid="{47ACED6B-C16C-9E48-8180-4B4202801E64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E9BC-486D-8D49-BA27-774F50E684A7}">
  <dimension ref="A1:Q27"/>
  <sheetViews>
    <sheetView tabSelected="1" workbookViewId="0">
      <selection activeCell="F22" sqref="F22"/>
    </sheetView>
  </sheetViews>
  <sheetFormatPr baseColWidth="10" defaultColWidth="11.1640625" defaultRowHeight="16"/>
  <cols>
    <col min="6" max="7" width="12.1640625" customWidth="1"/>
  </cols>
  <sheetData>
    <row r="1" spans="1:17">
      <c r="E1">
        <v>4</v>
      </c>
      <c r="F1" t="s">
        <v>165</v>
      </c>
      <c r="G1" t="s">
        <v>166</v>
      </c>
      <c r="H1" t="s">
        <v>167</v>
      </c>
      <c r="N1">
        <v>4</v>
      </c>
      <c r="O1" t="s">
        <v>165</v>
      </c>
      <c r="P1" t="s">
        <v>166</v>
      </c>
      <c r="Q1" t="s">
        <v>167</v>
      </c>
    </row>
    <row r="3" spans="1:17">
      <c r="A3" t="s">
        <v>23</v>
      </c>
      <c r="B3" s="1" t="s">
        <v>0</v>
      </c>
      <c r="C3" t="s">
        <v>57</v>
      </c>
      <c r="D3" t="s">
        <v>58</v>
      </c>
      <c r="E3" t="s">
        <v>59</v>
      </c>
      <c r="F3" s="1" t="s">
        <v>61</v>
      </c>
      <c r="G3" s="41" t="s">
        <v>168</v>
      </c>
      <c r="H3" t="s">
        <v>145</v>
      </c>
      <c r="J3" t="s">
        <v>23</v>
      </c>
      <c r="K3" s="1" t="s">
        <v>0</v>
      </c>
      <c r="L3" t="s">
        <v>57</v>
      </c>
      <c r="M3" t="s">
        <v>58</v>
      </c>
      <c r="N3" t="s">
        <v>59</v>
      </c>
      <c r="O3" s="1" t="s">
        <v>61</v>
      </c>
      <c r="P3" s="41" t="s">
        <v>168</v>
      </c>
      <c r="Q3" t="s">
        <v>145</v>
      </c>
    </row>
    <row r="4" spans="1:17" ht="17">
      <c r="A4" t="s">
        <v>53</v>
      </c>
      <c r="B4" s="38">
        <v>0</v>
      </c>
      <c r="C4">
        <v>3.771E-3</v>
      </c>
      <c r="D4">
        <v>4.4489999999999998E-3</v>
      </c>
      <c r="E4">
        <v>4.1190000000000003E-3</v>
      </c>
      <c r="F4" s="10">
        <f>E4</f>
        <v>4.1190000000000003E-3</v>
      </c>
      <c r="G4" s="10"/>
      <c r="H4" s="9"/>
      <c r="J4" s="6" t="s">
        <v>105</v>
      </c>
      <c r="K4" s="38">
        <v>0</v>
      </c>
      <c r="L4">
        <v>1.9889999999999999E-3</v>
      </c>
      <c r="M4">
        <v>2.163E-3</v>
      </c>
      <c r="N4">
        <v>2.078E-3</v>
      </c>
      <c r="O4" s="10">
        <f>N4</f>
        <v>2.078E-3</v>
      </c>
      <c r="P4" s="10"/>
      <c r="Q4" s="9"/>
    </row>
    <row r="5" spans="1:17" ht="17">
      <c r="A5" t="s">
        <v>53</v>
      </c>
      <c r="B5" s="38" t="s">
        <v>60</v>
      </c>
      <c r="C5">
        <v>3.5E-4</v>
      </c>
      <c r="D5">
        <v>4.3800000000000002E-4</v>
      </c>
      <c r="E5">
        <v>3.9500000000000001E-4</v>
      </c>
      <c r="F5" s="10">
        <f t="shared" ref="F5:F27" si="0">E5</f>
        <v>3.9500000000000001E-4</v>
      </c>
      <c r="G5" s="10"/>
      <c r="H5" s="9"/>
      <c r="J5" s="6" t="s">
        <v>105</v>
      </c>
      <c r="K5" s="38" t="s">
        <v>60</v>
      </c>
      <c r="L5">
        <v>1.8900000000000001E-4</v>
      </c>
      <c r="M5">
        <v>2.0699999999999999E-4</v>
      </c>
      <c r="N5">
        <v>1.9799999999999999E-4</v>
      </c>
      <c r="O5" s="10">
        <f t="shared" ref="O5:O27" si="1">N5</f>
        <v>1.9799999999999999E-4</v>
      </c>
      <c r="P5" s="10"/>
      <c r="Q5" s="9"/>
    </row>
    <row r="6" spans="1:17" ht="17">
      <c r="A6" t="s">
        <v>53</v>
      </c>
      <c r="B6" s="38" t="s">
        <v>2</v>
      </c>
      <c r="C6">
        <v>1.37E-4</v>
      </c>
      <c r="D6">
        <v>1.95E-4</v>
      </c>
      <c r="E6">
        <v>1.6699999999999999E-4</v>
      </c>
      <c r="F6" s="10">
        <f t="shared" si="0"/>
        <v>1.6699999999999999E-4</v>
      </c>
      <c r="G6" s="10"/>
      <c r="H6" s="9"/>
      <c r="J6" s="6" t="s">
        <v>105</v>
      </c>
      <c r="K6" s="38" t="s">
        <v>2</v>
      </c>
      <c r="L6">
        <v>7.6000000000000004E-5</v>
      </c>
      <c r="M6">
        <v>9.6000000000000002E-5</v>
      </c>
      <c r="N6">
        <v>8.6000000000000003E-5</v>
      </c>
      <c r="O6" s="10">
        <f t="shared" si="1"/>
        <v>8.6000000000000003E-5</v>
      </c>
      <c r="P6" s="10"/>
      <c r="Q6" s="9"/>
    </row>
    <row r="7" spans="1:17" ht="17">
      <c r="A7" t="s">
        <v>53</v>
      </c>
      <c r="B7" s="38" t="s">
        <v>3</v>
      </c>
      <c r="C7">
        <v>1.0900000000000001E-4</v>
      </c>
      <c r="D7">
        <v>1.65E-4</v>
      </c>
      <c r="E7">
        <v>1.3799999999999999E-4</v>
      </c>
      <c r="F7" s="10">
        <f t="shared" si="0"/>
        <v>1.3799999999999999E-4</v>
      </c>
      <c r="G7" s="10"/>
      <c r="J7" s="6" t="s">
        <v>105</v>
      </c>
      <c r="K7" s="38" t="s">
        <v>3</v>
      </c>
      <c r="L7">
        <v>7.2999999999999999E-5</v>
      </c>
      <c r="M7">
        <v>1.0399999999999999E-4</v>
      </c>
      <c r="N7">
        <v>8.8999999999999995E-5</v>
      </c>
      <c r="O7" s="10">
        <f t="shared" si="1"/>
        <v>8.8999999999999995E-5</v>
      </c>
      <c r="P7" s="10"/>
    </row>
    <row r="8" spans="1:17" ht="17">
      <c r="A8" t="s">
        <v>53</v>
      </c>
      <c r="B8" s="2" t="s">
        <v>4</v>
      </c>
      <c r="C8">
        <v>2.1499999999999999E-4</v>
      </c>
      <c r="D8">
        <v>5.5500000000000005E-4</v>
      </c>
      <c r="E8">
        <v>3.8999999999999999E-4</v>
      </c>
      <c r="F8" s="8">
        <f>E8</f>
        <v>3.8999999999999999E-4</v>
      </c>
      <c r="G8" s="42">
        <f>1-((1-F8)^(1/$E$1))</f>
        <v>9.7514262619835534E-5</v>
      </c>
      <c r="H8" s="9" t="s">
        <v>146</v>
      </c>
      <c r="J8" s="6" t="s">
        <v>105</v>
      </c>
      <c r="K8" s="2" t="s">
        <v>4</v>
      </c>
      <c r="L8">
        <v>1.45E-4</v>
      </c>
      <c r="M8">
        <v>2.8499999999999999E-4</v>
      </c>
      <c r="N8">
        <v>2.1699999999999999E-4</v>
      </c>
      <c r="O8" s="8">
        <f t="shared" si="1"/>
        <v>2.1699999999999999E-4</v>
      </c>
      <c r="P8" s="40">
        <f>1-((1-O8)^(1/$N$1))</f>
        <v>5.4254415152610314E-5</v>
      </c>
      <c r="Q8" s="9" t="s">
        <v>146</v>
      </c>
    </row>
    <row r="9" spans="1:17" ht="17">
      <c r="A9" t="s">
        <v>53</v>
      </c>
      <c r="B9" s="2" t="s">
        <v>5</v>
      </c>
      <c r="C9">
        <v>2.8699999999999998E-4</v>
      </c>
      <c r="D9">
        <v>7.1500000000000003E-4</v>
      </c>
      <c r="E9">
        <v>5.0500000000000002E-4</v>
      </c>
      <c r="F9" s="8">
        <f t="shared" si="0"/>
        <v>5.0500000000000002E-4</v>
      </c>
      <c r="G9" s="42">
        <f t="shared" ref="G9:G25" si="2">1-((1-F9)^(1/$E$1))</f>
        <v>1.2627391563924117E-4</v>
      </c>
      <c r="H9" s="9" t="s">
        <v>147</v>
      </c>
      <c r="J9" s="6" t="s">
        <v>105</v>
      </c>
      <c r="K9" s="2" t="s">
        <v>5</v>
      </c>
      <c r="L9">
        <v>2.31E-4</v>
      </c>
      <c r="M9">
        <v>5.3200000000000003E-4</v>
      </c>
      <c r="N9">
        <v>3.8499999999999998E-4</v>
      </c>
      <c r="O9" s="8">
        <f t="shared" si="1"/>
        <v>3.8499999999999998E-4</v>
      </c>
      <c r="P9" s="40">
        <f t="shared" ref="P9:P25" si="3">1-((1-O9)^(1/$N$1))</f>
        <v>9.6263899215354165E-5</v>
      </c>
      <c r="Q9" s="9" t="s">
        <v>147</v>
      </c>
    </row>
    <row r="10" spans="1:17" ht="17">
      <c r="A10" t="s">
        <v>53</v>
      </c>
      <c r="B10" s="2" t="s">
        <v>6</v>
      </c>
      <c r="C10">
        <v>3.28E-4</v>
      </c>
      <c r="D10">
        <v>7.1199999999999996E-4</v>
      </c>
      <c r="E10">
        <v>5.2300000000000003E-4</v>
      </c>
      <c r="F10" s="8">
        <f t="shared" si="0"/>
        <v>5.2300000000000003E-4</v>
      </c>
      <c r="G10" s="42">
        <f t="shared" si="2"/>
        <v>1.3077565116992318E-4</v>
      </c>
      <c r="H10" s="9" t="s">
        <v>148</v>
      </c>
      <c r="J10" s="6" t="s">
        <v>105</v>
      </c>
      <c r="K10" s="2" t="s">
        <v>6</v>
      </c>
      <c r="L10">
        <v>2.7799999999999998E-4</v>
      </c>
      <c r="M10">
        <v>5.71E-4</v>
      </c>
      <c r="N10">
        <v>4.2700000000000002E-4</v>
      </c>
      <c r="O10" s="8">
        <f t="shared" si="1"/>
        <v>4.2700000000000002E-4</v>
      </c>
      <c r="P10" s="40">
        <f t="shared" si="3"/>
        <v>1.0676709760260028E-4</v>
      </c>
      <c r="Q10" s="9" t="s">
        <v>148</v>
      </c>
    </row>
    <row r="11" spans="1:17" ht="17">
      <c r="A11" t="s">
        <v>53</v>
      </c>
      <c r="B11" s="2" t="s">
        <v>7</v>
      </c>
      <c r="C11">
        <v>4.4900000000000002E-4</v>
      </c>
      <c r="D11">
        <v>8.2399999999999997E-4</v>
      </c>
      <c r="E11">
        <v>6.38E-4</v>
      </c>
      <c r="F11" s="8">
        <f t="shared" si="0"/>
        <v>6.38E-4</v>
      </c>
      <c r="G11" s="42">
        <f t="shared" si="2"/>
        <v>1.5953817458325137E-4</v>
      </c>
      <c r="H11" s="9" t="s">
        <v>150</v>
      </c>
      <c r="J11" s="6" t="s">
        <v>105</v>
      </c>
      <c r="K11" s="2" t="s">
        <v>7</v>
      </c>
      <c r="L11">
        <v>3.6200000000000002E-4</v>
      </c>
      <c r="M11">
        <v>6.6399999999999999E-4</v>
      </c>
      <c r="N11">
        <v>5.1599999999999997E-4</v>
      </c>
      <c r="O11" s="8">
        <f t="shared" si="1"/>
        <v>5.1599999999999997E-4</v>
      </c>
      <c r="P11" s="40">
        <f t="shared" si="3"/>
        <v>1.290249690161227E-4</v>
      </c>
      <c r="Q11" s="9" t="s">
        <v>150</v>
      </c>
    </row>
    <row r="12" spans="1:17" ht="17">
      <c r="A12" t="s">
        <v>53</v>
      </c>
      <c r="B12" s="2" t="s">
        <v>8</v>
      </c>
      <c r="C12">
        <v>6.38E-4</v>
      </c>
      <c r="D12">
        <v>1.155E-3</v>
      </c>
      <c r="E12">
        <v>8.9899999999999995E-4</v>
      </c>
      <c r="F12" s="8">
        <f t="shared" si="0"/>
        <v>8.9899999999999995E-4</v>
      </c>
      <c r="G12" s="42">
        <f t="shared" si="2"/>
        <v>2.2482580860272439E-4</v>
      </c>
      <c r="H12" s="9" t="s">
        <v>151</v>
      </c>
      <c r="J12" s="6" t="s">
        <v>105</v>
      </c>
      <c r="K12" s="2" t="s">
        <v>8</v>
      </c>
      <c r="L12">
        <v>5.0900000000000001E-4</v>
      </c>
      <c r="M12">
        <v>8.7100000000000003E-4</v>
      </c>
      <c r="N12">
        <v>6.9300000000000004E-4</v>
      </c>
      <c r="O12" s="8">
        <f t="shared" si="1"/>
        <v>6.9300000000000004E-4</v>
      </c>
      <c r="P12" s="40">
        <f t="shared" si="3"/>
        <v>1.7329504155316755E-4</v>
      </c>
      <c r="Q12" s="9" t="s">
        <v>151</v>
      </c>
    </row>
    <row r="13" spans="1:17" ht="17">
      <c r="A13" t="s">
        <v>53</v>
      </c>
      <c r="B13" s="2" t="s">
        <v>9</v>
      </c>
      <c r="C13">
        <v>1.018E-3</v>
      </c>
      <c r="D13">
        <v>1.8309999999999999E-3</v>
      </c>
      <c r="E13">
        <v>1.4270000000000001E-3</v>
      </c>
      <c r="F13" s="8">
        <f t="shared" si="0"/>
        <v>1.4270000000000001E-3</v>
      </c>
      <c r="G13" s="42">
        <f t="shared" si="2"/>
        <v>3.5694106491301891E-4</v>
      </c>
      <c r="H13" s="9" t="s">
        <v>152</v>
      </c>
      <c r="J13" s="6" t="s">
        <v>105</v>
      </c>
      <c r="K13" s="2" t="s">
        <v>9</v>
      </c>
      <c r="L13">
        <v>7.67E-4</v>
      </c>
      <c r="M13">
        <v>1.304E-3</v>
      </c>
      <c r="N13">
        <v>1.039E-3</v>
      </c>
      <c r="O13" s="8">
        <f t="shared" si="1"/>
        <v>1.039E-3</v>
      </c>
      <c r="P13" s="40">
        <f t="shared" si="3"/>
        <v>2.5985126647631862E-4</v>
      </c>
      <c r="Q13" s="9" t="s">
        <v>152</v>
      </c>
    </row>
    <row r="14" spans="1:17" ht="17">
      <c r="A14" t="s">
        <v>53</v>
      </c>
      <c r="B14" s="2" t="s">
        <v>10</v>
      </c>
      <c r="C14">
        <v>1.604E-3</v>
      </c>
      <c r="D14">
        <v>3.0539999999999999E-3</v>
      </c>
      <c r="E14">
        <v>2.3289999999999999E-3</v>
      </c>
      <c r="F14" s="8">
        <f t="shared" si="0"/>
        <v>2.3289999999999999E-3</v>
      </c>
      <c r="G14" s="42">
        <f t="shared" si="2"/>
        <v>5.8275921457218161E-4</v>
      </c>
      <c r="H14" s="9" t="s">
        <v>153</v>
      </c>
      <c r="J14" s="6" t="s">
        <v>105</v>
      </c>
      <c r="K14" s="2" t="s">
        <v>10</v>
      </c>
      <c r="L14">
        <v>1.189E-3</v>
      </c>
      <c r="M14">
        <v>2.0600000000000002E-3</v>
      </c>
      <c r="N14">
        <v>1.6299999999999999E-3</v>
      </c>
      <c r="O14" s="8">
        <f t="shared" si="1"/>
        <v>1.6299999999999999E-3</v>
      </c>
      <c r="P14" s="40">
        <f t="shared" si="3"/>
        <v>4.0774932147846776E-4</v>
      </c>
      <c r="Q14" s="9" t="s">
        <v>153</v>
      </c>
    </row>
    <row r="15" spans="1:17" ht="17">
      <c r="A15" t="s">
        <v>53</v>
      </c>
      <c r="B15" s="2" t="s">
        <v>11</v>
      </c>
      <c r="C15">
        <v>2.4020000000000001E-3</v>
      </c>
      <c r="D15">
        <v>4.9199999999999999E-3</v>
      </c>
      <c r="E15">
        <v>3.6510000000000002E-3</v>
      </c>
      <c r="F15" s="8">
        <f t="shared" si="0"/>
        <v>3.6510000000000002E-3</v>
      </c>
      <c r="G15" s="42">
        <f t="shared" si="2"/>
        <v>9.140023370247663E-4</v>
      </c>
      <c r="H15" s="9" t="s">
        <v>154</v>
      </c>
      <c r="J15" s="6" t="s">
        <v>105</v>
      </c>
      <c r="K15" s="2" t="s">
        <v>11</v>
      </c>
      <c r="L15">
        <v>1.812E-3</v>
      </c>
      <c r="M15">
        <v>3.3730000000000001E-3</v>
      </c>
      <c r="N15">
        <v>2.5969999999999999E-3</v>
      </c>
      <c r="O15" s="8">
        <f t="shared" si="1"/>
        <v>2.5969999999999999E-3</v>
      </c>
      <c r="P15" s="40">
        <f t="shared" si="3"/>
        <v>6.4988324792147889E-4</v>
      </c>
      <c r="Q15" s="9" t="s">
        <v>154</v>
      </c>
    </row>
    <row r="16" spans="1:17" ht="17">
      <c r="A16" t="s">
        <v>53</v>
      </c>
      <c r="B16" s="2" t="s">
        <v>12</v>
      </c>
      <c r="C16">
        <v>3.4840000000000001E-3</v>
      </c>
      <c r="D16">
        <v>7.9039999999999996E-3</v>
      </c>
      <c r="E16">
        <v>5.6540000000000002E-3</v>
      </c>
      <c r="F16" s="8">
        <f t="shared" si="0"/>
        <v>5.6540000000000002E-3</v>
      </c>
      <c r="G16" s="42">
        <f t="shared" si="2"/>
        <v>1.4165068964787642E-3</v>
      </c>
      <c r="H16" s="9" t="s">
        <v>155</v>
      </c>
      <c r="J16" s="6" t="s">
        <v>105</v>
      </c>
      <c r="K16" s="2" t="s">
        <v>12</v>
      </c>
      <c r="L16">
        <v>2.581E-3</v>
      </c>
      <c r="M16">
        <v>5.4120000000000001E-3</v>
      </c>
      <c r="N16">
        <v>3.9919999999999999E-3</v>
      </c>
      <c r="O16" s="8">
        <f t="shared" si="1"/>
        <v>3.9919999999999999E-3</v>
      </c>
      <c r="P16" s="40">
        <f t="shared" si="3"/>
        <v>9.9949749461891724E-4</v>
      </c>
      <c r="Q16" s="9" t="s">
        <v>155</v>
      </c>
    </row>
    <row r="17" spans="1:17" ht="17">
      <c r="A17" t="s">
        <v>53</v>
      </c>
      <c r="B17" s="2" t="s">
        <v>13</v>
      </c>
      <c r="C17">
        <v>5.3680000000000004E-3</v>
      </c>
      <c r="D17">
        <v>1.2801E-2</v>
      </c>
      <c r="E17">
        <v>8.9589999999999999E-3</v>
      </c>
      <c r="F17" s="8">
        <f t="shared" si="0"/>
        <v>8.9589999999999999E-3</v>
      </c>
      <c r="G17" s="42">
        <f t="shared" si="2"/>
        <v>2.2473142887610154E-3</v>
      </c>
      <c r="H17" s="3" t="s">
        <v>156</v>
      </c>
      <c r="J17" s="6" t="s">
        <v>105</v>
      </c>
      <c r="K17" s="2" t="s">
        <v>13</v>
      </c>
      <c r="L17">
        <v>3.7599999999999999E-3</v>
      </c>
      <c r="M17">
        <v>8.8000000000000005E-3</v>
      </c>
      <c r="N17">
        <v>6.241E-3</v>
      </c>
      <c r="O17" s="8">
        <f t="shared" si="1"/>
        <v>6.241E-3</v>
      </c>
      <c r="P17" s="40">
        <f t="shared" si="3"/>
        <v>1.5639149212470782E-3</v>
      </c>
      <c r="Q17" s="3" t="s">
        <v>156</v>
      </c>
    </row>
    <row r="18" spans="1:17" ht="17">
      <c r="A18" t="s">
        <v>53</v>
      </c>
      <c r="B18" s="2" t="s">
        <v>14</v>
      </c>
      <c r="C18">
        <v>8.5609999999999992E-3</v>
      </c>
      <c r="D18">
        <v>1.9710999999999999E-2</v>
      </c>
      <c r="E18">
        <v>1.3701E-2</v>
      </c>
      <c r="F18" s="8">
        <f t="shared" si="0"/>
        <v>1.3701E-2</v>
      </c>
      <c r="G18" s="42">
        <f t="shared" si="2"/>
        <v>3.4429904966288838E-3</v>
      </c>
      <c r="H18" s="9" t="s">
        <v>157</v>
      </c>
      <c r="J18" s="6" t="s">
        <v>105</v>
      </c>
      <c r="K18" s="2" t="s">
        <v>14</v>
      </c>
      <c r="L18">
        <v>5.6369999999999996E-3</v>
      </c>
      <c r="M18">
        <v>1.3703E-2</v>
      </c>
      <c r="N18">
        <v>9.5270000000000007E-3</v>
      </c>
      <c r="O18" s="8">
        <f t="shared" si="1"/>
        <v>9.5270000000000007E-3</v>
      </c>
      <c r="P18" s="40">
        <f t="shared" si="3"/>
        <v>2.3903067001671552E-3</v>
      </c>
      <c r="Q18" s="9" t="s">
        <v>157</v>
      </c>
    </row>
    <row r="19" spans="1:17" ht="17">
      <c r="A19" t="s">
        <v>53</v>
      </c>
      <c r="B19" s="2" t="s">
        <v>15</v>
      </c>
      <c r="C19">
        <v>1.4793000000000001E-2</v>
      </c>
      <c r="D19">
        <v>3.1199000000000001E-2</v>
      </c>
      <c r="E19">
        <v>2.1679E-2</v>
      </c>
      <c r="F19" s="8">
        <f t="shared" si="0"/>
        <v>2.1679E-2</v>
      </c>
      <c r="G19" s="42">
        <f t="shared" si="2"/>
        <v>5.4643761702595217E-3</v>
      </c>
      <c r="H19" s="9" t="s">
        <v>158</v>
      </c>
      <c r="J19" s="6" t="s">
        <v>105</v>
      </c>
      <c r="K19" s="2" t="s">
        <v>15</v>
      </c>
      <c r="L19">
        <v>9.0790000000000003E-3</v>
      </c>
      <c r="M19">
        <v>2.1410999999999999E-2</v>
      </c>
      <c r="N19">
        <v>1.4829999999999999E-2</v>
      </c>
      <c r="O19" s="8">
        <f t="shared" si="1"/>
        <v>1.4829999999999999E-2</v>
      </c>
      <c r="P19" s="40">
        <f t="shared" si="3"/>
        <v>3.7282985391671186E-3</v>
      </c>
      <c r="Q19" s="9" t="s">
        <v>158</v>
      </c>
    </row>
    <row r="20" spans="1:17" ht="17">
      <c r="A20" t="s">
        <v>53</v>
      </c>
      <c r="B20" s="2" t="s">
        <v>16</v>
      </c>
      <c r="C20">
        <v>2.7935000000000001E-2</v>
      </c>
      <c r="D20">
        <v>5.3490000000000003E-2</v>
      </c>
      <c r="E20">
        <v>3.7803000000000003E-2</v>
      </c>
      <c r="F20" s="8">
        <f t="shared" si="0"/>
        <v>3.7803000000000003E-2</v>
      </c>
      <c r="G20" s="42">
        <f t="shared" si="2"/>
        <v>9.5877584241944591E-3</v>
      </c>
      <c r="H20" s="9" t="s">
        <v>159</v>
      </c>
      <c r="J20" s="6" t="s">
        <v>105</v>
      </c>
      <c r="K20" s="2" t="s">
        <v>16</v>
      </c>
      <c r="L20">
        <v>1.6385E-2</v>
      </c>
      <c r="M20">
        <v>3.5806999999999999E-2</v>
      </c>
      <c r="N20">
        <v>2.4965999999999999E-2</v>
      </c>
      <c r="O20" s="8">
        <f t="shared" si="1"/>
        <v>2.4965999999999999E-2</v>
      </c>
      <c r="P20" s="40">
        <f t="shared" si="3"/>
        <v>6.3008003798509238E-3</v>
      </c>
      <c r="Q20" s="9" t="s">
        <v>159</v>
      </c>
    </row>
    <row r="21" spans="1:17" ht="17">
      <c r="A21" t="s">
        <v>53</v>
      </c>
      <c r="B21" s="2" t="s">
        <v>17</v>
      </c>
      <c r="C21">
        <v>5.4473000000000001E-2</v>
      </c>
      <c r="D21">
        <v>9.2830999999999997E-2</v>
      </c>
      <c r="E21">
        <v>6.8361000000000005E-2</v>
      </c>
      <c r="F21" s="8">
        <f t="shared" si="0"/>
        <v>6.8361000000000005E-2</v>
      </c>
      <c r="G21" s="42">
        <f t="shared" si="2"/>
        <v>1.7546701396914499E-2</v>
      </c>
      <c r="H21" s="9" t="s">
        <v>160</v>
      </c>
      <c r="J21" s="6" t="s">
        <v>105</v>
      </c>
      <c r="K21" s="2" t="s">
        <v>17</v>
      </c>
      <c r="L21">
        <v>3.2646000000000001E-2</v>
      </c>
      <c r="M21">
        <v>6.5063999999999997E-2</v>
      </c>
      <c r="N21">
        <v>4.5610999999999999E-2</v>
      </c>
      <c r="O21" s="8">
        <f t="shared" si="1"/>
        <v>4.5610999999999999E-2</v>
      </c>
      <c r="P21" s="40">
        <f t="shared" si="3"/>
        <v>1.1603141713343867E-2</v>
      </c>
      <c r="Q21" s="9" t="s">
        <v>160</v>
      </c>
    </row>
    <row r="22" spans="1:17" ht="17">
      <c r="A22" t="s">
        <v>53</v>
      </c>
      <c r="B22" s="2" t="s">
        <v>18</v>
      </c>
      <c r="C22">
        <v>0.101828</v>
      </c>
      <c r="D22">
        <v>0.152507</v>
      </c>
      <c r="E22">
        <v>0.11822299999999999</v>
      </c>
      <c r="F22" s="8">
        <f t="shared" si="0"/>
        <v>0.11822299999999999</v>
      </c>
      <c r="G22" s="42">
        <f t="shared" si="2"/>
        <v>3.0964490597540029E-2</v>
      </c>
      <c r="H22" s="9" t="s">
        <v>161</v>
      </c>
      <c r="J22" s="6" t="s">
        <v>105</v>
      </c>
      <c r="K22" s="2" t="s">
        <v>18</v>
      </c>
      <c r="L22">
        <v>6.6465999999999997E-2</v>
      </c>
      <c r="M22">
        <v>0.11631</v>
      </c>
      <c r="N22">
        <v>8.3107E-2</v>
      </c>
      <c r="O22" s="8">
        <f t="shared" si="1"/>
        <v>8.3107E-2</v>
      </c>
      <c r="P22" s="40">
        <f t="shared" si="3"/>
        <v>2.1457563930134205E-2</v>
      </c>
      <c r="Q22" s="9" t="s">
        <v>161</v>
      </c>
    </row>
    <row r="23" spans="1:17" ht="17">
      <c r="A23" t="s">
        <v>53</v>
      </c>
      <c r="B23" s="2" t="s">
        <v>19</v>
      </c>
      <c r="C23">
        <v>0.17805000000000001</v>
      </c>
      <c r="D23">
        <v>0.23805200000000001</v>
      </c>
      <c r="E23">
        <v>0.19481599999999999</v>
      </c>
      <c r="F23" s="8">
        <f t="shared" si="0"/>
        <v>0.19481599999999999</v>
      </c>
      <c r="G23" s="42">
        <f t="shared" si="2"/>
        <v>5.2729998586084736E-2</v>
      </c>
      <c r="H23" s="9" t="s">
        <v>162</v>
      </c>
      <c r="J23" s="6" t="s">
        <v>105</v>
      </c>
      <c r="K23" s="2" t="s">
        <v>19</v>
      </c>
      <c r="L23">
        <v>0.131551</v>
      </c>
      <c r="M23">
        <v>0.19825499999999999</v>
      </c>
      <c r="N23">
        <v>0.14819599999999999</v>
      </c>
      <c r="O23" s="8">
        <f t="shared" si="1"/>
        <v>0.14819599999999999</v>
      </c>
      <c r="P23" s="40">
        <f t="shared" si="3"/>
        <v>3.9306352920034371E-2</v>
      </c>
      <c r="Q23" s="9" t="s">
        <v>162</v>
      </c>
    </row>
    <row r="24" spans="1:17" ht="17">
      <c r="A24" t="s">
        <v>53</v>
      </c>
      <c r="B24" s="2" t="s">
        <v>20</v>
      </c>
      <c r="C24">
        <v>0.27841900000000003</v>
      </c>
      <c r="D24">
        <v>0.34653200000000001</v>
      </c>
      <c r="E24">
        <v>0.29444999999999999</v>
      </c>
      <c r="F24" s="8">
        <f t="shared" si="0"/>
        <v>0.29444999999999999</v>
      </c>
      <c r="G24" s="42">
        <f t="shared" si="2"/>
        <v>8.3501097890469445E-2</v>
      </c>
      <c r="H24" s="9" t="s">
        <v>163</v>
      </c>
      <c r="J24" s="6" t="s">
        <v>105</v>
      </c>
      <c r="K24" s="2" t="s">
        <v>20</v>
      </c>
      <c r="L24">
        <v>0.237786</v>
      </c>
      <c r="M24">
        <v>0.32074799999999998</v>
      </c>
      <c r="N24">
        <v>0.252469</v>
      </c>
      <c r="O24" s="8">
        <f t="shared" si="1"/>
        <v>0.252469</v>
      </c>
      <c r="P24" s="40">
        <f t="shared" si="3"/>
        <v>7.0161976005201909E-2</v>
      </c>
      <c r="Q24" s="9" t="s">
        <v>163</v>
      </c>
    </row>
    <row r="25" spans="1:17" ht="17">
      <c r="A25" t="s">
        <v>53</v>
      </c>
      <c r="B25" s="2" t="s">
        <v>54</v>
      </c>
      <c r="C25">
        <v>0.40354299999999999</v>
      </c>
      <c r="D25">
        <v>0.48009499999999999</v>
      </c>
      <c r="E25">
        <v>0.41848000000000002</v>
      </c>
      <c r="F25" s="8">
        <f t="shared" si="0"/>
        <v>0.41848000000000002</v>
      </c>
      <c r="G25" s="42">
        <f t="shared" si="2"/>
        <v>0.12674483310090379</v>
      </c>
      <c r="H25" s="9" t="s">
        <v>164</v>
      </c>
      <c r="J25" s="6" t="s">
        <v>105</v>
      </c>
      <c r="K25" s="2" t="s">
        <v>54</v>
      </c>
      <c r="L25">
        <v>0.38799899999999998</v>
      </c>
      <c r="M25">
        <v>0.47756199999999999</v>
      </c>
      <c r="N25">
        <v>0.39946100000000001</v>
      </c>
      <c r="O25" s="8">
        <f t="shared" si="1"/>
        <v>0.39946100000000001</v>
      </c>
      <c r="P25" s="40">
        <f t="shared" si="3"/>
        <v>0.11969067133036304</v>
      </c>
      <c r="Q25" s="9" t="s">
        <v>164</v>
      </c>
    </row>
    <row r="26" spans="1:17" ht="17">
      <c r="A26" t="s">
        <v>53</v>
      </c>
      <c r="B26" s="38" t="s">
        <v>55</v>
      </c>
      <c r="C26">
        <v>0.55608400000000002</v>
      </c>
      <c r="D26">
        <v>0.63622900000000004</v>
      </c>
      <c r="E26">
        <v>0.56840199999999996</v>
      </c>
      <c r="F26" s="10">
        <f t="shared" si="0"/>
        <v>0.56840199999999996</v>
      </c>
      <c r="G26" s="39"/>
      <c r="J26" s="6" t="s">
        <v>105</v>
      </c>
      <c r="K26" s="38" t="s">
        <v>55</v>
      </c>
      <c r="L26">
        <v>0.55233200000000005</v>
      </c>
      <c r="M26">
        <v>0.66105000000000003</v>
      </c>
      <c r="N26">
        <v>0.56189999999999996</v>
      </c>
      <c r="O26" s="10">
        <f t="shared" si="1"/>
        <v>0.56189999999999996</v>
      </c>
      <c r="P26" s="10"/>
    </row>
    <row r="27" spans="1:17" ht="17">
      <c r="A27" t="s">
        <v>53</v>
      </c>
      <c r="B27" s="38" t="s">
        <v>56</v>
      </c>
      <c r="C27">
        <v>0.53302899999999998</v>
      </c>
      <c r="D27">
        <v>0.46150200000000002</v>
      </c>
      <c r="E27">
        <v>0.525447</v>
      </c>
      <c r="F27" s="10">
        <f t="shared" si="0"/>
        <v>0.525447</v>
      </c>
      <c r="G27" s="39"/>
      <c r="J27" s="6" t="s">
        <v>105</v>
      </c>
      <c r="K27" s="38" t="s">
        <v>56</v>
      </c>
      <c r="L27">
        <v>0.68709200000000004</v>
      </c>
      <c r="M27">
        <v>0.80288899999999996</v>
      </c>
      <c r="N27">
        <v>0.69345599999999996</v>
      </c>
      <c r="O27" s="10">
        <f t="shared" si="1"/>
        <v>0.69345599999999996</v>
      </c>
      <c r="P27" s="10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C4D8-7BAE-F847-A309-F06F300290E2}">
  <dimension ref="A1:T41"/>
  <sheetViews>
    <sheetView topLeftCell="S1" zoomScale="84" zoomScaleNormal="60" workbookViewId="0">
      <selection activeCell="E1" sqref="E1"/>
    </sheetView>
  </sheetViews>
  <sheetFormatPr baseColWidth="10" defaultColWidth="11.1640625" defaultRowHeight="16"/>
  <cols>
    <col min="1" max="2" width="10.83203125" style="4"/>
    <col min="3" max="3" width="16.83203125" bestFit="1" customWidth="1"/>
    <col min="4" max="4" width="16.83203125" customWidth="1"/>
    <col min="19" max="19" width="24.83203125" customWidth="1"/>
    <col min="20" max="20" width="19" customWidth="1"/>
  </cols>
  <sheetData>
    <row r="1" spans="1:20">
      <c r="A1" s="4" t="s">
        <v>23</v>
      </c>
      <c r="B1" s="4" t="s">
        <v>24</v>
      </c>
      <c r="C1" t="s">
        <v>212</v>
      </c>
      <c r="D1" t="s">
        <v>213</v>
      </c>
      <c r="E1" t="s">
        <v>122</v>
      </c>
      <c r="Q1" s="4" t="s">
        <v>23</v>
      </c>
      <c r="R1" s="4" t="s">
        <v>24</v>
      </c>
      <c r="S1" t="s">
        <v>215</v>
      </c>
      <c r="T1" t="s">
        <v>214</v>
      </c>
    </row>
    <row r="2" spans="1:20">
      <c r="A2" s="4" t="s">
        <v>25</v>
      </c>
      <c r="B2" s="5">
        <v>-8.0000000000000002E-3</v>
      </c>
      <c r="C2" s="45">
        <f>100*(1+B2)</f>
        <v>99.2</v>
      </c>
      <c r="D2" s="45">
        <f>(C2-100)/100</f>
        <v>-7.9999999999999724E-3</v>
      </c>
      <c r="Q2" t="s">
        <v>65</v>
      </c>
      <c r="R2" s="12">
        <v>-0.26</v>
      </c>
      <c r="S2" s="45">
        <f>100*(1+R2)</f>
        <v>74</v>
      </c>
      <c r="T2" s="45">
        <f>(S2-100)/100</f>
        <v>-0.26</v>
      </c>
    </row>
    <row r="3" spans="1:20">
      <c r="A3" s="4" t="s">
        <v>26</v>
      </c>
      <c r="B3" s="5">
        <v>1.4999999999999999E-2</v>
      </c>
      <c r="C3" s="45">
        <f>100*(1+B3)</f>
        <v>101.49999999999999</v>
      </c>
      <c r="D3" s="45">
        <f>(C3-C2)/C2</f>
        <v>2.3185483870967569E-2</v>
      </c>
      <c r="Q3" t="s">
        <v>66</v>
      </c>
      <c r="R3" s="12">
        <v>-0.187</v>
      </c>
      <c r="S3" s="45">
        <f>100*(1+R3)</f>
        <v>81.3</v>
      </c>
      <c r="T3" s="45">
        <f>(S3-S2)/S2</f>
        <v>9.8648648648648612E-2</v>
      </c>
    </row>
    <row r="4" spans="1:20">
      <c r="A4" s="4" t="s">
        <v>27</v>
      </c>
      <c r="B4" s="5">
        <v>3.9E-2</v>
      </c>
      <c r="C4" s="46">
        <f>100*(1+B4)</f>
        <v>103.89999999999999</v>
      </c>
      <c r="D4" s="46">
        <f>(C4-C3)/C3</f>
        <v>2.3645320197044396E-2</v>
      </c>
      <c r="Q4" t="s">
        <v>67</v>
      </c>
      <c r="R4" s="12">
        <v>-0.13200000000000001</v>
      </c>
      <c r="S4" s="45">
        <f>100*(1+R4)</f>
        <v>86.8</v>
      </c>
      <c r="T4" s="45">
        <f>(S4-S3)/S3</f>
        <v>6.7650676506765067E-2</v>
      </c>
    </row>
    <row r="5" spans="1:20">
      <c r="A5" s="4" t="s">
        <v>28</v>
      </c>
      <c r="B5" s="5">
        <v>6.0999999999999999E-2</v>
      </c>
      <c r="C5" s="46">
        <f>100*(1+B5)</f>
        <v>106.1</v>
      </c>
      <c r="D5" s="45">
        <f t="shared" ref="D5:D12" si="0">(C5-C4)/C4</f>
        <v>2.1174205967276257E-2</v>
      </c>
      <c r="Q5" t="s">
        <v>68</v>
      </c>
      <c r="R5" s="12">
        <v>4.0000000000000001E-3</v>
      </c>
      <c r="S5" s="45">
        <f>100*(1+R5)</f>
        <v>100.4</v>
      </c>
      <c r="T5" s="45">
        <f t="shared" ref="T5:T20" si="1">(S5-S4)/S4</f>
        <v>0.15668202764976968</v>
      </c>
    </row>
    <row r="6" spans="1:20">
      <c r="A6" s="4" t="s">
        <v>29</v>
      </c>
      <c r="B6" s="5">
        <v>6.4000000000000001E-2</v>
      </c>
      <c r="C6" s="45">
        <f>C2*(1+B6)</f>
        <v>105.54880000000001</v>
      </c>
      <c r="D6" s="46">
        <f t="shared" si="0"/>
        <v>-5.1950989632420378E-3</v>
      </c>
      <c r="Q6" t="s">
        <v>69</v>
      </c>
      <c r="R6" s="12">
        <v>0.19600000000000001</v>
      </c>
      <c r="S6" s="45">
        <f>S2*(1+R6)</f>
        <v>88.503999999999991</v>
      </c>
      <c r="T6" s="45">
        <f t="shared" si="1"/>
        <v>-0.11848605577689257</v>
      </c>
    </row>
    <row r="7" spans="1:20">
      <c r="A7" s="4" t="s">
        <v>30</v>
      </c>
      <c r="B7" s="5">
        <v>5.1999999999999998E-2</v>
      </c>
      <c r="C7" s="45">
        <f>C3*(1+B7)</f>
        <v>106.77799999999999</v>
      </c>
      <c r="D7" s="45">
        <f t="shared" si="0"/>
        <v>1.1645797962648341E-2</v>
      </c>
      <c r="Q7" t="s">
        <v>70</v>
      </c>
      <c r="R7" s="12">
        <v>0.14299999999999999</v>
      </c>
      <c r="S7" s="45">
        <f>S3*(1+R7)</f>
        <v>92.925899999999999</v>
      </c>
      <c r="T7" s="45">
        <f t="shared" si="1"/>
        <v>4.9962713549670169E-2</v>
      </c>
    </row>
    <row r="8" spans="1:20">
      <c r="A8" s="4" t="s">
        <v>31</v>
      </c>
      <c r="B8" s="5">
        <v>2.1000000000000001E-2</v>
      </c>
      <c r="C8" s="45">
        <f>C4*(1+B8)</f>
        <v>106.08189999999998</v>
      </c>
      <c r="D8" s="46">
        <f t="shared" si="0"/>
        <v>-6.5191331547698548E-3</v>
      </c>
      <c r="Q8" t="s">
        <v>71</v>
      </c>
      <c r="R8" s="12">
        <v>0.108</v>
      </c>
      <c r="S8" s="45">
        <f>S4*(1+R8)</f>
        <v>96.174400000000006</v>
      </c>
      <c r="T8" s="45">
        <f>(S8-S7)/S7</f>
        <v>3.4957961128167792E-2</v>
      </c>
    </row>
    <row r="9" spans="1:20">
      <c r="A9" s="4" t="s">
        <v>32</v>
      </c>
      <c r="B9" s="5">
        <v>3.2000000000000001E-2</v>
      </c>
      <c r="C9" s="45">
        <f>C5*(1+B9)</f>
        <v>109.4952</v>
      </c>
      <c r="D9" s="45">
        <f t="shared" si="0"/>
        <v>3.2176082819029651E-2</v>
      </c>
      <c r="Q9" t="s">
        <v>72</v>
      </c>
      <c r="R9" s="12">
        <v>2.8000000000000001E-2</v>
      </c>
      <c r="S9" s="45">
        <f>S5*(1+R9)</f>
        <v>103.21120000000001</v>
      </c>
      <c r="T9" s="45">
        <f t="shared" si="1"/>
        <v>7.3167079805020865E-2</v>
      </c>
    </row>
    <row r="10" spans="1:20">
      <c r="A10" s="4" t="s">
        <v>33</v>
      </c>
      <c r="B10" s="5">
        <v>0.02</v>
      </c>
      <c r="C10" s="45">
        <f>C6*(1+B10)</f>
        <v>107.65977600000002</v>
      </c>
      <c r="D10" s="46">
        <f t="shared" si="0"/>
        <v>-1.6762597812506622E-2</v>
      </c>
      <c r="Q10" t="s">
        <v>73</v>
      </c>
      <c r="R10" s="12">
        <v>-1.4999999999999999E-2</v>
      </c>
      <c r="S10" s="45">
        <f>S6*(1+R10)</f>
        <v>87.176439999999985</v>
      </c>
      <c r="T10" s="45">
        <f t="shared" si="1"/>
        <v>-0.15535872075898757</v>
      </c>
    </row>
    <row r="11" spans="1:20">
      <c r="A11" s="4" t="s">
        <v>34</v>
      </c>
      <c r="B11" s="5">
        <v>1.2E-2</v>
      </c>
      <c r="C11" s="45">
        <f t="shared" ref="C11:C41" si="2">C7*(1+B11)</f>
        <v>108.05933599999999</v>
      </c>
      <c r="D11" s="45">
        <f t="shared" si="0"/>
        <v>3.7113211158823645E-3</v>
      </c>
      <c r="Q11" t="s">
        <v>74</v>
      </c>
      <c r="R11" s="12">
        <v>-4.7E-2</v>
      </c>
      <c r="S11" s="45">
        <f t="shared" ref="S11:S17" si="3">S7*(1+R11)</f>
        <v>88.558382699999996</v>
      </c>
      <c r="T11" s="45">
        <f t="shared" si="1"/>
        <v>1.5852249759224057E-2</v>
      </c>
    </row>
    <row r="12" spans="1:20">
      <c r="A12" s="4" t="s">
        <v>35</v>
      </c>
      <c r="B12" s="5">
        <v>4.9000000000000002E-2</v>
      </c>
      <c r="C12" s="45">
        <f t="shared" si="2"/>
        <v>111.27991309999997</v>
      </c>
      <c r="D12" s="46">
        <f t="shared" si="0"/>
        <v>2.9803783913682259E-2</v>
      </c>
      <c r="Q12" t="s">
        <v>75</v>
      </c>
      <c r="R12" s="12">
        <v>-1.0999999999999999E-2</v>
      </c>
      <c r="S12" s="45">
        <f t="shared" si="3"/>
        <v>95.1164816</v>
      </c>
      <c r="T12" s="45">
        <f t="shared" si="1"/>
        <v>7.4053959659766966E-2</v>
      </c>
    </row>
    <row r="13" spans="1:20">
      <c r="A13" s="4" t="s">
        <v>36</v>
      </c>
      <c r="B13" s="5">
        <v>4.5999999999999999E-2</v>
      </c>
      <c r="C13" s="45">
        <f t="shared" si="2"/>
        <v>114.53197919999999</v>
      </c>
      <c r="D13" s="45">
        <f>(C13-C12)/C12</f>
        <v>2.922419697683986E-2</v>
      </c>
      <c r="Q13" t="s">
        <v>76</v>
      </c>
      <c r="R13" s="12">
        <v>-8.9999999999999993E-3</v>
      </c>
      <c r="S13" s="45">
        <f t="shared" si="3"/>
        <v>102.28229920000001</v>
      </c>
      <c r="T13" s="45">
        <f t="shared" si="1"/>
        <v>7.5337286235364814E-2</v>
      </c>
    </row>
    <row r="14" spans="1:20">
      <c r="A14" s="4" t="s">
        <v>37</v>
      </c>
      <c r="B14" s="5">
        <v>7.6999999999999999E-2</v>
      </c>
      <c r="C14" s="45">
        <f t="shared" si="2"/>
        <v>115.94957875200002</v>
      </c>
      <c r="D14" s="45">
        <f t="shared" ref="D14:D40" si="4">(C14-C13)/C13</f>
        <v>1.2377325196874159E-2</v>
      </c>
      <c r="Q14" t="s">
        <v>77</v>
      </c>
      <c r="R14" s="12">
        <v>4.4999999999999998E-2</v>
      </c>
      <c r="S14" s="45">
        <f t="shared" si="3"/>
        <v>91.09937979999998</v>
      </c>
      <c r="T14" s="45">
        <f t="shared" si="1"/>
        <v>-0.10933386800518882</v>
      </c>
    </row>
    <row r="15" spans="1:20">
      <c r="A15" s="4" t="s">
        <v>38</v>
      </c>
      <c r="B15" s="5">
        <v>6.2E-2</v>
      </c>
      <c r="C15" s="45">
        <f t="shared" si="2"/>
        <v>114.75901483199999</v>
      </c>
      <c r="D15" s="45">
        <f t="shared" si="4"/>
        <v>-1.0267945194923744E-2</v>
      </c>
      <c r="Q15" t="s">
        <v>78</v>
      </c>
      <c r="R15" s="12">
        <v>4.2999999999999997E-2</v>
      </c>
      <c r="S15" s="45">
        <f t="shared" si="3"/>
        <v>92.366393156099988</v>
      </c>
      <c r="T15" s="45">
        <f t="shared" si="1"/>
        <v>1.3908034927148965E-2</v>
      </c>
    </row>
    <row r="16" spans="1:20">
      <c r="A16" s="4" t="s">
        <v>39</v>
      </c>
      <c r="B16" s="5">
        <v>6.3E-2</v>
      </c>
      <c r="C16" s="45">
        <f t="shared" si="2"/>
        <v>118.29054762529996</v>
      </c>
      <c r="D16" s="45">
        <f t="shared" si="4"/>
        <v>3.0773467326030261E-2</v>
      </c>
      <c r="Q16" t="s">
        <v>79</v>
      </c>
      <c r="R16" s="12">
        <v>-2.4E-2</v>
      </c>
      <c r="S16" s="45">
        <f t="shared" si="3"/>
        <v>92.833686041600004</v>
      </c>
      <c r="T16" s="45">
        <f t="shared" si="1"/>
        <v>5.0591223661866514E-3</v>
      </c>
    </row>
    <row r="17" spans="1:20">
      <c r="A17" s="4" t="s">
        <v>40</v>
      </c>
      <c r="B17" s="5">
        <v>2.1000000000000001E-2</v>
      </c>
      <c r="C17" s="45">
        <f t="shared" si="2"/>
        <v>116.93715076319998</v>
      </c>
      <c r="D17" s="45">
        <f t="shared" si="4"/>
        <v>-1.1441293402301572E-2</v>
      </c>
      <c r="Q17" t="s">
        <v>80</v>
      </c>
      <c r="R17" s="12">
        <v>-4.5999999999999999E-2</v>
      </c>
      <c r="S17" s="45">
        <f t="shared" si="3"/>
        <v>97.577313436800011</v>
      </c>
      <c r="T17" s="45">
        <f t="shared" si="1"/>
        <v>5.1098126094813533E-2</v>
      </c>
    </row>
    <row r="18" spans="1:20">
      <c r="A18" s="4" t="s">
        <v>41</v>
      </c>
      <c r="B18" s="5">
        <v>-1.2999999999999999E-2</v>
      </c>
      <c r="C18" s="45">
        <f t="shared" si="2"/>
        <v>114.44223422822402</v>
      </c>
      <c r="D18" s="45">
        <f t="shared" si="4"/>
        <v>-2.1335533820455499E-2</v>
      </c>
      <c r="Q18" t="s">
        <v>81</v>
      </c>
      <c r="R18" s="12">
        <v>-2.1999999999999999E-2</v>
      </c>
      <c r="S18" s="45">
        <f>S14*(1+R18)</f>
        <v>89.095193444399982</v>
      </c>
      <c r="T18" s="45">
        <f t="shared" si="1"/>
        <v>-8.6927172860665258E-2</v>
      </c>
    </row>
    <row r="19" spans="1:20">
      <c r="A19" s="4" t="s">
        <v>42</v>
      </c>
      <c r="B19" s="5">
        <v>-0.04</v>
      </c>
      <c r="C19" s="45">
        <f t="shared" si="2"/>
        <v>110.16865423871998</v>
      </c>
      <c r="D19" s="45">
        <f t="shared" si="4"/>
        <v>-3.7342682256460896E-2</v>
      </c>
      <c r="Q19" t="s">
        <v>82</v>
      </c>
      <c r="R19" s="12">
        <v>4.0000000000000001E-3</v>
      </c>
      <c r="S19" s="45">
        <f t="shared" ref="S19:S41" si="5">S15*(1+R19)</f>
        <v>92.735858728724395</v>
      </c>
      <c r="T19" s="45">
        <f t="shared" si="1"/>
        <v>4.0862645262635597E-2</v>
      </c>
    </row>
    <row r="20" spans="1:20">
      <c r="A20" s="4" t="s">
        <v>43</v>
      </c>
      <c r="B20" s="5">
        <v>-0.04</v>
      </c>
      <c r="C20" s="45">
        <f>C16*(1+B20)</f>
        <v>113.55892572028796</v>
      </c>
      <c r="D20" s="45">
        <f t="shared" si="4"/>
        <v>3.0773467326030299E-2</v>
      </c>
      <c r="Q20" t="s">
        <v>83</v>
      </c>
      <c r="R20" s="12">
        <v>0.03</v>
      </c>
      <c r="S20" s="45">
        <f t="shared" si="5"/>
        <v>95.618696622848006</v>
      </c>
      <c r="T20" s="45">
        <f t="shared" si="1"/>
        <v>3.1086549837820918E-2</v>
      </c>
    </row>
    <row r="21" spans="1:20">
      <c r="A21" s="4" t="s">
        <v>44</v>
      </c>
      <c r="B21" s="5">
        <v>-2.5999999999999999E-2</v>
      </c>
      <c r="C21" s="45">
        <f t="shared" si="2"/>
        <v>113.89678484335678</v>
      </c>
      <c r="D21" s="45">
        <f t="shared" si="4"/>
        <v>2.9751877355816154E-3</v>
      </c>
      <c r="Q21" t="s">
        <v>84</v>
      </c>
      <c r="R21" s="12">
        <v>7.2999999999999995E-2</v>
      </c>
      <c r="S21" s="45">
        <f t="shared" si="5"/>
        <v>104.70045731768641</v>
      </c>
      <c r="T21" s="45">
        <f>(S21-S20)/S20</f>
        <v>9.4978921650228074E-2</v>
      </c>
    </row>
    <row r="22" spans="1:20">
      <c r="A22" s="4" t="s">
        <v>45</v>
      </c>
      <c r="B22" s="5">
        <v>-5.0000000000000001E-3</v>
      </c>
      <c r="C22" s="45">
        <f t="shared" si="2"/>
        <v>113.8700230570829</v>
      </c>
      <c r="D22" s="45">
        <f t="shared" si="4"/>
        <v>-2.3496524779594062E-4</v>
      </c>
      <c r="Q22" t="s">
        <v>85</v>
      </c>
      <c r="R22" s="12">
        <v>6.6000000000000003E-2</v>
      </c>
      <c r="S22" s="45">
        <f t="shared" si="5"/>
        <v>94.975476211730381</v>
      </c>
      <c r="T22" s="45">
        <f t="shared" ref="T22:T41" si="6">(S22-S21)/S21</f>
        <v>-9.2883845544705662E-2</v>
      </c>
    </row>
    <row r="23" spans="1:20">
      <c r="A23" s="4" t="s">
        <v>46</v>
      </c>
      <c r="B23" s="5">
        <v>3.4000000000000002E-2</v>
      </c>
      <c r="C23" s="45">
        <f t="shared" si="2"/>
        <v>113.91438848283646</v>
      </c>
      <c r="D23" s="45">
        <f t="shared" si="4"/>
        <v>3.8961461991900929E-4</v>
      </c>
      <c r="Q23" t="s">
        <v>86</v>
      </c>
      <c r="R23" s="12">
        <v>2.5999999999999999E-2</v>
      </c>
      <c r="S23" s="45">
        <f t="shared" si="5"/>
        <v>95.146991055671236</v>
      </c>
      <c r="T23" s="45">
        <f t="shared" si="6"/>
        <v>1.8058855904917422E-3</v>
      </c>
    </row>
    <row r="24" spans="1:20">
      <c r="A24" s="4" t="s">
        <v>47</v>
      </c>
      <c r="B24" s="5">
        <v>4.4999999999999998E-2</v>
      </c>
      <c r="C24" s="45">
        <f t="shared" si="2"/>
        <v>118.66907737770092</v>
      </c>
      <c r="D24" s="45">
        <f t="shared" si="4"/>
        <v>4.1739142510349776E-2</v>
      </c>
      <c r="Q24" t="s">
        <v>87</v>
      </c>
      <c r="R24" s="12">
        <v>6.0000000000000001E-3</v>
      </c>
      <c r="S24" s="45">
        <f t="shared" si="5"/>
        <v>96.192408802585092</v>
      </c>
      <c r="T24" s="45">
        <f t="shared" si="6"/>
        <v>1.0987396819539714E-2</v>
      </c>
    </row>
    <row r="25" spans="1:20">
      <c r="A25" s="4" t="s">
        <v>48</v>
      </c>
      <c r="B25" s="5">
        <v>6.9000000000000006E-2</v>
      </c>
      <c r="C25" s="45">
        <f t="shared" si="2"/>
        <v>121.7556629975484</v>
      </c>
      <c r="D25" s="45">
        <f t="shared" si="4"/>
        <v>2.6010024583097355E-2</v>
      </c>
      <c r="Q25" t="s">
        <v>88</v>
      </c>
      <c r="R25" s="12">
        <v>2E-3</v>
      </c>
      <c r="S25" s="45">
        <f t="shared" si="5"/>
        <v>104.90985823232178</v>
      </c>
      <c r="T25" s="45">
        <f t="shared" si="6"/>
        <v>9.0625128721201278E-2</v>
      </c>
    </row>
    <row r="26" spans="1:20">
      <c r="A26" s="4" t="s">
        <v>49</v>
      </c>
      <c r="B26" s="5">
        <v>6.6000000000000003E-2</v>
      </c>
      <c r="C26" s="45">
        <f t="shared" si="2"/>
        <v>121.38544457885038</v>
      </c>
      <c r="D26" s="45">
        <f t="shared" si="4"/>
        <v>-3.0406669355943689E-3</v>
      </c>
      <c r="Q26" t="s">
        <v>89</v>
      </c>
      <c r="R26" s="12">
        <v>-2.1000000000000001E-2</v>
      </c>
      <c r="S26" s="45">
        <f t="shared" si="5"/>
        <v>92.980991211284035</v>
      </c>
      <c r="T26" s="45">
        <f t="shared" si="6"/>
        <v>-0.11370587304218251</v>
      </c>
    </row>
    <row r="27" spans="1:20">
      <c r="A27" s="4" t="s">
        <v>50</v>
      </c>
      <c r="B27" s="5">
        <v>8.1000000000000003E-2</v>
      </c>
      <c r="C27" s="45">
        <f t="shared" si="2"/>
        <v>123.14145394994621</v>
      </c>
      <c r="D27" s="45">
        <f t="shared" si="4"/>
        <v>1.4466391561099799E-2</v>
      </c>
      <c r="Q27" t="s">
        <v>90</v>
      </c>
      <c r="R27" s="12">
        <v>-3.0000000000000001E-3</v>
      </c>
      <c r="S27" s="45">
        <f t="shared" si="5"/>
        <v>94.861550082504223</v>
      </c>
      <c r="T27" s="45">
        <f t="shared" si="6"/>
        <v>2.0225197072237345E-2</v>
      </c>
    </row>
    <row r="28" spans="1:20">
      <c r="A28" s="4" t="s">
        <v>51</v>
      </c>
      <c r="B28" s="5">
        <v>7.2999999999999995E-2</v>
      </c>
      <c r="C28" s="45">
        <f t="shared" si="2"/>
        <v>127.33192002627308</v>
      </c>
      <c r="D28" s="45">
        <f t="shared" si="4"/>
        <v>3.4029694647183445E-2</v>
      </c>
      <c r="Q28" t="s">
        <v>91</v>
      </c>
      <c r="R28" s="12">
        <v>-4.0000000000000001E-3</v>
      </c>
      <c r="S28" s="45">
        <f t="shared" si="5"/>
        <v>95.807639167374745</v>
      </c>
      <c r="T28" s="45">
        <f t="shared" si="6"/>
        <v>9.9733673342642729E-3</v>
      </c>
    </row>
    <row r="29" spans="1:20">
      <c r="A29" s="4" t="s">
        <v>52</v>
      </c>
      <c r="B29" s="5">
        <v>5.5E-2</v>
      </c>
      <c r="C29" s="45">
        <f t="shared" si="2"/>
        <v>128.45222446241354</v>
      </c>
      <c r="D29" s="45">
        <f>(C29-C28)/C28</f>
        <v>8.798300032774967E-3</v>
      </c>
      <c r="Q29" t="s">
        <v>92</v>
      </c>
      <c r="R29" s="12">
        <v>1.4E-2</v>
      </c>
      <c r="S29" s="45">
        <f t="shared" si="5"/>
        <v>106.37859624757429</v>
      </c>
      <c r="T29" s="45">
        <f t="shared" si="6"/>
        <v>0.11033522140893398</v>
      </c>
    </row>
    <row r="30" spans="1:20">
      <c r="A30" s="4" t="s">
        <v>169</v>
      </c>
      <c r="B30" s="43">
        <v>2.5000000000000001E-2</v>
      </c>
      <c r="C30" s="45">
        <f t="shared" si="2"/>
        <v>124.42008069332164</v>
      </c>
      <c r="D30" s="45">
        <f t="shared" si="4"/>
        <v>-3.1390221430316688E-2</v>
      </c>
      <c r="Q30" t="s">
        <v>93</v>
      </c>
      <c r="R30" s="12">
        <v>1E-3</v>
      </c>
      <c r="S30" s="45">
        <f t="shared" si="5"/>
        <v>93.073972202495312</v>
      </c>
      <c r="T30" s="45">
        <f t="shared" si="6"/>
        <v>-0.12506861825959054</v>
      </c>
    </row>
    <row r="31" spans="1:20">
      <c r="A31" s="4" t="s">
        <v>170</v>
      </c>
      <c r="B31" s="43">
        <v>-1.4999999999999999E-2</v>
      </c>
      <c r="C31" s="45">
        <f t="shared" si="2"/>
        <v>121.29433214069702</v>
      </c>
      <c r="D31" s="45">
        <f t="shared" si="4"/>
        <v>-2.5122540792504016E-2</v>
      </c>
      <c r="Q31" t="s">
        <v>94</v>
      </c>
      <c r="R31" s="12">
        <v>8.9999999999999993E-3</v>
      </c>
      <c r="S31" s="45">
        <f t="shared" si="5"/>
        <v>95.715304033246753</v>
      </c>
      <c r="T31" s="45">
        <f t="shared" si="6"/>
        <v>2.8378845000886575E-2</v>
      </c>
    </row>
    <row r="32" spans="1:20">
      <c r="A32" s="4" t="s">
        <v>171</v>
      </c>
      <c r="B32" s="43">
        <v>-5.3999999999999999E-2</v>
      </c>
      <c r="C32" s="45">
        <f t="shared" si="2"/>
        <v>120.45599634485433</v>
      </c>
      <c r="D32" s="45">
        <f t="shared" si="4"/>
        <v>-6.9115826028066712E-3</v>
      </c>
      <c r="Q32" t="s">
        <v>95</v>
      </c>
      <c r="R32" s="12">
        <v>1.9E-2</v>
      </c>
      <c r="S32" s="45">
        <f t="shared" si="5"/>
        <v>97.627984311554854</v>
      </c>
      <c r="T32" s="45">
        <f t="shared" si="6"/>
        <v>1.9983014185941797E-2</v>
      </c>
    </row>
    <row r="33" spans="1:20">
      <c r="A33" s="4" t="s">
        <v>172</v>
      </c>
      <c r="B33" s="43">
        <v>-7.1999999999999995E-2</v>
      </c>
      <c r="C33" s="45">
        <f t="shared" si="2"/>
        <v>119.20366430111977</v>
      </c>
      <c r="D33" s="45">
        <f t="shared" si="4"/>
        <v>-1.0396593625353813E-2</v>
      </c>
      <c r="Q33" t="s">
        <v>96</v>
      </c>
      <c r="R33" s="12">
        <v>1.4999999999999999E-2</v>
      </c>
      <c r="S33" s="45">
        <f>S29*(1+R33)</f>
        <v>107.9742751912879</v>
      </c>
      <c r="T33" s="45">
        <f t="shared" si="6"/>
        <v>0.10597669257121498</v>
      </c>
    </row>
    <row r="34" spans="1:20">
      <c r="A34" s="4" t="s">
        <v>173</v>
      </c>
      <c r="B34" s="43">
        <v>-2.9000000000000001E-2</v>
      </c>
      <c r="C34" s="45">
        <f t="shared" si="2"/>
        <v>120.81189835321531</v>
      </c>
      <c r="D34" s="45">
        <f t="shared" si="4"/>
        <v>1.3491481671511272E-2</v>
      </c>
      <c r="Q34" t="s">
        <v>97</v>
      </c>
      <c r="R34" s="12">
        <v>3.1E-2</v>
      </c>
      <c r="S34" s="45">
        <f t="shared" si="5"/>
        <v>95.95926534077266</v>
      </c>
      <c r="T34" s="45">
        <f t="shared" si="6"/>
        <v>-0.11127659647846096</v>
      </c>
    </row>
    <row r="35" spans="1:20">
      <c r="A35" s="4" t="s">
        <v>174</v>
      </c>
      <c r="B35" s="43">
        <v>2.5999999999999999E-2</v>
      </c>
      <c r="C35" s="45">
        <f t="shared" si="2"/>
        <v>124.44798477635514</v>
      </c>
      <c r="D35" s="45">
        <f t="shared" si="4"/>
        <v>3.0097088719763982E-2</v>
      </c>
      <c r="Q35" t="s">
        <v>98</v>
      </c>
      <c r="R35" s="12">
        <v>2.9000000000000001E-2</v>
      </c>
      <c r="S35" s="45">
        <f t="shared" si="5"/>
        <v>98.491047850210904</v>
      </c>
      <c r="T35" s="45">
        <f t="shared" si="6"/>
        <v>2.6383929685656955E-2</v>
      </c>
    </row>
    <row r="36" spans="1:20">
      <c r="A36" s="4" t="s">
        <v>175</v>
      </c>
      <c r="B36" s="43">
        <v>7.4999999999999997E-2</v>
      </c>
      <c r="C36" s="45">
        <f t="shared" si="2"/>
        <v>129.49019607071838</v>
      </c>
      <c r="D36" s="45">
        <f t="shared" si="4"/>
        <v>4.0516616668599126E-2</v>
      </c>
      <c r="Q36" t="s">
        <v>99</v>
      </c>
      <c r="R36" s="12">
        <v>1.9E-2</v>
      </c>
      <c r="S36" s="45">
        <f t="shared" si="5"/>
        <v>99.482916013474394</v>
      </c>
      <c r="T36" s="45">
        <f t="shared" si="6"/>
        <v>1.007064281387241E-2</v>
      </c>
    </row>
    <row r="37" spans="1:20">
      <c r="A37" s="4" t="s">
        <v>176</v>
      </c>
      <c r="B37" s="43">
        <v>9.4E-2</v>
      </c>
      <c r="C37" s="45">
        <f t="shared" si="2"/>
        <v>130.40880874542503</v>
      </c>
      <c r="D37" s="45">
        <f t="shared" si="4"/>
        <v>7.0940712315005665E-3</v>
      </c>
      <c r="Q37" t="s">
        <v>100</v>
      </c>
      <c r="R37" s="12">
        <v>1.0999999999999999E-2</v>
      </c>
      <c r="S37" s="45">
        <f t="shared" si="5"/>
        <v>109.16199221839206</v>
      </c>
      <c r="T37" s="45">
        <f t="shared" si="6"/>
        <v>9.7293852982824586E-2</v>
      </c>
    </row>
    <row r="38" spans="1:20">
      <c r="A38" s="4" t="s">
        <v>177</v>
      </c>
      <c r="B38" s="43">
        <v>7.4999999999999997E-2</v>
      </c>
      <c r="C38" s="45">
        <f t="shared" si="2"/>
        <v>129.87279072970645</v>
      </c>
      <c r="D38" s="45">
        <f t="shared" si="4"/>
        <v>-4.1102899480123254E-3</v>
      </c>
      <c r="Q38" t="s">
        <v>101</v>
      </c>
      <c r="R38" s="12">
        <v>1.2E-2</v>
      </c>
      <c r="S38" s="45">
        <f t="shared" si="5"/>
        <v>97.110776524861933</v>
      </c>
      <c r="T38" s="45">
        <f t="shared" si="6"/>
        <v>-0.11039754266686685</v>
      </c>
    </row>
    <row r="39" spans="1:20">
      <c r="A39" s="4" t="s">
        <v>178</v>
      </c>
      <c r="B39" s="43">
        <v>4.2999999999999997E-2</v>
      </c>
      <c r="C39" s="45">
        <f t="shared" si="2"/>
        <v>129.7992481217384</v>
      </c>
      <c r="D39" s="45">
        <f t="shared" si="4"/>
        <v>-5.6626647933599088E-4</v>
      </c>
      <c r="Q39" t="s">
        <v>102</v>
      </c>
      <c r="R39" s="12">
        <v>-3.0000000000000001E-3</v>
      </c>
      <c r="S39" s="45">
        <f t="shared" si="5"/>
        <v>98.195574706660267</v>
      </c>
      <c r="T39" s="45">
        <f t="shared" si="6"/>
        <v>1.1170729146837869E-2</v>
      </c>
    </row>
    <row r="40" spans="1:20">
      <c r="A40" s="4" t="s">
        <v>179</v>
      </c>
      <c r="B40" s="43">
        <v>2.4E-2</v>
      </c>
      <c r="C40" s="45">
        <f t="shared" si="2"/>
        <v>132.59796077641562</v>
      </c>
      <c r="D40" s="45">
        <f t="shared" si="4"/>
        <v>2.1561855674636202E-2</v>
      </c>
      <c r="Q40" t="s">
        <v>103</v>
      </c>
      <c r="R40" s="12">
        <v>-1E-3</v>
      </c>
      <c r="S40" s="45">
        <f t="shared" si="5"/>
        <v>99.383433097460923</v>
      </c>
      <c r="T40" s="45">
        <f t="shared" si="6"/>
        <v>1.2096862759336626E-2</v>
      </c>
    </row>
    <row r="41" spans="1:20">
      <c r="A41" s="4" t="s">
        <v>180</v>
      </c>
      <c r="B41" s="43">
        <v>5.3999999999999999E-2</v>
      </c>
      <c r="C41" s="45">
        <f t="shared" si="2"/>
        <v>137.450884417678</v>
      </c>
      <c r="D41" s="45">
        <f>(C41-C40)/C40</f>
        <v>3.6598780349611067E-2</v>
      </c>
      <c r="Q41" t="s">
        <v>104</v>
      </c>
      <c r="R41" s="12">
        <v>4.0000000000000001E-3</v>
      </c>
      <c r="S41" s="45">
        <f t="shared" si="5"/>
        <v>109.59864018726563</v>
      </c>
      <c r="T41" s="45">
        <f t="shared" si="6"/>
        <v>0.10278581420896486</v>
      </c>
    </row>
  </sheetData>
  <phoneticPr fontId="6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A371-3A38-214A-A591-75EBE64E0D2B}">
  <dimension ref="A1:E18"/>
  <sheetViews>
    <sheetView topLeftCell="B1" workbookViewId="0">
      <selection activeCell="A4" sqref="A4"/>
    </sheetView>
  </sheetViews>
  <sheetFormatPr baseColWidth="10" defaultRowHeight="16"/>
  <cols>
    <col min="2" max="2" width="25.1640625" bestFit="1" customWidth="1"/>
    <col min="5" max="5" width="25.1640625" bestFit="1" customWidth="1"/>
  </cols>
  <sheetData>
    <row r="1" spans="1:5">
      <c r="A1" s="14" t="s">
        <v>218</v>
      </c>
    </row>
    <row r="2" spans="1:5">
      <c r="A2" t="s">
        <v>220</v>
      </c>
    </row>
    <row r="3" spans="1:5">
      <c r="A3" t="s">
        <v>219</v>
      </c>
    </row>
    <row r="4" spans="1:5">
      <c r="A4" t="s">
        <v>221</v>
      </c>
    </row>
    <row r="5" spans="1:5">
      <c r="A5" t="s">
        <v>222</v>
      </c>
    </row>
    <row r="6" spans="1:5">
      <c r="A6" t="s">
        <v>224</v>
      </c>
    </row>
    <row r="8" spans="1:5">
      <c r="A8" t="s">
        <v>223</v>
      </c>
      <c r="B8" t="s">
        <v>225</v>
      </c>
      <c r="D8" t="s">
        <v>223</v>
      </c>
      <c r="E8" t="s">
        <v>225</v>
      </c>
    </row>
    <row r="9" spans="1:5">
      <c r="A9">
        <v>1994</v>
      </c>
      <c r="B9" s="47">
        <v>8.0000000000000002E-3</v>
      </c>
      <c r="D9">
        <v>2009</v>
      </c>
      <c r="E9" s="47">
        <v>-4.2999999999999997E-2</v>
      </c>
    </row>
    <row r="10" spans="1:5">
      <c r="A10">
        <v>1995</v>
      </c>
      <c r="B10" s="47">
        <v>2.5999999999999999E-2</v>
      </c>
      <c r="D10">
        <v>2010</v>
      </c>
      <c r="E10" s="47">
        <v>4.3999999999999997E-2</v>
      </c>
    </row>
    <row r="11" spans="1:5">
      <c r="A11">
        <v>1996</v>
      </c>
      <c r="B11" s="47">
        <v>2.7E-2</v>
      </c>
      <c r="D11">
        <v>2011</v>
      </c>
      <c r="E11" s="47">
        <v>1E-3</v>
      </c>
    </row>
    <row r="12" spans="1:5">
      <c r="A12">
        <v>1997</v>
      </c>
      <c r="B12" s="47">
        <v>-1E-3</v>
      </c>
      <c r="D12">
        <v>2012</v>
      </c>
      <c r="E12" s="47">
        <v>1.6E-2</v>
      </c>
    </row>
    <row r="13" spans="1:5">
      <c r="A13">
        <v>1998</v>
      </c>
      <c r="B13" s="47">
        <v>-6.0000000000000001E-3</v>
      </c>
      <c r="D13">
        <v>2013</v>
      </c>
      <c r="E13" s="47">
        <v>1.2999999999999999E-2</v>
      </c>
    </row>
    <row r="14" spans="1:5">
      <c r="A14">
        <v>1999</v>
      </c>
      <c r="B14" s="47">
        <v>5.0000000000000001E-3</v>
      </c>
      <c r="D14">
        <v>2014</v>
      </c>
      <c r="E14" s="47">
        <v>-4.0000000000000001E-3</v>
      </c>
    </row>
    <row r="15" spans="1:5">
      <c r="A15">
        <v>2000</v>
      </c>
      <c r="B15" s="47">
        <v>0.03</v>
      </c>
      <c r="D15">
        <v>2015</v>
      </c>
      <c r="E15" s="47">
        <v>1.0999999999999999E-2</v>
      </c>
    </row>
    <row r="16" spans="1:5">
      <c r="A16">
        <v>2001</v>
      </c>
      <c r="B16" s="47">
        <v>8.9999999999999993E-3</v>
      </c>
      <c r="D16">
        <v>2016</v>
      </c>
      <c r="E16" s="47">
        <v>-3.0000000000000001E-3</v>
      </c>
    </row>
    <row r="17" spans="1:5">
      <c r="A17">
        <v>2002</v>
      </c>
      <c r="B17" s="47">
        <v>1.2999999999999999E-2</v>
      </c>
      <c r="D17">
        <v>2017</v>
      </c>
      <c r="E17" s="47">
        <v>6.0000000000000001E-3</v>
      </c>
    </row>
    <row r="18" spans="1:5">
      <c r="A18">
        <v>2003</v>
      </c>
      <c r="B18" s="47">
        <v>1.7999999999999999E-2</v>
      </c>
      <c r="D18">
        <v>2018</v>
      </c>
      <c r="E18" s="47">
        <v>-1.4999999999999999E-2</v>
      </c>
    </row>
  </sheetData>
  <hyperlinks>
    <hyperlink ref="A1" r:id="rId1" xr:uid="{6BAE701A-7813-8F40-92C0-FD069F028CBA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2D01-4D92-E748-AF65-225A8D841650}">
  <dimension ref="A1:H132"/>
  <sheetViews>
    <sheetView topLeftCell="A6" zoomScale="125" workbookViewId="0">
      <selection activeCell="A32" sqref="A32"/>
    </sheetView>
  </sheetViews>
  <sheetFormatPr baseColWidth="10" defaultColWidth="11.1640625" defaultRowHeight="16"/>
  <sheetData>
    <row r="1" spans="1:8">
      <c r="A1" t="s">
        <v>312</v>
      </c>
      <c r="B1" t="s">
        <v>311</v>
      </c>
      <c r="C1" t="s">
        <v>313</v>
      </c>
      <c r="D1" t="s">
        <v>314</v>
      </c>
      <c r="E1" t="s">
        <v>315</v>
      </c>
    </row>
    <row r="2" spans="1:8">
      <c r="H2" s="12"/>
    </row>
    <row r="3" spans="1:8">
      <c r="A3">
        <v>1993</v>
      </c>
      <c r="B3">
        <v>281.10000000000002</v>
      </c>
      <c r="H3" s="12"/>
    </row>
    <row r="4" spans="1:8">
      <c r="A4" s="61">
        <v>1994</v>
      </c>
      <c r="B4">
        <v>288.39999999999998</v>
      </c>
      <c r="C4">
        <f>(B4-B3)/B3</f>
        <v>2.5969405905371591E-2</v>
      </c>
      <c r="D4" s="1">
        <f>C4/4</f>
        <v>6.4923514763428978E-3</v>
      </c>
      <c r="E4" t="s">
        <v>305</v>
      </c>
      <c r="H4" s="12"/>
    </row>
    <row r="5" spans="1:8">
      <c r="A5" s="61">
        <v>1995</v>
      </c>
      <c r="B5">
        <v>291.3</v>
      </c>
      <c r="C5">
        <f>(B5-B4)/B4</f>
        <v>1.0055478502080563E-2</v>
      </c>
      <c r="D5" s="1">
        <f t="shared" ref="D5:D13" si="0">C5/4</f>
        <v>2.5138696255201406E-3</v>
      </c>
      <c r="H5" s="12"/>
    </row>
    <row r="6" spans="1:8">
      <c r="A6" s="61">
        <v>1996</v>
      </c>
      <c r="B6">
        <v>295.60000000000002</v>
      </c>
      <c r="C6">
        <f t="shared" ref="C6:C13" si="1">(B6-B5)/B5</f>
        <v>1.4761414349467941E-2</v>
      </c>
      <c r="D6" s="1">
        <f t="shared" si="0"/>
        <v>3.6903535873669853E-3</v>
      </c>
      <c r="H6" s="12"/>
    </row>
    <row r="7" spans="1:8">
      <c r="A7" s="61">
        <v>1997</v>
      </c>
      <c r="B7">
        <v>298.89999999999998</v>
      </c>
      <c r="C7">
        <f t="shared" si="1"/>
        <v>1.1163734776725149E-2</v>
      </c>
      <c r="D7" s="1">
        <f t="shared" si="0"/>
        <v>2.7909336941812873E-3</v>
      </c>
      <c r="H7" s="12"/>
    </row>
    <row r="8" spans="1:8">
      <c r="A8" s="61">
        <v>1998</v>
      </c>
      <c r="B8">
        <v>299.10000000000002</v>
      </c>
      <c r="C8">
        <f t="shared" si="1"/>
        <v>6.6912010705936934E-4</v>
      </c>
      <c r="D8" s="1">
        <f t="shared" si="0"/>
        <v>1.6728002676484233E-4</v>
      </c>
      <c r="H8" s="12"/>
    </row>
    <row r="9" spans="1:8">
      <c r="A9" s="61">
        <v>1999</v>
      </c>
      <c r="B9">
        <v>300.60000000000002</v>
      </c>
      <c r="C9">
        <f t="shared" si="1"/>
        <v>5.0150451354062184E-3</v>
      </c>
      <c r="D9" s="1">
        <f t="shared" si="0"/>
        <v>1.2537612838515546E-3</v>
      </c>
      <c r="H9" s="12"/>
    </row>
    <row r="10" spans="1:8">
      <c r="A10" s="61">
        <v>2000</v>
      </c>
      <c r="B10">
        <v>302.2</v>
      </c>
      <c r="C10">
        <f t="shared" si="1"/>
        <v>5.3226879574183828E-3</v>
      </c>
      <c r="D10" s="1">
        <f>C10/4</f>
        <v>1.3306719893545957E-3</v>
      </c>
      <c r="H10" s="12"/>
    </row>
    <row r="11" spans="1:8">
      <c r="A11" s="61">
        <v>2001</v>
      </c>
      <c r="B11">
        <v>305.8</v>
      </c>
      <c r="C11">
        <f t="shared" si="1"/>
        <v>1.1912640635340909E-2</v>
      </c>
      <c r="D11" s="1">
        <f t="shared" si="0"/>
        <v>2.9781601588352272E-3</v>
      </c>
      <c r="H11" s="12"/>
    </row>
    <row r="12" spans="1:8">
      <c r="A12" s="61">
        <v>2002</v>
      </c>
      <c r="B12">
        <v>302.60000000000002</v>
      </c>
      <c r="C12">
        <f t="shared" si="1"/>
        <v>-1.0464355788096758E-2</v>
      </c>
      <c r="D12" s="1">
        <f t="shared" si="0"/>
        <v>-2.6160889470241895E-3</v>
      </c>
    </row>
    <row r="13" spans="1:8">
      <c r="A13" s="61">
        <v>2003</v>
      </c>
      <c r="B13">
        <v>302.10000000000002</v>
      </c>
      <c r="C13">
        <f t="shared" si="1"/>
        <v>-1.6523463317911432E-3</v>
      </c>
      <c r="D13" s="1">
        <f t="shared" si="0"/>
        <v>-4.1308658294778581E-4</v>
      </c>
      <c r="E13" t="s">
        <v>306</v>
      </c>
    </row>
    <row r="14" spans="1:8">
      <c r="A14">
        <v>2004</v>
      </c>
    </row>
    <row r="15" spans="1:8">
      <c r="A15">
        <v>2005</v>
      </c>
    </row>
    <row r="16" spans="1:8">
      <c r="A16">
        <v>2006</v>
      </c>
    </row>
    <row r="17" spans="1:6">
      <c r="A17">
        <v>2007</v>
      </c>
    </row>
    <row r="18" spans="1:6">
      <c r="A18">
        <v>2008</v>
      </c>
      <c r="B18">
        <v>299.10000000000002</v>
      </c>
    </row>
    <row r="19" spans="1:6">
      <c r="A19" s="61">
        <v>2009</v>
      </c>
      <c r="B19">
        <v>294.5</v>
      </c>
      <c r="C19">
        <f>(B19-B18)/B18</f>
        <v>-1.5379471748579145E-2</v>
      </c>
      <c r="D19">
        <f>C19/4</f>
        <v>-3.8448679371447863E-3</v>
      </c>
      <c r="E19" t="s">
        <v>304</v>
      </c>
      <c r="F19">
        <f>B19/B4</f>
        <v>1.0211511789181693</v>
      </c>
    </row>
    <row r="20" spans="1:6">
      <c r="A20" s="61">
        <v>2010</v>
      </c>
      <c r="B20">
        <v>296.2</v>
      </c>
      <c r="C20">
        <f t="shared" ref="C20:C28" si="2">(B20-B19)/B19</f>
        <v>5.772495755517788E-3</v>
      </c>
      <c r="D20">
        <f t="shared" ref="D20:D28" si="3">C20/4</f>
        <v>1.443123938879447E-3</v>
      </c>
    </row>
    <row r="21" spans="1:6">
      <c r="A21" s="61">
        <v>2011</v>
      </c>
      <c r="B21">
        <v>296.8</v>
      </c>
      <c r="C21">
        <f t="shared" si="2"/>
        <v>2.0256583389602388E-3</v>
      </c>
      <c r="D21">
        <f t="shared" si="3"/>
        <v>5.0641458474005971E-4</v>
      </c>
    </row>
    <row r="22" spans="1:6">
      <c r="A22" s="61">
        <v>2012</v>
      </c>
      <c r="B22">
        <v>297.7</v>
      </c>
      <c r="C22">
        <f t="shared" si="2"/>
        <v>3.0323450134770121E-3</v>
      </c>
      <c r="D22">
        <f t="shared" si="3"/>
        <v>7.5808625336925303E-4</v>
      </c>
      <c r="E22" t="s">
        <v>307</v>
      </c>
    </row>
    <row r="23" spans="1:6">
      <c r="A23" s="61">
        <v>2013</v>
      </c>
      <c r="B23">
        <v>295.7</v>
      </c>
      <c r="C23">
        <f t="shared" si="2"/>
        <v>-6.7181726570372862E-3</v>
      </c>
      <c r="D23">
        <f t="shared" si="3"/>
        <v>-1.6795431642593216E-3</v>
      </c>
    </row>
    <row r="24" spans="1:6">
      <c r="A24" s="61">
        <v>2014</v>
      </c>
      <c r="B24">
        <v>299.60000000000002</v>
      </c>
      <c r="C24">
        <f t="shared" si="2"/>
        <v>1.3189042948934847E-2</v>
      </c>
      <c r="D24">
        <f t="shared" si="3"/>
        <v>3.2972607372337118E-3</v>
      </c>
    </row>
    <row r="25" spans="1:6">
      <c r="A25" s="61">
        <v>2015</v>
      </c>
      <c r="B25">
        <v>304</v>
      </c>
      <c r="C25">
        <f t="shared" si="2"/>
        <v>1.4686248331108067E-2</v>
      </c>
      <c r="D25">
        <f t="shared" si="3"/>
        <v>3.6715620827770168E-3</v>
      </c>
    </row>
    <row r="26" spans="1:6">
      <c r="A26" s="61">
        <v>2016</v>
      </c>
      <c r="B26">
        <v>304</v>
      </c>
      <c r="C26">
        <f t="shared" si="2"/>
        <v>0</v>
      </c>
      <c r="D26">
        <f t="shared" si="3"/>
        <v>0</v>
      </c>
    </row>
    <row r="27" spans="1:6">
      <c r="A27" s="61">
        <v>2017</v>
      </c>
      <c r="B27">
        <v>304.39999999999998</v>
      </c>
      <c r="C27">
        <f t="shared" si="2"/>
        <v>1.3157894736841357E-3</v>
      </c>
      <c r="D27">
        <f t="shared" si="3"/>
        <v>3.2894736842103392E-4</v>
      </c>
    </row>
    <row r="28" spans="1:6">
      <c r="A28" s="61">
        <v>2018</v>
      </c>
      <c r="B28">
        <v>306.2</v>
      </c>
      <c r="C28">
        <f t="shared" si="2"/>
        <v>5.9132720105125212E-3</v>
      </c>
      <c r="D28">
        <f t="shared" si="3"/>
        <v>1.4783180026281303E-3</v>
      </c>
      <c r="E28" t="s">
        <v>308</v>
      </c>
    </row>
    <row r="29" spans="1:6">
      <c r="A29">
        <v>2019</v>
      </c>
      <c r="B29">
        <v>307.7</v>
      </c>
      <c r="E29" t="s">
        <v>309</v>
      </c>
    </row>
    <row r="31" spans="1:6" ht="23">
      <c r="A31" s="60" t="s">
        <v>310</v>
      </c>
    </row>
    <row r="32" spans="1:6">
      <c r="A32" s="14"/>
    </row>
    <row r="33" spans="1:1">
      <c r="A33" t="s">
        <v>842</v>
      </c>
    </row>
    <row r="57" spans="1:1">
      <c r="A57" t="s">
        <v>284</v>
      </c>
    </row>
    <row r="93" spans="1:4">
      <c r="A93" s="14"/>
    </row>
    <row r="96" spans="1:4">
      <c r="B96" t="s">
        <v>287</v>
      </c>
      <c r="C96" t="s">
        <v>288</v>
      </c>
      <c r="D96" t="s">
        <v>290</v>
      </c>
    </row>
    <row r="97" spans="1:4">
      <c r="A97" t="s">
        <v>285</v>
      </c>
      <c r="B97">
        <v>1679.29</v>
      </c>
      <c r="C97">
        <v>1661.34</v>
      </c>
      <c r="D97">
        <v>1642.31</v>
      </c>
    </row>
    <row r="98" spans="1:4">
      <c r="A98" t="s">
        <v>283</v>
      </c>
      <c r="B98">
        <v>1.1059000000000001</v>
      </c>
      <c r="C98">
        <v>1.0938000000000001</v>
      </c>
      <c r="D98">
        <v>1.089</v>
      </c>
    </row>
    <row r="99" spans="1:4">
      <c r="A99" t="s">
        <v>286</v>
      </c>
      <c r="B99">
        <v>1499</v>
      </c>
      <c r="C99">
        <v>1500</v>
      </c>
      <c r="D99">
        <v>1506</v>
      </c>
    </row>
    <row r="100" spans="1:4">
      <c r="A100" t="s">
        <v>289</v>
      </c>
      <c r="B100">
        <v>804</v>
      </c>
      <c r="C100">
        <v>831</v>
      </c>
      <c r="D100">
        <v>859</v>
      </c>
    </row>
    <row r="102" spans="1:4">
      <c r="C102">
        <f>C98*C99+(C100*C98-B100*B98)</f>
        <v>1660.5042000000001</v>
      </c>
      <c r="D102">
        <f>D98*D99+(D100*D98-C100*C98)</f>
        <v>1666.5371999999998</v>
      </c>
    </row>
    <row r="132" spans="1:1">
      <c r="A132" t="s">
        <v>291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8E03-FFA3-B54F-B3D6-1C4CD97FD1DD}">
  <dimension ref="A1:J126"/>
  <sheetViews>
    <sheetView topLeftCell="A109" zoomScaleNormal="80" workbookViewId="0">
      <selection activeCell="A126" sqref="A126"/>
    </sheetView>
  </sheetViews>
  <sheetFormatPr baseColWidth="10" defaultColWidth="11.1640625" defaultRowHeight="16"/>
  <sheetData>
    <row r="1" spans="1:10">
      <c r="A1" t="s">
        <v>23</v>
      </c>
      <c r="B1" t="s">
        <v>64</v>
      </c>
      <c r="I1" t="s">
        <v>23</v>
      </c>
      <c r="J1" t="s">
        <v>64</v>
      </c>
    </row>
    <row r="2" spans="1:10">
      <c r="A2" s="23">
        <v>34335</v>
      </c>
      <c r="B2">
        <v>1.75</v>
      </c>
      <c r="I2" s="23">
        <v>39814</v>
      </c>
      <c r="J2">
        <v>0.3</v>
      </c>
    </row>
    <row r="3" spans="1:10">
      <c r="A3" s="23">
        <v>34366</v>
      </c>
      <c r="B3">
        <v>1.75</v>
      </c>
      <c r="I3" s="23">
        <v>39845</v>
      </c>
      <c r="J3">
        <v>0.3</v>
      </c>
    </row>
    <row r="4" spans="1:10">
      <c r="A4" s="23">
        <v>34394</v>
      </c>
      <c r="B4">
        <v>1.75</v>
      </c>
      <c r="I4" s="23">
        <v>39873</v>
      </c>
      <c r="J4">
        <v>0.3</v>
      </c>
    </row>
    <row r="5" spans="1:10">
      <c r="A5" s="23">
        <v>34425</v>
      </c>
      <c r="B5">
        <v>1.75</v>
      </c>
      <c r="I5" s="23">
        <v>39904</v>
      </c>
      <c r="J5">
        <v>0.3</v>
      </c>
    </row>
    <row r="6" spans="1:10">
      <c r="A6" s="23">
        <v>34455</v>
      </c>
      <c r="B6">
        <v>1.75</v>
      </c>
      <c r="I6" s="23">
        <v>39934</v>
      </c>
      <c r="J6">
        <v>0.3</v>
      </c>
    </row>
    <row r="7" spans="1:10">
      <c r="A7" s="23">
        <v>34486</v>
      </c>
      <c r="B7">
        <v>1.75</v>
      </c>
      <c r="I7" s="23">
        <v>39965</v>
      </c>
      <c r="J7">
        <v>0.3</v>
      </c>
    </row>
    <row r="8" spans="1:10">
      <c r="A8" s="23">
        <v>34516</v>
      </c>
      <c r="B8">
        <v>1.75</v>
      </c>
      <c r="I8" s="23">
        <v>39995</v>
      </c>
      <c r="J8">
        <v>0.3</v>
      </c>
    </row>
    <row r="9" spans="1:10">
      <c r="A9" s="23">
        <v>34547</v>
      </c>
      <c r="B9">
        <v>1.75</v>
      </c>
      <c r="I9" s="23">
        <v>40026</v>
      </c>
      <c r="J9">
        <v>0.3</v>
      </c>
    </row>
    <row r="10" spans="1:10">
      <c r="A10" s="23">
        <v>34578</v>
      </c>
      <c r="B10">
        <v>1.75</v>
      </c>
      <c r="I10" s="23">
        <v>40057</v>
      </c>
      <c r="J10">
        <v>0.3</v>
      </c>
    </row>
    <row r="11" spans="1:10">
      <c r="A11" s="23">
        <v>34608</v>
      </c>
      <c r="B11">
        <v>1.75</v>
      </c>
      <c r="I11" s="23">
        <v>40087</v>
      </c>
      <c r="J11">
        <v>0.3</v>
      </c>
    </row>
    <row r="12" spans="1:10">
      <c r="A12" s="23">
        <v>34639</v>
      </c>
      <c r="B12">
        <v>1.75</v>
      </c>
      <c r="I12" s="23">
        <v>40118</v>
      </c>
      <c r="J12">
        <v>0.3</v>
      </c>
    </row>
    <row r="13" spans="1:10">
      <c r="A13" s="23">
        <v>34669</v>
      </c>
      <c r="B13">
        <v>1.75</v>
      </c>
      <c r="I13" s="23">
        <v>40148</v>
      </c>
      <c r="J13">
        <v>0.3</v>
      </c>
    </row>
    <row r="14" spans="1:10">
      <c r="A14" s="23">
        <v>34700</v>
      </c>
      <c r="B14">
        <v>1.75</v>
      </c>
      <c r="I14" s="23">
        <v>40179</v>
      </c>
      <c r="J14">
        <v>0.3</v>
      </c>
    </row>
    <row r="15" spans="1:10">
      <c r="A15" s="23">
        <v>34731</v>
      </c>
      <c r="B15">
        <v>1.75</v>
      </c>
      <c r="I15" s="23">
        <v>40210</v>
      </c>
      <c r="J15">
        <v>0.3</v>
      </c>
    </row>
    <row r="16" spans="1:10">
      <c r="A16" s="23">
        <v>34759</v>
      </c>
      <c r="B16">
        <v>1.75</v>
      </c>
      <c r="I16" s="23">
        <v>40238</v>
      </c>
      <c r="J16">
        <v>0.3</v>
      </c>
    </row>
    <row r="17" spans="1:10">
      <c r="A17" s="23">
        <v>34790</v>
      </c>
      <c r="B17">
        <v>1</v>
      </c>
      <c r="I17" s="23">
        <v>40269</v>
      </c>
      <c r="J17">
        <v>0.3</v>
      </c>
    </row>
    <row r="18" spans="1:10">
      <c r="A18" s="23">
        <v>34820</v>
      </c>
      <c r="B18">
        <v>1</v>
      </c>
      <c r="I18" s="23">
        <v>40299</v>
      </c>
      <c r="J18">
        <v>0.3</v>
      </c>
    </row>
    <row r="19" spans="1:10">
      <c r="A19" s="23">
        <v>34851</v>
      </c>
      <c r="B19">
        <v>1</v>
      </c>
      <c r="I19" s="23">
        <v>40330</v>
      </c>
      <c r="J19">
        <v>0.3</v>
      </c>
    </row>
    <row r="20" spans="1:10">
      <c r="A20" s="23">
        <v>34881</v>
      </c>
      <c r="B20">
        <v>1</v>
      </c>
      <c r="I20" s="23">
        <v>40360</v>
      </c>
      <c r="J20">
        <v>0.3</v>
      </c>
    </row>
    <row r="21" spans="1:10">
      <c r="A21" s="23">
        <v>34912</v>
      </c>
      <c r="B21">
        <v>1</v>
      </c>
      <c r="I21" s="23">
        <v>40391</v>
      </c>
      <c r="J21">
        <v>0.3</v>
      </c>
    </row>
    <row r="22" spans="1:10">
      <c r="A22" s="23">
        <v>34943</v>
      </c>
      <c r="B22">
        <v>0.5</v>
      </c>
      <c r="I22" s="23">
        <v>40422</v>
      </c>
      <c r="J22">
        <v>0.3</v>
      </c>
    </row>
    <row r="23" spans="1:10">
      <c r="A23" s="23">
        <v>34973</v>
      </c>
      <c r="B23">
        <v>0.5</v>
      </c>
      <c r="I23" s="23">
        <v>40452</v>
      </c>
      <c r="J23">
        <v>0.3</v>
      </c>
    </row>
    <row r="24" spans="1:10">
      <c r="A24" s="23">
        <v>35004</v>
      </c>
      <c r="B24">
        <v>0.5</v>
      </c>
      <c r="I24" s="23">
        <v>40483</v>
      </c>
      <c r="J24">
        <v>0.3</v>
      </c>
    </row>
    <row r="25" spans="1:10">
      <c r="A25" s="23">
        <v>35034</v>
      </c>
      <c r="B25">
        <v>0.5</v>
      </c>
      <c r="I25" s="23">
        <v>40513</v>
      </c>
      <c r="J25">
        <v>0.3</v>
      </c>
    </row>
    <row r="26" spans="1:10">
      <c r="A26" s="23">
        <v>35065</v>
      </c>
      <c r="B26">
        <v>0.5</v>
      </c>
      <c r="I26" s="23">
        <v>40544</v>
      </c>
      <c r="J26">
        <v>0.3</v>
      </c>
    </row>
    <row r="27" spans="1:10">
      <c r="A27" s="23">
        <v>35096</v>
      </c>
      <c r="B27">
        <v>0.5</v>
      </c>
      <c r="I27" s="23">
        <v>40575</v>
      </c>
      <c r="J27">
        <v>0.3</v>
      </c>
    </row>
    <row r="28" spans="1:10">
      <c r="A28" s="23">
        <v>35125</v>
      </c>
      <c r="B28">
        <v>0.5</v>
      </c>
      <c r="I28" s="23">
        <v>40603</v>
      </c>
      <c r="J28">
        <v>0.3</v>
      </c>
    </row>
    <row r="29" spans="1:10">
      <c r="A29" s="23">
        <v>35156</v>
      </c>
      <c r="B29">
        <v>0.5</v>
      </c>
      <c r="I29" s="23">
        <v>40634</v>
      </c>
      <c r="J29">
        <v>0.3</v>
      </c>
    </row>
    <row r="30" spans="1:10">
      <c r="A30" s="23">
        <v>35186</v>
      </c>
      <c r="B30">
        <v>0.5</v>
      </c>
      <c r="I30" s="23">
        <v>40664</v>
      </c>
      <c r="J30">
        <v>0.3</v>
      </c>
    </row>
    <row r="31" spans="1:10">
      <c r="A31" s="23">
        <v>35217</v>
      </c>
      <c r="B31">
        <v>0.5</v>
      </c>
      <c r="I31" s="23">
        <v>40695</v>
      </c>
      <c r="J31">
        <v>0.3</v>
      </c>
    </row>
    <row r="32" spans="1:10">
      <c r="A32" s="23">
        <v>35247</v>
      </c>
      <c r="B32">
        <v>0.5</v>
      </c>
      <c r="I32" s="23">
        <v>40725</v>
      </c>
      <c r="J32">
        <v>0.3</v>
      </c>
    </row>
    <row r="33" spans="1:10">
      <c r="A33" s="23">
        <v>35278</v>
      </c>
      <c r="B33">
        <v>0.5</v>
      </c>
      <c r="I33" s="23">
        <v>40756</v>
      </c>
      <c r="J33">
        <v>0.3</v>
      </c>
    </row>
    <row r="34" spans="1:10">
      <c r="A34" s="23">
        <v>35309</v>
      </c>
      <c r="B34">
        <v>0.5</v>
      </c>
      <c r="I34" s="23">
        <v>40787</v>
      </c>
      <c r="J34">
        <v>0.3</v>
      </c>
    </row>
    <row r="35" spans="1:10">
      <c r="A35" s="23">
        <v>35339</v>
      </c>
      <c r="B35">
        <v>0.5</v>
      </c>
      <c r="I35" s="23">
        <v>40817</v>
      </c>
      <c r="J35">
        <v>0.3</v>
      </c>
    </row>
    <row r="36" spans="1:10">
      <c r="A36" s="23">
        <v>35370</v>
      </c>
      <c r="B36">
        <v>0.5</v>
      </c>
      <c r="I36" s="23">
        <v>40848</v>
      </c>
      <c r="J36">
        <v>0.3</v>
      </c>
    </row>
    <row r="37" spans="1:10">
      <c r="A37" s="23">
        <v>35400</v>
      </c>
      <c r="B37">
        <v>0.5</v>
      </c>
      <c r="I37" s="23">
        <v>40878</v>
      </c>
      <c r="J37">
        <v>0.3</v>
      </c>
    </row>
    <row r="38" spans="1:10">
      <c r="A38" s="23">
        <v>35431</v>
      </c>
      <c r="B38">
        <v>0.5</v>
      </c>
      <c r="I38" s="23">
        <v>40909</v>
      </c>
      <c r="J38">
        <v>0.3</v>
      </c>
    </row>
    <row r="39" spans="1:10">
      <c r="A39" s="23">
        <v>35462</v>
      </c>
      <c r="B39">
        <v>0.5</v>
      </c>
      <c r="I39" s="23">
        <v>40940</v>
      </c>
      <c r="J39">
        <v>0.3</v>
      </c>
    </row>
    <row r="40" spans="1:10">
      <c r="A40" s="23">
        <v>35490</v>
      </c>
      <c r="B40">
        <v>0.5</v>
      </c>
      <c r="I40" s="23">
        <v>40969</v>
      </c>
      <c r="J40">
        <v>0.3</v>
      </c>
    </row>
    <row r="41" spans="1:10">
      <c r="A41" s="23">
        <v>35521</v>
      </c>
      <c r="B41">
        <v>0.5</v>
      </c>
      <c r="I41" s="23">
        <v>41000</v>
      </c>
      <c r="J41">
        <v>0.3</v>
      </c>
    </row>
    <row r="42" spans="1:10">
      <c r="A42" s="23">
        <v>35551</v>
      </c>
      <c r="B42">
        <v>0.5</v>
      </c>
      <c r="I42" s="23">
        <v>41030</v>
      </c>
      <c r="J42">
        <v>0.3</v>
      </c>
    </row>
    <row r="43" spans="1:10">
      <c r="A43" s="23">
        <v>35582</v>
      </c>
      <c r="B43">
        <v>0.5</v>
      </c>
      <c r="I43" s="23">
        <v>41061</v>
      </c>
      <c r="J43">
        <v>0.3</v>
      </c>
    </row>
    <row r="44" spans="1:10">
      <c r="A44" s="23">
        <v>35612</v>
      </c>
      <c r="B44">
        <v>0.5</v>
      </c>
      <c r="I44" s="23">
        <v>41091</v>
      </c>
      <c r="J44">
        <v>0.3</v>
      </c>
    </row>
    <row r="45" spans="1:10">
      <c r="A45" s="23">
        <v>35643</v>
      </c>
      <c r="B45">
        <v>0.5</v>
      </c>
      <c r="I45" s="23">
        <v>41122</v>
      </c>
      <c r="J45">
        <v>0.3</v>
      </c>
    </row>
    <row r="46" spans="1:10">
      <c r="A46" s="23">
        <v>35674</v>
      </c>
      <c r="B46">
        <v>0.5</v>
      </c>
      <c r="I46" s="23">
        <v>41153</v>
      </c>
      <c r="J46">
        <v>0.3</v>
      </c>
    </row>
    <row r="47" spans="1:10">
      <c r="A47" s="23">
        <v>35704</v>
      </c>
      <c r="B47">
        <v>0.5</v>
      </c>
      <c r="I47" s="23">
        <v>41183</v>
      </c>
      <c r="J47">
        <v>0.3</v>
      </c>
    </row>
    <row r="48" spans="1:10">
      <c r="A48" s="23">
        <v>35735</v>
      </c>
      <c r="B48">
        <v>0.5</v>
      </c>
      <c r="I48" s="23">
        <v>41214</v>
      </c>
      <c r="J48">
        <v>0.3</v>
      </c>
    </row>
    <row r="49" spans="1:10">
      <c r="A49" s="23">
        <v>35765</v>
      </c>
      <c r="B49">
        <v>0.5</v>
      </c>
      <c r="I49" s="23">
        <v>41244</v>
      </c>
      <c r="J49">
        <v>0.3</v>
      </c>
    </row>
    <row r="50" spans="1:10">
      <c r="A50" s="23">
        <v>35796</v>
      </c>
      <c r="B50">
        <v>0.5</v>
      </c>
      <c r="I50" s="23">
        <v>41275</v>
      </c>
      <c r="J50">
        <v>0.3</v>
      </c>
    </row>
    <row r="51" spans="1:10">
      <c r="A51" s="23">
        <v>35827</v>
      </c>
      <c r="B51">
        <v>0.5</v>
      </c>
      <c r="I51" s="23">
        <v>41306</v>
      </c>
      <c r="J51">
        <v>0.3</v>
      </c>
    </row>
    <row r="52" spans="1:10">
      <c r="A52" s="23">
        <v>35855</v>
      </c>
      <c r="B52">
        <v>0.5</v>
      </c>
      <c r="I52" s="23">
        <v>41334</v>
      </c>
      <c r="J52">
        <v>0.3</v>
      </c>
    </row>
    <row r="53" spans="1:10">
      <c r="A53" s="23">
        <v>35886</v>
      </c>
      <c r="B53">
        <v>0.5</v>
      </c>
      <c r="I53" s="23">
        <v>41365</v>
      </c>
      <c r="J53">
        <v>0.3</v>
      </c>
    </row>
    <row r="54" spans="1:10">
      <c r="A54" s="23">
        <v>35916</v>
      </c>
      <c r="B54">
        <v>0.5</v>
      </c>
      <c r="I54" s="23">
        <v>41395</v>
      </c>
      <c r="J54">
        <v>0.3</v>
      </c>
    </row>
    <row r="55" spans="1:10">
      <c r="A55" s="23">
        <v>35947</v>
      </c>
      <c r="B55">
        <v>0.5</v>
      </c>
      <c r="I55" s="23">
        <v>41426</v>
      </c>
      <c r="J55">
        <v>0.3</v>
      </c>
    </row>
    <row r="56" spans="1:10">
      <c r="A56" s="23">
        <v>35977</v>
      </c>
      <c r="B56">
        <v>0.5</v>
      </c>
      <c r="I56" s="23">
        <v>41456</v>
      </c>
      <c r="J56">
        <v>0.3</v>
      </c>
    </row>
    <row r="57" spans="1:10">
      <c r="A57" s="23">
        <v>36008</v>
      </c>
      <c r="B57">
        <v>0.5</v>
      </c>
      <c r="I57" s="23">
        <v>41487</v>
      </c>
      <c r="J57">
        <v>0.3</v>
      </c>
    </row>
    <row r="58" spans="1:10">
      <c r="A58" s="23">
        <v>36039</v>
      </c>
      <c r="B58">
        <v>0.5</v>
      </c>
      <c r="I58" s="23">
        <v>41518</v>
      </c>
      <c r="J58">
        <v>0.3</v>
      </c>
    </row>
    <row r="59" spans="1:10">
      <c r="A59" s="23">
        <v>36069</v>
      </c>
      <c r="B59">
        <v>0.5</v>
      </c>
      <c r="I59" s="23">
        <v>41548</v>
      </c>
      <c r="J59">
        <v>0.3</v>
      </c>
    </row>
    <row r="60" spans="1:10">
      <c r="A60" s="23">
        <v>36100</v>
      </c>
      <c r="B60">
        <v>0.5</v>
      </c>
      <c r="I60" s="23">
        <v>41579</v>
      </c>
      <c r="J60">
        <v>0.3</v>
      </c>
    </row>
    <row r="61" spans="1:10">
      <c r="A61" s="23">
        <v>36130</v>
      </c>
      <c r="B61">
        <v>0.5</v>
      </c>
      <c r="I61" s="23">
        <v>41609</v>
      </c>
      <c r="J61">
        <v>0.3</v>
      </c>
    </row>
    <row r="62" spans="1:10">
      <c r="A62" s="23">
        <v>36161</v>
      </c>
      <c r="B62">
        <v>0.5</v>
      </c>
      <c r="I62" s="23">
        <v>41640</v>
      </c>
      <c r="J62">
        <v>0.3</v>
      </c>
    </row>
    <row r="63" spans="1:10">
      <c r="A63" s="23">
        <v>36192</v>
      </c>
      <c r="B63">
        <v>0.5</v>
      </c>
      <c r="I63" s="23">
        <v>41671</v>
      </c>
      <c r="J63">
        <v>0.3</v>
      </c>
    </row>
    <row r="64" spans="1:10">
      <c r="A64" s="23">
        <v>36220</v>
      </c>
      <c r="B64">
        <v>0.5</v>
      </c>
      <c r="I64" s="23">
        <v>41699</v>
      </c>
      <c r="J64">
        <v>0.3</v>
      </c>
    </row>
    <row r="65" spans="1:10">
      <c r="A65" s="23">
        <v>36251</v>
      </c>
      <c r="B65">
        <v>0.5</v>
      </c>
      <c r="I65" s="23">
        <v>41730</v>
      </c>
      <c r="J65">
        <v>0.3</v>
      </c>
    </row>
    <row r="66" spans="1:10">
      <c r="A66" s="23">
        <v>36281</v>
      </c>
      <c r="B66">
        <v>0.5</v>
      </c>
      <c r="I66" s="23">
        <v>41760</v>
      </c>
      <c r="J66">
        <v>0.3</v>
      </c>
    </row>
    <row r="67" spans="1:10">
      <c r="A67" s="23">
        <v>36312</v>
      </c>
      <c r="B67">
        <v>0.5</v>
      </c>
      <c r="I67" s="23">
        <v>41791</v>
      </c>
      <c r="J67">
        <v>0.3</v>
      </c>
    </row>
    <row r="68" spans="1:10">
      <c r="A68" s="23">
        <v>36342</v>
      </c>
      <c r="B68">
        <v>0.5</v>
      </c>
      <c r="I68" s="23">
        <v>41821</v>
      </c>
      <c r="J68">
        <v>0.3</v>
      </c>
    </row>
    <row r="69" spans="1:10">
      <c r="A69" s="23">
        <v>36373</v>
      </c>
      <c r="B69">
        <v>0.5</v>
      </c>
      <c r="I69" s="23">
        <v>41852</v>
      </c>
      <c r="J69">
        <v>0.3</v>
      </c>
    </row>
    <row r="70" spans="1:10">
      <c r="A70" s="23">
        <v>36404</v>
      </c>
      <c r="B70">
        <v>0.5</v>
      </c>
      <c r="I70" s="23">
        <v>41883</v>
      </c>
      <c r="J70">
        <v>0.3</v>
      </c>
    </row>
    <row r="71" spans="1:10">
      <c r="A71" s="23">
        <v>36434</v>
      </c>
      <c r="B71">
        <v>0.5</v>
      </c>
      <c r="I71" s="23">
        <v>41913</v>
      </c>
      <c r="J71">
        <v>0.3</v>
      </c>
    </row>
    <row r="72" spans="1:10">
      <c r="A72" s="23">
        <v>36465</v>
      </c>
      <c r="B72">
        <v>0.5</v>
      </c>
      <c r="I72" s="23">
        <v>41944</v>
      </c>
      <c r="J72">
        <v>0.3</v>
      </c>
    </row>
    <row r="73" spans="1:10">
      <c r="A73" s="23">
        <v>36495</v>
      </c>
      <c r="B73">
        <v>0.5</v>
      </c>
      <c r="I73" s="23">
        <v>41974</v>
      </c>
      <c r="J73">
        <v>0.3</v>
      </c>
    </row>
    <row r="74" spans="1:10">
      <c r="A74" s="23">
        <v>36526</v>
      </c>
      <c r="B74">
        <v>0.5</v>
      </c>
      <c r="I74" s="23">
        <v>42005</v>
      </c>
      <c r="J74">
        <v>0.3</v>
      </c>
    </row>
    <row r="75" spans="1:10">
      <c r="A75" s="23">
        <v>36557</v>
      </c>
      <c r="B75">
        <v>0.5</v>
      </c>
      <c r="I75" s="23">
        <v>42036</v>
      </c>
      <c r="J75">
        <v>0.3</v>
      </c>
    </row>
    <row r="76" spans="1:10">
      <c r="A76" s="23">
        <v>36586</v>
      </c>
      <c r="B76">
        <v>0.5</v>
      </c>
      <c r="I76" s="23">
        <v>42064</v>
      </c>
      <c r="J76">
        <v>0.3</v>
      </c>
    </row>
    <row r="77" spans="1:10">
      <c r="A77" s="23">
        <v>36617</v>
      </c>
      <c r="B77">
        <v>0.5</v>
      </c>
      <c r="I77" s="23">
        <v>42095</v>
      </c>
      <c r="J77">
        <v>0.3</v>
      </c>
    </row>
    <row r="78" spans="1:10">
      <c r="A78" s="23">
        <v>36647</v>
      </c>
      <c r="B78">
        <v>0.5</v>
      </c>
      <c r="I78" s="23">
        <v>42125</v>
      </c>
      <c r="J78">
        <v>0.3</v>
      </c>
    </row>
    <row r="79" spans="1:10">
      <c r="A79" s="23">
        <v>36678</v>
      </c>
      <c r="B79">
        <v>0.5</v>
      </c>
      <c r="I79" s="23">
        <v>42156</v>
      </c>
      <c r="J79">
        <v>0.3</v>
      </c>
    </row>
    <row r="80" spans="1:10">
      <c r="A80" s="23">
        <v>36708</v>
      </c>
      <c r="B80">
        <v>0.5</v>
      </c>
      <c r="I80" s="23">
        <v>42186</v>
      </c>
      <c r="J80">
        <v>0.3</v>
      </c>
    </row>
    <row r="81" spans="1:10">
      <c r="A81" s="23">
        <v>36739</v>
      </c>
      <c r="B81">
        <v>0.5</v>
      </c>
      <c r="I81" s="23">
        <v>42217</v>
      </c>
      <c r="J81">
        <v>0.3</v>
      </c>
    </row>
    <row r="82" spans="1:10">
      <c r="A82" s="23">
        <v>36770</v>
      </c>
      <c r="B82">
        <v>0.5</v>
      </c>
      <c r="I82" s="23">
        <v>42248</v>
      </c>
      <c r="J82">
        <v>0.3</v>
      </c>
    </row>
    <row r="83" spans="1:10">
      <c r="A83" s="23">
        <v>36800</v>
      </c>
      <c r="B83">
        <v>0.5</v>
      </c>
      <c r="I83" s="23">
        <v>42278</v>
      </c>
      <c r="J83">
        <v>0.3</v>
      </c>
    </row>
    <row r="84" spans="1:10">
      <c r="A84" s="23">
        <v>36831</v>
      </c>
      <c r="B84">
        <v>0.5</v>
      </c>
      <c r="I84" s="23">
        <v>42309</v>
      </c>
      <c r="J84">
        <v>0.3</v>
      </c>
    </row>
    <row r="85" spans="1:10">
      <c r="A85" s="23">
        <v>36861</v>
      </c>
      <c r="B85">
        <v>0.5</v>
      </c>
      <c r="I85" s="23">
        <v>42339</v>
      </c>
      <c r="J85">
        <v>0.3</v>
      </c>
    </row>
    <row r="86" spans="1:10">
      <c r="A86" s="23">
        <v>36892</v>
      </c>
      <c r="B86">
        <v>0.5</v>
      </c>
      <c r="I86" s="23">
        <v>42370</v>
      </c>
      <c r="J86">
        <v>0.3</v>
      </c>
    </row>
    <row r="87" spans="1:10">
      <c r="A87" s="23">
        <v>36923</v>
      </c>
      <c r="B87">
        <v>0.35</v>
      </c>
      <c r="I87" s="23">
        <v>42401</v>
      </c>
      <c r="J87">
        <v>0.3</v>
      </c>
    </row>
    <row r="88" spans="1:10">
      <c r="A88" s="23">
        <v>36951</v>
      </c>
      <c r="B88">
        <v>0.25</v>
      </c>
      <c r="I88" s="23">
        <v>42430</v>
      </c>
      <c r="J88">
        <v>0.3</v>
      </c>
    </row>
    <row r="89" spans="1:10">
      <c r="A89" s="23">
        <v>36982</v>
      </c>
      <c r="B89">
        <v>0.25</v>
      </c>
      <c r="I89" s="23">
        <v>42461</v>
      </c>
      <c r="J89">
        <v>0.3</v>
      </c>
    </row>
    <row r="90" spans="1:10">
      <c r="A90" s="23">
        <v>37012</v>
      </c>
      <c r="B90">
        <v>0.25</v>
      </c>
      <c r="I90" s="23">
        <v>42491</v>
      </c>
      <c r="J90">
        <v>0.3</v>
      </c>
    </row>
    <row r="91" spans="1:10">
      <c r="A91" s="23">
        <v>37043</v>
      </c>
      <c r="B91">
        <v>0.25</v>
      </c>
      <c r="I91" s="23">
        <v>42522</v>
      </c>
      <c r="J91">
        <v>0.3</v>
      </c>
    </row>
    <row r="92" spans="1:10">
      <c r="A92" s="23">
        <v>37073</v>
      </c>
      <c r="B92">
        <v>0.25</v>
      </c>
      <c r="I92" s="23">
        <v>42552</v>
      </c>
      <c r="J92">
        <v>0.3</v>
      </c>
    </row>
    <row r="93" spans="1:10">
      <c r="A93" s="23">
        <v>37104</v>
      </c>
      <c r="B93">
        <v>0.25</v>
      </c>
      <c r="I93" s="23">
        <v>42583</v>
      </c>
      <c r="J93">
        <v>0.3</v>
      </c>
    </row>
    <row r="94" spans="1:10">
      <c r="A94" s="23">
        <v>37135</v>
      </c>
      <c r="B94">
        <v>0.1</v>
      </c>
      <c r="I94" s="23">
        <v>42614</v>
      </c>
      <c r="J94">
        <v>0.3</v>
      </c>
    </row>
    <row r="95" spans="1:10">
      <c r="A95" s="23">
        <v>37165</v>
      </c>
      <c r="B95">
        <v>0.1</v>
      </c>
      <c r="I95" s="23">
        <v>42644</v>
      </c>
      <c r="J95">
        <v>0.3</v>
      </c>
    </row>
    <row r="96" spans="1:10">
      <c r="A96" s="23">
        <v>37196</v>
      </c>
      <c r="B96">
        <v>0.1</v>
      </c>
      <c r="I96" s="23">
        <v>42675</v>
      </c>
      <c r="J96">
        <v>0.3</v>
      </c>
    </row>
    <row r="97" spans="1:10">
      <c r="A97" s="23">
        <v>37226</v>
      </c>
      <c r="B97">
        <v>0.1</v>
      </c>
      <c r="I97" s="23">
        <v>42705</v>
      </c>
      <c r="J97">
        <v>0.3</v>
      </c>
    </row>
    <row r="98" spans="1:10">
      <c r="A98" s="23">
        <v>37257</v>
      </c>
      <c r="B98">
        <v>0.1</v>
      </c>
      <c r="I98" s="23">
        <v>42736</v>
      </c>
      <c r="J98">
        <v>0.3</v>
      </c>
    </row>
    <row r="99" spans="1:10">
      <c r="A99" s="23">
        <v>37288</v>
      </c>
      <c r="B99">
        <v>0.1</v>
      </c>
      <c r="I99" s="23">
        <v>42767</v>
      </c>
      <c r="J99">
        <v>0.3</v>
      </c>
    </row>
    <row r="100" spans="1:10">
      <c r="A100" s="23">
        <v>37316</v>
      </c>
      <c r="B100">
        <v>0.1</v>
      </c>
      <c r="I100" s="23">
        <v>42795</v>
      </c>
      <c r="J100">
        <v>0.3</v>
      </c>
    </row>
    <row r="101" spans="1:10">
      <c r="A101" s="23">
        <v>37347</v>
      </c>
      <c r="B101">
        <v>0.1</v>
      </c>
      <c r="I101" s="23">
        <v>42826</v>
      </c>
      <c r="J101">
        <v>0.3</v>
      </c>
    </row>
    <row r="102" spans="1:10">
      <c r="A102" s="23">
        <v>37377</v>
      </c>
      <c r="B102">
        <v>0.1</v>
      </c>
      <c r="I102" s="23">
        <v>42856</v>
      </c>
      <c r="J102">
        <v>0.3</v>
      </c>
    </row>
    <row r="103" spans="1:10">
      <c r="A103" s="23">
        <v>37408</v>
      </c>
      <c r="B103">
        <v>0.1</v>
      </c>
      <c r="I103" s="23">
        <v>42887</v>
      </c>
      <c r="J103">
        <v>0.3</v>
      </c>
    </row>
    <row r="104" spans="1:10">
      <c r="A104" s="23">
        <v>37438</v>
      </c>
      <c r="B104">
        <v>0.1</v>
      </c>
      <c r="I104" s="23">
        <v>42917</v>
      </c>
      <c r="J104">
        <v>0.3</v>
      </c>
    </row>
    <row r="105" spans="1:10">
      <c r="A105" s="23">
        <v>37469</v>
      </c>
      <c r="B105">
        <v>0.1</v>
      </c>
      <c r="I105" s="23">
        <v>42948</v>
      </c>
      <c r="J105">
        <v>0.3</v>
      </c>
    </row>
    <row r="106" spans="1:10">
      <c r="A106" s="23">
        <v>37500</v>
      </c>
      <c r="B106">
        <v>0.1</v>
      </c>
      <c r="I106" s="23">
        <v>42979</v>
      </c>
      <c r="J106">
        <v>0.3</v>
      </c>
    </row>
    <row r="107" spans="1:10">
      <c r="A107" s="23">
        <v>37530</v>
      </c>
      <c r="B107">
        <v>0.1</v>
      </c>
      <c r="I107" s="23">
        <v>43009</v>
      </c>
      <c r="J107">
        <v>0.3</v>
      </c>
    </row>
    <row r="108" spans="1:10">
      <c r="A108" s="23">
        <v>37561</v>
      </c>
      <c r="B108">
        <v>0.1</v>
      </c>
      <c r="I108" s="23">
        <v>43040</v>
      </c>
      <c r="J108">
        <v>0.3</v>
      </c>
    </row>
    <row r="109" spans="1:10">
      <c r="A109" s="23">
        <v>37591</v>
      </c>
      <c r="B109">
        <v>0.1</v>
      </c>
      <c r="I109" s="23">
        <v>43070</v>
      </c>
      <c r="J109">
        <v>0.3</v>
      </c>
    </row>
    <row r="110" spans="1:10">
      <c r="A110" s="23">
        <v>37622</v>
      </c>
      <c r="B110">
        <v>0.1</v>
      </c>
      <c r="I110" s="23">
        <v>43101</v>
      </c>
      <c r="J110">
        <v>0.3</v>
      </c>
    </row>
    <row r="111" spans="1:10">
      <c r="A111" s="23">
        <v>37653</v>
      </c>
      <c r="B111">
        <v>0.1</v>
      </c>
      <c r="I111" s="23">
        <v>43132</v>
      </c>
      <c r="J111">
        <v>0.3</v>
      </c>
    </row>
    <row r="112" spans="1:10">
      <c r="A112" s="23">
        <v>37681</v>
      </c>
      <c r="B112">
        <v>0.1</v>
      </c>
      <c r="I112" s="23">
        <v>43160</v>
      </c>
      <c r="J112">
        <v>0.3</v>
      </c>
    </row>
    <row r="113" spans="1:10">
      <c r="A113" s="23">
        <v>37712</v>
      </c>
      <c r="B113">
        <v>0.1</v>
      </c>
      <c r="I113" s="23">
        <v>43191</v>
      </c>
      <c r="J113">
        <v>0.3</v>
      </c>
    </row>
    <row r="114" spans="1:10">
      <c r="A114" s="23">
        <v>37742</v>
      </c>
      <c r="B114">
        <v>0.1</v>
      </c>
      <c r="I114" s="23">
        <v>43221</v>
      </c>
      <c r="J114">
        <v>0.3</v>
      </c>
    </row>
    <row r="115" spans="1:10">
      <c r="A115" s="23">
        <v>37773</v>
      </c>
      <c r="B115">
        <v>0.1</v>
      </c>
      <c r="I115" s="23">
        <v>43252</v>
      </c>
      <c r="J115">
        <v>0.3</v>
      </c>
    </row>
    <row r="116" spans="1:10">
      <c r="A116" s="23">
        <v>37803</v>
      </c>
      <c r="B116">
        <v>0.1</v>
      </c>
      <c r="I116" s="23">
        <v>43282</v>
      </c>
      <c r="J116">
        <v>0.3</v>
      </c>
    </row>
    <row r="117" spans="1:10">
      <c r="A117" s="23">
        <v>37834</v>
      </c>
      <c r="B117">
        <v>0.1</v>
      </c>
      <c r="I117" s="23">
        <v>43313</v>
      </c>
      <c r="J117">
        <v>0.3</v>
      </c>
    </row>
    <row r="118" spans="1:10">
      <c r="A118" s="23">
        <v>37865</v>
      </c>
      <c r="B118">
        <v>0.1</v>
      </c>
      <c r="I118" s="23">
        <v>43344</v>
      </c>
      <c r="J118">
        <v>0.3</v>
      </c>
    </row>
    <row r="119" spans="1:10">
      <c r="A119" s="23">
        <v>37895</v>
      </c>
      <c r="B119">
        <v>0.1</v>
      </c>
      <c r="I119" s="23">
        <v>43374</v>
      </c>
      <c r="J119">
        <v>0.3</v>
      </c>
    </row>
    <row r="120" spans="1:10">
      <c r="A120" s="23">
        <v>37926</v>
      </c>
      <c r="B120">
        <v>0.1</v>
      </c>
      <c r="I120" s="23">
        <v>43405</v>
      </c>
      <c r="J120">
        <v>0.3</v>
      </c>
    </row>
    <row r="121" spans="1:10">
      <c r="A121" s="23">
        <v>37956</v>
      </c>
      <c r="B121">
        <v>0.1</v>
      </c>
      <c r="I121" s="23">
        <v>43435</v>
      </c>
      <c r="J121">
        <v>0.3</v>
      </c>
    </row>
    <row r="124" spans="1:10">
      <c r="A124" t="s">
        <v>124</v>
      </c>
    </row>
    <row r="126" spans="1:10">
      <c r="A126" s="14" t="s">
        <v>123</v>
      </c>
    </row>
  </sheetData>
  <hyperlinks>
    <hyperlink ref="A126" r:id="rId1" xr:uid="{EA9E4FD1-43D8-0846-8A2F-9FF3C2175AB5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8C29-D3E2-9E4F-9A71-47108C26199C}">
  <dimension ref="A1:E527"/>
  <sheetViews>
    <sheetView workbookViewId="0">
      <selection activeCell="A2" sqref="A2"/>
    </sheetView>
  </sheetViews>
  <sheetFormatPr baseColWidth="10" defaultRowHeight="16"/>
  <cols>
    <col min="1" max="1" width="30.5" customWidth="1"/>
  </cols>
  <sheetData>
    <row r="1" spans="1:5" ht="17">
      <c r="A1" t="s">
        <v>843</v>
      </c>
      <c r="E1" s="6" t="s">
        <v>320</v>
      </c>
    </row>
    <row r="3" spans="1:5" ht="17">
      <c r="A3" s="23">
        <v>34340</v>
      </c>
      <c r="B3">
        <v>1.72</v>
      </c>
      <c r="E3" s="6" t="s">
        <v>321</v>
      </c>
    </row>
    <row r="4" spans="1:5" ht="17">
      <c r="A4" s="23">
        <v>34347</v>
      </c>
      <c r="B4">
        <v>1.7</v>
      </c>
      <c r="E4" s="6" t="s">
        <v>322</v>
      </c>
    </row>
    <row r="5" spans="1:5" ht="17">
      <c r="A5" s="23">
        <v>34354</v>
      </c>
      <c r="B5">
        <v>1.7</v>
      </c>
      <c r="E5" s="6" t="s">
        <v>323</v>
      </c>
    </row>
    <row r="6" spans="1:5" ht="17">
      <c r="A6" s="23">
        <v>34361</v>
      </c>
      <c r="B6">
        <v>1.7</v>
      </c>
      <c r="E6" s="6" t="s">
        <v>324</v>
      </c>
    </row>
    <row r="7" spans="1:5" ht="17">
      <c r="A7" s="23">
        <v>34368</v>
      </c>
      <c r="B7">
        <v>1.7</v>
      </c>
      <c r="E7" s="6" t="s">
        <v>325</v>
      </c>
    </row>
    <row r="8" spans="1:5" ht="17">
      <c r="A8" s="23">
        <v>34375</v>
      </c>
      <c r="B8">
        <v>1.7</v>
      </c>
      <c r="E8" s="6" t="s">
        <v>326</v>
      </c>
    </row>
    <row r="9" spans="1:5" ht="17">
      <c r="A9" s="23">
        <v>34382</v>
      </c>
      <c r="B9">
        <v>1.7</v>
      </c>
      <c r="E9" s="6" t="s">
        <v>327</v>
      </c>
    </row>
    <row r="10" spans="1:5" ht="17">
      <c r="A10" s="23">
        <v>34389</v>
      </c>
      <c r="B10">
        <v>1.7</v>
      </c>
      <c r="E10" s="6" t="s">
        <v>328</v>
      </c>
    </row>
    <row r="11" spans="1:5" ht="17">
      <c r="A11" s="23">
        <v>34396</v>
      </c>
      <c r="B11">
        <v>1.71</v>
      </c>
      <c r="E11" s="6" t="s">
        <v>329</v>
      </c>
    </row>
    <row r="12" spans="1:5" ht="17">
      <c r="A12" s="23">
        <v>34403</v>
      </c>
      <c r="B12">
        <v>1.72</v>
      </c>
      <c r="E12" s="6" t="s">
        <v>330</v>
      </c>
    </row>
    <row r="13" spans="1:5" ht="17">
      <c r="A13" s="23">
        <v>34410</v>
      </c>
      <c r="B13">
        <v>1.73</v>
      </c>
      <c r="E13" s="6" t="s">
        <v>331</v>
      </c>
    </row>
    <row r="14" spans="1:5" ht="17">
      <c r="A14" s="23">
        <v>34417</v>
      </c>
      <c r="B14">
        <v>1.73</v>
      </c>
      <c r="E14" s="6" t="s">
        <v>332</v>
      </c>
    </row>
    <row r="15" spans="1:5" ht="17">
      <c r="A15" s="23">
        <v>34424</v>
      </c>
      <c r="B15">
        <v>1.74</v>
      </c>
      <c r="E15" s="6" t="s">
        <v>333</v>
      </c>
    </row>
    <row r="16" spans="1:5" ht="17">
      <c r="A16" s="23">
        <v>34431</v>
      </c>
      <c r="B16">
        <v>1.74</v>
      </c>
      <c r="E16" s="6" t="s">
        <v>334</v>
      </c>
    </row>
    <row r="17" spans="1:5" ht="17">
      <c r="A17" s="23">
        <v>34438</v>
      </c>
      <c r="B17">
        <v>1.74</v>
      </c>
      <c r="E17" s="6" t="s">
        <v>335</v>
      </c>
    </row>
    <row r="18" spans="1:5" ht="17">
      <c r="A18" s="23">
        <v>34445</v>
      </c>
      <c r="B18">
        <v>1.75</v>
      </c>
      <c r="E18" s="6" t="s">
        <v>336</v>
      </c>
    </row>
    <row r="19" spans="1:5" ht="17">
      <c r="A19" s="23">
        <v>34452</v>
      </c>
      <c r="B19">
        <v>1.77</v>
      </c>
      <c r="E19" s="6" t="s">
        <v>337</v>
      </c>
    </row>
    <row r="20" spans="1:5" ht="17">
      <c r="A20" s="23">
        <v>34459</v>
      </c>
      <c r="B20">
        <v>1.78</v>
      </c>
      <c r="E20" s="6" t="s">
        <v>338</v>
      </c>
    </row>
    <row r="21" spans="1:5" ht="17">
      <c r="A21" s="23">
        <v>34466</v>
      </c>
      <c r="B21">
        <v>1.79</v>
      </c>
      <c r="E21" s="6" t="s">
        <v>339</v>
      </c>
    </row>
    <row r="22" spans="1:5" ht="17">
      <c r="A22" s="23">
        <v>34473</v>
      </c>
      <c r="B22">
        <v>1.77</v>
      </c>
      <c r="E22" s="6" t="s">
        <v>340</v>
      </c>
    </row>
    <row r="23" spans="1:5" ht="17">
      <c r="A23" s="23">
        <v>34480</v>
      </c>
      <c r="B23">
        <v>1.77</v>
      </c>
      <c r="E23" s="6" t="s">
        <v>341</v>
      </c>
    </row>
    <row r="24" spans="1:5" ht="17">
      <c r="A24" s="23">
        <v>34487</v>
      </c>
      <c r="B24">
        <v>1.79</v>
      </c>
      <c r="E24" s="6" t="s">
        <v>342</v>
      </c>
    </row>
    <row r="25" spans="1:5" ht="17">
      <c r="A25" s="23">
        <v>34494</v>
      </c>
      <c r="B25">
        <v>1.84</v>
      </c>
      <c r="E25" s="6" t="s">
        <v>343</v>
      </c>
    </row>
    <row r="26" spans="1:5" ht="17">
      <c r="A26" s="23">
        <v>34501</v>
      </c>
      <c r="B26">
        <v>1.88</v>
      </c>
      <c r="E26" s="6" t="s">
        <v>344</v>
      </c>
    </row>
    <row r="27" spans="1:5" ht="17">
      <c r="A27" s="23">
        <v>34508</v>
      </c>
      <c r="B27">
        <v>1.92</v>
      </c>
      <c r="E27" s="6" t="s">
        <v>345</v>
      </c>
    </row>
    <row r="28" spans="1:5" ht="17">
      <c r="A28" s="23">
        <v>34515</v>
      </c>
      <c r="B28">
        <v>1.94</v>
      </c>
      <c r="E28" s="6" t="s">
        <v>346</v>
      </c>
    </row>
    <row r="29" spans="1:5" ht="17">
      <c r="A29" s="23">
        <v>34522</v>
      </c>
      <c r="B29">
        <v>1.94</v>
      </c>
      <c r="E29" s="6" t="s">
        <v>347</v>
      </c>
    </row>
    <row r="30" spans="1:5" ht="17">
      <c r="A30" s="23">
        <v>34529</v>
      </c>
      <c r="B30">
        <v>1.95</v>
      </c>
      <c r="E30" s="6" t="s">
        <v>348</v>
      </c>
    </row>
    <row r="31" spans="1:5" ht="17">
      <c r="A31" s="23">
        <v>34536</v>
      </c>
      <c r="B31">
        <v>1.94</v>
      </c>
      <c r="E31" s="6" t="s">
        <v>349</v>
      </c>
    </row>
    <row r="32" spans="1:5" ht="17">
      <c r="A32" s="23">
        <v>34543</v>
      </c>
      <c r="B32">
        <v>1.94</v>
      </c>
      <c r="E32" s="6" t="s">
        <v>350</v>
      </c>
    </row>
    <row r="33" spans="1:5" ht="17">
      <c r="A33" s="23">
        <v>34550</v>
      </c>
      <c r="B33">
        <v>1.93</v>
      </c>
      <c r="E33" s="6" t="s">
        <v>351</v>
      </c>
    </row>
    <row r="34" spans="1:5" ht="17">
      <c r="A34" s="23">
        <v>34557</v>
      </c>
      <c r="B34">
        <v>1.94</v>
      </c>
      <c r="E34" s="6" t="s">
        <v>352</v>
      </c>
    </row>
    <row r="35" spans="1:5" ht="17">
      <c r="A35" s="23">
        <v>34564</v>
      </c>
      <c r="B35">
        <v>1.94</v>
      </c>
      <c r="E35" s="6" t="s">
        <v>353</v>
      </c>
    </row>
    <row r="36" spans="1:5" ht="17">
      <c r="A36" s="23">
        <v>34571</v>
      </c>
      <c r="B36">
        <v>1.95</v>
      </c>
      <c r="E36" s="6" t="s">
        <v>354</v>
      </c>
    </row>
    <row r="37" spans="1:5" ht="17">
      <c r="A37" s="23">
        <v>34578</v>
      </c>
      <c r="B37">
        <v>1.96</v>
      </c>
      <c r="E37" s="6" t="s">
        <v>355</v>
      </c>
    </row>
    <row r="38" spans="1:5" ht="17">
      <c r="A38" s="23">
        <v>34585</v>
      </c>
      <c r="B38">
        <v>1.97</v>
      </c>
      <c r="E38" s="6" t="s">
        <v>356</v>
      </c>
    </row>
    <row r="39" spans="1:5" ht="17">
      <c r="A39" s="23">
        <v>34592</v>
      </c>
      <c r="B39">
        <v>1.98</v>
      </c>
      <c r="E39" s="6" t="s">
        <v>357</v>
      </c>
    </row>
    <row r="40" spans="1:5" ht="17">
      <c r="A40" s="23">
        <v>34599</v>
      </c>
      <c r="B40">
        <v>1.98</v>
      </c>
      <c r="E40" s="6" t="s">
        <v>358</v>
      </c>
    </row>
    <row r="41" spans="1:5" ht="17">
      <c r="A41" s="23">
        <v>34606</v>
      </c>
      <c r="B41">
        <v>1.98</v>
      </c>
      <c r="E41" s="6" t="s">
        <v>359</v>
      </c>
    </row>
    <row r="42" spans="1:5" ht="17">
      <c r="A42" s="23">
        <v>34613</v>
      </c>
      <c r="B42">
        <v>1.98</v>
      </c>
      <c r="E42" s="6" t="s">
        <v>360</v>
      </c>
    </row>
    <row r="43" spans="1:5" ht="17">
      <c r="A43" s="23">
        <v>34620</v>
      </c>
      <c r="B43">
        <v>2</v>
      </c>
      <c r="E43" s="6" t="s">
        <v>361</v>
      </c>
    </row>
    <row r="44" spans="1:5" ht="17">
      <c r="A44" s="23">
        <v>34627</v>
      </c>
      <c r="B44">
        <v>2.02</v>
      </c>
      <c r="E44" s="6" t="s">
        <v>362</v>
      </c>
    </row>
    <row r="45" spans="1:5" ht="17">
      <c r="A45" s="23">
        <v>34634</v>
      </c>
      <c r="B45">
        <v>2.04</v>
      </c>
      <c r="E45" s="6" t="s">
        <v>363</v>
      </c>
    </row>
    <row r="46" spans="1:5" ht="17">
      <c r="A46" s="23">
        <v>34641</v>
      </c>
      <c r="B46">
        <v>2.06</v>
      </c>
      <c r="E46" s="6" t="s">
        <v>364</v>
      </c>
    </row>
    <row r="47" spans="1:5" ht="17">
      <c r="A47" s="23">
        <v>34648</v>
      </c>
      <c r="B47">
        <v>2.0699999999999998</v>
      </c>
      <c r="E47" s="6" t="s">
        <v>365</v>
      </c>
    </row>
    <row r="48" spans="1:5" ht="17">
      <c r="A48" s="23">
        <v>34655</v>
      </c>
      <c r="B48">
        <v>2.08</v>
      </c>
      <c r="E48" s="6" t="s">
        <v>366</v>
      </c>
    </row>
    <row r="49" spans="1:5" ht="17">
      <c r="A49" s="23">
        <v>34662</v>
      </c>
      <c r="B49">
        <v>2.11</v>
      </c>
      <c r="E49" s="6" t="s">
        <v>367</v>
      </c>
    </row>
    <row r="50" spans="1:5" ht="17">
      <c r="A50" s="23">
        <v>34669</v>
      </c>
      <c r="B50">
        <v>2.1800000000000002</v>
      </c>
      <c r="E50" s="6" t="s">
        <v>368</v>
      </c>
    </row>
    <row r="51" spans="1:5" ht="17">
      <c r="A51" s="23">
        <v>34676</v>
      </c>
      <c r="B51">
        <v>2.23</v>
      </c>
      <c r="E51" s="6" t="s">
        <v>369</v>
      </c>
    </row>
    <row r="52" spans="1:5" ht="17">
      <c r="A52" s="23">
        <v>34683</v>
      </c>
      <c r="B52">
        <v>2.2599999999999998</v>
      </c>
      <c r="E52" s="6" t="s">
        <v>370</v>
      </c>
    </row>
    <row r="53" spans="1:5" ht="17">
      <c r="A53" s="23">
        <v>34690</v>
      </c>
      <c r="B53">
        <v>2.2599999999999998</v>
      </c>
      <c r="E53" s="6" t="s">
        <v>371</v>
      </c>
    </row>
    <row r="54" spans="1:5" ht="17">
      <c r="A54" s="23">
        <v>34697</v>
      </c>
      <c r="B54">
        <v>2.2599999999999998</v>
      </c>
      <c r="E54" s="6" t="s">
        <v>372</v>
      </c>
    </row>
    <row r="55" spans="1:5" ht="17">
      <c r="A55" s="23">
        <v>34704</v>
      </c>
      <c r="B55">
        <v>2.23</v>
      </c>
      <c r="E55" s="6" t="s">
        <v>373</v>
      </c>
    </row>
    <row r="56" spans="1:5" ht="17">
      <c r="A56" s="23">
        <v>34711</v>
      </c>
      <c r="B56">
        <v>2.2200000000000002</v>
      </c>
      <c r="E56" s="6" t="s">
        <v>374</v>
      </c>
    </row>
    <row r="57" spans="1:5" ht="17">
      <c r="A57" s="23">
        <v>34718</v>
      </c>
      <c r="B57">
        <v>2.19</v>
      </c>
      <c r="E57" s="6" t="s">
        <v>375</v>
      </c>
    </row>
    <row r="58" spans="1:5" ht="17">
      <c r="A58" s="23">
        <v>34725</v>
      </c>
      <c r="B58">
        <v>2.17</v>
      </c>
      <c r="E58" s="6" t="s">
        <v>376</v>
      </c>
    </row>
    <row r="59" spans="1:5" ht="17">
      <c r="A59" s="23">
        <v>34732</v>
      </c>
      <c r="B59">
        <v>2.14</v>
      </c>
      <c r="E59" s="6" t="s">
        <v>377</v>
      </c>
    </row>
    <row r="60" spans="1:5" ht="17">
      <c r="A60" s="23">
        <v>34739</v>
      </c>
      <c r="B60">
        <v>2.13</v>
      </c>
      <c r="E60" s="6" t="s">
        <v>378</v>
      </c>
    </row>
    <row r="61" spans="1:5" ht="17">
      <c r="A61" s="23">
        <v>34746</v>
      </c>
      <c r="B61">
        <v>2.11</v>
      </c>
      <c r="E61" s="6" t="s">
        <v>379</v>
      </c>
    </row>
    <row r="62" spans="1:5" ht="17">
      <c r="A62" s="23">
        <v>34753</v>
      </c>
      <c r="B62">
        <v>2.08</v>
      </c>
      <c r="E62" s="6" t="s">
        <v>380</v>
      </c>
    </row>
    <row r="63" spans="1:5" ht="17">
      <c r="A63" s="23">
        <v>34760</v>
      </c>
      <c r="B63">
        <v>2.06</v>
      </c>
      <c r="E63" s="6" t="s">
        <v>381</v>
      </c>
    </row>
    <row r="64" spans="1:5" ht="17">
      <c r="A64" s="23">
        <v>34767</v>
      </c>
      <c r="B64">
        <v>2</v>
      </c>
      <c r="E64" s="6" t="s">
        <v>382</v>
      </c>
    </row>
    <row r="65" spans="1:5" ht="17">
      <c r="A65" s="23">
        <v>34774</v>
      </c>
      <c r="B65">
        <v>1.95</v>
      </c>
      <c r="E65" s="6" t="s">
        <v>383</v>
      </c>
    </row>
    <row r="66" spans="1:5" ht="17">
      <c r="A66" s="23">
        <v>34781</v>
      </c>
      <c r="B66">
        <v>1.88</v>
      </c>
      <c r="E66" s="6" t="s">
        <v>384</v>
      </c>
    </row>
    <row r="67" spans="1:5" ht="17">
      <c r="A67" s="23">
        <v>34788</v>
      </c>
      <c r="B67">
        <v>1.7</v>
      </c>
      <c r="E67" s="6" t="s">
        <v>385</v>
      </c>
    </row>
    <row r="68" spans="1:5" ht="17">
      <c r="A68" s="23">
        <v>34795</v>
      </c>
      <c r="B68">
        <v>1.46</v>
      </c>
      <c r="E68" s="6" t="s">
        <v>386</v>
      </c>
    </row>
    <row r="69" spans="1:5" ht="17">
      <c r="A69" s="23">
        <v>34802</v>
      </c>
      <c r="B69">
        <v>1.3</v>
      </c>
      <c r="E69" s="6" t="s">
        <v>387</v>
      </c>
    </row>
    <row r="70" spans="1:5" ht="17">
      <c r="A70" s="23">
        <v>34809</v>
      </c>
      <c r="B70">
        <v>1.18</v>
      </c>
      <c r="E70" s="6" t="s">
        <v>388</v>
      </c>
    </row>
    <row r="71" spans="1:5" ht="17">
      <c r="A71" s="23">
        <v>34816</v>
      </c>
      <c r="B71">
        <v>1.1399999999999999</v>
      </c>
      <c r="E71" s="6" t="s">
        <v>389</v>
      </c>
    </row>
    <row r="72" spans="1:5" ht="17">
      <c r="A72" s="23">
        <v>34823</v>
      </c>
      <c r="B72">
        <v>1.1299999999999999</v>
      </c>
      <c r="E72" s="6" t="s">
        <v>390</v>
      </c>
    </row>
    <row r="73" spans="1:5" ht="17">
      <c r="A73" s="23">
        <v>34830</v>
      </c>
      <c r="B73">
        <v>1.1200000000000001</v>
      </c>
      <c r="E73" s="6" t="s">
        <v>391</v>
      </c>
    </row>
    <row r="74" spans="1:5" ht="17">
      <c r="A74" s="23">
        <v>34837</v>
      </c>
      <c r="B74">
        <v>1.1200000000000001</v>
      </c>
      <c r="E74" s="6" t="s">
        <v>392</v>
      </c>
    </row>
    <row r="75" spans="1:5" ht="17">
      <c r="A75" s="23">
        <v>34844</v>
      </c>
      <c r="B75">
        <v>1.1000000000000001</v>
      </c>
      <c r="E75" s="6" t="s">
        <v>393</v>
      </c>
    </row>
    <row r="76" spans="1:5" ht="17">
      <c r="A76" s="23">
        <v>34851</v>
      </c>
      <c r="B76">
        <v>1.06</v>
      </c>
      <c r="E76" s="6" t="s">
        <v>394</v>
      </c>
    </row>
    <row r="77" spans="1:5" ht="17">
      <c r="A77" s="23">
        <v>34858</v>
      </c>
      <c r="B77">
        <v>1.03</v>
      </c>
      <c r="E77" s="6" t="s">
        <v>395</v>
      </c>
    </row>
    <row r="78" spans="1:5" ht="17">
      <c r="A78" s="23">
        <v>34865</v>
      </c>
      <c r="B78">
        <v>1.02</v>
      </c>
      <c r="E78" s="6" t="s">
        <v>396</v>
      </c>
    </row>
    <row r="79" spans="1:5" ht="17">
      <c r="A79" s="23">
        <v>34872</v>
      </c>
      <c r="B79">
        <v>1.02</v>
      </c>
      <c r="E79" s="6" t="s">
        <v>397</v>
      </c>
    </row>
    <row r="80" spans="1:5" ht="17">
      <c r="A80" s="23">
        <v>34879</v>
      </c>
      <c r="B80">
        <v>1.02</v>
      </c>
      <c r="E80" s="6" t="s">
        <v>398</v>
      </c>
    </row>
    <row r="81" spans="1:5" ht="17">
      <c r="A81" s="23">
        <v>34886</v>
      </c>
      <c r="B81">
        <v>0.87</v>
      </c>
      <c r="E81" s="6" t="s">
        <v>399</v>
      </c>
    </row>
    <row r="82" spans="1:5" ht="17">
      <c r="A82" s="23">
        <v>34893</v>
      </c>
      <c r="B82">
        <v>0.7</v>
      </c>
      <c r="E82" s="6" t="s">
        <v>400</v>
      </c>
    </row>
    <row r="83" spans="1:5" ht="17">
      <c r="A83" s="23">
        <v>34900</v>
      </c>
      <c r="B83">
        <v>0.65</v>
      </c>
      <c r="E83" s="6" t="s">
        <v>401</v>
      </c>
    </row>
    <row r="84" spans="1:5" ht="17">
      <c r="A84" s="23">
        <v>34907</v>
      </c>
      <c r="B84">
        <v>0.61</v>
      </c>
      <c r="E84" s="6" t="s">
        <v>402</v>
      </c>
    </row>
    <row r="85" spans="1:5" ht="17">
      <c r="A85" s="23">
        <v>34914</v>
      </c>
      <c r="B85">
        <v>0.57999999999999996</v>
      </c>
      <c r="E85" s="6" t="s">
        <v>403</v>
      </c>
    </row>
    <row r="86" spans="1:5" ht="17">
      <c r="A86" s="23">
        <v>34921</v>
      </c>
      <c r="B86">
        <v>0.57999999999999996</v>
      </c>
      <c r="E86" s="6" t="s">
        <v>404</v>
      </c>
    </row>
    <row r="87" spans="1:5" ht="17">
      <c r="A87" s="23">
        <v>34928</v>
      </c>
      <c r="B87">
        <v>0.6</v>
      </c>
      <c r="E87" s="6" t="s">
        <v>405</v>
      </c>
    </row>
    <row r="88" spans="1:5" ht="17">
      <c r="A88" s="23">
        <v>34935</v>
      </c>
      <c r="B88">
        <v>0.6</v>
      </c>
      <c r="E88" s="6" t="s">
        <v>406</v>
      </c>
    </row>
    <row r="89" spans="1:5" ht="17">
      <c r="A89" s="23">
        <v>34942</v>
      </c>
      <c r="B89">
        <v>0.56999999999999995</v>
      </c>
      <c r="E89" s="6" t="s">
        <v>407</v>
      </c>
    </row>
    <row r="90" spans="1:5" ht="17">
      <c r="A90" s="23">
        <v>34949</v>
      </c>
      <c r="B90">
        <v>0.46</v>
      </c>
      <c r="E90" s="6" t="s">
        <v>408</v>
      </c>
    </row>
    <row r="91" spans="1:5" ht="17">
      <c r="A91" s="23">
        <v>34956</v>
      </c>
      <c r="B91">
        <v>0.36</v>
      </c>
      <c r="E91" s="6" t="s">
        <v>409</v>
      </c>
    </row>
    <row r="92" spans="1:5" ht="17">
      <c r="A92" s="23">
        <v>34963</v>
      </c>
      <c r="B92">
        <v>0.35</v>
      </c>
      <c r="E92" s="6" t="s">
        <v>410</v>
      </c>
    </row>
    <row r="93" spans="1:5" ht="17">
      <c r="A93" s="23">
        <v>34970</v>
      </c>
      <c r="B93">
        <v>0.35</v>
      </c>
      <c r="E93" s="6" t="s">
        <v>411</v>
      </c>
    </row>
    <row r="94" spans="1:5" ht="17">
      <c r="A94" s="23">
        <v>34977</v>
      </c>
      <c r="B94">
        <v>0.34</v>
      </c>
      <c r="E94" s="6" t="s">
        <v>412</v>
      </c>
    </row>
    <row r="95" spans="1:5" ht="17">
      <c r="A95" s="23">
        <v>34984</v>
      </c>
      <c r="B95">
        <v>0.34</v>
      </c>
      <c r="E95" s="6" t="s">
        <v>413</v>
      </c>
    </row>
    <row r="96" spans="1:5" ht="17">
      <c r="A96" s="23">
        <v>34991</v>
      </c>
      <c r="B96">
        <v>0.34</v>
      </c>
      <c r="E96" s="6" t="s">
        <v>414</v>
      </c>
    </row>
    <row r="97" spans="1:5" ht="17">
      <c r="A97" s="23">
        <v>34998</v>
      </c>
      <c r="B97">
        <v>0.4</v>
      </c>
      <c r="E97" s="6" t="s">
        <v>415</v>
      </c>
    </row>
    <row r="98" spans="1:5" ht="17">
      <c r="A98" s="23">
        <v>35005</v>
      </c>
      <c r="B98">
        <v>0.47</v>
      </c>
      <c r="E98" s="6" t="s">
        <v>416</v>
      </c>
    </row>
    <row r="99" spans="1:5" ht="17">
      <c r="A99" s="23">
        <v>35012</v>
      </c>
      <c r="B99">
        <v>0.48</v>
      </c>
      <c r="E99" s="6" t="s">
        <v>417</v>
      </c>
    </row>
    <row r="100" spans="1:5" ht="17">
      <c r="A100" s="23">
        <v>35019</v>
      </c>
      <c r="B100">
        <v>0.47</v>
      </c>
      <c r="E100" s="6" t="s">
        <v>418</v>
      </c>
    </row>
    <row r="101" spans="1:5" ht="17">
      <c r="A101" s="23">
        <v>35026</v>
      </c>
      <c r="B101">
        <v>0.47</v>
      </c>
      <c r="E101" s="6" t="s">
        <v>419</v>
      </c>
    </row>
    <row r="102" spans="1:5" ht="17">
      <c r="A102" s="23">
        <v>35033</v>
      </c>
      <c r="B102">
        <v>0.49</v>
      </c>
      <c r="E102" s="6" t="s">
        <v>420</v>
      </c>
    </row>
    <row r="103" spans="1:5" ht="17">
      <c r="A103" s="23">
        <v>35040</v>
      </c>
      <c r="B103">
        <v>0.5</v>
      </c>
      <c r="E103" s="6" t="s">
        <v>421</v>
      </c>
    </row>
    <row r="104" spans="1:5" ht="17">
      <c r="A104" s="23">
        <v>35047</v>
      </c>
      <c r="B104">
        <v>0.51</v>
      </c>
      <c r="E104" s="6" t="s">
        <v>422</v>
      </c>
    </row>
    <row r="105" spans="1:5" ht="17">
      <c r="A105" s="23">
        <v>35054</v>
      </c>
      <c r="B105">
        <v>0.5</v>
      </c>
      <c r="E105" s="6" t="s">
        <v>423</v>
      </c>
    </row>
    <row r="106" spans="1:5" ht="17">
      <c r="A106" s="23">
        <v>35061</v>
      </c>
      <c r="B106">
        <v>0.5</v>
      </c>
      <c r="E106" s="6" t="s">
        <v>424</v>
      </c>
    </row>
    <row r="107" spans="1:5" ht="17">
      <c r="A107" s="23">
        <v>35068</v>
      </c>
      <c r="B107">
        <v>0.47</v>
      </c>
      <c r="E107" s="6" t="s">
        <v>425</v>
      </c>
    </row>
    <row r="108" spans="1:5" ht="17">
      <c r="A108" s="23">
        <v>35075</v>
      </c>
      <c r="B108">
        <v>0.45</v>
      </c>
      <c r="E108" s="6" t="s">
        <v>426</v>
      </c>
    </row>
    <row r="109" spans="1:5" ht="17">
      <c r="A109" s="23">
        <v>35082</v>
      </c>
      <c r="B109">
        <v>0.44</v>
      </c>
      <c r="E109" s="6" t="s">
        <v>427</v>
      </c>
    </row>
    <row r="110" spans="1:5" ht="17">
      <c r="A110" s="23">
        <v>35089</v>
      </c>
      <c r="B110">
        <v>0.43</v>
      </c>
      <c r="E110" s="6" t="s">
        <v>428</v>
      </c>
    </row>
    <row r="111" spans="1:5" ht="17">
      <c r="A111" s="23">
        <v>35096</v>
      </c>
      <c r="B111">
        <v>0.43</v>
      </c>
      <c r="E111" s="6" t="s">
        <v>429</v>
      </c>
    </row>
    <row r="112" spans="1:5" ht="17">
      <c r="A112" s="23">
        <v>35103</v>
      </c>
      <c r="B112">
        <v>0.43</v>
      </c>
      <c r="E112" s="6" t="s">
        <v>430</v>
      </c>
    </row>
    <row r="113" spans="1:5" ht="17">
      <c r="A113" s="23">
        <v>35110</v>
      </c>
      <c r="B113">
        <v>0.44</v>
      </c>
      <c r="E113" s="6" t="s">
        <v>431</v>
      </c>
    </row>
    <row r="114" spans="1:5" ht="17">
      <c r="A114" s="23">
        <v>35117</v>
      </c>
      <c r="B114">
        <v>0.45</v>
      </c>
      <c r="E114" s="6" t="s">
        <v>432</v>
      </c>
    </row>
    <row r="115" spans="1:5" ht="17">
      <c r="A115" s="23">
        <v>35124</v>
      </c>
      <c r="B115">
        <v>0.46</v>
      </c>
      <c r="E115" s="6" t="s">
        <v>433</v>
      </c>
    </row>
    <row r="116" spans="1:5" ht="17">
      <c r="A116" s="23">
        <v>35131</v>
      </c>
      <c r="B116">
        <v>0.46</v>
      </c>
      <c r="E116" s="6" t="s">
        <v>434</v>
      </c>
    </row>
    <row r="117" spans="1:5" ht="17">
      <c r="A117" s="23">
        <v>35138</v>
      </c>
      <c r="B117">
        <v>0.46</v>
      </c>
      <c r="E117" s="6" t="s">
        <v>435</v>
      </c>
    </row>
    <row r="118" spans="1:5" ht="17">
      <c r="A118" s="23">
        <v>35145</v>
      </c>
      <c r="B118">
        <v>0.46</v>
      </c>
      <c r="E118" s="6" t="s">
        <v>436</v>
      </c>
    </row>
    <row r="119" spans="1:5" ht="17">
      <c r="A119" s="23">
        <v>35152</v>
      </c>
      <c r="B119">
        <v>0.46</v>
      </c>
      <c r="E119" s="6" t="s">
        <v>437</v>
      </c>
    </row>
    <row r="120" spans="1:5" ht="17">
      <c r="A120" s="23">
        <v>35159</v>
      </c>
      <c r="B120">
        <v>0.46</v>
      </c>
      <c r="E120" s="6" t="s">
        <v>438</v>
      </c>
    </row>
    <row r="121" spans="1:5" ht="17">
      <c r="A121" s="23">
        <v>35166</v>
      </c>
      <c r="B121">
        <v>0.46</v>
      </c>
      <c r="E121" s="6" t="s">
        <v>439</v>
      </c>
    </row>
    <row r="122" spans="1:5" ht="17">
      <c r="A122" s="23">
        <v>35173</v>
      </c>
      <c r="B122">
        <v>0.47</v>
      </c>
      <c r="E122" s="6" t="s">
        <v>440</v>
      </c>
    </row>
    <row r="123" spans="1:5" ht="17">
      <c r="A123" s="23">
        <v>35180</v>
      </c>
      <c r="B123">
        <v>0.47</v>
      </c>
      <c r="E123" s="6" t="s">
        <v>441</v>
      </c>
    </row>
    <row r="124" spans="1:5" ht="17">
      <c r="A124" s="23">
        <v>35187</v>
      </c>
      <c r="B124">
        <v>0.48</v>
      </c>
      <c r="E124" s="6" t="s">
        <v>442</v>
      </c>
    </row>
    <row r="125" spans="1:5" ht="17">
      <c r="A125" s="23">
        <v>35194</v>
      </c>
      <c r="B125">
        <v>0.48</v>
      </c>
      <c r="E125" s="6" t="s">
        <v>443</v>
      </c>
    </row>
    <row r="126" spans="1:5" ht="17">
      <c r="A126" s="23">
        <v>35201</v>
      </c>
      <c r="B126">
        <v>0.49</v>
      </c>
      <c r="E126" s="6" t="s">
        <v>444</v>
      </c>
    </row>
    <row r="127" spans="1:5" ht="17">
      <c r="A127" s="23">
        <v>35208</v>
      </c>
      <c r="B127">
        <v>0.48</v>
      </c>
      <c r="E127" s="6" t="s">
        <v>445</v>
      </c>
    </row>
    <row r="128" spans="1:5" ht="17">
      <c r="A128" s="23">
        <v>35215</v>
      </c>
      <c r="B128">
        <v>0.47</v>
      </c>
      <c r="E128" s="6" t="s">
        <v>446</v>
      </c>
    </row>
    <row r="129" spans="1:5" ht="17">
      <c r="A129" s="23">
        <v>35222</v>
      </c>
      <c r="B129">
        <v>0.48</v>
      </c>
      <c r="E129" s="6" t="s">
        <v>447</v>
      </c>
    </row>
    <row r="130" spans="1:5" ht="17">
      <c r="A130" s="23">
        <v>35229</v>
      </c>
      <c r="B130">
        <v>0.48</v>
      </c>
      <c r="E130" s="6" t="s">
        <v>448</v>
      </c>
    </row>
    <row r="131" spans="1:5" ht="17">
      <c r="A131" s="23">
        <v>35236</v>
      </c>
      <c r="B131">
        <v>0.49</v>
      </c>
      <c r="E131" s="6" t="s">
        <v>449</v>
      </c>
    </row>
    <row r="132" spans="1:5" ht="17">
      <c r="A132" s="23">
        <v>35243</v>
      </c>
      <c r="B132">
        <v>0.5</v>
      </c>
      <c r="E132" s="6" t="s">
        <v>450</v>
      </c>
    </row>
    <row r="133" spans="1:5" ht="17">
      <c r="A133" s="23">
        <v>35250</v>
      </c>
      <c r="B133">
        <v>0.5</v>
      </c>
      <c r="E133" s="6" t="s">
        <v>451</v>
      </c>
    </row>
    <row r="134" spans="1:5" ht="17">
      <c r="A134" s="23">
        <v>35257</v>
      </c>
      <c r="B134">
        <v>0.5</v>
      </c>
      <c r="E134" s="6" t="s">
        <v>452</v>
      </c>
    </row>
    <row r="135" spans="1:5" ht="17">
      <c r="A135" s="23">
        <v>35264</v>
      </c>
      <c r="B135">
        <v>0.51</v>
      </c>
      <c r="E135" s="6" t="s">
        <v>453</v>
      </c>
    </row>
    <row r="136" spans="1:5" ht="17">
      <c r="A136" s="23">
        <v>35271</v>
      </c>
      <c r="B136">
        <v>0.52</v>
      </c>
      <c r="E136" s="6" t="s">
        <v>454</v>
      </c>
    </row>
    <row r="137" spans="1:5" ht="17">
      <c r="A137" s="23">
        <v>35278</v>
      </c>
      <c r="B137">
        <v>0.51</v>
      </c>
      <c r="E137" s="6" t="s">
        <v>455</v>
      </c>
    </row>
    <row r="138" spans="1:5" ht="17">
      <c r="A138" s="23">
        <v>35285</v>
      </c>
      <c r="B138">
        <v>0.48</v>
      </c>
      <c r="E138" s="6" t="s">
        <v>456</v>
      </c>
    </row>
    <row r="139" spans="1:5" ht="17">
      <c r="A139" s="23">
        <v>35292</v>
      </c>
      <c r="B139">
        <v>0.45</v>
      </c>
      <c r="E139" s="6" t="s">
        <v>457</v>
      </c>
    </row>
    <row r="140" spans="1:5" ht="17">
      <c r="A140" s="23">
        <v>35299</v>
      </c>
      <c r="B140">
        <v>0.42</v>
      </c>
      <c r="E140" s="6" t="s">
        <v>458</v>
      </c>
    </row>
    <row r="141" spans="1:5" ht="17">
      <c r="A141" s="23">
        <v>35306</v>
      </c>
      <c r="B141">
        <v>0.38</v>
      </c>
      <c r="E141" s="6" t="s">
        <v>459</v>
      </c>
    </row>
    <row r="142" spans="1:5" ht="17">
      <c r="A142" s="23">
        <v>35313</v>
      </c>
      <c r="B142">
        <v>0.34</v>
      </c>
      <c r="E142" s="6" t="s">
        <v>460</v>
      </c>
    </row>
    <row r="143" spans="1:5" ht="17">
      <c r="A143" s="23">
        <v>35320</v>
      </c>
      <c r="B143">
        <v>0.33</v>
      </c>
      <c r="E143" s="6" t="s">
        <v>461</v>
      </c>
    </row>
    <row r="144" spans="1:5" ht="17">
      <c r="A144" s="23">
        <v>35327</v>
      </c>
      <c r="B144">
        <v>0.32</v>
      </c>
      <c r="E144" s="6" t="s">
        <v>462</v>
      </c>
    </row>
    <row r="145" spans="1:5" ht="17">
      <c r="A145" s="23">
        <v>35334</v>
      </c>
      <c r="B145">
        <v>0.32</v>
      </c>
      <c r="E145" s="6" t="s">
        <v>463</v>
      </c>
    </row>
    <row r="146" spans="1:5" ht="17">
      <c r="A146" s="23">
        <v>35341</v>
      </c>
      <c r="B146">
        <v>0.32</v>
      </c>
      <c r="E146" s="6" t="s">
        <v>464</v>
      </c>
    </row>
    <row r="147" spans="1:5" ht="17">
      <c r="A147" s="23">
        <v>35348</v>
      </c>
      <c r="B147">
        <v>0.31</v>
      </c>
      <c r="E147" s="6" t="s">
        <v>465</v>
      </c>
    </row>
    <row r="148" spans="1:5" ht="17">
      <c r="A148" s="23">
        <v>35355</v>
      </c>
      <c r="B148">
        <v>0.3</v>
      </c>
      <c r="E148" s="6" t="s">
        <v>466</v>
      </c>
    </row>
    <row r="149" spans="1:5" ht="17">
      <c r="A149" s="23">
        <v>35362</v>
      </c>
      <c r="B149">
        <v>0.28999999999999998</v>
      </c>
      <c r="E149" s="6" t="s">
        <v>467</v>
      </c>
    </row>
    <row r="150" spans="1:5" ht="17">
      <c r="A150" s="23">
        <v>35369</v>
      </c>
      <c r="B150">
        <v>0.28000000000000003</v>
      </c>
      <c r="E150" s="6" t="s">
        <v>468</v>
      </c>
    </row>
    <row r="151" spans="1:5" ht="17">
      <c r="A151" s="23">
        <v>35376</v>
      </c>
      <c r="B151">
        <v>0.28000000000000003</v>
      </c>
      <c r="E151" s="6" t="s">
        <v>469</v>
      </c>
    </row>
    <row r="152" spans="1:5" ht="17">
      <c r="A152" s="23">
        <v>35383</v>
      </c>
      <c r="B152">
        <v>0.28000000000000003</v>
      </c>
      <c r="E152" s="6" t="s">
        <v>470</v>
      </c>
    </row>
    <row r="153" spans="1:5" ht="17">
      <c r="A153" s="23">
        <v>35390</v>
      </c>
      <c r="B153">
        <v>0.28000000000000003</v>
      </c>
      <c r="E153" s="6" t="s">
        <v>471</v>
      </c>
    </row>
    <row r="154" spans="1:5" ht="17">
      <c r="A154" s="23">
        <v>35397</v>
      </c>
      <c r="B154">
        <v>0.28000000000000003</v>
      </c>
      <c r="E154" s="6" t="s">
        <v>472</v>
      </c>
    </row>
    <row r="155" spans="1:5" ht="17">
      <c r="A155" s="23">
        <v>35404</v>
      </c>
      <c r="B155">
        <v>0.28999999999999998</v>
      </c>
      <c r="E155" s="6" t="s">
        <v>473</v>
      </c>
    </row>
    <row r="156" spans="1:5" ht="17">
      <c r="A156" s="23">
        <v>35411</v>
      </c>
      <c r="B156">
        <v>0.28999999999999998</v>
      </c>
      <c r="E156" s="6" t="s">
        <v>474</v>
      </c>
    </row>
    <row r="157" spans="1:5" ht="17">
      <c r="A157" s="23">
        <v>35418</v>
      </c>
      <c r="B157">
        <v>0.28999999999999998</v>
      </c>
      <c r="E157" s="6" t="s">
        <v>475</v>
      </c>
    </row>
    <row r="158" spans="1:5" ht="17">
      <c r="A158" s="23">
        <v>35425</v>
      </c>
      <c r="B158">
        <v>0.28999999999999998</v>
      </c>
      <c r="E158" s="6" t="s">
        <v>476</v>
      </c>
    </row>
    <row r="159" spans="1:5" ht="17">
      <c r="A159" s="23">
        <v>35432</v>
      </c>
      <c r="B159">
        <v>0.28999999999999998</v>
      </c>
      <c r="E159" s="6" t="s">
        <v>477</v>
      </c>
    </row>
    <row r="160" spans="1:5" ht="17">
      <c r="A160" s="23">
        <v>35439</v>
      </c>
      <c r="B160">
        <v>0.28000000000000003</v>
      </c>
      <c r="E160" s="6" t="s">
        <v>478</v>
      </c>
    </row>
    <row r="161" spans="1:5" ht="17">
      <c r="A161" s="23">
        <v>35446</v>
      </c>
      <c r="B161">
        <v>0.28000000000000003</v>
      </c>
      <c r="E161" s="6" t="s">
        <v>479</v>
      </c>
    </row>
    <row r="162" spans="1:5" ht="17">
      <c r="A162" s="23">
        <v>35453</v>
      </c>
      <c r="B162">
        <v>0.27</v>
      </c>
      <c r="E162" s="6" t="s">
        <v>480</v>
      </c>
    </row>
    <row r="163" spans="1:5" ht="17">
      <c r="A163" s="23">
        <v>35460</v>
      </c>
      <c r="B163">
        <v>0.27</v>
      </c>
      <c r="E163" s="6" t="s">
        <v>481</v>
      </c>
    </row>
    <row r="164" spans="1:5" ht="17">
      <c r="A164" s="23">
        <v>35467</v>
      </c>
      <c r="B164">
        <v>0.27</v>
      </c>
      <c r="E164" s="6" t="s">
        <v>482</v>
      </c>
    </row>
    <row r="165" spans="1:5" ht="17">
      <c r="A165" s="23">
        <v>35474</v>
      </c>
      <c r="B165">
        <v>0.27</v>
      </c>
      <c r="E165" s="6" t="s">
        <v>483</v>
      </c>
    </row>
    <row r="166" spans="1:5" ht="17">
      <c r="A166" s="23">
        <v>35481</v>
      </c>
      <c r="B166">
        <v>0.27</v>
      </c>
      <c r="E166" s="6" t="s">
        <v>484</v>
      </c>
    </row>
    <row r="167" spans="1:5" ht="17">
      <c r="A167" s="23">
        <v>35488</v>
      </c>
      <c r="B167">
        <v>0.27</v>
      </c>
      <c r="E167" s="6" t="s">
        <v>485</v>
      </c>
    </row>
    <row r="168" spans="1:5" ht="17">
      <c r="A168" s="23">
        <v>35495</v>
      </c>
      <c r="B168">
        <v>0.27</v>
      </c>
      <c r="E168" s="6" t="s">
        <v>486</v>
      </c>
    </row>
    <row r="169" spans="1:5" ht="17">
      <c r="A169" s="23">
        <v>35502</v>
      </c>
      <c r="B169">
        <v>0.27</v>
      </c>
      <c r="E169" s="6" t="s">
        <v>487</v>
      </c>
    </row>
    <row r="170" spans="1:5" ht="17">
      <c r="A170" s="23">
        <v>35509</v>
      </c>
      <c r="B170">
        <v>0.28000000000000003</v>
      </c>
      <c r="E170" s="6" t="s">
        <v>488</v>
      </c>
    </row>
    <row r="171" spans="1:5" ht="17">
      <c r="A171" s="23">
        <v>35516</v>
      </c>
      <c r="B171">
        <v>0.28000000000000003</v>
      </c>
      <c r="E171" s="6" t="s">
        <v>489</v>
      </c>
    </row>
    <row r="172" spans="1:5" ht="17">
      <c r="A172" s="23">
        <v>35523</v>
      </c>
      <c r="B172">
        <v>0.28000000000000003</v>
      </c>
      <c r="E172" s="6" t="s">
        <v>490</v>
      </c>
    </row>
    <row r="173" spans="1:5" ht="17">
      <c r="A173" s="23">
        <v>35530</v>
      </c>
      <c r="B173">
        <v>0.27</v>
      </c>
      <c r="E173" s="6" t="s">
        <v>491</v>
      </c>
    </row>
    <row r="174" spans="1:5" ht="17">
      <c r="A174" s="23">
        <v>35537</v>
      </c>
      <c r="B174">
        <v>0.27</v>
      </c>
      <c r="E174" s="6" t="s">
        <v>492</v>
      </c>
    </row>
    <row r="175" spans="1:5" ht="17">
      <c r="A175" s="23">
        <v>35544</v>
      </c>
      <c r="B175">
        <v>0.27</v>
      </c>
      <c r="E175" s="6" t="s">
        <v>493</v>
      </c>
    </row>
    <row r="176" spans="1:5" ht="17">
      <c r="A176" s="23">
        <v>35551</v>
      </c>
      <c r="B176">
        <v>0.27</v>
      </c>
      <c r="E176" s="6" t="s">
        <v>494</v>
      </c>
    </row>
    <row r="177" spans="1:5" ht="17">
      <c r="A177" s="23">
        <v>35558</v>
      </c>
      <c r="B177">
        <v>0.28999999999999998</v>
      </c>
      <c r="E177" s="6" t="s">
        <v>495</v>
      </c>
    </row>
    <row r="178" spans="1:5" ht="17">
      <c r="A178" s="23">
        <v>35565</v>
      </c>
      <c r="B178">
        <v>0.3</v>
      </c>
      <c r="E178" s="6" t="s">
        <v>496</v>
      </c>
    </row>
    <row r="179" spans="1:5" ht="17">
      <c r="A179" s="23">
        <v>35572</v>
      </c>
      <c r="B179">
        <v>0.31</v>
      </c>
      <c r="E179" s="6" t="s">
        <v>497</v>
      </c>
    </row>
    <row r="180" spans="1:5" ht="17">
      <c r="A180" s="23">
        <v>35579</v>
      </c>
      <c r="B180">
        <v>0.32</v>
      </c>
      <c r="E180" s="6" t="s">
        <v>498</v>
      </c>
    </row>
    <row r="181" spans="1:5" ht="17">
      <c r="A181" s="23">
        <v>35586</v>
      </c>
      <c r="B181">
        <v>0.33</v>
      </c>
      <c r="E181" s="6" t="s">
        <v>499</v>
      </c>
    </row>
    <row r="182" spans="1:5" ht="17">
      <c r="A182" s="23">
        <v>35593</v>
      </c>
      <c r="B182">
        <v>0.34</v>
      </c>
      <c r="E182" s="6" t="s">
        <v>500</v>
      </c>
    </row>
    <row r="183" spans="1:5" ht="17">
      <c r="A183" s="23">
        <v>35600</v>
      </c>
      <c r="B183">
        <v>0.35</v>
      </c>
      <c r="E183" s="6" t="s">
        <v>501</v>
      </c>
    </row>
    <row r="184" spans="1:5" ht="17">
      <c r="A184" s="23">
        <v>35607</v>
      </c>
      <c r="B184">
        <v>0.35</v>
      </c>
      <c r="E184" s="6" t="s">
        <v>502</v>
      </c>
    </row>
    <row r="185" spans="1:5" ht="17">
      <c r="A185" s="23">
        <v>35614</v>
      </c>
      <c r="B185">
        <v>0.35</v>
      </c>
      <c r="E185" s="6" t="s">
        <v>503</v>
      </c>
    </row>
    <row r="186" spans="1:5" ht="17">
      <c r="A186" s="23">
        <v>35621</v>
      </c>
      <c r="B186">
        <v>0.35</v>
      </c>
      <c r="E186" s="6" t="s">
        <v>504</v>
      </c>
    </row>
    <row r="187" spans="1:5" ht="17">
      <c r="A187" s="23">
        <v>35628</v>
      </c>
      <c r="B187">
        <v>0.35</v>
      </c>
      <c r="E187" s="6" t="s">
        <v>505</v>
      </c>
    </row>
    <row r="188" spans="1:5" ht="17">
      <c r="A188" s="23">
        <v>35635</v>
      </c>
      <c r="B188">
        <v>0.35</v>
      </c>
      <c r="E188" s="6" t="s">
        <v>506</v>
      </c>
    </row>
    <row r="189" spans="1:5" ht="17">
      <c r="A189" s="23">
        <v>35642</v>
      </c>
      <c r="B189">
        <v>0.33</v>
      </c>
      <c r="E189" s="6" t="s">
        <v>507</v>
      </c>
    </row>
    <row r="190" spans="1:5" ht="17">
      <c r="A190" s="23">
        <v>35649</v>
      </c>
      <c r="B190">
        <v>0.31</v>
      </c>
      <c r="E190" s="6" t="s">
        <v>508</v>
      </c>
    </row>
    <row r="191" spans="1:5" ht="17">
      <c r="A191" s="23">
        <v>35656</v>
      </c>
      <c r="B191">
        <v>0.28999999999999998</v>
      </c>
      <c r="E191" s="6" t="s">
        <v>509</v>
      </c>
    </row>
    <row r="192" spans="1:5" ht="17">
      <c r="A192" s="23">
        <v>35663</v>
      </c>
      <c r="B192">
        <v>0.28000000000000003</v>
      </c>
      <c r="E192" s="6" t="s">
        <v>510</v>
      </c>
    </row>
    <row r="193" spans="1:5" ht="17">
      <c r="A193" s="23">
        <v>35670</v>
      </c>
      <c r="B193">
        <v>0.27</v>
      </c>
      <c r="E193" s="6" t="s">
        <v>511</v>
      </c>
    </row>
    <row r="194" spans="1:5" ht="17">
      <c r="A194" s="23">
        <v>35677</v>
      </c>
      <c r="B194">
        <v>0.26</v>
      </c>
      <c r="E194" s="6" t="s">
        <v>512</v>
      </c>
    </row>
    <row r="195" spans="1:5" ht="17">
      <c r="A195" s="23">
        <v>35684</v>
      </c>
      <c r="B195">
        <v>0.26</v>
      </c>
      <c r="E195" s="6" t="s">
        <v>513</v>
      </c>
    </row>
    <row r="196" spans="1:5" ht="17">
      <c r="A196" s="23">
        <v>35691</v>
      </c>
      <c r="B196">
        <v>0.26</v>
      </c>
      <c r="E196" s="6" t="s">
        <v>514</v>
      </c>
    </row>
    <row r="197" spans="1:5" ht="17">
      <c r="A197" s="23">
        <v>35698</v>
      </c>
      <c r="B197">
        <v>0.26</v>
      </c>
      <c r="E197" s="6" t="s">
        <v>515</v>
      </c>
    </row>
    <row r="198" spans="1:5" ht="17">
      <c r="A198" s="23">
        <v>35705</v>
      </c>
      <c r="B198">
        <v>0.25</v>
      </c>
      <c r="E198" s="6" t="s">
        <v>516</v>
      </c>
    </row>
    <row r="199" spans="1:5" ht="17">
      <c r="A199" s="23">
        <v>35712</v>
      </c>
      <c r="B199">
        <v>0.25</v>
      </c>
      <c r="E199" s="6" t="s">
        <v>517</v>
      </c>
    </row>
    <row r="200" spans="1:5" ht="17">
      <c r="A200" s="23">
        <v>35719</v>
      </c>
      <c r="B200">
        <v>0.25</v>
      </c>
      <c r="E200" s="6" t="s">
        <v>518</v>
      </c>
    </row>
    <row r="201" spans="1:5" ht="17">
      <c r="A201" s="23">
        <v>35726</v>
      </c>
      <c r="B201">
        <v>0.25</v>
      </c>
      <c r="E201" s="6" t="s">
        <v>519</v>
      </c>
    </row>
    <row r="202" spans="1:5" ht="17">
      <c r="A202" s="23">
        <v>35733</v>
      </c>
      <c r="B202">
        <v>0.25</v>
      </c>
      <c r="E202" s="6" t="s">
        <v>520</v>
      </c>
    </row>
    <row r="203" spans="1:5" ht="17">
      <c r="A203" s="23">
        <v>35740</v>
      </c>
      <c r="B203">
        <v>0.25</v>
      </c>
      <c r="E203" s="6" t="s">
        <v>521</v>
      </c>
    </row>
    <row r="204" spans="1:5" ht="17">
      <c r="A204" s="23">
        <v>35747</v>
      </c>
      <c r="B204">
        <v>0.25</v>
      </c>
      <c r="E204" s="6" t="s">
        <v>522</v>
      </c>
    </row>
    <row r="205" spans="1:5" ht="17">
      <c r="A205" s="23">
        <v>35754</v>
      </c>
      <c r="B205">
        <v>0.25</v>
      </c>
      <c r="E205" s="6" t="s">
        <v>523</v>
      </c>
    </row>
    <row r="206" spans="1:5" ht="17">
      <c r="A206" s="23">
        <v>35761</v>
      </c>
      <c r="B206">
        <v>0.26</v>
      </c>
      <c r="E206" s="6" t="s">
        <v>524</v>
      </c>
    </row>
    <row r="207" spans="1:5" ht="17">
      <c r="A207" s="23">
        <v>35768</v>
      </c>
      <c r="B207">
        <v>0.27</v>
      </c>
      <c r="E207" s="6" t="s">
        <v>525</v>
      </c>
    </row>
    <row r="208" spans="1:5" ht="17">
      <c r="A208" s="23">
        <v>35775</v>
      </c>
      <c r="B208">
        <v>0.27</v>
      </c>
      <c r="E208" s="6" t="s">
        <v>526</v>
      </c>
    </row>
    <row r="209" spans="1:5" ht="17">
      <c r="A209" s="23">
        <v>35782</v>
      </c>
      <c r="B209">
        <v>0.28000000000000003</v>
      </c>
      <c r="E209" s="6" t="s">
        <v>527</v>
      </c>
    </row>
    <row r="210" spans="1:5" ht="17">
      <c r="A210" s="23">
        <v>35789</v>
      </c>
      <c r="B210">
        <v>0.27</v>
      </c>
      <c r="E210" s="6" t="s">
        <v>528</v>
      </c>
    </row>
    <row r="211" spans="1:5" ht="17">
      <c r="A211" s="23">
        <v>35796</v>
      </c>
      <c r="B211">
        <v>0.27</v>
      </c>
      <c r="E211" s="6" t="s">
        <v>529</v>
      </c>
    </row>
    <row r="212" spans="1:5" ht="17">
      <c r="A212" s="23">
        <v>35803</v>
      </c>
      <c r="B212">
        <v>0.27</v>
      </c>
      <c r="E212" s="6" t="s">
        <v>530</v>
      </c>
    </row>
    <row r="213" spans="1:5" ht="17">
      <c r="A213" s="23">
        <v>35810</v>
      </c>
      <c r="B213">
        <v>0.26</v>
      </c>
      <c r="E213" s="6" t="s">
        <v>531</v>
      </c>
    </row>
    <row r="214" spans="1:5" ht="17">
      <c r="A214" s="23">
        <v>35817</v>
      </c>
      <c r="B214">
        <v>0.26</v>
      </c>
      <c r="E214" s="6" t="s">
        <v>532</v>
      </c>
    </row>
    <row r="215" spans="1:5" ht="17">
      <c r="A215" s="23">
        <v>35824</v>
      </c>
      <c r="B215">
        <v>0.26</v>
      </c>
      <c r="E215" s="6" t="s">
        <v>533</v>
      </c>
    </row>
    <row r="216" spans="1:5" ht="17">
      <c r="A216" s="23">
        <v>35831</v>
      </c>
      <c r="B216">
        <v>0.27</v>
      </c>
      <c r="E216" s="6" t="s">
        <v>534</v>
      </c>
    </row>
    <row r="217" spans="1:5" ht="17">
      <c r="A217" s="23">
        <v>35838</v>
      </c>
      <c r="B217">
        <v>0.28000000000000003</v>
      </c>
      <c r="E217" s="6" t="s">
        <v>535</v>
      </c>
    </row>
    <row r="218" spans="1:5" ht="17">
      <c r="A218" s="23">
        <v>35845</v>
      </c>
      <c r="B218">
        <v>0.28000000000000003</v>
      </c>
      <c r="E218" s="6" t="s">
        <v>536</v>
      </c>
    </row>
    <row r="219" spans="1:5" ht="17">
      <c r="A219" s="23">
        <v>35852</v>
      </c>
      <c r="B219">
        <v>0.28000000000000003</v>
      </c>
      <c r="E219" s="6" t="s">
        <v>537</v>
      </c>
    </row>
    <row r="220" spans="1:5" ht="17">
      <c r="A220" s="23">
        <v>35859</v>
      </c>
      <c r="B220">
        <v>0.28000000000000003</v>
      </c>
      <c r="E220" s="6" t="s">
        <v>538</v>
      </c>
    </row>
    <row r="221" spans="1:5" ht="17">
      <c r="A221" s="23">
        <v>35866</v>
      </c>
      <c r="B221">
        <v>0.27</v>
      </c>
      <c r="E221" s="6" t="s">
        <v>539</v>
      </c>
    </row>
    <row r="222" spans="1:5" ht="17">
      <c r="A222" s="23">
        <v>35873</v>
      </c>
      <c r="B222">
        <v>0.26</v>
      </c>
      <c r="E222" s="6" t="s">
        <v>540</v>
      </c>
    </row>
    <row r="223" spans="1:5" ht="17">
      <c r="A223" s="23">
        <v>35880</v>
      </c>
      <c r="B223">
        <v>0.26</v>
      </c>
      <c r="E223" s="6" t="s">
        <v>541</v>
      </c>
    </row>
    <row r="224" spans="1:5" ht="17">
      <c r="A224" s="23">
        <v>35887</v>
      </c>
      <c r="B224">
        <v>0.26</v>
      </c>
      <c r="E224" s="6" t="s">
        <v>542</v>
      </c>
    </row>
    <row r="225" spans="1:5" ht="17">
      <c r="A225" s="23">
        <v>35894</v>
      </c>
      <c r="B225">
        <v>0.25</v>
      </c>
      <c r="E225" s="6" t="s">
        <v>543</v>
      </c>
    </row>
    <row r="226" spans="1:5" ht="17">
      <c r="A226" s="23">
        <v>35901</v>
      </c>
      <c r="B226">
        <v>0.25</v>
      </c>
      <c r="E226" s="6" t="s">
        <v>544</v>
      </c>
    </row>
    <row r="227" spans="1:5" ht="17">
      <c r="A227" s="23">
        <v>35908</v>
      </c>
      <c r="B227">
        <v>0.25</v>
      </c>
      <c r="E227" s="6" t="s">
        <v>545</v>
      </c>
    </row>
    <row r="228" spans="1:5" ht="17">
      <c r="A228" s="23">
        <v>35915</v>
      </c>
      <c r="B228">
        <v>0.25</v>
      </c>
      <c r="E228" s="6" t="s">
        <v>546</v>
      </c>
    </row>
    <row r="229" spans="1:5" ht="17">
      <c r="A229" s="23">
        <v>35922</v>
      </c>
      <c r="B229">
        <v>0.25</v>
      </c>
      <c r="E229" s="6" t="s">
        <v>547</v>
      </c>
    </row>
    <row r="230" spans="1:5" ht="17">
      <c r="A230" s="23">
        <v>35929</v>
      </c>
      <c r="B230">
        <v>0.25</v>
      </c>
      <c r="E230" s="6" t="s">
        <v>548</v>
      </c>
    </row>
    <row r="231" spans="1:5" ht="17">
      <c r="A231" s="23">
        <v>35936</v>
      </c>
      <c r="B231">
        <v>0.25</v>
      </c>
      <c r="E231" s="6" t="s">
        <v>549</v>
      </c>
    </row>
    <row r="232" spans="1:5" ht="17">
      <c r="A232" s="23">
        <v>35943</v>
      </c>
      <c r="B232">
        <v>0.25</v>
      </c>
      <c r="E232" s="6" t="s">
        <v>550</v>
      </c>
    </row>
    <row r="233" spans="1:5" ht="17">
      <c r="A233" s="23">
        <v>35950</v>
      </c>
      <c r="B233">
        <v>0.25</v>
      </c>
      <c r="E233" s="6" t="s">
        <v>551</v>
      </c>
    </row>
    <row r="234" spans="1:5" ht="17">
      <c r="A234" s="23">
        <v>35957</v>
      </c>
      <c r="B234">
        <v>0.25</v>
      </c>
      <c r="E234" s="6" t="s">
        <v>552</v>
      </c>
    </row>
    <row r="235" spans="1:5" ht="17">
      <c r="A235" s="23">
        <v>35964</v>
      </c>
      <c r="B235">
        <v>0.26</v>
      </c>
      <c r="E235" s="6" t="s">
        <v>553</v>
      </c>
    </row>
    <row r="236" spans="1:5" ht="17">
      <c r="A236" s="23">
        <v>35971</v>
      </c>
      <c r="B236">
        <v>0.26</v>
      </c>
      <c r="E236" s="6" t="s">
        <v>554</v>
      </c>
    </row>
    <row r="237" spans="1:5" ht="17">
      <c r="A237" s="23">
        <v>35978</v>
      </c>
      <c r="B237">
        <v>0.26</v>
      </c>
      <c r="E237" s="6" t="s">
        <v>555</v>
      </c>
    </row>
    <row r="238" spans="1:5" ht="17">
      <c r="A238" s="23">
        <v>35985</v>
      </c>
      <c r="B238">
        <v>0.27</v>
      </c>
      <c r="E238" s="6" t="s">
        <v>556</v>
      </c>
    </row>
    <row r="239" spans="1:5" ht="17">
      <c r="A239" s="23">
        <v>35992</v>
      </c>
      <c r="B239">
        <v>0.27</v>
      </c>
      <c r="E239" s="6" t="s">
        <v>557</v>
      </c>
    </row>
    <row r="240" spans="1:5" ht="17">
      <c r="A240" s="23">
        <v>35999</v>
      </c>
      <c r="B240">
        <v>0.26</v>
      </c>
      <c r="E240" s="6" t="s">
        <v>558</v>
      </c>
    </row>
    <row r="241" spans="1:5" ht="17">
      <c r="A241" s="23">
        <v>36006</v>
      </c>
      <c r="B241">
        <v>0.26</v>
      </c>
      <c r="E241" s="6" t="s">
        <v>559</v>
      </c>
    </row>
    <row r="242" spans="1:5" ht="17">
      <c r="A242" s="23">
        <v>36013</v>
      </c>
      <c r="B242">
        <v>0.26</v>
      </c>
      <c r="E242" s="6" t="s">
        <v>560</v>
      </c>
    </row>
    <row r="243" spans="1:5" ht="17">
      <c r="A243" s="23">
        <v>36020</v>
      </c>
      <c r="B243">
        <v>0.26</v>
      </c>
      <c r="E243" s="6" t="s">
        <v>561</v>
      </c>
    </row>
    <row r="244" spans="1:5" ht="17">
      <c r="A244" s="23">
        <v>36027</v>
      </c>
      <c r="B244">
        <v>0.26</v>
      </c>
      <c r="E244" s="6" t="s">
        <v>562</v>
      </c>
    </row>
    <row r="245" spans="1:5" ht="17">
      <c r="A245" s="23">
        <v>36034</v>
      </c>
      <c r="B245">
        <v>0.26</v>
      </c>
      <c r="E245" s="6" t="s">
        <v>563</v>
      </c>
    </row>
    <row r="246" spans="1:5" ht="17">
      <c r="A246" s="23">
        <v>36041</v>
      </c>
      <c r="B246">
        <v>0.25</v>
      </c>
      <c r="E246" s="6" t="s">
        <v>564</v>
      </c>
    </row>
    <row r="247" spans="1:5" ht="17">
      <c r="A247" s="23">
        <v>36048</v>
      </c>
      <c r="B247">
        <v>0.24</v>
      </c>
      <c r="E247" s="6" t="s">
        <v>565</v>
      </c>
    </row>
    <row r="248" spans="1:5" ht="17">
      <c r="A248" s="23">
        <v>36055</v>
      </c>
      <c r="B248">
        <v>0.21</v>
      </c>
      <c r="E248" s="6" t="s">
        <v>566</v>
      </c>
    </row>
    <row r="249" spans="1:5" ht="17">
      <c r="A249" s="23">
        <v>36062</v>
      </c>
      <c r="B249">
        <v>0.2</v>
      </c>
      <c r="E249" s="6" t="s">
        <v>567</v>
      </c>
    </row>
    <row r="250" spans="1:5" ht="17">
      <c r="A250" s="23">
        <v>36069</v>
      </c>
      <c r="B250">
        <v>0.2</v>
      </c>
      <c r="E250" s="6" t="s">
        <v>568</v>
      </c>
    </row>
    <row r="251" spans="1:5" ht="17">
      <c r="A251" s="23">
        <v>36076</v>
      </c>
      <c r="B251">
        <v>0.19</v>
      </c>
      <c r="E251" s="6" t="s">
        <v>569</v>
      </c>
    </row>
    <row r="252" spans="1:5" ht="17">
      <c r="A252" s="23">
        <v>36083</v>
      </c>
      <c r="B252">
        <v>0.19</v>
      </c>
      <c r="E252" s="6" t="s">
        <v>570</v>
      </c>
    </row>
    <row r="253" spans="1:5" ht="17">
      <c r="A253" s="23">
        <v>36090</v>
      </c>
      <c r="B253">
        <v>0.19</v>
      </c>
      <c r="E253" s="6" t="s">
        <v>571</v>
      </c>
    </row>
    <row r="254" spans="1:5" ht="17">
      <c r="A254" s="23">
        <v>36097</v>
      </c>
      <c r="B254">
        <v>0.19</v>
      </c>
      <c r="E254" s="6" t="s">
        <v>572</v>
      </c>
    </row>
    <row r="255" spans="1:5" ht="17">
      <c r="A255" s="23">
        <v>36104</v>
      </c>
      <c r="B255">
        <v>0.19</v>
      </c>
      <c r="E255" s="6" t="s">
        <v>573</v>
      </c>
    </row>
    <row r="256" spans="1:5" ht="17">
      <c r="A256" s="23">
        <v>36111</v>
      </c>
      <c r="B256">
        <v>0.19</v>
      </c>
      <c r="E256" s="6" t="s">
        <v>574</v>
      </c>
    </row>
    <row r="257" spans="1:5" ht="17">
      <c r="A257" s="23">
        <v>36118</v>
      </c>
      <c r="B257">
        <v>0.19</v>
      </c>
      <c r="E257" s="6" t="s">
        <v>575</v>
      </c>
    </row>
    <row r="258" spans="1:5" ht="17">
      <c r="A258" s="23">
        <v>36125</v>
      </c>
      <c r="B258">
        <v>0.19</v>
      </c>
      <c r="E258" s="6" t="s">
        <v>576</v>
      </c>
    </row>
    <row r="259" spans="1:5" ht="17">
      <c r="A259" s="23">
        <v>36132</v>
      </c>
      <c r="B259">
        <v>0.2</v>
      </c>
      <c r="E259" s="6" t="s">
        <v>577</v>
      </c>
    </row>
    <row r="260" spans="1:5" ht="17">
      <c r="A260" s="23">
        <v>36139</v>
      </c>
      <c r="B260">
        <v>0.2</v>
      </c>
      <c r="E260" s="6" t="s">
        <v>578</v>
      </c>
    </row>
    <row r="261" spans="1:5" ht="17">
      <c r="A261" s="23">
        <v>36146</v>
      </c>
      <c r="B261">
        <v>0.2</v>
      </c>
      <c r="E261" s="6" t="s">
        <v>579</v>
      </c>
    </row>
    <row r="262" spans="1:5" ht="17">
      <c r="A262" s="23">
        <v>36153</v>
      </c>
      <c r="B262">
        <v>0.2</v>
      </c>
      <c r="E262" s="6" t="s">
        <v>580</v>
      </c>
    </row>
    <row r="263" spans="1:5" ht="17">
      <c r="A263" s="23">
        <v>36160</v>
      </c>
      <c r="B263">
        <v>0.2</v>
      </c>
      <c r="E263" s="6" t="s">
        <v>581</v>
      </c>
    </row>
    <row r="264" spans="1:5" ht="17">
      <c r="A264" s="23">
        <v>36167</v>
      </c>
      <c r="B264">
        <v>0.2</v>
      </c>
      <c r="E264" s="6" t="s">
        <v>582</v>
      </c>
    </row>
    <row r="265" spans="1:5" ht="17">
      <c r="A265" s="23">
        <v>36174</v>
      </c>
      <c r="B265">
        <v>0.2</v>
      </c>
      <c r="E265" s="6" t="s">
        <v>583</v>
      </c>
    </row>
    <row r="266" spans="1:5" ht="17">
      <c r="A266" s="23">
        <v>36181</v>
      </c>
      <c r="B266">
        <v>0.2</v>
      </c>
      <c r="E266" s="6" t="s">
        <v>584</v>
      </c>
    </row>
    <row r="267" spans="1:5" ht="17">
      <c r="A267" s="23">
        <v>36188</v>
      </c>
      <c r="B267">
        <v>0.2</v>
      </c>
      <c r="E267" s="6" t="s">
        <v>585</v>
      </c>
    </row>
    <row r="268" spans="1:5" ht="17">
      <c r="A268" s="23">
        <v>36195</v>
      </c>
      <c r="B268">
        <v>0.19</v>
      </c>
      <c r="E268" s="6" t="s">
        <v>586</v>
      </c>
    </row>
    <row r="269" spans="1:5" ht="17">
      <c r="A269" s="23">
        <v>36202</v>
      </c>
      <c r="B269">
        <v>0.19</v>
      </c>
      <c r="E269" s="6" t="s">
        <v>587</v>
      </c>
    </row>
    <row r="270" spans="1:5" ht="17">
      <c r="A270" s="23">
        <v>36209</v>
      </c>
      <c r="B270">
        <v>0.18</v>
      </c>
      <c r="E270" s="6" t="s">
        <v>588</v>
      </c>
    </row>
    <row r="271" spans="1:5" ht="17">
      <c r="A271" s="23">
        <v>36216</v>
      </c>
      <c r="B271">
        <v>0.17</v>
      </c>
      <c r="E271" s="6" t="s">
        <v>589</v>
      </c>
    </row>
    <row r="272" spans="1:5" ht="17">
      <c r="A272" s="23">
        <v>36223</v>
      </c>
      <c r="B272">
        <v>0.16</v>
      </c>
      <c r="E272" s="6" t="s">
        <v>590</v>
      </c>
    </row>
    <row r="273" spans="1:5" ht="17">
      <c r="A273" s="23">
        <v>36230</v>
      </c>
      <c r="B273">
        <v>0.16</v>
      </c>
      <c r="E273" s="6" t="s">
        <v>591</v>
      </c>
    </row>
    <row r="274" spans="1:5" ht="17">
      <c r="A274" s="23">
        <v>36237</v>
      </c>
      <c r="B274">
        <v>0.15</v>
      </c>
      <c r="E274" s="6" t="s">
        <v>592</v>
      </c>
    </row>
    <row r="275" spans="1:5" ht="17">
      <c r="A275" s="23">
        <v>36244</v>
      </c>
      <c r="B275">
        <v>0.15</v>
      </c>
      <c r="E275" s="6" t="s">
        <v>593</v>
      </c>
    </row>
    <row r="276" spans="1:5" ht="17">
      <c r="A276" s="23">
        <v>36251</v>
      </c>
      <c r="B276">
        <v>0.15</v>
      </c>
      <c r="E276" s="6" t="s">
        <v>594</v>
      </c>
    </row>
    <row r="277" spans="1:5" ht="17">
      <c r="A277" s="23">
        <v>36258</v>
      </c>
      <c r="B277">
        <v>0.15</v>
      </c>
      <c r="E277" s="6" t="s">
        <v>595</v>
      </c>
    </row>
    <row r="278" spans="1:5" ht="17">
      <c r="A278" s="23">
        <v>36265</v>
      </c>
      <c r="B278">
        <v>0.15</v>
      </c>
      <c r="E278" s="6" t="s">
        <v>596</v>
      </c>
    </row>
    <row r="279" spans="1:5" ht="17">
      <c r="A279" s="23">
        <v>36272</v>
      </c>
      <c r="B279">
        <v>0.15</v>
      </c>
      <c r="E279" s="6" t="s">
        <v>597</v>
      </c>
    </row>
    <row r="280" spans="1:5" ht="17">
      <c r="A280" s="23">
        <v>36279</v>
      </c>
      <c r="B280">
        <v>0.15</v>
      </c>
      <c r="E280" s="6" t="s">
        <v>598</v>
      </c>
    </row>
    <row r="281" spans="1:5" ht="17">
      <c r="A281" s="23">
        <v>36286</v>
      </c>
      <c r="B281">
        <v>0.14000000000000001</v>
      </c>
      <c r="E281" s="6" t="s">
        <v>599</v>
      </c>
    </row>
    <row r="282" spans="1:5" ht="17">
      <c r="A282" s="23">
        <v>36293</v>
      </c>
      <c r="B282">
        <v>0.14000000000000001</v>
      </c>
      <c r="E282" s="6" t="s">
        <v>600</v>
      </c>
    </row>
    <row r="283" spans="1:5" ht="17">
      <c r="A283" s="23">
        <v>36300</v>
      </c>
      <c r="B283">
        <v>0.14000000000000001</v>
      </c>
      <c r="E283" s="6" t="s">
        <v>601</v>
      </c>
    </row>
    <row r="284" spans="1:5" ht="17">
      <c r="A284" s="23">
        <v>36307</v>
      </c>
      <c r="B284">
        <v>0.14000000000000001</v>
      </c>
      <c r="E284" s="6" t="s">
        <v>602</v>
      </c>
    </row>
    <row r="285" spans="1:5" ht="17">
      <c r="A285" s="23">
        <v>36314</v>
      </c>
      <c r="B285">
        <v>0.14000000000000001</v>
      </c>
      <c r="E285" s="6" t="s">
        <v>603</v>
      </c>
    </row>
    <row r="286" spans="1:5" ht="17">
      <c r="A286" s="23">
        <v>36321</v>
      </c>
      <c r="B286">
        <v>0.14000000000000001</v>
      </c>
      <c r="E286" s="6" t="s">
        <v>604</v>
      </c>
    </row>
    <row r="287" spans="1:5" ht="17">
      <c r="A287" s="23">
        <v>36328</v>
      </c>
      <c r="B287">
        <v>0.14000000000000001</v>
      </c>
      <c r="E287" s="6" t="s">
        <v>605</v>
      </c>
    </row>
    <row r="288" spans="1:5" ht="17">
      <c r="A288" s="23">
        <v>36335</v>
      </c>
      <c r="B288">
        <v>0.14000000000000001</v>
      </c>
      <c r="E288" s="6" t="s">
        <v>606</v>
      </c>
    </row>
    <row r="289" spans="1:5" ht="17">
      <c r="A289" s="23">
        <v>36342</v>
      </c>
      <c r="B289">
        <v>0.14000000000000001</v>
      </c>
      <c r="E289" s="6" t="s">
        <v>607</v>
      </c>
    </row>
    <row r="290" spans="1:5" ht="17">
      <c r="A290" s="23">
        <v>36349</v>
      </c>
      <c r="B290">
        <v>0.14000000000000001</v>
      </c>
      <c r="E290" s="6" t="s">
        <v>608</v>
      </c>
    </row>
    <row r="291" spans="1:5" ht="17">
      <c r="A291" s="23">
        <v>36356</v>
      </c>
      <c r="B291">
        <v>0.14000000000000001</v>
      </c>
      <c r="E291" s="6" t="s">
        <v>609</v>
      </c>
    </row>
    <row r="292" spans="1:5" ht="17">
      <c r="A292" s="23">
        <v>36363</v>
      </c>
      <c r="B292">
        <v>0.14000000000000001</v>
      </c>
      <c r="E292" s="6" t="s">
        <v>610</v>
      </c>
    </row>
    <row r="293" spans="1:5" ht="17">
      <c r="A293" s="23">
        <v>36370</v>
      </c>
      <c r="B293">
        <v>0.14000000000000001</v>
      </c>
      <c r="E293" s="6" t="s">
        <v>611</v>
      </c>
    </row>
    <row r="294" spans="1:5" ht="17">
      <c r="A294" s="23">
        <v>36377</v>
      </c>
      <c r="B294">
        <v>0.14000000000000001</v>
      </c>
      <c r="E294" s="6" t="s">
        <v>612</v>
      </c>
    </row>
    <row r="295" spans="1:5" ht="17">
      <c r="A295" s="23">
        <v>36384</v>
      </c>
      <c r="B295">
        <v>0.14000000000000001</v>
      </c>
      <c r="E295" s="6" t="s">
        <v>613</v>
      </c>
    </row>
    <row r="296" spans="1:5" ht="17">
      <c r="A296" s="23">
        <v>36391</v>
      </c>
      <c r="B296">
        <v>0.14000000000000001</v>
      </c>
      <c r="E296" s="6" t="s">
        <v>614</v>
      </c>
    </row>
    <row r="297" spans="1:5" ht="17">
      <c r="A297" s="23">
        <v>36398</v>
      </c>
      <c r="B297">
        <v>0.14000000000000001</v>
      </c>
      <c r="E297" s="6" t="s">
        <v>615</v>
      </c>
    </row>
    <row r="298" spans="1:5" ht="17">
      <c r="A298" s="23">
        <v>36405</v>
      </c>
      <c r="B298">
        <v>0.14000000000000001</v>
      </c>
      <c r="E298" s="6" t="s">
        <v>616</v>
      </c>
    </row>
    <row r="299" spans="1:5" ht="17">
      <c r="A299" s="23">
        <v>36412</v>
      </c>
      <c r="B299">
        <v>0.14000000000000001</v>
      </c>
      <c r="E299" s="6" t="s">
        <v>617</v>
      </c>
    </row>
    <row r="300" spans="1:5" ht="17">
      <c r="A300" s="23">
        <v>36419</v>
      </c>
      <c r="B300">
        <v>0.14000000000000001</v>
      </c>
      <c r="E300" s="6" t="s">
        <v>618</v>
      </c>
    </row>
    <row r="301" spans="1:5" ht="17">
      <c r="A301" s="23">
        <v>36426</v>
      </c>
      <c r="B301">
        <v>0.14000000000000001</v>
      </c>
      <c r="E301" s="6" t="s">
        <v>619</v>
      </c>
    </row>
    <row r="302" spans="1:5" ht="17">
      <c r="A302" s="23">
        <v>36433</v>
      </c>
      <c r="B302">
        <v>0.14000000000000001</v>
      </c>
      <c r="E302" s="6" t="s">
        <v>620</v>
      </c>
    </row>
    <row r="303" spans="1:5" ht="17">
      <c r="A303" s="23">
        <v>36440</v>
      </c>
      <c r="B303">
        <v>0.14000000000000001</v>
      </c>
      <c r="E303" s="6" t="s">
        <v>621</v>
      </c>
    </row>
    <row r="304" spans="1:5" ht="17">
      <c r="A304" s="23">
        <v>36447</v>
      </c>
      <c r="B304">
        <v>0.14000000000000001</v>
      </c>
      <c r="E304" s="6" t="s">
        <v>622</v>
      </c>
    </row>
    <row r="305" spans="1:5" ht="17">
      <c r="A305" s="23">
        <v>36454</v>
      </c>
      <c r="B305">
        <v>0.14000000000000001</v>
      </c>
      <c r="E305" s="6" t="s">
        <v>623</v>
      </c>
    </row>
    <row r="306" spans="1:5" ht="17">
      <c r="A306" s="23">
        <v>36461</v>
      </c>
      <c r="B306">
        <v>0.14000000000000001</v>
      </c>
      <c r="E306" s="6" t="s">
        <v>624</v>
      </c>
    </row>
    <row r="307" spans="1:5" ht="17">
      <c r="A307" s="23">
        <v>36468</v>
      </c>
      <c r="B307">
        <v>0.14000000000000001</v>
      </c>
      <c r="E307" s="6" t="s">
        <v>625</v>
      </c>
    </row>
    <row r="308" spans="1:5" ht="17">
      <c r="A308" s="23">
        <v>36475</v>
      </c>
      <c r="B308">
        <v>0.14000000000000001</v>
      </c>
      <c r="E308" s="6" t="s">
        <v>626</v>
      </c>
    </row>
    <row r="309" spans="1:5" ht="17">
      <c r="A309" s="23">
        <v>36482</v>
      </c>
      <c r="B309">
        <v>0.14000000000000001</v>
      </c>
      <c r="E309" s="6" t="s">
        <v>627</v>
      </c>
    </row>
    <row r="310" spans="1:5" ht="17">
      <c r="A310" s="23">
        <v>36489</v>
      </c>
      <c r="B310">
        <v>0.14000000000000001</v>
      </c>
      <c r="E310" s="6" t="s">
        <v>628</v>
      </c>
    </row>
    <row r="311" spans="1:5" ht="17">
      <c r="A311" s="23">
        <v>36496</v>
      </c>
      <c r="B311">
        <v>0.14000000000000001</v>
      </c>
      <c r="E311" s="6" t="s">
        <v>629</v>
      </c>
    </row>
    <row r="312" spans="1:5" ht="17">
      <c r="A312" s="23">
        <v>36503</v>
      </c>
      <c r="B312">
        <v>0.14000000000000001</v>
      </c>
      <c r="E312" s="6" t="s">
        <v>630</v>
      </c>
    </row>
    <row r="313" spans="1:5" ht="17">
      <c r="A313" s="23">
        <v>36510</v>
      </c>
      <c r="B313">
        <v>0.14000000000000001</v>
      </c>
      <c r="E313" s="6" t="s">
        <v>631</v>
      </c>
    </row>
    <row r="314" spans="1:5" ht="17">
      <c r="A314" s="23">
        <v>36517</v>
      </c>
      <c r="B314">
        <v>0.14000000000000001</v>
      </c>
      <c r="E314" s="6" t="s">
        <v>632</v>
      </c>
    </row>
    <row r="315" spans="1:5" ht="17">
      <c r="A315" s="23">
        <v>36524</v>
      </c>
      <c r="B315">
        <v>0.14000000000000001</v>
      </c>
      <c r="E315" s="6" t="s">
        <v>633</v>
      </c>
    </row>
    <row r="316" spans="1:5" ht="17">
      <c r="A316" s="23">
        <v>36531</v>
      </c>
      <c r="B316">
        <v>0.14000000000000001</v>
      </c>
      <c r="E316" s="6" t="s">
        <v>634</v>
      </c>
    </row>
    <row r="317" spans="1:5" ht="17">
      <c r="A317" s="23">
        <v>36538</v>
      </c>
      <c r="B317">
        <v>0.13</v>
      </c>
      <c r="E317" s="6" t="s">
        <v>635</v>
      </c>
    </row>
    <row r="318" spans="1:5" ht="17">
      <c r="A318" s="23">
        <v>36545</v>
      </c>
      <c r="B318">
        <v>0.13</v>
      </c>
      <c r="E318" s="6" t="s">
        <v>636</v>
      </c>
    </row>
    <row r="319" spans="1:5" ht="17">
      <c r="A319" s="23">
        <v>36552</v>
      </c>
      <c r="B319">
        <v>0.13</v>
      </c>
      <c r="E319" s="6" t="s">
        <v>637</v>
      </c>
    </row>
    <row r="320" spans="1:5" ht="17">
      <c r="A320" s="23">
        <v>36559</v>
      </c>
      <c r="B320">
        <v>0.13</v>
      </c>
      <c r="E320" s="6" t="s">
        <v>638</v>
      </c>
    </row>
    <row r="321" spans="1:5" ht="17">
      <c r="A321" s="23">
        <v>36566</v>
      </c>
      <c r="B321">
        <v>0.13</v>
      </c>
      <c r="E321" s="6" t="s">
        <v>639</v>
      </c>
    </row>
    <row r="322" spans="1:5" ht="17">
      <c r="A322" s="23">
        <v>36573</v>
      </c>
      <c r="B322">
        <v>0.13</v>
      </c>
      <c r="E322" s="6" t="s">
        <v>640</v>
      </c>
    </row>
    <row r="323" spans="1:5" ht="17">
      <c r="A323" s="23">
        <v>36580</v>
      </c>
      <c r="B323">
        <v>0.13</v>
      </c>
      <c r="E323" s="6" t="s">
        <v>641</v>
      </c>
    </row>
    <row r="324" spans="1:5" ht="17">
      <c r="A324" s="23">
        <v>36587</v>
      </c>
      <c r="B324">
        <v>0.13</v>
      </c>
      <c r="E324" s="6" t="s">
        <v>642</v>
      </c>
    </row>
    <row r="325" spans="1:5" ht="17">
      <c r="A325" s="23">
        <v>36594</v>
      </c>
      <c r="B325">
        <v>0.13</v>
      </c>
      <c r="E325" s="6" t="s">
        <v>643</v>
      </c>
    </row>
    <row r="326" spans="1:5" ht="17">
      <c r="A326" s="23">
        <v>36601</v>
      </c>
      <c r="B326">
        <v>0.13</v>
      </c>
      <c r="E326" s="6" t="s">
        <v>644</v>
      </c>
    </row>
    <row r="327" spans="1:5" ht="17">
      <c r="A327" s="23">
        <v>36608</v>
      </c>
      <c r="B327">
        <v>0.13</v>
      </c>
      <c r="E327" s="6" t="s">
        <v>645</v>
      </c>
    </row>
    <row r="328" spans="1:5" ht="17">
      <c r="A328" s="23">
        <v>36615</v>
      </c>
      <c r="B328">
        <v>0.13</v>
      </c>
      <c r="E328" s="6" t="s">
        <v>646</v>
      </c>
    </row>
    <row r="329" spans="1:5" ht="17">
      <c r="A329" s="23">
        <v>36622</v>
      </c>
      <c r="B329">
        <v>0.13</v>
      </c>
      <c r="E329" s="6" t="s">
        <v>647</v>
      </c>
    </row>
    <row r="330" spans="1:5" ht="17">
      <c r="A330" s="23">
        <v>36629</v>
      </c>
      <c r="B330">
        <v>0.13</v>
      </c>
      <c r="E330" s="6" t="s">
        <v>648</v>
      </c>
    </row>
    <row r="331" spans="1:5" ht="17">
      <c r="A331" s="23">
        <v>36636</v>
      </c>
      <c r="B331">
        <v>0.13</v>
      </c>
      <c r="E331" s="6" t="s">
        <v>649</v>
      </c>
    </row>
    <row r="332" spans="1:5" ht="17">
      <c r="A332" s="23">
        <v>36643</v>
      </c>
      <c r="B332">
        <v>0.13</v>
      </c>
      <c r="E332" s="6" t="s">
        <v>650</v>
      </c>
    </row>
    <row r="333" spans="1:5" ht="17">
      <c r="A333" s="23">
        <v>36650</v>
      </c>
      <c r="B333">
        <v>0.13</v>
      </c>
      <c r="E333" s="6" t="s">
        <v>651</v>
      </c>
    </row>
    <row r="334" spans="1:5" ht="17">
      <c r="A334" s="23">
        <v>36657</v>
      </c>
      <c r="B334">
        <v>0.13</v>
      </c>
      <c r="E334" s="6" t="s">
        <v>652</v>
      </c>
    </row>
    <row r="335" spans="1:5" ht="17">
      <c r="A335" s="23">
        <v>36664</v>
      </c>
      <c r="B335">
        <v>0.13</v>
      </c>
      <c r="E335" s="6" t="s">
        <v>653</v>
      </c>
    </row>
    <row r="336" spans="1:5" ht="17">
      <c r="A336" s="23">
        <v>36671</v>
      </c>
      <c r="B336">
        <v>0.13</v>
      </c>
      <c r="E336" s="6" t="s">
        <v>654</v>
      </c>
    </row>
    <row r="337" spans="1:5" ht="17">
      <c r="A337" s="23">
        <v>36678</v>
      </c>
      <c r="B337">
        <v>0.13</v>
      </c>
      <c r="E337" s="6" t="s">
        <v>655</v>
      </c>
    </row>
    <row r="338" spans="1:5" ht="17">
      <c r="A338" s="23">
        <v>36685</v>
      </c>
      <c r="B338">
        <v>0.13</v>
      </c>
      <c r="E338" s="6" t="s">
        <v>656</v>
      </c>
    </row>
    <row r="339" spans="1:5" ht="17">
      <c r="A339" s="23">
        <v>36692</v>
      </c>
      <c r="B339">
        <v>0.13</v>
      </c>
      <c r="E339" s="6" t="s">
        <v>657</v>
      </c>
    </row>
    <row r="340" spans="1:5" ht="17">
      <c r="A340" s="23">
        <v>36699</v>
      </c>
      <c r="B340">
        <v>0.13</v>
      </c>
      <c r="E340" s="6" t="s">
        <v>658</v>
      </c>
    </row>
    <row r="341" spans="1:5" ht="17">
      <c r="A341" s="23">
        <v>36706</v>
      </c>
      <c r="B341">
        <v>0.13</v>
      </c>
      <c r="E341" s="6" t="s">
        <v>659</v>
      </c>
    </row>
    <row r="342" spans="1:5" ht="17">
      <c r="A342" s="23">
        <v>36713</v>
      </c>
      <c r="B342">
        <v>0.13</v>
      </c>
      <c r="E342" s="6" t="s">
        <v>660</v>
      </c>
    </row>
    <row r="343" spans="1:5" ht="17">
      <c r="A343" s="23">
        <v>36720</v>
      </c>
      <c r="B343">
        <v>0.13</v>
      </c>
      <c r="E343" s="6" t="s">
        <v>661</v>
      </c>
    </row>
    <row r="344" spans="1:5" ht="17">
      <c r="A344" s="23">
        <v>36727</v>
      </c>
      <c r="B344">
        <v>0.13</v>
      </c>
      <c r="E344" s="6" t="s">
        <v>662</v>
      </c>
    </row>
    <row r="345" spans="1:5" ht="17">
      <c r="A345" s="23">
        <v>36734</v>
      </c>
      <c r="B345">
        <v>0.13</v>
      </c>
      <c r="E345" s="6" t="s">
        <v>663</v>
      </c>
    </row>
    <row r="346" spans="1:5" ht="17">
      <c r="A346" s="23">
        <v>36741</v>
      </c>
      <c r="B346">
        <v>0.13</v>
      </c>
      <c r="E346" s="6" t="s">
        <v>664</v>
      </c>
    </row>
    <row r="347" spans="1:5" ht="17">
      <c r="A347" s="23">
        <v>36748</v>
      </c>
      <c r="B347">
        <v>0.13</v>
      </c>
      <c r="E347" s="6" t="s">
        <v>665</v>
      </c>
    </row>
    <row r="348" spans="1:5" ht="17">
      <c r="A348" s="23">
        <v>36755</v>
      </c>
      <c r="B348">
        <v>0.15</v>
      </c>
      <c r="E348" s="6" t="s">
        <v>666</v>
      </c>
    </row>
    <row r="349" spans="1:5" ht="17">
      <c r="A349" s="23">
        <v>36762</v>
      </c>
      <c r="B349">
        <v>0.16</v>
      </c>
      <c r="E349" s="6" t="s">
        <v>667</v>
      </c>
    </row>
    <row r="350" spans="1:5" ht="17">
      <c r="A350" s="23">
        <v>36769</v>
      </c>
      <c r="B350">
        <v>0.16</v>
      </c>
      <c r="E350" s="6" t="s">
        <v>668</v>
      </c>
    </row>
    <row r="351" spans="1:5" ht="17">
      <c r="A351" s="23">
        <v>36776</v>
      </c>
      <c r="B351">
        <v>0.16</v>
      </c>
      <c r="E351" s="6" t="s">
        <v>669</v>
      </c>
    </row>
    <row r="352" spans="1:5" ht="17">
      <c r="A352" s="23">
        <v>36783</v>
      </c>
      <c r="B352">
        <v>0.16</v>
      </c>
      <c r="E352" s="6" t="s">
        <v>670</v>
      </c>
    </row>
    <row r="353" spans="1:5" ht="17">
      <c r="A353" s="23">
        <v>36790</v>
      </c>
      <c r="B353">
        <v>0.16</v>
      </c>
      <c r="E353" s="6" t="s">
        <v>671</v>
      </c>
    </row>
    <row r="354" spans="1:5" ht="17">
      <c r="A354" s="23">
        <v>36797</v>
      </c>
      <c r="B354">
        <v>0.16</v>
      </c>
      <c r="E354" s="6" t="s">
        <v>672</v>
      </c>
    </row>
    <row r="355" spans="1:5" ht="17">
      <c r="A355" s="23">
        <v>36804</v>
      </c>
      <c r="B355">
        <v>0.16</v>
      </c>
      <c r="E355" s="6" t="s">
        <v>673</v>
      </c>
    </row>
    <row r="356" spans="1:5" ht="17">
      <c r="A356" s="23">
        <v>36811</v>
      </c>
      <c r="B356">
        <v>0.16</v>
      </c>
      <c r="E356" s="6" t="s">
        <v>674</v>
      </c>
    </row>
    <row r="357" spans="1:5" ht="17">
      <c r="A357" s="23">
        <v>36818</v>
      </c>
      <c r="B357">
        <v>0.16</v>
      </c>
      <c r="E357" s="6" t="s">
        <v>675</v>
      </c>
    </row>
    <row r="358" spans="1:5" ht="17">
      <c r="A358" s="23">
        <v>36825</v>
      </c>
      <c r="B358">
        <v>0.16</v>
      </c>
      <c r="E358" s="6" t="s">
        <v>676</v>
      </c>
    </row>
    <row r="359" spans="1:5" ht="17">
      <c r="A359" s="23">
        <v>36832</v>
      </c>
      <c r="B359">
        <v>0.16</v>
      </c>
      <c r="E359" s="6" t="s">
        <v>677</v>
      </c>
    </row>
    <row r="360" spans="1:5" ht="17">
      <c r="A360" s="23">
        <v>36839</v>
      </c>
      <c r="B360">
        <v>0.16</v>
      </c>
      <c r="E360" s="6" t="s">
        <v>678</v>
      </c>
    </row>
    <row r="361" spans="1:5" ht="17">
      <c r="A361" s="23">
        <v>36846</v>
      </c>
      <c r="B361">
        <v>0.16</v>
      </c>
      <c r="E361" s="6" t="s">
        <v>679</v>
      </c>
    </row>
    <row r="362" spans="1:5" ht="17">
      <c r="A362" s="23">
        <v>36853</v>
      </c>
      <c r="B362">
        <v>0.16</v>
      </c>
      <c r="E362" s="6" t="s">
        <v>680</v>
      </c>
    </row>
    <row r="363" spans="1:5" ht="17">
      <c r="A363" s="23">
        <v>36860</v>
      </c>
      <c r="B363">
        <v>0.16</v>
      </c>
      <c r="E363" s="6" t="s">
        <v>681</v>
      </c>
    </row>
    <row r="364" spans="1:5" ht="17">
      <c r="A364" s="23">
        <v>36867</v>
      </c>
      <c r="B364">
        <v>0.16</v>
      </c>
      <c r="E364" s="6" t="s">
        <v>682</v>
      </c>
    </row>
    <row r="365" spans="1:5" ht="17">
      <c r="A365" s="23">
        <v>36874</v>
      </c>
      <c r="B365">
        <v>0.16</v>
      </c>
      <c r="E365" s="6" t="s">
        <v>683</v>
      </c>
    </row>
    <row r="366" spans="1:5" ht="17">
      <c r="A366" s="23">
        <v>36881</v>
      </c>
      <c r="B366">
        <v>0.16</v>
      </c>
      <c r="E366" s="6" t="s">
        <v>684</v>
      </c>
    </row>
    <row r="367" spans="1:5" ht="17">
      <c r="A367" s="23">
        <v>36888</v>
      </c>
      <c r="B367">
        <v>0.16</v>
      </c>
      <c r="E367" s="6" t="s">
        <v>685</v>
      </c>
    </row>
    <row r="368" spans="1:5" ht="17">
      <c r="A368" s="23">
        <v>36895</v>
      </c>
      <c r="B368">
        <v>0.16</v>
      </c>
      <c r="E368" s="6" t="s">
        <v>686</v>
      </c>
    </row>
    <row r="369" spans="1:5" ht="17">
      <c r="A369" s="23">
        <v>36902</v>
      </c>
      <c r="B369">
        <v>0.16</v>
      </c>
      <c r="E369" s="6" t="s">
        <v>687</v>
      </c>
    </row>
    <row r="370" spans="1:5" ht="17">
      <c r="A370" s="23">
        <v>36909</v>
      </c>
      <c r="B370">
        <v>0.16</v>
      </c>
      <c r="E370" s="6" t="s">
        <v>688</v>
      </c>
    </row>
    <row r="371" spans="1:5" ht="17">
      <c r="A371" s="23">
        <v>36916</v>
      </c>
      <c r="B371">
        <v>0.16</v>
      </c>
      <c r="E371" s="6" t="s">
        <v>689</v>
      </c>
    </row>
    <row r="372" spans="1:5" ht="17">
      <c r="A372" s="23">
        <v>36923</v>
      </c>
      <c r="B372">
        <v>0.16</v>
      </c>
      <c r="E372" s="6" t="s">
        <v>690</v>
      </c>
    </row>
    <row r="373" spans="1:5" ht="17">
      <c r="A373" s="23">
        <v>36930</v>
      </c>
      <c r="B373">
        <v>0.16</v>
      </c>
      <c r="E373" s="6" t="s">
        <v>691</v>
      </c>
    </row>
    <row r="374" spans="1:5" ht="17">
      <c r="A374" s="23">
        <v>36937</v>
      </c>
      <c r="B374">
        <v>0.16</v>
      </c>
      <c r="E374" s="6" t="s">
        <v>692</v>
      </c>
    </row>
    <row r="375" spans="1:5" ht="17">
      <c r="A375" s="23">
        <v>36944</v>
      </c>
      <c r="B375">
        <v>0.15</v>
      </c>
      <c r="E375" s="6" t="s">
        <v>693</v>
      </c>
    </row>
    <row r="376" spans="1:5" ht="17">
      <c r="A376" s="23">
        <v>36951</v>
      </c>
      <c r="B376">
        <v>0.15</v>
      </c>
      <c r="E376" s="6" t="s">
        <v>694</v>
      </c>
    </row>
    <row r="377" spans="1:5" ht="17">
      <c r="A377" s="23">
        <v>36958</v>
      </c>
      <c r="B377">
        <v>0.14000000000000001</v>
      </c>
      <c r="E377" s="6" t="s">
        <v>695</v>
      </c>
    </row>
    <row r="378" spans="1:5" ht="17">
      <c r="A378" s="23">
        <v>36965</v>
      </c>
      <c r="B378">
        <v>0.13</v>
      </c>
      <c r="E378" s="6" t="s">
        <v>696</v>
      </c>
    </row>
    <row r="379" spans="1:5" ht="17">
      <c r="A379" s="23">
        <v>36972</v>
      </c>
      <c r="B379">
        <v>0.11</v>
      </c>
      <c r="E379" s="6" t="s">
        <v>697</v>
      </c>
    </row>
    <row r="380" spans="1:5" ht="17">
      <c r="A380" s="23">
        <v>36979</v>
      </c>
      <c r="B380">
        <v>0.08</v>
      </c>
      <c r="E380" s="6" t="s">
        <v>698</v>
      </c>
    </row>
    <row r="381" spans="1:5" ht="17">
      <c r="A381" s="23">
        <v>36986</v>
      </c>
      <c r="B381">
        <v>7.0000000000000007E-2</v>
      </c>
      <c r="E381" s="6" t="s">
        <v>699</v>
      </c>
    </row>
    <row r="382" spans="1:5" ht="17">
      <c r="A382" s="23">
        <v>36993</v>
      </c>
      <c r="B382">
        <v>7.0000000000000007E-2</v>
      </c>
      <c r="E382" s="6" t="s">
        <v>700</v>
      </c>
    </row>
    <row r="383" spans="1:5" ht="17">
      <c r="A383" s="23">
        <v>37000</v>
      </c>
      <c r="B383">
        <v>7.0000000000000007E-2</v>
      </c>
      <c r="E383" s="6" t="s">
        <v>701</v>
      </c>
    </row>
    <row r="384" spans="1:5" ht="17">
      <c r="A384" s="23">
        <v>37007</v>
      </c>
      <c r="B384">
        <v>0.06</v>
      </c>
      <c r="E384" s="6" t="s">
        <v>702</v>
      </c>
    </row>
    <row r="385" spans="1:5" ht="17">
      <c r="A385" s="23">
        <v>37014</v>
      </c>
      <c r="B385">
        <v>0.06</v>
      </c>
      <c r="E385" s="6" t="s">
        <v>703</v>
      </c>
    </row>
    <row r="386" spans="1:5" ht="17">
      <c r="A386" s="23">
        <v>37021</v>
      </c>
      <c r="B386">
        <v>0.06</v>
      </c>
      <c r="E386" s="6" t="s">
        <v>704</v>
      </c>
    </row>
    <row r="387" spans="1:5" ht="17">
      <c r="A387" s="23">
        <v>37028</v>
      </c>
      <c r="B387">
        <v>0.06</v>
      </c>
      <c r="E387" s="6" t="s">
        <v>705</v>
      </c>
    </row>
    <row r="388" spans="1:5" ht="17">
      <c r="A388" s="23">
        <v>37035</v>
      </c>
      <c r="B388">
        <v>0.06</v>
      </c>
      <c r="E388" s="6" t="s">
        <v>706</v>
      </c>
    </row>
    <row r="389" spans="1:5" ht="17">
      <c r="A389" s="23">
        <v>37042</v>
      </c>
      <c r="B389">
        <v>0.06</v>
      </c>
      <c r="E389" s="6" t="s">
        <v>707</v>
      </c>
    </row>
    <row r="390" spans="1:5" ht="17">
      <c r="A390" s="23">
        <v>37049</v>
      </c>
      <c r="B390">
        <v>0.06</v>
      </c>
      <c r="E390" s="6" t="s">
        <v>708</v>
      </c>
    </row>
    <row r="391" spans="1:5" ht="17">
      <c r="A391" s="23">
        <v>37056</v>
      </c>
      <c r="B391">
        <v>0.05</v>
      </c>
      <c r="E391" s="6" t="s">
        <v>709</v>
      </c>
    </row>
    <row r="392" spans="1:5" ht="17">
      <c r="A392" s="23">
        <v>37063</v>
      </c>
      <c r="B392">
        <v>0.05</v>
      </c>
      <c r="E392" s="6" t="s">
        <v>710</v>
      </c>
    </row>
    <row r="393" spans="1:5" ht="17">
      <c r="A393" s="23">
        <v>37070</v>
      </c>
      <c r="B393">
        <v>0.05</v>
      </c>
      <c r="E393" s="6" t="s">
        <v>711</v>
      </c>
    </row>
    <row r="394" spans="1:5" ht="17">
      <c r="A394" s="23">
        <v>37077</v>
      </c>
      <c r="B394">
        <v>0.05</v>
      </c>
      <c r="E394" s="6" t="s">
        <v>712</v>
      </c>
    </row>
    <row r="395" spans="1:5" ht="17">
      <c r="A395" s="23">
        <v>37084</v>
      </c>
      <c r="B395">
        <v>0.05</v>
      </c>
      <c r="E395" s="6" t="s">
        <v>713</v>
      </c>
    </row>
    <row r="396" spans="1:5" ht="17">
      <c r="A396" s="23">
        <v>37091</v>
      </c>
      <c r="B396">
        <v>0.05</v>
      </c>
      <c r="E396" s="6" t="s">
        <v>714</v>
      </c>
    </row>
    <row r="397" spans="1:5" ht="17">
      <c r="A397" s="23">
        <v>37098</v>
      </c>
      <c r="B397">
        <v>0.05</v>
      </c>
      <c r="E397" s="6" t="s">
        <v>715</v>
      </c>
    </row>
    <row r="398" spans="1:5" ht="17">
      <c r="A398" s="23">
        <v>37105</v>
      </c>
      <c r="B398">
        <v>0.05</v>
      </c>
      <c r="E398" s="6" t="s">
        <v>716</v>
      </c>
    </row>
    <row r="399" spans="1:5" ht="17">
      <c r="A399" s="23">
        <v>37112</v>
      </c>
      <c r="B399">
        <v>0.05</v>
      </c>
      <c r="E399" s="6" t="s">
        <v>717</v>
      </c>
    </row>
    <row r="400" spans="1:5" ht="17">
      <c r="A400" s="23">
        <v>37119</v>
      </c>
      <c r="B400">
        <v>0.05</v>
      </c>
      <c r="E400" s="6" t="s">
        <v>718</v>
      </c>
    </row>
    <row r="401" spans="1:5" ht="17">
      <c r="A401" s="23">
        <v>37126</v>
      </c>
      <c r="B401">
        <v>0.05</v>
      </c>
      <c r="E401" s="6" t="s">
        <v>719</v>
      </c>
    </row>
    <row r="402" spans="1:5" ht="17">
      <c r="A402" s="23">
        <v>37133</v>
      </c>
      <c r="B402">
        <v>0.05</v>
      </c>
      <c r="E402" s="6" t="s">
        <v>720</v>
      </c>
    </row>
    <row r="403" spans="1:5" ht="17">
      <c r="A403" s="23">
        <v>37140</v>
      </c>
      <c r="B403">
        <v>0.05</v>
      </c>
      <c r="E403" s="6" t="s">
        <v>721</v>
      </c>
    </row>
    <row r="404" spans="1:5" ht="17">
      <c r="A404" s="23">
        <v>37147</v>
      </c>
      <c r="B404">
        <v>0.05</v>
      </c>
      <c r="E404" s="6" t="s">
        <v>722</v>
      </c>
    </row>
    <row r="405" spans="1:5" ht="17">
      <c r="A405" s="23">
        <v>37154</v>
      </c>
      <c r="B405">
        <v>0.05</v>
      </c>
      <c r="E405" s="6" t="s">
        <v>723</v>
      </c>
    </row>
    <row r="406" spans="1:5" ht="17">
      <c r="A406" s="23">
        <v>37161</v>
      </c>
      <c r="B406">
        <v>0.05</v>
      </c>
      <c r="E406" s="6" t="s">
        <v>724</v>
      </c>
    </row>
    <row r="407" spans="1:5" ht="17">
      <c r="A407" s="23">
        <v>37168</v>
      </c>
      <c r="B407">
        <v>0.04</v>
      </c>
      <c r="E407" s="6" t="s">
        <v>725</v>
      </c>
    </row>
    <row r="408" spans="1:5" ht="17">
      <c r="A408" s="23">
        <v>37175</v>
      </c>
      <c r="B408">
        <v>0.04</v>
      </c>
      <c r="E408" s="6" t="s">
        <v>726</v>
      </c>
    </row>
    <row r="409" spans="1:5" ht="17">
      <c r="A409" s="23">
        <v>37182</v>
      </c>
      <c r="B409">
        <v>0.04</v>
      </c>
      <c r="E409" s="6" t="s">
        <v>727</v>
      </c>
    </row>
    <row r="410" spans="1:5" ht="17">
      <c r="A410" s="23">
        <v>37189</v>
      </c>
      <c r="B410">
        <v>0.04</v>
      </c>
      <c r="E410" s="6" t="s">
        <v>728</v>
      </c>
    </row>
    <row r="411" spans="1:5" ht="17">
      <c r="A411" s="23">
        <v>37196</v>
      </c>
      <c r="B411">
        <v>0.04</v>
      </c>
      <c r="E411" s="6" t="s">
        <v>729</v>
      </c>
    </row>
    <row r="412" spans="1:5" ht="17">
      <c r="A412" s="23">
        <v>37203</v>
      </c>
      <c r="B412">
        <v>0.04</v>
      </c>
      <c r="E412" s="6" t="s">
        <v>730</v>
      </c>
    </row>
    <row r="413" spans="1:5" ht="17">
      <c r="A413" s="23">
        <v>37210</v>
      </c>
      <c r="B413">
        <v>0.04</v>
      </c>
      <c r="E413" s="6" t="s">
        <v>731</v>
      </c>
    </row>
    <row r="414" spans="1:5" ht="17">
      <c r="A414" s="23">
        <v>37217</v>
      </c>
      <c r="B414">
        <v>0.04</v>
      </c>
      <c r="E414" s="6" t="s">
        <v>732</v>
      </c>
    </row>
    <row r="415" spans="1:5" ht="17">
      <c r="A415" s="23">
        <v>37224</v>
      </c>
      <c r="B415">
        <v>0.04</v>
      </c>
      <c r="E415" s="6" t="s">
        <v>733</v>
      </c>
    </row>
    <row r="416" spans="1:5" ht="17">
      <c r="A416" s="23">
        <v>37231</v>
      </c>
      <c r="B416">
        <v>0.04</v>
      </c>
      <c r="E416" s="6" t="s">
        <v>734</v>
      </c>
    </row>
    <row r="417" spans="1:5" ht="17">
      <c r="A417" s="23">
        <v>37238</v>
      </c>
      <c r="B417">
        <v>0.04</v>
      </c>
      <c r="E417" s="6" t="s">
        <v>735</v>
      </c>
    </row>
    <row r="418" spans="1:5" ht="17">
      <c r="A418" s="23">
        <v>37245</v>
      </c>
      <c r="B418">
        <v>0.04</v>
      </c>
      <c r="E418" s="6" t="s">
        <v>736</v>
      </c>
    </row>
    <row r="419" spans="1:5" ht="17">
      <c r="A419" s="23">
        <v>37252</v>
      </c>
      <c r="B419">
        <v>0.04</v>
      </c>
      <c r="E419" s="6" t="s">
        <v>737</v>
      </c>
    </row>
    <row r="420" spans="1:5" ht="17">
      <c r="A420" s="23">
        <v>37259</v>
      </c>
      <c r="B420">
        <v>0.04</v>
      </c>
      <c r="E420" s="6" t="s">
        <v>738</v>
      </c>
    </row>
    <row r="421" spans="1:5" ht="17">
      <c r="A421" s="23">
        <v>37266</v>
      </c>
      <c r="B421">
        <v>0.04</v>
      </c>
      <c r="E421" s="6" t="s">
        <v>739</v>
      </c>
    </row>
    <row r="422" spans="1:5" ht="17">
      <c r="A422" s="23">
        <v>37273</v>
      </c>
      <c r="B422">
        <v>0.04</v>
      </c>
      <c r="E422" s="6" t="s">
        <v>740</v>
      </c>
    </row>
    <row r="423" spans="1:5" ht="17">
      <c r="A423" s="23">
        <v>37280</v>
      </c>
      <c r="B423">
        <v>0.04</v>
      </c>
      <c r="E423" s="6" t="s">
        <v>741</v>
      </c>
    </row>
    <row r="424" spans="1:5" ht="17">
      <c r="A424" s="23">
        <v>37287</v>
      </c>
      <c r="B424">
        <v>0.04</v>
      </c>
      <c r="E424" s="6" t="s">
        <v>742</v>
      </c>
    </row>
    <row r="425" spans="1:5" ht="17">
      <c r="A425" s="23">
        <v>37294</v>
      </c>
      <c r="B425">
        <v>0.04</v>
      </c>
      <c r="E425" s="6" t="s">
        <v>743</v>
      </c>
    </row>
    <row r="426" spans="1:5" ht="17">
      <c r="A426" s="23">
        <v>37301</v>
      </c>
      <c r="B426">
        <v>0.04</v>
      </c>
      <c r="E426" s="6" t="s">
        <v>744</v>
      </c>
    </row>
    <row r="427" spans="1:5" ht="17">
      <c r="A427" s="23">
        <v>37308</v>
      </c>
      <c r="B427">
        <v>0.04</v>
      </c>
      <c r="E427" s="6" t="s">
        <v>745</v>
      </c>
    </row>
    <row r="428" spans="1:5" ht="17">
      <c r="A428" s="23">
        <v>37315</v>
      </c>
      <c r="B428">
        <v>0.04</v>
      </c>
      <c r="E428" s="6" t="s">
        <v>746</v>
      </c>
    </row>
    <row r="429" spans="1:5" ht="17">
      <c r="A429" s="23">
        <v>37322</v>
      </c>
      <c r="B429">
        <v>0.04</v>
      </c>
      <c r="E429" s="6" t="s">
        <v>747</v>
      </c>
    </row>
    <row r="430" spans="1:5" ht="17">
      <c r="A430" s="23">
        <v>37329</v>
      </c>
      <c r="B430">
        <v>0.04</v>
      </c>
      <c r="E430" s="6" t="s">
        <v>748</v>
      </c>
    </row>
    <row r="431" spans="1:5" ht="17">
      <c r="A431" s="23">
        <v>37336</v>
      </c>
      <c r="B431">
        <v>3.6999999999999998E-2</v>
      </c>
      <c r="E431" s="6" t="s">
        <v>749</v>
      </c>
    </row>
    <row r="432" spans="1:5" ht="17">
      <c r="A432" s="23">
        <v>37343</v>
      </c>
      <c r="B432">
        <v>3.5999999999999997E-2</v>
      </c>
      <c r="E432" s="6" t="s">
        <v>750</v>
      </c>
    </row>
    <row r="433" spans="1:5" ht="17">
      <c r="A433" s="23">
        <v>37350</v>
      </c>
      <c r="B433">
        <v>3.5999999999999997E-2</v>
      </c>
      <c r="E433" s="6" t="s">
        <v>751</v>
      </c>
    </row>
    <row r="434" spans="1:5" ht="17">
      <c r="A434" s="23">
        <v>37357</v>
      </c>
      <c r="B434">
        <v>3.5999999999999997E-2</v>
      </c>
      <c r="E434" s="6" t="s">
        <v>752</v>
      </c>
    </row>
    <row r="435" spans="1:5" ht="17">
      <c r="A435" s="23">
        <v>37364</v>
      </c>
      <c r="B435">
        <v>3.5999999999999997E-2</v>
      </c>
      <c r="E435" s="6" t="s">
        <v>753</v>
      </c>
    </row>
    <row r="436" spans="1:5" ht="17">
      <c r="A436" s="23">
        <v>37371</v>
      </c>
      <c r="B436">
        <v>3.5000000000000003E-2</v>
      </c>
      <c r="E436" s="6" t="s">
        <v>754</v>
      </c>
    </row>
    <row r="437" spans="1:5" ht="17">
      <c r="A437" s="23">
        <v>37378</v>
      </c>
      <c r="B437">
        <v>3.5000000000000003E-2</v>
      </c>
      <c r="E437" s="6" t="s">
        <v>755</v>
      </c>
    </row>
    <row r="438" spans="1:5" ht="17">
      <c r="A438" s="23">
        <v>37385</v>
      </c>
      <c r="B438">
        <v>3.5000000000000003E-2</v>
      </c>
      <c r="E438" s="6" t="s">
        <v>756</v>
      </c>
    </row>
    <row r="439" spans="1:5" ht="17">
      <c r="A439" s="23">
        <v>37392</v>
      </c>
      <c r="B439">
        <v>3.5000000000000003E-2</v>
      </c>
      <c r="E439" s="6" t="s">
        <v>757</v>
      </c>
    </row>
    <row r="440" spans="1:5" ht="17">
      <c r="A440" s="23">
        <v>37399</v>
      </c>
      <c r="B440">
        <v>3.5000000000000003E-2</v>
      </c>
      <c r="E440" s="6" t="s">
        <v>758</v>
      </c>
    </row>
    <row r="441" spans="1:5" ht="17">
      <c r="A441" s="23">
        <v>37406</v>
      </c>
      <c r="B441">
        <v>3.5000000000000003E-2</v>
      </c>
      <c r="E441" s="6" t="s">
        <v>759</v>
      </c>
    </row>
    <row r="442" spans="1:5" ht="17">
      <c r="A442" s="23">
        <v>37413</v>
      </c>
      <c r="B442">
        <v>3.5000000000000003E-2</v>
      </c>
      <c r="E442" s="6" t="s">
        <v>760</v>
      </c>
    </row>
    <row r="443" spans="1:5" ht="17">
      <c r="A443" s="23">
        <v>37420</v>
      </c>
      <c r="B443">
        <v>3.5000000000000003E-2</v>
      </c>
      <c r="E443" s="6" t="s">
        <v>761</v>
      </c>
    </row>
    <row r="444" spans="1:5" ht="17">
      <c r="A444" s="23">
        <v>37427</v>
      </c>
      <c r="B444">
        <v>3.5000000000000003E-2</v>
      </c>
      <c r="E444" s="6" t="s">
        <v>762</v>
      </c>
    </row>
    <row r="445" spans="1:5" ht="17">
      <c r="A445" s="23">
        <v>37434</v>
      </c>
      <c r="B445">
        <v>3.5000000000000003E-2</v>
      </c>
      <c r="E445" s="6" t="s">
        <v>763</v>
      </c>
    </row>
    <row r="446" spans="1:5" ht="17">
      <c r="A446" s="23">
        <v>37441</v>
      </c>
      <c r="B446">
        <v>3.5000000000000003E-2</v>
      </c>
      <c r="E446" s="6" t="s">
        <v>764</v>
      </c>
    </row>
    <row r="447" spans="1:5" ht="17">
      <c r="A447" s="23">
        <v>37448</v>
      </c>
      <c r="B447">
        <v>3.5000000000000003E-2</v>
      </c>
      <c r="E447" s="6" t="s">
        <v>765</v>
      </c>
    </row>
    <row r="448" spans="1:5" ht="17">
      <c r="A448" s="23">
        <v>37455</v>
      </c>
      <c r="B448">
        <v>3.5000000000000003E-2</v>
      </c>
      <c r="E448" s="6" t="s">
        <v>766</v>
      </c>
    </row>
    <row r="449" spans="1:5" ht="17">
      <c r="A449" s="23">
        <v>37462</v>
      </c>
      <c r="B449">
        <v>3.5000000000000003E-2</v>
      </c>
      <c r="E449" s="6" t="s">
        <v>767</v>
      </c>
    </row>
    <row r="450" spans="1:5" ht="17">
      <c r="A450" s="23">
        <v>37469</v>
      </c>
      <c r="B450">
        <v>3.5000000000000003E-2</v>
      </c>
      <c r="E450" s="6" t="s">
        <v>768</v>
      </c>
    </row>
    <row r="451" spans="1:5" ht="17">
      <c r="A451" s="23">
        <v>37476</v>
      </c>
      <c r="B451">
        <v>3.4000000000000002E-2</v>
      </c>
      <c r="E451" s="6" t="s">
        <v>769</v>
      </c>
    </row>
    <row r="452" spans="1:5" ht="17">
      <c r="A452" s="23">
        <v>37483</v>
      </c>
      <c r="B452">
        <v>3.4000000000000002E-2</v>
      </c>
      <c r="E452" s="6" t="s">
        <v>770</v>
      </c>
    </row>
    <row r="453" spans="1:5" ht="17">
      <c r="A453" s="23">
        <v>37490</v>
      </c>
      <c r="B453">
        <v>3.4000000000000002E-2</v>
      </c>
      <c r="E453" s="6" t="s">
        <v>771</v>
      </c>
    </row>
    <row r="454" spans="1:5" ht="17">
      <c r="A454" s="23">
        <v>37497</v>
      </c>
      <c r="B454">
        <v>3.4000000000000002E-2</v>
      </c>
      <c r="E454" s="6" t="s">
        <v>772</v>
      </c>
    </row>
    <row r="455" spans="1:5" ht="17">
      <c r="A455" s="23">
        <v>37504</v>
      </c>
      <c r="B455">
        <v>3.4000000000000002E-2</v>
      </c>
      <c r="E455" s="6" t="s">
        <v>773</v>
      </c>
    </row>
    <row r="456" spans="1:5" ht="17">
      <c r="A456" s="23">
        <v>37511</v>
      </c>
      <c r="B456">
        <v>3.4000000000000002E-2</v>
      </c>
      <c r="E456" s="6" t="s">
        <v>774</v>
      </c>
    </row>
    <row r="457" spans="1:5" ht="17">
      <c r="A457" s="23">
        <v>37518</v>
      </c>
      <c r="B457">
        <v>3.4000000000000002E-2</v>
      </c>
      <c r="E457" s="6" t="s">
        <v>775</v>
      </c>
    </row>
    <row r="458" spans="1:5" ht="17">
      <c r="A458" s="23">
        <v>37525</v>
      </c>
      <c r="B458">
        <v>3.3000000000000002E-2</v>
      </c>
      <c r="E458" s="6" t="s">
        <v>776</v>
      </c>
    </row>
    <row r="459" spans="1:5" ht="17">
      <c r="A459" s="23">
        <v>37532</v>
      </c>
      <c r="B459">
        <v>3.2000000000000001E-2</v>
      </c>
      <c r="E459" s="6" t="s">
        <v>777</v>
      </c>
    </row>
    <row r="460" spans="1:5" ht="17">
      <c r="A460" s="23">
        <v>37539</v>
      </c>
      <c r="B460">
        <v>3.2000000000000001E-2</v>
      </c>
      <c r="E460" s="6" t="s">
        <v>778</v>
      </c>
    </row>
    <row r="461" spans="1:5" ht="17">
      <c r="A461" s="23">
        <v>37546</v>
      </c>
      <c r="B461">
        <v>3.2000000000000001E-2</v>
      </c>
      <c r="E461" s="6" t="s">
        <v>779</v>
      </c>
    </row>
    <row r="462" spans="1:5" ht="17">
      <c r="A462" s="23">
        <v>37553</v>
      </c>
      <c r="B462">
        <v>3.2000000000000001E-2</v>
      </c>
      <c r="E462" s="6" t="s">
        <v>780</v>
      </c>
    </row>
    <row r="463" spans="1:5" ht="17">
      <c r="A463" s="23">
        <v>37560</v>
      </c>
      <c r="B463">
        <v>3.2000000000000001E-2</v>
      </c>
      <c r="E463" s="6" t="s">
        <v>781</v>
      </c>
    </row>
    <row r="464" spans="1:5" ht="17">
      <c r="A464" s="23">
        <v>37567</v>
      </c>
      <c r="B464">
        <v>3.2000000000000001E-2</v>
      </c>
      <c r="E464" s="6" t="s">
        <v>782</v>
      </c>
    </row>
    <row r="465" spans="1:5" ht="17">
      <c r="A465" s="23">
        <v>37574</v>
      </c>
      <c r="B465">
        <v>3.2000000000000001E-2</v>
      </c>
      <c r="E465" s="6" t="s">
        <v>783</v>
      </c>
    </row>
    <row r="466" spans="1:5" ht="17">
      <c r="A466" s="23">
        <v>37581</v>
      </c>
      <c r="B466">
        <v>3.2000000000000001E-2</v>
      </c>
      <c r="E466" s="6" t="s">
        <v>784</v>
      </c>
    </row>
    <row r="467" spans="1:5" ht="17">
      <c r="A467" s="23">
        <v>37588</v>
      </c>
      <c r="B467">
        <v>3.2000000000000001E-2</v>
      </c>
      <c r="E467" s="6" t="s">
        <v>785</v>
      </c>
    </row>
    <row r="468" spans="1:5" ht="17">
      <c r="A468" s="23">
        <v>37595</v>
      </c>
      <c r="B468">
        <v>3.2000000000000001E-2</v>
      </c>
      <c r="E468" s="6" t="s">
        <v>786</v>
      </c>
    </row>
    <row r="469" spans="1:5" ht="17">
      <c r="A469" s="23">
        <v>37602</v>
      </c>
      <c r="B469">
        <v>3.2000000000000001E-2</v>
      </c>
      <c r="E469" s="6" t="s">
        <v>787</v>
      </c>
    </row>
    <row r="470" spans="1:5" ht="17">
      <c r="A470" s="23">
        <v>37609</v>
      </c>
      <c r="B470">
        <v>3.2000000000000001E-2</v>
      </c>
      <c r="E470" s="6" t="s">
        <v>788</v>
      </c>
    </row>
    <row r="471" spans="1:5" ht="17">
      <c r="A471" s="23">
        <v>37616</v>
      </c>
      <c r="B471">
        <v>3.2000000000000001E-2</v>
      </c>
      <c r="E471" s="6" t="s">
        <v>789</v>
      </c>
    </row>
    <row r="472" spans="1:5" ht="17">
      <c r="A472" s="23">
        <v>37623</v>
      </c>
      <c r="B472">
        <v>3.2000000000000001E-2</v>
      </c>
      <c r="E472" s="6" t="s">
        <v>790</v>
      </c>
    </row>
    <row r="473" spans="1:5" ht="17">
      <c r="A473" s="23">
        <v>37630</v>
      </c>
      <c r="B473">
        <v>3.2000000000000001E-2</v>
      </c>
      <c r="E473" s="6" t="s">
        <v>791</v>
      </c>
    </row>
    <row r="474" spans="1:5" ht="17">
      <c r="A474" s="23">
        <v>37637</v>
      </c>
      <c r="B474">
        <v>3.2000000000000001E-2</v>
      </c>
      <c r="E474" s="6" t="s">
        <v>792</v>
      </c>
    </row>
    <row r="475" spans="1:5" ht="17">
      <c r="A475" s="23">
        <v>37644</v>
      </c>
      <c r="B475">
        <v>3.2000000000000001E-2</v>
      </c>
      <c r="E475" s="6" t="s">
        <v>793</v>
      </c>
    </row>
    <row r="476" spans="1:5" ht="17">
      <c r="A476" s="23">
        <v>37651</v>
      </c>
      <c r="B476">
        <v>3.2000000000000001E-2</v>
      </c>
      <c r="E476" s="6" t="s">
        <v>794</v>
      </c>
    </row>
    <row r="477" spans="1:5" ht="17">
      <c r="A477" s="23">
        <v>37658</v>
      </c>
      <c r="B477">
        <v>3.2000000000000001E-2</v>
      </c>
      <c r="E477" s="6" t="s">
        <v>795</v>
      </c>
    </row>
    <row r="478" spans="1:5" ht="17">
      <c r="A478" s="23">
        <v>37665</v>
      </c>
      <c r="B478">
        <v>3.2000000000000001E-2</v>
      </c>
      <c r="E478" s="6" t="s">
        <v>796</v>
      </c>
    </row>
    <row r="479" spans="1:5" ht="17">
      <c r="A479" s="23">
        <v>37672</v>
      </c>
      <c r="B479">
        <v>3.2000000000000001E-2</v>
      </c>
      <c r="E479" s="6" t="s">
        <v>797</v>
      </c>
    </row>
    <row r="480" spans="1:5" ht="17">
      <c r="A480" s="23">
        <v>37679</v>
      </c>
      <c r="B480">
        <v>3.2000000000000001E-2</v>
      </c>
      <c r="E480" s="6" t="s">
        <v>798</v>
      </c>
    </row>
    <row r="481" spans="1:5" ht="17">
      <c r="A481" s="23">
        <v>37686</v>
      </c>
      <c r="B481">
        <v>3.2000000000000001E-2</v>
      </c>
      <c r="E481" s="6" t="s">
        <v>799</v>
      </c>
    </row>
    <row r="482" spans="1:5" ht="17">
      <c r="A482" s="23">
        <v>37693</v>
      </c>
      <c r="B482">
        <v>3.2000000000000001E-2</v>
      </c>
      <c r="E482" s="6" t="s">
        <v>800</v>
      </c>
    </row>
    <row r="483" spans="1:5" ht="17">
      <c r="A483" s="23">
        <v>37700</v>
      </c>
      <c r="B483">
        <v>3.2000000000000001E-2</v>
      </c>
      <c r="E483" s="6" t="s">
        <v>801</v>
      </c>
    </row>
    <row r="484" spans="1:5" ht="17">
      <c r="A484" s="23">
        <v>37707</v>
      </c>
      <c r="B484">
        <v>3.2000000000000001E-2</v>
      </c>
      <c r="E484" s="6" t="s">
        <v>802</v>
      </c>
    </row>
    <row r="485" spans="1:5" ht="17">
      <c r="A485" s="23">
        <v>37714</v>
      </c>
      <c r="B485">
        <v>3.2000000000000001E-2</v>
      </c>
      <c r="E485" s="6" t="s">
        <v>803</v>
      </c>
    </row>
    <row r="486" spans="1:5" ht="17">
      <c r="A486" s="23">
        <v>37721</v>
      </c>
      <c r="B486">
        <v>3.2000000000000001E-2</v>
      </c>
      <c r="E486" s="6" t="s">
        <v>804</v>
      </c>
    </row>
    <row r="487" spans="1:5" ht="17">
      <c r="A487" s="23">
        <v>37728</v>
      </c>
      <c r="B487">
        <v>3.2000000000000001E-2</v>
      </c>
      <c r="E487" s="6" t="s">
        <v>805</v>
      </c>
    </row>
    <row r="488" spans="1:5" ht="17">
      <c r="A488" s="23">
        <v>37735</v>
      </c>
      <c r="B488">
        <v>3.2000000000000001E-2</v>
      </c>
      <c r="E488" s="6" t="s">
        <v>806</v>
      </c>
    </row>
    <row r="489" spans="1:5" ht="17">
      <c r="A489" s="23">
        <v>37742</v>
      </c>
      <c r="B489">
        <v>3.2000000000000001E-2</v>
      </c>
      <c r="E489" s="6" t="s">
        <v>807</v>
      </c>
    </row>
    <row r="490" spans="1:5" ht="17">
      <c r="A490" s="23">
        <v>37749</v>
      </c>
      <c r="B490">
        <v>3.2000000000000001E-2</v>
      </c>
      <c r="E490" s="6" t="s">
        <v>808</v>
      </c>
    </row>
    <row r="491" spans="1:5" ht="17">
      <c r="A491" s="23">
        <v>37756</v>
      </c>
      <c r="B491">
        <v>3.2000000000000001E-2</v>
      </c>
      <c r="E491" s="6" t="s">
        <v>809</v>
      </c>
    </row>
    <row r="492" spans="1:5" ht="17">
      <c r="A492" s="23">
        <v>37763</v>
      </c>
      <c r="B492">
        <v>3.2000000000000001E-2</v>
      </c>
      <c r="E492" s="6" t="s">
        <v>810</v>
      </c>
    </row>
    <row r="493" spans="1:5" ht="17">
      <c r="A493" s="23">
        <v>37770</v>
      </c>
      <c r="B493">
        <v>3.2000000000000001E-2</v>
      </c>
      <c r="E493" s="6" t="s">
        <v>811</v>
      </c>
    </row>
    <row r="494" spans="1:5" ht="17">
      <c r="A494" s="23">
        <v>37777</v>
      </c>
      <c r="B494">
        <v>3.2000000000000001E-2</v>
      </c>
      <c r="E494" s="6" t="s">
        <v>812</v>
      </c>
    </row>
    <row r="495" spans="1:5" ht="17">
      <c r="A495" s="23">
        <v>37784</v>
      </c>
      <c r="B495">
        <v>3.2000000000000001E-2</v>
      </c>
      <c r="E495" s="6" t="s">
        <v>813</v>
      </c>
    </row>
    <row r="496" spans="1:5" ht="17">
      <c r="A496" s="23">
        <v>37791</v>
      </c>
      <c r="B496">
        <v>3.2000000000000001E-2</v>
      </c>
      <c r="E496" s="6" t="s">
        <v>814</v>
      </c>
    </row>
    <row r="497" spans="1:5" ht="17">
      <c r="A497" s="23">
        <v>37798</v>
      </c>
      <c r="B497">
        <v>3.2000000000000001E-2</v>
      </c>
      <c r="E497" s="6" t="s">
        <v>815</v>
      </c>
    </row>
    <row r="498" spans="1:5" ht="17">
      <c r="A498" s="23">
        <v>37805</v>
      </c>
      <c r="B498">
        <v>3.2000000000000001E-2</v>
      </c>
      <c r="E498" s="6" t="s">
        <v>816</v>
      </c>
    </row>
    <row r="499" spans="1:5" ht="17">
      <c r="A499" s="23">
        <v>37812</v>
      </c>
      <c r="B499">
        <v>3.2000000000000001E-2</v>
      </c>
      <c r="E499" s="6" t="s">
        <v>817</v>
      </c>
    </row>
    <row r="500" spans="1:5" ht="17">
      <c r="A500" s="23">
        <v>37819</v>
      </c>
      <c r="B500">
        <v>3.2000000000000001E-2</v>
      </c>
      <c r="E500" s="6" t="s">
        <v>818</v>
      </c>
    </row>
    <row r="501" spans="1:5" ht="17">
      <c r="A501" s="23">
        <v>37826</v>
      </c>
      <c r="B501">
        <v>3.2000000000000001E-2</v>
      </c>
      <c r="E501" s="6" t="s">
        <v>819</v>
      </c>
    </row>
    <row r="502" spans="1:5" ht="17">
      <c r="A502" s="23">
        <v>37833</v>
      </c>
      <c r="B502">
        <v>3.2000000000000001E-2</v>
      </c>
      <c r="E502" s="6" t="s">
        <v>820</v>
      </c>
    </row>
    <row r="503" spans="1:5" ht="17">
      <c r="A503" s="23">
        <v>37840</v>
      </c>
      <c r="B503">
        <v>3.1E-2</v>
      </c>
      <c r="E503" s="6" t="s">
        <v>821</v>
      </c>
    </row>
    <row r="504" spans="1:5" ht="17">
      <c r="A504" s="23">
        <v>37847</v>
      </c>
      <c r="B504">
        <v>3.1E-2</v>
      </c>
      <c r="E504" s="6" t="s">
        <v>822</v>
      </c>
    </row>
    <row r="505" spans="1:5" ht="17">
      <c r="A505" s="23">
        <v>37854</v>
      </c>
      <c r="B505">
        <v>3.1E-2</v>
      </c>
      <c r="E505" s="6" t="s">
        <v>823</v>
      </c>
    </row>
    <row r="506" spans="1:5" ht="17">
      <c r="A506" s="23">
        <v>37861</v>
      </c>
      <c r="B506">
        <v>3.1E-2</v>
      </c>
      <c r="E506" s="6" t="s">
        <v>824</v>
      </c>
    </row>
    <row r="507" spans="1:5" ht="17">
      <c r="A507" s="23">
        <v>37868</v>
      </c>
      <c r="B507">
        <v>3.1E-2</v>
      </c>
      <c r="E507" s="6" t="s">
        <v>825</v>
      </c>
    </row>
    <row r="508" spans="1:5" ht="17">
      <c r="A508" s="23">
        <v>37875</v>
      </c>
      <c r="B508">
        <v>3.1E-2</v>
      </c>
      <c r="E508" s="6" t="s">
        <v>826</v>
      </c>
    </row>
    <row r="509" spans="1:5" ht="17">
      <c r="A509" s="23">
        <v>37882</v>
      </c>
      <c r="B509">
        <v>3.1E-2</v>
      </c>
      <c r="E509" s="6" t="s">
        <v>827</v>
      </c>
    </row>
    <row r="510" spans="1:5" ht="17">
      <c r="A510" s="23">
        <v>37889</v>
      </c>
      <c r="B510">
        <v>3.1E-2</v>
      </c>
      <c r="E510" s="6" t="s">
        <v>828</v>
      </c>
    </row>
    <row r="511" spans="1:5" ht="17">
      <c r="A511" s="23">
        <v>37896</v>
      </c>
      <c r="B511">
        <v>3.1E-2</v>
      </c>
      <c r="E511" s="6" t="s">
        <v>829</v>
      </c>
    </row>
    <row r="512" spans="1:5" ht="17">
      <c r="A512" s="23">
        <v>37903</v>
      </c>
      <c r="B512">
        <v>3.1E-2</v>
      </c>
      <c r="E512" s="6" t="s">
        <v>830</v>
      </c>
    </row>
    <row r="513" spans="1:5" ht="17">
      <c r="A513" s="23">
        <v>37910</v>
      </c>
      <c r="B513">
        <v>3.1E-2</v>
      </c>
      <c r="E513" s="6" t="s">
        <v>831</v>
      </c>
    </row>
    <row r="514" spans="1:5" ht="17">
      <c r="A514" s="23">
        <v>37917</v>
      </c>
      <c r="B514">
        <v>3.1E-2</v>
      </c>
      <c r="E514" s="6" t="s">
        <v>832</v>
      </c>
    </row>
    <row r="515" spans="1:5" ht="17">
      <c r="A515" s="23">
        <v>37924</v>
      </c>
      <c r="B515">
        <v>3.1E-2</v>
      </c>
      <c r="E515" s="6" t="s">
        <v>833</v>
      </c>
    </row>
    <row r="516" spans="1:5" ht="17">
      <c r="A516" s="23">
        <v>37931</v>
      </c>
      <c r="B516">
        <v>3.1E-2</v>
      </c>
      <c r="E516" s="6" t="s">
        <v>834</v>
      </c>
    </row>
    <row r="517" spans="1:5" ht="17">
      <c r="A517" s="23">
        <v>37938</v>
      </c>
      <c r="B517">
        <v>3.1E-2</v>
      </c>
      <c r="E517" s="6" t="s">
        <v>835</v>
      </c>
    </row>
    <row r="518" spans="1:5" ht="17">
      <c r="A518" s="23">
        <v>37945</v>
      </c>
      <c r="B518">
        <v>3.1E-2</v>
      </c>
      <c r="E518" s="6" t="s">
        <v>836</v>
      </c>
    </row>
    <row r="519" spans="1:5" ht="17">
      <c r="A519" s="23">
        <v>37952</v>
      </c>
      <c r="B519">
        <v>3.1E-2</v>
      </c>
      <c r="E519" s="6" t="s">
        <v>837</v>
      </c>
    </row>
    <row r="520" spans="1:5" ht="17">
      <c r="A520" s="23">
        <v>37959</v>
      </c>
      <c r="B520">
        <v>3.1E-2</v>
      </c>
      <c r="E520" s="6" t="s">
        <v>838</v>
      </c>
    </row>
    <row r="521" spans="1:5" ht="17">
      <c r="A521" s="23">
        <v>37966</v>
      </c>
      <c r="B521">
        <v>3.1E-2</v>
      </c>
      <c r="E521" s="6" t="s">
        <v>839</v>
      </c>
    </row>
    <row r="522" spans="1:5" ht="17">
      <c r="A522" s="23">
        <v>37973</v>
      </c>
      <c r="B522">
        <v>3.1E-2</v>
      </c>
      <c r="E522" s="6" t="s">
        <v>840</v>
      </c>
    </row>
    <row r="523" spans="1:5" ht="17">
      <c r="A523" s="23">
        <v>37980</v>
      </c>
      <c r="B523">
        <v>3.1E-2</v>
      </c>
      <c r="E523" s="6" t="s">
        <v>841</v>
      </c>
    </row>
    <row r="525" spans="1:5">
      <c r="A525" t="s">
        <v>317</v>
      </c>
    </row>
    <row r="526" spans="1:5">
      <c r="A526" t="s">
        <v>318</v>
      </c>
    </row>
    <row r="527" spans="1:5">
      <c r="A527" t="s">
        <v>319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F20E-FF35-4A47-A198-30C627EEAF5D}">
  <dimension ref="A1:J129"/>
  <sheetViews>
    <sheetView topLeftCell="A105" zoomScaleNormal="70" workbookViewId="0">
      <selection activeCell="A129" sqref="A129"/>
    </sheetView>
  </sheetViews>
  <sheetFormatPr baseColWidth="10" defaultColWidth="11.1640625" defaultRowHeight="16"/>
  <sheetData>
    <row r="1" spans="1:10">
      <c r="A1" t="s">
        <v>23</v>
      </c>
      <c r="B1" t="s">
        <v>64</v>
      </c>
      <c r="I1" t="s">
        <v>23</v>
      </c>
      <c r="J1" t="s">
        <v>64</v>
      </c>
    </row>
    <row r="2" spans="1:10">
      <c r="A2" s="23">
        <v>34335</v>
      </c>
      <c r="B2" s="25">
        <v>0.03</v>
      </c>
      <c r="I2" s="23">
        <v>39814</v>
      </c>
      <c r="J2" s="24">
        <v>1.4749999999999999E-2</v>
      </c>
    </row>
    <row r="3" spans="1:10">
      <c r="A3" s="23">
        <v>34366</v>
      </c>
      <c r="B3" s="25">
        <v>0.03</v>
      </c>
      <c r="I3" s="23">
        <v>39845</v>
      </c>
      <c r="J3" s="24">
        <v>1.4749999999999999E-2</v>
      </c>
    </row>
    <row r="4" spans="1:10">
      <c r="A4" s="23">
        <v>34394</v>
      </c>
      <c r="B4" s="25">
        <v>0.03</v>
      </c>
      <c r="I4" s="23">
        <v>39873</v>
      </c>
      <c r="J4" s="24">
        <v>1.4749999999999999E-2</v>
      </c>
    </row>
    <row r="5" spans="1:10">
      <c r="A5" s="23">
        <v>34425</v>
      </c>
      <c r="B5" s="25">
        <v>0.03</v>
      </c>
      <c r="I5" s="23">
        <v>39904</v>
      </c>
      <c r="J5" s="24">
        <v>1.4749999999999999E-2</v>
      </c>
    </row>
    <row r="6" spans="1:10">
      <c r="A6" s="23">
        <v>34455</v>
      </c>
      <c r="B6" s="25">
        <v>0.03</v>
      </c>
      <c r="I6" s="23">
        <v>39934</v>
      </c>
      <c r="J6" s="24">
        <v>1.4749999999999999E-2</v>
      </c>
    </row>
    <row r="7" spans="1:10">
      <c r="A7" s="23">
        <v>34486</v>
      </c>
      <c r="B7" s="25">
        <v>0.03</v>
      </c>
      <c r="I7" s="23">
        <v>39965</v>
      </c>
      <c r="J7" s="24">
        <v>1.4749999999999999E-2</v>
      </c>
    </row>
    <row r="8" spans="1:10">
      <c r="A8" s="23">
        <v>34516</v>
      </c>
      <c r="B8" s="25">
        <v>0.03</v>
      </c>
      <c r="I8" s="23">
        <v>39995</v>
      </c>
      <c r="J8" s="24">
        <v>1.4749999999999999E-2</v>
      </c>
    </row>
    <row r="9" spans="1:10">
      <c r="A9" s="23">
        <v>34547</v>
      </c>
      <c r="B9" s="25">
        <v>0.03</v>
      </c>
      <c r="I9" s="23">
        <v>40026</v>
      </c>
      <c r="J9" s="24">
        <v>1.4749999999999999E-2</v>
      </c>
    </row>
    <row r="10" spans="1:10">
      <c r="A10" s="23">
        <v>34578</v>
      </c>
      <c r="B10" s="25">
        <v>0.03</v>
      </c>
      <c r="I10" s="23">
        <v>40057</v>
      </c>
      <c r="J10" s="24">
        <v>1.4749999999999999E-2</v>
      </c>
    </row>
    <row r="11" spans="1:10">
      <c r="A11" s="23">
        <v>34608</v>
      </c>
      <c r="B11" s="25">
        <v>0.03</v>
      </c>
      <c r="I11" s="23">
        <v>40087</v>
      </c>
      <c r="J11" s="24">
        <v>1.4749999999999999E-2</v>
      </c>
    </row>
    <row r="12" spans="1:10">
      <c r="A12" s="23">
        <v>34639</v>
      </c>
      <c r="B12" s="25">
        <v>0.03</v>
      </c>
      <c r="I12" s="23">
        <v>40118</v>
      </c>
      <c r="J12" s="24">
        <v>1.4749999999999999E-2</v>
      </c>
    </row>
    <row r="13" spans="1:10">
      <c r="A13" s="23">
        <v>34669</v>
      </c>
      <c r="B13" s="25">
        <v>0.03</v>
      </c>
      <c r="I13" s="23">
        <v>40148</v>
      </c>
      <c r="J13" s="24">
        <v>1.4749999999999999E-2</v>
      </c>
    </row>
    <row r="14" spans="1:10">
      <c r="A14" s="23">
        <v>34700</v>
      </c>
      <c r="B14" s="25">
        <v>0.03</v>
      </c>
      <c r="I14" s="23">
        <v>40179</v>
      </c>
      <c r="J14" s="24">
        <v>1.4749999999999999E-2</v>
      </c>
    </row>
    <row r="15" spans="1:10">
      <c r="A15" s="23">
        <v>34731</v>
      </c>
      <c r="B15" s="25">
        <v>0.03</v>
      </c>
      <c r="I15" s="23">
        <v>40210</v>
      </c>
      <c r="J15" s="24">
        <v>1.4749999999999999E-2</v>
      </c>
    </row>
    <row r="16" spans="1:10">
      <c r="A16" s="23">
        <v>34759</v>
      </c>
      <c r="B16" s="25">
        <v>0.03</v>
      </c>
      <c r="I16" s="23">
        <v>40238</v>
      </c>
      <c r="J16" s="24">
        <v>1.4749999999999999E-2</v>
      </c>
    </row>
    <row r="17" spans="1:10">
      <c r="A17" s="23">
        <v>34790</v>
      </c>
      <c r="B17" s="25">
        <v>2.375E-2</v>
      </c>
      <c r="I17" s="23">
        <v>40269</v>
      </c>
      <c r="J17" s="24">
        <v>1.4749999999999999E-2</v>
      </c>
    </row>
    <row r="18" spans="1:10">
      <c r="A18" s="23">
        <v>34820</v>
      </c>
      <c r="B18" s="25">
        <v>2.375E-2</v>
      </c>
      <c r="I18" s="23">
        <v>40299</v>
      </c>
      <c r="J18" s="24">
        <v>1.4749999999999999E-2</v>
      </c>
    </row>
    <row r="19" spans="1:10">
      <c r="A19" s="23">
        <v>34851</v>
      </c>
      <c r="B19" s="25">
        <v>2.375E-2</v>
      </c>
      <c r="I19" s="23">
        <v>40330</v>
      </c>
      <c r="J19" s="24">
        <v>1.4749999999999999E-2</v>
      </c>
    </row>
    <row r="20" spans="1:10">
      <c r="A20" s="23">
        <v>34881</v>
      </c>
      <c r="B20" s="25">
        <v>0.02</v>
      </c>
      <c r="I20" s="23">
        <v>40360</v>
      </c>
      <c r="J20" s="24">
        <v>1.4749999999999999E-2</v>
      </c>
    </row>
    <row r="21" spans="1:10">
      <c r="A21" s="23">
        <v>34912</v>
      </c>
      <c r="B21" s="25">
        <v>0.02</v>
      </c>
      <c r="I21" s="23">
        <v>40391</v>
      </c>
      <c r="J21" s="24">
        <v>1.4749999999999999E-2</v>
      </c>
    </row>
    <row r="22" spans="1:10">
      <c r="A22" s="23">
        <v>34943</v>
      </c>
      <c r="B22" s="25">
        <v>1.6250000000000001E-2</v>
      </c>
      <c r="I22" s="23">
        <v>40422</v>
      </c>
      <c r="J22" s="24">
        <v>1.4749999999999999E-2</v>
      </c>
    </row>
    <row r="23" spans="1:10">
      <c r="A23" s="23">
        <v>34973</v>
      </c>
      <c r="B23" s="25">
        <v>1.6250000000000001E-2</v>
      </c>
      <c r="I23" s="23">
        <v>40452</v>
      </c>
      <c r="J23" s="24">
        <v>1.4749999999999999E-2</v>
      </c>
    </row>
    <row r="24" spans="1:10">
      <c r="A24" s="23">
        <v>35004</v>
      </c>
      <c r="B24" s="25">
        <v>1.6250000000000001E-2</v>
      </c>
      <c r="I24" s="23">
        <v>40483</v>
      </c>
      <c r="J24" s="24">
        <v>1.4749999999999999E-2</v>
      </c>
    </row>
    <row r="25" spans="1:10">
      <c r="A25" s="23">
        <v>35034</v>
      </c>
      <c r="B25" s="25">
        <v>1.6250000000000001E-2</v>
      </c>
      <c r="I25" s="23">
        <v>40513</v>
      </c>
      <c r="J25" s="24">
        <v>1.4749999999999999E-2</v>
      </c>
    </row>
    <row r="26" spans="1:10">
      <c r="A26" s="23">
        <v>35065</v>
      </c>
      <c r="B26" s="25">
        <v>1.6250000000000001E-2</v>
      </c>
      <c r="I26" s="23">
        <v>40544</v>
      </c>
      <c r="J26" s="24">
        <v>1.4749999999999999E-2</v>
      </c>
    </row>
    <row r="27" spans="1:10">
      <c r="A27" s="23">
        <v>35096</v>
      </c>
      <c r="B27" s="25">
        <v>1.6250000000000001E-2</v>
      </c>
      <c r="I27" s="23">
        <v>40575</v>
      </c>
      <c r="J27" s="24">
        <v>1.4749999999999999E-2</v>
      </c>
    </row>
    <row r="28" spans="1:10">
      <c r="A28" s="23">
        <v>35125</v>
      </c>
      <c r="B28" s="25">
        <v>1.6250000000000001E-2</v>
      </c>
      <c r="I28" s="23">
        <v>40603</v>
      </c>
      <c r="J28" s="24">
        <v>1.4749999999999999E-2</v>
      </c>
    </row>
    <row r="29" spans="1:10">
      <c r="A29" s="23">
        <v>35156</v>
      </c>
      <c r="B29" s="25">
        <v>1.6250000000000001E-2</v>
      </c>
      <c r="I29" s="23">
        <v>40634</v>
      </c>
      <c r="J29" s="24">
        <v>1.4749999999999999E-2</v>
      </c>
    </row>
    <row r="30" spans="1:10">
      <c r="A30" s="23">
        <v>35186</v>
      </c>
      <c r="B30" s="25">
        <v>1.6250000000000001E-2</v>
      </c>
      <c r="I30" s="23">
        <v>40664</v>
      </c>
      <c r="J30" s="24">
        <v>1.4749999999999999E-2</v>
      </c>
    </row>
    <row r="31" spans="1:10">
      <c r="A31" s="23">
        <v>35217</v>
      </c>
      <c r="B31" s="25">
        <v>1.6250000000000001E-2</v>
      </c>
      <c r="I31" s="23">
        <v>40695</v>
      </c>
      <c r="J31" s="24">
        <v>1.4749999999999999E-2</v>
      </c>
    </row>
    <row r="32" spans="1:10">
      <c r="A32" s="23">
        <v>35247</v>
      </c>
      <c r="B32" s="25">
        <v>1.6250000000000001E-2</v>
      </c>
      <c r="I32" s="23">
        <v>40725</v>
      </c>
      <c r="J32" s="24">
        <v>1.4749999999999999E-2</v>
      </c>
    </row>
    <row r="33" spans="1:10">
      <c r="A33" s="23">
        <v>35278</v>
      </c>
      <c r="B33" s="25">
        <v>1.6250000000000001E-2</v>
      </c>
      <c r="I33" s="23">
        <v>40756</v>
      </c>
      <c r="J33" s="24">
        <v>1.4749999999999999E-2</v>
      </c>
    </row>
    <row r="34" spans="1:10">
      <c r="A34" s="23">
        <v>35309</v>
      </c>
      <c r="B34" s="25">
        <v>1.6250000000000001E-2</v>
      </c>
      <c r="I34" s="23">
        <v>40787</v>
      </c>
      <c r="J34" s="24">
        <v>1.4749999999999999E-2</v>
      </c>
    </row>
    <row r="35" spans="1:10">
      <c r="A35" s="23">
        <v>35339</v>
      </c>
      <c r="B35" s="25">
        <v>1.6250000000000001E-2</v>
      </c>
      <c r="I35" s="23">
        <v>40817</v>
      </c>
      <c r="J35" s="24">
        <v>1.4749999999999999E-2</v>
      </c>
    </row>
    <row r="36" spans="1:10">
      <c r="A36" s="23">
        <v>35370</v>
      </c>
      <c r="B36" s="25">
        <v>1.6250000000000001E-2</v>
      </c>
      <c r="I36" s="23">
        <v>40848</v>
      </c>
      <c r="J36" s="24">
        <v>1.4749999999999999E-2</v>
      </c>
    </row>
    <row r="37" spans="1:10">
      <c r="A37" s="23">
        <v>35400</v>
      </c>
      <c r="B37" s="25">
        <v>1.6250000000000001E-2</v>
      </c>
      <c r="I37" s="23">
        <v>40878</v>
      </c>
      <c r="J37" s="24">
        <v>1.4749999999999999E-2</v>
      </c>
    </row>
    <row r="38" spans="1:10">
      <c r="A38" s="23">
        <v>35431</v>
      </c>
      <c r="B38" s="25">
        <v>1.6250000000000001E-2</v>
      </c>
      <c r="I38" s="23">
        <v>40909</v>
      </c>
      <c r="J38" s="24">
        <v>1.4749999999999999E-2</v>
      </c>
    </row>
    <row r="39" spans="1:10">
      <c r="A39" s="23">
        <v>35462</v>
      </c>
      <c r="B39" s="25">
        <v>1.6250000000000001E-2</v>
      </c>
      <c r="I39" s="23">
        <v>40940</v>
      </c>
      <c r="J39" s="24">
        <v>1.4749999999999999E-2</v>
      </c>
    </row>
    <row r="40" spans="1:10">
      <c r="A40" s="23">
        <v>35490</v>
      </c>
      <c r="B40" s="25">
        <v>1.6250000000000001E-2</v>
      </c>
      <c r="I40" s="23">
        <v>40969</v>
      </c>
      <c r="J40" s="24">
        <v>1.4749999999999999E-2</v>
      </c>
    </row>
    <row r="41" spans="1:10">
      <c r="A41" s="23">
        <v>35521</v>
      </c>
      <c r="B41" s="25">
        <v>1.6250000000000001E-2</v>
      </c>
      <c r="I41" s="23">
        <v>41000</v>
      </c>
      <c r="J41" s="24">
        <v>1.4749999999999999E-2</v>
      </c>
    </row>
    <row r="42" spans="1:10">
      <c r="A42" s="23">
        <v>35551</v>
      </c>
      <c r="B42" s="25">
        <v>1.6250000000000001E-2</v>
      </c>
      <c r="I42" s="23">
        <v>41030</v>
      </c>
      <c r="J42" s="24">
        <v>1.4749999999999999E-2</v>
      </c>
    </row>
    <row r="43" spans="1:10">
      <c r="A43" s="23">
        <v>35582</v>
      </c>
      <c r="B43" s="25">
        <v>1.6250000000000001E-2</v>
      </c>
      <c r="I43" s="23">
        <v>41061</v>
      </c>
      <c r="J43" s="24">
        <v>1.4749999999999999E-2</v>
      </c>
    </row>
    <row r="44" spans="1:10">
      <c r="A44" s="23">
        <v>35612</v>
      </c>
      <c r="B44" s="25">
        <v>1.6250000000000001E-2</v>
      </c>
      <c r="I44" s="23">
        <v>41091</v>
      </c>
      <c r="J44" s="24">
        <v>1.4749999999999999E-2</v>
      </c>
    </row>
    <row r="45" spans="1:10">
      <c r="A45" s="23">
        <v>35643</v>
      </c>
      <c r="B45" s="25">
        <v>1.6250000000000001E-2</v>
      </c>
      <c r="I45" s="23">
        <v>41122</v>
      </c>
      <c r="J45" s="24">
        <v>1.4749999999999999E-2</v>
      </c>
    </row>
    <row r="46" spans="1:10">
      <c r="A46" s="23">
        <v>35674</v>
      </c>
      <c r="B46" s="25">
        <v>1.6250000000000001E-2</v>
      </c>
      <c r="I46" s="23">
        <v>41153</v>
      </c>
      <c r="J46" s="24">
        <v>1.4749999999999999E-2</v>
      </c>
    </row>
    <row r="47" spans="1:10">
      <c r="A47" s="23">
        <v>35704</v>
      </c>
      <c r="B47" s="25">
        <v>1.6250000000000001E-2</v>
      </c>
      <c r="I47" s="23">
        <v>41183</v>
      </c>
      <c r="J47" s="24">
        <v>1.4749999999999999E-2</v>
      </c>
    </row>
    <row r="48" spans="1:10">
      <c r="A48" s="23">
        <v>35735</v>
      </c>
      <c r="B48" s="25">
        <v>1.6250000000000001E-2</v>
      </c>
      <c r="I48" s="23">
        <v>41214</v>
      </c>
      <c r="J48" s="24">
        <v>1.4749999999999999E-2</v>
      </c>
    </row>
    <row r="49" spans="1:10">
      <c r="A49" s="23">
        <v>35765</v>
      </c>
      <c r="B49" s="25">
        <v>1.6250000000000001E-2</v>
      </c>
      <c r="I49" s="23">
        <v>41244</v>
      </c>
      <c r="J49" s="24">
        <v>1.4749999999999999E-2</v>
      </c>
    </row>
    <row r="50" spans="1:10">
      <c r="A50" s="23">
        <v>35796</v>
      </c>
      <c r="B50" s="25">
        <v>1.6250000000000001E-2</v>
      </c>
      <c r="I50" s="23">
        <v>41275</v>
      </c>
      <c r="J50" s="24">
        <v>1.4749999999999999E-2</v>
      </c>
    </row>
    <row r="51" spans="1:10">
      <c r="A51" s="23">
        <v>35827</v>
      </c>
      <c r="B51" s="25">
        <v>1.6250000000000001E-2</v>
      </c>
      <c r="I51" s="23">
        <v>41306</v>
      </c>
      <c r="J51" s="24">
        <v>1.4749999999999999E-2</v>
      </c>
    </row>
    <row r="52" spans="1:10">
      <c r="A52" s="23">
        <v>35855</v>
      </c>
      <c r="B52" s="25">
        <v>1.6250000000000001E-2</v>
      </c>
      <c r="I52" s="23">
        <v>41334</v>
      </c>
      <c r="J52" s="24">
        <v>1.4749999999999999E-2</v>
      </c>
    </row>
    <row r="53" spans="1:10">
      <c r="A53" s="23">
        <v>35886</v>
      </c>
      <c r="B53" s="25">
        <v>1.6250000000000001E-2</v>
      </c>
      <c r="I53" s="23">
        <v>41365</v>
      </c>
      <c r="J53" s="24">
        <v>1.4749999999999999E-2</v>
      </c>
    </row>
    <row r="54" spans="1:10">
      <c r="A54" s="23">
        <v>35916</v>
      </c>
      <c r="B54" s="25">
        <v>1.6250000000000001E-2</v>
      </c>
      <c r="I54" s="23">
        <v>41395</v>
      </c>
      <c r="J54" s="24">
        <v>1.4749999999999999E-2</v>
      </c>
    </row>
    <row r="55" spans="1:10">
      <c r="A55" s="23">
        <v>35947</v>
      </c>
      <c r="B55" s="25">
        <v>1.6250000000000001E-2</v>
      </c>
      <c r="I55" s="23">
        <v>41426</v>
      </c>
      <c r="J55" s="24">
        <v>1.4749999999999999E-2</v>
      </c>
    </row>
    <row r="56" spans="1:10">
      <c r="A56" s="23">
        <v>35977</v>
      </c>
      <c r="B56" s="25">
        <v>1.6250000000000001E-2</v>
      </c>
      <c r="I56" s="23">
        <v>41456</v>
      </c>
      <c r="J56" s="24">
        <v>1.4749999999999999E-2</v>
      </c>
    </row>
    <row r="57" spans="1:10">
      <c r="A57" s="23">
        <v>36008</v>
      </c>
      <c r="B57" s="25">
        <v>1.6250000000000001E-2</v>
      </c>
      <c r="I57" s="23">
        <v>41487</v>
      </c>
      <c r="J57" s="24">
        <v>1.4749999999999999E-2</v>
      </c>
    </row>
    <row r="58" spans="1:10">
      <c r="A58" s="23">
        <v>36039</v>
      </c>
      <c r="B58" s="25">
        <v>1.4999999999999999E-2</v>
      </c>
      <c r="I58" s="23">
        <v>41518</v>
      </c>
      <c r="J58" s="24">
        <v>1.4749999999999999E-2</v>
      </c>
    </row>
    <row r="59" spans="1:10">
      <c r="A59" s="23">
        <v>36069</v>
      </c>
      <c r="B59" s="25">
        <v>1.4999999999999999E-2</v>
      </c>
      <c r="I59" s="23">
        <v>41548</v>
      </c>
      <c r="J59" s="24">
        <v>1.4749999999999999E-2</v>
      </c>
    </row>
    <row r="60" spans="1:10">
      <c r="A60" s="23">
        <v>36100</v>
      </c>
      <c r="B60" s="25">
        <v>1.4999999999999999E-2</v>
      </c>
      <c r="I60" s="23">
        <v>41579</v>
      </c>
      <c r="J60" s="24">
        <v>1.4749999999999999E-2</v>
      </c>
    </row>
    <row r="61" spans="1:10">
      <c r="A61" s="23">
        <v>36130</v>
      </c>
      <c r="B61" s="25">
        <v>1.4999999999999999E-2</v>
      </c>
      <c r="I61" s="23">
        <v>41609</v>
      </c>
      <c r="J61" s="24">
        <v>1.4749999999999999E-2</v>
      </c>
    </row>
    <row r="62" spans="1:10">
      <c r="A62" s="23">
        <v>36161</v>
      </c>
      <c r="B62" s="25">
        <v>1.4999999999999999E-2</v>
      </c>
      <c r="I62" s="23">
        <v>41640</v>
      </c>
      <c r="J62" s="24">
        <v>1.4749999999999999E-2</v>
      </c>
    </row>
    <row r="63" spans="1:10">
      <c r="A63" s="23">
        <v>36192</v>
      </c>
      <c r="B63" s="25">
        <v>1.4999999999999999E-2</v>
      </c>
      <c r="I63" s="23">
        <v>41671</v>
      </c>
      <c r="J63" s="24">
        <v>1.4749999999999999E-2</v>
      </c>
    </row>
    <row r="64" spans="1:10">
      <c r="A64" s="23">
        <v>36220</v>
      </c>
      <c r="B64" s="25">
        <v>1.375E-2</v>
      </c>
      <c r="I64" s="23">
        <v>41699</v>
      </c>
      <c r="J64" s="24">
        <v>1.4749999999999999E-2</v>
      </c>
    </row>
    <row r="65" spans="1:10">
      <c r="A65" s="23">
        <v>36251</v>
      </c>
      <c r="B65" s="25">
        <v>1.375E-2</v>
      </c>
      <c r="I65" s="23">
        <v>41730</v>
      </c>
      <c r="J65" s="24">
        <v>1.4749999999999999E-2</v>
      </c>
    </row>
    <row r="66" spans="1:10">
      <c r="A66" s="23">
        <v>36281</v>
      </c>
      <c r="B66" s="25">
        <v>1.375E-2</v>
      </c>
      <c r="I66" s="23">
        <v>41760</v>
      </c>
      <c r="J66" s="24">
        <v>1.4749999999999999E-2</v>
      </c>
    </row>
    <row r="67" spans="1:10">
      <c r="A67" s="23">
        <v>36312</v>
      </c>
      <c r="B67" s="25">
        <v>1.375E-2</v>
      </c>
      <c r="I67" s="23">
        <v>41791</v>
      </c>
      <c r="J67" s="24">
        <v>1.4749999999999999E-2</v>
      </c>
    </row>
    <row r="68" spans="1:10">
      <c r="A68" s="23">
        <v>36342</v>
      </c>
      <c r="B68" s="25">
        <v>1.375E-2</v>
      </c>
      <c r="I68" s="23">
        <v>41821</v>
      </c>
      <c r="J68" s="24">
        <v>1.4749999999999999E-2</v>
      </c>
    </row>
    <row r="69" spans="1:10">
      <c r="A69" s="23">
        <v>36373</v>
      </c>
      <c r="B69" s="25">
        <v>1.375E-2</v>
      </c>
      <c r="I69" s="23">
        <v>41852</v>
      </c>
      <c r="J69" s="24">
        <v>1.4749999999999999E-2</v>
      </c>
    </row>
    <row r="70" spans="1:10">
      <c r="A70" s="23">
        <v>36404</v>
      </c>
      <c r="B70" s="25">
        <v>1.375E-2</v>
      </c>
      <c r="I70" s="23">
        <v>41883</v>
      </c>
      <c r="J70" s="24">
        <v>1.4749999999999999E-2</v>
      </c>
    </row>
    <row r="71" spans="1:10">
      <c r="A71" s="23">
        <v>36434</v>
      </c>
      <c r="B71" s="25">
        <v>1.375E-2</v>
      </c>
      <c r="I71" s="23">
        <v>41913</v>
      </c>
      <c r="J71" s="24">
        <v>1.4749999999999999E-2</v>
      </c>
    </row>
    <row r="72" spans="1:10">
      <c r="A72" s="23">
        <v>36465</v>
      </c>
      <c r="B72" s="25">
        <v>1.375E-2</v>
      </c>
      <c r="I72" s="23">
        <v>41944</v>
      </c>
      <c r="J72" s="24">
        <v>1.4749999999999999E-2</v>
      </c>
    </row>
    <row r="73" spans="1:10">
      <c r="A73" s="23">
        <v>36495</v>
      </c>
      <c r="B73" s="25">
        <v>1.375E-2</v>
      </c>
      <c r="I73" s="23">
        <v>41974</v>
      </c>
      <c r="J73" s="24">
        <v>1.4749999999999999E-2</v>
      </c>
    </row>
    <row r="74" spans="1:10">
      <c r="A74" s="23">
        <v>36526</v>
      </c>
      <c r="B74" s="25">
        <v>1.375E-2</v>
      </c>
      <c r="I74" s="23">
        <v>42005</v>
      </c>
      <c r="J74" s="24">
        <v>1.4749999999999999E-2</v>
      </c>
    </row>
    <row r="75" spans="1:10">
      <c r="A75" s="23">
        <v>36557</v>
      </c>
      <c r="B75" s="25">
        <v>1.375E-2</v>
      </c>
      <c r="I75" s="23">
        <v>42036</v>
      </c>
      <c r="J75" s="24">
        <v>1.4749999999999999E-2</v>
      </c>
    </row>
    <row r="76" spans="1:10">
      <c r="A76" s="23">
        <v>36586</v>
      </c>
      <c r="B76" s="25">
        <v>1.375E-2</v>
      </c>
      <c r="I76" s="23">
        <v>42064</v>
      </c>
      <c r="J76" s="24">
        <v>1.4749999999999999E-2</v>
      </c>
    </row>
    <row r="77" spans="1:10">
      <c r="A77" s="23">
        <v>36617</v>
      </c>
      <c r="B77" s="25">
        <v>1.375E-2</v>
      </c>
      <c r="I77" s="23">
        <v>42095</v>
      </c>
      <c r="J77" s="24">
        <v>1.4749999999999999E-2</v>
      </c>
    </row>
    <row r="78" spans="1:10">
      <c r="A78" s="23">
        <v>36647</v>
      </c>
      <c r="B78" s="25">
        <v>1.375E-2</v>
      </c>
      <c r="I78" s="23">
        <v>42125</v>
      </c>
      <c r="J78" s="24">
        <v>1.4749999999999999E-2</v>
      </c>
    </row>
    <row r="79" spans="1:10">
      <c r="A79" s="23">
        <v>36678</v>
      </c>
      <c r="B79" s="25">
        <v>1.375E-2</v>
      </c>
      <c r="I79" s="23">
        <v>42156</v>
      </c>
      <c r="J79" s="24">
        <v>1.4749999999999999E-2</v>
      </c>
    </row>
    <row r="80" spans="1:10">
      <c r="A80" s="23">
        <v>36708</v>
      </c>
      <c r="B80" s="25">
        <v>1.375E-2</v>
      </c>
      <c r="I80" s="23">
        <v>42186</v>
      </c>
      <c r="J80" s="24">
        <v>1.4749999999999999E-2</v>
      </c>
    </row>
    <row r="81" spans="1:10">
      <c r="A81" s="23">
        <v>36739</v>
      </c>
      <c r="B81" s="25">
        <v>1.4999999999999999E-2</v>
      </c>
      <c r="I81" s="23">
        <v>42217</v>
      </c>
      <c r="J81" s="24">
        <v>1.4749999999999999E-2</v>
      </c>
    </row>
    <row r="82" spans="1:10">
      <c r="A82" s="23">
        <v>36770</v>
      </c>
      <c r="B82" s="25">
        <v>1.4999999999999999E-2</v>
      </c>
      <c r="I82" s="23">
        <v>42248</v>
      </c>
      <c r="J82" s="24">
        <v>1.4749999999999999E-2</v>
      </c>
    </row>
    <row r="83" spans="1:10">
      <c r="A83" s="23">
        <v>36800</v>
      </c>
      <c r="B83" s="25">
        <v>1.4999999999999999E-2</v>
      </c>
      <c r="I83" s="23">
        <v>42278</v>
      </c>
      <c r="J83" s="24">
        <v>1.4749999999999999E-2</v>
      </c>
    </row>
    <row r="84" spans="1:10">
      <c r="A84" s="23">
        <v>36831</v>
      </c>
      <c r="B84" s="25">
        <v>1.4999999999999999E-2</v>
      </c>
      <c r="I84" s="23">
        <v>42309</v>
      </c>
      <c r="J84" s="24">
        <v>1.4749999999999999E-2</v>
      </c>
    </row>
    <row r="85" spans="1:10">
      <c r="A85" s="23">
        <v>36861</v>
      </c>
      <c r="B85" s="25">
        <v>1.4999999999999999E-2</v>
      </c>
      <c r="I85" s="23">
        <v>42339</v>
      </c>
      <c r="J85" s="24">
        <v>1.4749999999999999E-2</v>
      </c>
    </row>
    <row r="86" spans="1:10">
      <c r="A86" s="23">
        <v>36892</v>
      </c>
      <c r="B86" s="25">
        <v>1.4999999999999999E-2</v>
      </c>
      <c r="I86" s="23">
        <v>42370</v>
      </c>
      <c r="J86" s="24">
        <v>1.4749999999999999E-2</v>
      </c>
    </row>
    <row r="87" spans="1:10">
      <c r="A87" s="23">
        <v>36923</v>
      </c>
      <c r="B87" s="25">
        <v>1.4999999999999999E-2</v>
      </c>
      <c r="I87" s="23">
        <v>42401</v>
      </c>
      <c r="J87" s="24">
        <v>1.4749999999999999E-2</v>
      </c>
    </row>
    <row r="88" spans="1:10">
      <c r="A88" s="23">
        <v>36951</v>
      </c>
      <c r="B88" s="25">
        <v>1.4999999999999999E-2</v>
      </c>
      <c r="I88" s="23">
        <v>42430</v>
      </c>
      <c r="J88" s="24">
        <v>1.4749999999999999E-2</v>
      </c>
    </row>
    <row r="89" spans="1:10">
      <c r="A89" s="23">
        <v>36982</v>
      </c>
      <c r="B89" s="25">
        <v>1.375E-2</v>
      </c>
      <c r="I89" s="23">
        <v>42461</v>
      </c>
      <c r="J89" s="24">
        <v>1.4749999999999999E-2</v>
      </c>
    </row>
    <row r="90" spans="1:10">
      <c r="A90" s="23">
        <v>37012</v>
      </c>
      <c r="B90" s="25">
        <v>1.375E-2</v>
      </c>
      <c r="I90" s="23">
        <v>42491</v>
      </c>
      <c r="J90" s="24">
        <v>1.4749999999999999E-2</v>
      </c>
    </row>
    <row r="91" spans="1:10">
      <c r="A91" s="23">
        <v>37043</v>
      </c>
      <c r="B91" s="25">
        <v>1.375E-2</v>
      </c>
      <c r="I91" s="23">
        <v>42522</v>
      </c>
      <c r="J91" s="24">
        <v>1.4749999999999999E-2</v>
      </c>
    </row>
    <row r="92" spans="1:10">
      <c r="A92" s="23">
        <v>37073</v>
      </c>
      <c r="B92" s="25">
        <v>1.375E-2</v>
      </c>
      <c r="I92" s="23">
        <v>42552</v>
      </c>
      <c r="J92" s="24">
        <v>1.4749999999999999E-2</v>
      </c>
    </row>
    <row r="93" spans="1:10">
      <c r="A93" s="23">
        <v>37104</v>
      </c>
      <c r="B93" s="25">
        <v>1.375E-2</v>
      </c>
      <c r="I93" s="23">
        <v>42583</v>
      </c>
      <c r="J93" s="24">
        <v>1.4749999999999999E-2</v>
      </c>
    </row>
    <row r="94" spans="1:10">
      <c r="A94" s="23">
        <v>37135</v>
      </c>
      <c r="B94" s="25">
        <v>1.375E-2</v>
      </c>
      <c r="I94" s="23">
        <v>42614</v>
      </c>
      <c r="J94" s="24">
        <v>1.4749999999999999E-2</v>
      </c>
    </row>
    <row r="95" spans="1:10">
      <c r="A95" s="23">
        <v>37165</v>
      </c>
      <c r="B95" s="25">
        <v>1.375E-2</v>
      </c>
      <c r="I95" s="23">
        <v>42644</v>
      </c>
      <c r="J95" s="24">
        <v>1.4749999999999999E-2</v>
      </c>
    </row>
    <row r="96" spans="1:10">
      <c r="A96" s="23">
        <v>37196</v>
      </c>
      <c r="B96" s="25">
        <v>1.375E-2</v>
      </c>
      <c r="I96" s="23">
        <v>42675</v>
      </c>
      <c r="J96" s="24">
        <v>1.4749999999999999E-2</v>
      </c>
    </row>
    <row r="97" spans="1:10">
      <c r="A97" s="23">
        <v>37226</v>
      </c>
      <c r="B97" s="25">
        <v>1.375E-2</v>
      </c>
      <c r="I97" s="23">
        <v>42705</v>
      </c>
      <c r="J97" s="24">
        <v>1.4749999999999999E-2</v>
      </c>
    </row>
    <row r="98" spans="1:10">
      <c r="A98" s="23">
        <v>37257</v>
      </c>
      <c r="B98" s="25">
        <v>1.375E-2</v>
      </c>
      <c r="I98" s="23">
        <v>42736</v>
      </c>
      <c r="J98" s="24">
        <v>1.4749999999999999E-2</v>
      </c>
    </row>
    <row r="99" spans="1:10">
      <c r="A99" s="23">
        <v>37288</v>
      </c>
      <c r="B99" s="25">
        <v>1.375E-2</v>
      </c>
      <c r="I99" s="23">
        <v>42767</v>
      </c>
      <c r="J99" s="24">
        <v>1.4749999999999999E-2</v>
      </c>
    </row>
    <row r="100" spans="1:10">
      <c r="A100" s="23">
        <v>37316</v>
      </c>
      <c r="B100" s="25">
        <v>1.375E-2</v>
      </c>
      <c r="I100" s="23">
        <v>42795</v>
      </c>
      <c r="J100" s="24">
        <v>1.4749999999999999E-2</v>
      </c>
    </row>
    <row r="101" spans="1:10">
      <c r="A101" s="23">
        <v>37347</v>
      </c>
      <c r="B101" s="25">
        <v>1.375E-2</v>
      </c>
      <c r="I101" s="23">
        <v>42826</v>
      </c>
      <c r="J101" s="24">
        <v>1.4749999999999999E-2</v>
      </c>
    </row>
    <row r="102" spans="1:10">
      <c r="A102" s="23">
        <v>37377</v>
      </c>
      <c r="B102" s="25">
        <v>1.375E-2</v>
      </c>
      <c r="I102" s="23">
        <v>42856</v>
      </c>
      <c r="J102" s="24">
        <v>1.4749999999999999E-2</v>
      </c>
    </row>
    <row r="103" spans="1:10">
      <c r="A103" s="23">
        <v>37408</v>
      </c>
      <c r="B103" s="25">
        <v>1.375E-2</v>
      </c>
      <c r="I103" s="23">
        <v>42887</v>
      </c>
      <c r="J103" s="24">
        <v>1.4749999999999999E-2</v>
      </c>
    </row>
    <row r="104" spans="1:10">
      <c r="A104" s="23">
        <v>37438</v>
      </c>
      <c r="B104" s="25">
        <v>1.375E-2</v>
      </c>
      <c r="I104" s="23">
        <v>42917</v>
      </c>
      <c r="J104" s="24">
        <v>1.4749999999999999E-2</v>
      </c>
    </row>
    <row r="105" spans="1:10">
      <c r="A105" s="23">
        <v>37469</v>
      </c>
      <c r="B105" s="25">
        <v>1.375E-2</v>
      </c>
      <c r="I105" s="23">
        <v>42948</v>
      </c>
      <c r="J105" s="24">
        <v>1.4749999999999999E-2</v>
      </c>
    </row>
    <row r="106" spans="1:10">
      <c r="A106" s="23">
        <v>37500</v>
      </c>
      <c r="B106" s="25">
        <v>1.375E-2</v>
      </c>
      <c r="I106" s="23">
        <v>42979</v>
      </c>
      <c r="J106" s="24">
        <v>1.4749999999999999E-2</v>
      </c>
    </row>
    <row r="107" spans="1:10">
      <c r="A107" s="23">
        <v>37530</v>
      </c>
      <c r="B107" s="25">
        <v>1.375E-2</v>
      </c>
      <c r="I107" s="23">
        <v>43009</v>
      </c>
      <c r="J107" s="24">
        <v>1.4749999999999999E-2</v>
      </c>
    </row>
    <row r="108" spans="1:10">
      <c r="A108" s="23">
        <v>37561</v>
      </c>
      <c r="B108" s="25">
        <v>1.375E-2</v>
      </c>
      <c r="I108" s="23">
        <v>43040</v>
      </c>
      <c r="J108" s="24">
        <v>1.4749999999999999E-2</v>
      </c>
    </row>
    <row r="109" spans="1:10">
      <c r="A109" s="23">
        <v>37591</v>
      </c>
      <c r="B109" s="25">
        <v>1.375E-2</v>
      </c>
      <c r="I109" s="23">
        <v>43070</v>
      </c>
      <c r="J109" s="24">
        <v>1.4749999999999999E-2</v>
      </c>
    </row>
    <row r="110" spans="1:10">
      <c r="A110" s="23">
        <v>37622</v>
      </c>
      <c r="B110" s="25">
        <v>1.375E-2</v>
      </c>
      <c r="I110" s="23">
        <v>43101</v>
      </c>
      <c r="J110" s="24">
        <v>1.4749999999999999E-2</v>
      </c>
    </row>
    <row r="111" spans="1:10">
      <c r="A111" s="23">
        <v>37653</v>
      </c>
      <c r="B111" s="25">
        <v>1.375E-2</v>
      </c>
      <c r="I111" s="23">
        <v>43132</v>
      </c>
      <c r="J111" s="24">
        <v>1.4749999999999999E-2</v>
      </c>
    </row>
    <row r="112" spans="1:10">
      <c r="A112" s="23">
        <v>37681</v>
      </c>
      <c r="B112" s="25">
        <v>1.375E-2</v>
      </c>
      <c r="I112" s="23">
        <v>43160</v>
      </c>
      <c r="J112" s="24">
        <v>1.4749999999999999E-2</v>
      </c>
    </row>
    <row r="113" spans="1:10">
      <c r="A113" s="23">
        <v>37712</v>
      </c>
      <c r="B113" s="25">
        <v>1.375E-2</v>
      </c>
      <c r="I113" s="23">
        <v>43191</v>
      </c>
      <c r="J113" s="24">
        <v>1.4749999999999999E-2</v>
      </c>
    </row>
    <row r="114" spans="1:10">
      <c r="A114" s="23">
        <v>37742</v>
      </c>
      <c r="B114" s="25">
        <v>1.375E-2</v>
      </c>
      <c r="I114" s="23">
        <v>43221</v>
      </c>
      <c r="J114" s="24">
        <v>1.4749999999999999E-2</v>
      </c>
    </row>
    <row r="115" spans="1:10">
      <c r="A115" s="23">
        <v>37773</v>
      </c>
      <c r="B115" s="25">
        <v>1.375E-2</v>
      </c>
      <c r="I115" s="23">
        <v>43252</v>
      </c>
      <c r="J115" s="24">
        <v>1.4749999999999999E-2</v>
      </c>
    </row>
    <row r="116" spans="1:10">
      <c r="A116" s="23">
        <v>37803</v>
      </c>
      <c r="B116" s="25">
        <v>1.375E-2</v>
      </c>
      <c r="I116" s="23">
        <v>43282</v>
      </c>
      <c r="J116" s="24">
        <v>1.4749999999999999E-2</v>
      </c>
    </row>
    <row r="117" spans="1:10">
      <c r="A117" s="23">
        <v>37834</v>
      </c>
      <c r="B117" s="25">
        <v>1.375E-2</v>
      </c>
      <c r="I117" s="23">
        <v>43313</v>
      </c>
      <c r="J117" s="24">
        <v>1.4749999999999999E-2</v>
      </c>
    </row>
    <row r="118" spans="1:10">
      <c r="A118" s="23">
        <v>37865</v>
      </c>
      <c r="B118" s="25">
        <v>1.375E-2</v>
      </c>
      <c r="I118" s="23">
        <v>43344</v>
      </c>
      <c r="J118" s="24">
        <v>1.4749999999999999E-2</v>
      </c>
    </row>
    <row r="119" spans="1:10">
      <c r="A119" s="23">
        <v>37895</v>
      </c>
      <c r="B119" s="25">
        <v>1.375E-2</v>
      </c>
      <c r="I119" s="23">
        <v>43374</v>
      </c>
      <c r="J119" s="24">
        <v>1.4749999999999999E-2</v>
      </c>
    </row>
    <row r="120" spans="1:10">
      <c r="A120" s="23">
        <v>37926</v>
      </c>
      <c r="B120" s="25">
        <v>1.375E-2</v>
      </c>
      <c r="I120" s="23">
        <v>43405</v>
      </c>
      <c r="J120" s="24">
        <v>1.4749999999999999E-2</v>
      </c>
    </row>
    <row r="121" spans="1:10">
      <c r="A121" s="23">
        <v>37956</v>
      </c>
      <c r="B121" s="25">
        <v>1.375E-2</v>
      </c>
      <c r="I121" s="23">
        <v>43435</v>
      </c>
      <c r="J121" s="24">
        <v>1.4749999999999999E-2</v>
      </c>
    </row>
    <row r="124" spans="1:10">
      <c r="A124" t="s">
        <v>126</v>
      </c>
    </row>
    <row r="127" spans="1:10">
      <c r="A127" s="14" t="s">
        <v>125</v>
      </c>
    </row>
    <row r="129" spans="1:1">
      <c r="A129" s="14" t="s">
        <v>127</v>
      </c>
    </row>
  </sheetData>
  <hyperlinks>
    <hyperlink ref="A129" r:id="rId1" xr:uid="{5D33741C-9F88-4EA7-A45F-D653B7B54DC0}"/>
    <hyperlink ref="A127" r:id="rId2" xr:uid="{34022668-9256-124B-B1B5-14FBCD9A6C54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66B-3FA0-A343-B1D3-C9D5ED62159E}">
  <dimension ref="A1:K11"/>
  <sheetViews>
    <sheetView zoomScale="87" workbookViewId="0">
      <selection activeCell="K4" sqref="K4"/>
    </sheetView>
  </sheetViews>
  <sheetFormatPr baseColWidth="10" defaultRowHeight="16"/>
  <sheetData>
    <row r="1" spans="1:11">
      <c r="A1" t="s">
        <v>23</v>
      </c>
      <c r="B1" t="s">
        <v>64</v>
      </c>
      <c r="G1" t="s">
        <v>23</v>
      </c>
      <c r="H1" t="s">
        <v>64</v>
      </c>
    </row>
    <row r="2" spans="1:11">
      <c r="A2">
        <v>1994</v>
      </c>
      <c r="B2" s="24">
        <v>0.16500000000000001</v>
      </c>
      <c r="G2">
        <v>2009</v>
      </c>
      <c r="H2" s="24">
        <v>0.15704000000000001</v>
      </c>
      <c r="K2" s="14" t="s">
        <v>130</v>
      </c>
    </row>
    <row r="3" spans="1:11">
      <c r="A3">
        <v>1995</v>
      </c>
      <c r="B3" s="24">
        <v>0.16500000000000001</v>
      </c>
      <c r="G3">
        <v>2010</v>
      </c>
      <c r="H3" s="24">
        <v>0.16058</v>
      </c>
      <c r="K3" s="14" t="s">
        <v>132</v>
      </c>
    </row>
    <row r="4" spans="1:11">
      <c r="A4">
        <v>1996</v>
      </c>
      <c r="B4" s="24">
        <v>0.17349999999999999</v>
      </c>
      <c r="G4">
        <v>2011</v>
      </c>
      <c r="H4" s="24">
        <v>0.16411999999999999</v>
      </c>
      <c r="K4" t="s">
        <v>131</v>
      </c>
    </row>
    <row r="5" spans="1:11">
      <c r="A5">
        <v>1997</v>
      </c>
      <c r="B5" s="24">
        <v>0.17349999999999999</v>
      </c>
      <c r="G5">
        <v>2012</v>
      </c>
      <c r="H5" s="24">
        <v>0.16766</v>
      </c>
    </row>
    <row r="6" spans="1:11">
      <c r="A6">
        <v>1998</v>
      </c>
      <c r="B6" s="24">
        <v>0.17349999999999999</v>
      </c>
      <c r="G6">
        <v>2013</v>
      </c>
      <c r="H6" s="24">
        <v>0.17119999999999999</v>
      </c>
    </row>
    <row r="7" spans="1:11">
      <c r="A7">
        <v>1999</v>
      </c>
      <c r="B7" s="24">
        <v>0.17349999999999999</v>
      </c>
      <c r="G7">
        <v>2014</v>
      </c>
      <c r="H7" s="24">
        <v>0.17474000000000001</v>
      </c>
    </row>
    <row r="8" spans="1:11">
      <c r="A8">
        <v>2000</v>
      </c>
      <c r="B8" s="24">
        <v>0.17349999999999999</v>
      </c>
      <c r="G8">
        <v>2015</v>
      </c>
      <c r="H8" s="24">
        <v>0.17827999999999999</v>
      </c>
    </row>
    <row r="9" spans="1:11">
      <c r="A9">
        <v>2001</v>
      </c>
      <c r="B9" s="24">
        <v>0.17349999999999999</v>
      </c>
      <c r="G9">
        <v>2016</v>
      </c>
      <c r="H9" s="24">
        <v>0.18182000000000001</v>
      </c>
    </row>
    <row r="10" spans="1:11">
      <c r="A10">
        <v>2002</v>
      </c>
      <c r="B10" s="24">
        <v>0.17349999999999999</v>
      </c>
      <c r="G10">
        <v>2017</v>
      </c>
      <c r="H10" s="24">
        <v>0.183</v>
      </c>
    </row>
    <row r="11" spans="1:11">
      <c r="A11">
        <v>2003</v>
      </c>
      <c r="B11" s="24">
        <v>0.1358</v>
      </c>
      <c r="G11">
        <v>2018</v>
      </c>
      <c r="H11" s="24">
        <v>0.183</v>
      </c>
    </row>
  </sheetData>
  <hyperlinks>
    <hyperlink ref="K3" r:id="rId1" xr:uid="{1FF7D859-94DA-FC48-8C23-FB51A0638D2E}"/>
    <hyperlink ref="K2" r:id="rId2" xr:uid="{FBF48089-8DE9-E14C-8CB9-E54890B08384}"/>
  </hyperlinks>
  <pageMargins left="0.7" right="0.7" top="0.75" bottom="0.75" header="0.3" footer="0.3"/>
  <pageSetup paperSize="9" orientation="portrait" horizontalDpi="0" verticalDpi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8F75-6CE9-414D-94F8-D998C292AEC3}">
  <dimension ref="A1:H21"/>
  <sheetViews>
    <sheetView zoomScale="125" workbookViewId="0">
      <selection activeCell="A21" sqref="A21"/>
    </sheetView>
  </sheetViews>
  <sheetFormatPr baseColWidth="10" defaultColWidth="11.1640625" defaultRowHeight="16"/>
  <sheetData>
    <row r="1" spans="1:8">
      <c r="A1" t="s">
        <v>109</v>
      </c>
    </row>
    <row r="2" spans="1:8">
      <c r="A2" t="s">
        <v>23</v>
      </c>
      <c r="B2" t="s">
        <v>204</v>
      </c>
      <c r="G2" t="s">
        <v>23</v>
      </c>
      <c r="H2" t="s">
        <v>204</v>
      </c>
    </row>
    <row r="3" spans="1:8">
      <c r="A3">
        <v>1994</v>
      </c>
      <c r="B3" s="19">
        <v>1.08</v>
      </c>
      <c r="G3">
        <v>2009</v>
      </c>
      <c r="H3" s="19">
        <v>0.79</v>
      </c>
    </row>
    <row r="4" spans="1:8">
      <c r="A4">
        <v>1995</v>
      </c>
      <c r="B4" s="19">
        <v>1.06</v>
      </c>
      <c r="G4">
        <v>2010</v>
      </c>
      <c r="H4" s="19">
        <v>0.89</v>
      </c>
    </row>
    <row r="5" spans="1:8">
      <c r="A5">
        <v>1996</v>
      </c>
      <c r="B5" s="19">
        <v>1.19</v>
      </c>
      <c r="G5">
        <v>2011</v>
      </c>
      <c r="H5" s="19">
        <v>1.05</v>
      </c>
    </row>
    <row r="6" spans="1:8">
      <c r="A6">
        <v>1997</v>
      </c>
      <c r="B6" s="19">
        <v>1.2</v>
      </c>
      <c r="G6">
        <v>2012</v>
      </c>
      <c r="H6" s="19">
        <v>1.28</v>
      </c>
    </row>
    <row r="7" spans="1:8">
      <c r="A7">
        <v>1998</v>
      </c>
      <c r="B7" s="19">
        <v>0.92</v>
      </c>
      <c r="G7">
        <v>2013</v>
      </c>
      <c r="H7" s="19">
        <v>1.46</v>
      </c>
    </row>
    <row r="8" spans="1:8">
      <c r="A8">
        <v>1999</v>
      </c>
      <c r="B8" s="19">
        <v>0.87</v>
      </c>
      <c r="G8">
        <v>2014</v>
      </c>
      <c r="H8" s="19">
        <v>1.66</v>
      </c>
    </row>
    <row r="9" spans="1:8">
      <c r="A9">
        <v>2000</v>
      </c>
      <c r="B9" s="19">
        <v>1.05</v>
      </c>
      <c r="G9">
        <v>2015</v>
      </c>
      <c r="H9" s="19">
        <v>1.8</v>
      </c>
    </row>
    <row r="10" spans="1:8">
      <c r="A10">
        <v>2001</v>
      </c>
      <c r="B10" s="19">
        <v>1.01</v>
      </c>
      <c r="G10">
        <v>2016</v>
      </c>
      <c r="H10" s="19">
        <v>2.04</v>
      </c>
    </row>
    <row r="11" spans="1:8">
      <c r="A11">
        <v>2002</v>
      </c>
      <c r="B11" s="19">
        <v>0.93</v>
      </c>
      <c r="G11">
        <v>2017</v>
      </c>
      <c r="H11" s="19">
        <v>2.2400000000000002</v>
      </c>
    </row>
    <row r="12" spans="1:8">
      <c r="A12">
        <v>2003</v>
      </c>
      <c r="B12" s="19">
        <v>1.07</v>
      </c>
      <c r="G12">
        <v>2018</v>
      </c>
      <c r="H12" s="19">
        <v>2.39</v>
      </c>
    </row>
    <row r="16" spans="1:8">
      <c r="A16" t="s">
        <v>111</v>
      </c>
      <c r="G16" t="s">
        <v>110</v>
      </c>
    </row>
    <row r="21" spans="1:1">
      <c r="A21" s="14" t="s">
        <v>112</v>
      </c>
    </row>
  </sheetData>
  <hyperlinks>
    <hyperlink ref="A21" r:id="rId1" xr:uid="{8067772B-CCC9-BF4A-8FC1-19B97DF4B9E1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FBB8-8634-9842-86DF-555B8BBF1614}">
  <dimension ref="A1:M25"/>
  <sheetViews>
    <sheetView zoomScale="111" workbookViewId="0">
      <selection activeCell="E9" sqref="E9"/>
    </sheetView>
  </sheetViews>
  <sheetFormatPr baseColWidth="10" defaultRowHeight="16"/>
  <sheetData>
    <row r="1" spans="1:13">
      <c r="B1" t="s">
        <v>23</v>
      </c>
      <c r="C1" t="s">
        <v>142</v>
      </c>
      <c r="E1" t="s">
        <v>143</v>
      </c>
      <c r="F1" t="s">
        <v>144</v>
      </c>
      <c r="I1" t="s">
        <v>23</v>
      </c>
      <c r="J1" t="s">
        <v>142</v>
      </c>
      <c r="L1" t="s">
        <v>143</v>
      </c>
      <c r="M1" t="s">
        <v>144</v>
      </c>
    </row>
    <row r="2" spans="1:13">
      <c r="A2" t="s">
        <v>205</v>
      </c>
      <c r="B2">
        <v>1994</v>
      </c>
      <c r="C2" s="27">
        <v>1045318.27320377</v>
      </c>
      <c r="D2" s="27"/>
      <c r="F2" s="12">
        <v>5.3400000000000003E-2</v>
      </c>
      <c r="H2" t="s">
        <v>139</v>
      </c>
      <c r="I2">
        <v>2009</v>
      </c>
      <c r="J2" s="27">
        <v>1207567.9957049401</v>
      </c>
      <c r="K2" s="27"/>
      <c r="L2">
        <v>86258</v>
      </c>
      <c r="M2" s="12">
        <v>7.5399999999999995E-2</v>
      </c>
    </row>
    <row r="3" spans="1:13">
      <c r="B3">
        <v>1995</v>
      </c>
      <c r="C3" s="27">
        <v>1118111.39398043</v>
      </c>
      <c r="D3" s="66">
        <f>(C3-C2)/C2</f>
        <v>6.9637279518283079E-2</v>
      </c>
      <c r="F3" s="12">
        <v>5.2400000000000002E-2</v>
      </c>
      <c r="I3">
        <v>2010</v>
      </c>
      <c r="J3" s="27">
        <v>1141532.29171</v>
      </c>
      <c r="K3" s="66">
        <f>(J3-J2)/J2</f>
        <v>-5.468487425123459E-2</v>
      </c>
      <c r="L3">
        <v>-3069</v>
      </c>
      <c r="M3" s="12">
        <v>-2.5999999999999999E-3</v>
      </c>
    </row>
    <row r="4" spans="1:13">
      <c r="B4">
        <v>1996</v>
      </c>
      <c r="C4" s="27">
        <v>1184579.01791064</v>
      </c>
      <c r="D4" s="66">
        <f t="shared" ref="D4:D11" si="0">(C4-C3)/C3</f>
        <v>5.9446334495875268E-2</v>
      </c>
      <c r="F4" s="12">
        <v>4.99E-2</v>
      </c>
      <c r="I4">
        <v>2011</v>
      </c>
      <c r="J4" s="27">
        <v>1114989.8081</v>
      </c>
      <c r="K4" s="66">
        <f t="shared" ref="K4:K11" si="1">(J4-J3)/J3</f>
        <v>-2.3251627485929207E-2</v>
      </c>
      <c r="L4">
        <v>24201</v>
      </c>
      <c r="M4" s="12">
        <v>2.1700000000000001E-2</v>
      </c>
    </row>
    <row r="5" spans="1:13">
      <c r="B5">
        <v>1997</v>
      </c>
      <c r="C5" s="27">
        <v>1257559.9155836999</v>
      </c>
      <c r="D5" s="66">
        <f t="shared" si="0"/>
        <v>6.1609142631771099E-2</v>
      </c>
      <c r="E5" s="66"/>
      <c r="F5" s="12">
        <v>4.6600000000000003E-2</v>
      </c>
      <c r="I5">
        <v>2012</v>
      </c>
      <c r="J5" s="27">
        <v>1178823.14842</v>
      </c>
      <c r="K5" s="66">
        <f t="shared" si="1"/>
        <v>5.7250155881492099E-2</v>
      </c>
      <c r="L5">
        <v>104707</v>
      </c>
      <c r="M5" s="12">
        <v>9.5699999999999993E-2</v>
      </c>
    </row>
    <row r="6" spans="1:13">
      <c r="A6" t="s">
        <v>209</v>
      </c>
      <c r="B6">
        <v>1998</v>
      </c>
      <c r="C6" s="27">
        <v>1308445.8716797601</v>
      </c>
      <c r="D6" s="66">
        <f t="shared" si="0"/>
        <v>4.0464041089001514E-2</v>
      </c>
      <c r="F6" s="12">
        <v>4.1500000000000002E-2</v>
      </c>
      <c r="I6">
        <v>2013</v>
      </c>
      <c r="J6" s="27">
        <v>1236138.9116100001</v>
      </c>
      <c r="K6" s="66">
        <f t="shared" si="1"/>
        <v>4.8621172112900513E-2</v>
      </c>
      <c r="L6">
        <v>95329</v>
      </c>
      <c r="M6" s="12">
        <v>8.2199999999999995E-2</v>
      </c>
    </row>
    <row r="7" spans="1:13">
      <c r="B7">
        <v>1999</v>
      </c>
      <c r="C7" s="27">
        <v>1347987.55509899</v>
      </c>
      <c r="D7" s="66">
        <f t="shared" si="0"/>
        <v>3.0220343290522981E-2</v>
      </c>
      <c r="F7" s="12">
        <v>3.6200000000000003E-2</v>
      </c>
      <c r="I7">
        <v>2014</v>
      </c>
      <c r="J7" s="27">
        <v>1366655.6678800001</v>
      </c>
      <c r="K7" s="66">
        <f t="shared" si="1"/>
        <v>0.10558421472228345</v>
      </c>
      <c r="L7">
        <v>142762</v>
      </c>
      <c r="M7" s="12">
        <v>0.11609999999999999</v>
      </c>
    </row>
    <row r="8" spans="1:13">
      <c r="A8" t="s">
        <v>137</v>
      </c>
      <c r="B8">
        <v>2000</v>
      </c>
      <c r="C8" s="27">
        <v>1368804.1334746501</v>
      </c>
      <c r="D8" s="66">
        <f t="shared" si="0"/>
        <v>1.5442708129550529E-2</v>
      </c>
      <c r="F8" s="12">
        <v>3.2199999999999999E-2</v>
      </c>
      <c r="I8">
        <v>2015</v>
      </c>
      <c r="J8" s="27">
        <v>1339310.8660090801</v>
      </c>
      <c r="K8" s="66">
        <f t="shared" si="1"/>
        <v>-2.0008552639552674E-2</v>
      </c>
      <c r="L8">
        <v>-50081</v>
      </c>
      <c r="M8" s="12">
        <v>-3.6299999999999999E-2</v>
      </c>
    </row>
    <row r="9" spans="1:13">
      <c r="A9" t="s">
        <v>208</v>
      </c>
      <c r="B9">
        <v>2001</v>
      </c>
      <c r="C9" s="27">
        <v>1345966.7821500001</v>
      </c>
      <c r="D9" s="66">
        <f t="shared" si="0"/>
        <v>-1.6684163034106542E-2</v>
      </c>
      <c r="F9" s="12">
        <v>1.9900000000000001E-2</v>
      </c>
      <c r="I9">
        <v>2016</v>
      </c>
      <c r="J9" s="27">
        <v>1444462.3150798799</v>
      </c>
      <c r="K9" s="66">
        <f t="shared" si="1"/>
        <v>7.8511607528529509E-2</v>
      </c>
      <c r="L9">
        <v>74076</v>
      </c>
      <c r="M9" s="12">
        <v>5.4699999999999999E-2</v>
      </c>
    </row>
    <row r="10" spans="1:13">
      <c r="B10">
        <v>2002</v>
      </c>
      <c r="C10" s="27">
        <v>1320716.54532</v>
      </c>
      <c r="D10" s="66">
        <f t="shared" si="0"/>
        <v>-1.8759925701633012E-2</v>
      </c>
      <c r="F10" s="12">
        <v>2.0999999999999999E-3</v>
      </c>
      <c r="I10">
        <v>2017</v>
      </c>
      <c r="J10" s="27">
        <v>1549035</v>
      </c>
      <c r="K10" s="66">
        <f t="shared" si="1"/>
        <v>7.2395578498935853E-2</v>
      </c>
      <c r="L10">
        <v>94401</v>
      </c>
      <c r="M10" s="12">
        <v>6.5100000000000005E-2</v>
      </c>
    </row>
    <row r="11" spans="1:13">
      <c r="A11" t="s">
        <v>206</v>
      </c>
      <c r="B11">
        <v>2003</v>
      </c>
      <c r="C11" s="27">
        <v>1359151.16127</v>
      </c>
      <c r="D11" s="66">
        <f t="shared" si="0"/>
        <v>2.9101336002940417E-2</v>
      </c>
      <c r="F11" s="12">
        <v>4.9099999999999998E-2</v>
      </c>
      <c r="H11" t="s">
        <v>138</v>
      </c>
      <c r="I11">
        <v>2018</v>
      </c>
      <c r="J11" s="27">
        <v>1573302</v>
      </c>
      <c r="K11" s="66">
        <f t="shared" si="1"/>
        <v>1.5665882307372009E-2</v>
      </c>
      <c r="L11">
        <v>22133</v>
      </c>
      <c r="M11" s="12">
        <v>1.43E-2</v>
      </c>
    </row>
    <row r="16" spans="1:13">
      <c r="B16" s="44" t="s">
        <v>133</v>
      </c>
    </row>
    <row r="17" spans="1:10">
      <c r="B17" t="s">
        <v>134</v>
      </c>
    </row>
    <row r="18" spans="1:10">
      <c r="B18" t="s">
        <v>135</v>
      </c>
    </row>
    <row r="19" spans="1:10">
      <c r="A19" t="s">
        <v>142</v>
      </c>
      <c r="B19" s="14" t="s">
        <v>136</v>
      </c>
    </row>
    <row r="20" spans="1:10">
      <c r="B20" s="14" t="s">
        <v>140</v>
      </c>
      <c r="G20" t="s">
        <v>141</v>
      </c>
    </row>
    <row r="21" spans="1:10">
      <c r="B21" s="44" t="s">
        <v>211</v>
      </c>
    </row>
    <row r="22" spans="1:10">
      <c r="B22" s="14" t="s">
        <v>210</v>
      </c>
    </row>
    <row r="25" spans="1:10">
      <c r="I25">
        <v>2024</v>
      </c>
      <c r="J25">
        <v>247.76179999999999</v>
      </c>
    </row>
  </sheetData>
  <hyperlinks>
    <hyperlink ref="B20" r:id="rId1" xr:uid="{E5A13687-9F8E-5C4E-9950-8DEA64AC98C2}"/>
    <hyperlink ref="B19" r:id="rId2" xr:uid="{C15F91F7-D6CB-114F-8106-7F92AFE15B88}"/>
    <hyperlink ref="B22" r:id="rId3" xr:uid="{E8EB5352-377A-6A48-8D59-EEACBC4B249F}"/>
  </hyperlinks>
  <pageMargins left="0.7" right="0.7" top="0.75" bottom="0.75" header="0.3" footer="0.3"/>
  <pageSetup paperSize="9" orientation="portrait" horizontalDpi="0" verticalDpi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5250-C217-A548-BE4E-D9D0511728F1}">
  <dimension ref="A1:J47"/>
  <sheetViews>
    <sheetView topLeftCell="A29" zoomScale="93" zoomScaleNormal="80" workbookViewId="0">
      <selection activeCell="A44" sqref="A44"/>
    </sheetView>
  </sheetViews>
  <sheetFormatPr baseColWidth="10" defaultColWidth="11.1640625" defaultRowHeight="16"/>
  <cols>
    <col min="1" max="1" width="10.83203125" style="4"/>
    <col min="2" max="2" width="17.83203125" bestFit="1" customWidth="1"/>
    <col min="10" max="10" width="16.83203125" bestFit="1" customWidth="1"/>
  </cols>
  <sheetData>
    <row r="1" spans="1:10">
      <c r="A1" s="4" t="s">
        <v>23</v>
      </c>
      <c r="B1" t="s">
        <v>64</v>
      </c>
      <c r="I1" s="4" t="s">
        <v>23</v>
      </c>
      <c r="J1" t="s">
        <v>64</v>
      </c>
    </row>
    <row r="2" spans="1:10">
      <c r="A2" s="4" t="s">
        <v>25</v>
      </c>
      <c r="B2" s="21">
        <v>5.3333330000000014</v>
      </c>
      <c r="I2" t="s">
        <v>65</v>
      </c>
      <c r="J2" s="21">
        <v>8.7333339999999993</v>
      </c>
    </row>
    <row r="3" spans="1:10">
      <c r="A3" s="4" t="s">
        <v>26</v>
      </c>
      <c r="B3" s="21">
        <v>5.6333330000000004</v>
      </c>
      <c r="I3" t="s">
        <v>66</v>
      </c>
      <c r="J3" s="21">
        <v>8.8666669999999996</v>
      </c>
    </row>
    <row r="4" spans="1:10">
      <c r="A4" s="4" t="s">
        <v>27</v>
      </c>
      <c r="B4" s="21">
        <v>5.6</v>
      </c>
      <c r="I4" t="s">
        <v>67</v>
      </c>
      <c r="J4" s="21">
        <v>9.6333330000000004</v>
      </c>
    </row>
    <row r="5" spans="1:10">
      <c r="A5" s="4" t="s">
        <v>28</v>
      </c>
      <c r="B5" s="21">
        <v>5.5</v>
      </c>
      <c r="I5" t="s">
        <v>68</v>
      </c>
      <c r="J5" s="21">
        <v>9.533334</v>
      </c>
    </row>
    <row r="6" spans="1:10">
      <c r="A6" s="4" t="s">
        <v>29</v>
      </c>
      <c r="B6" s="21">
        <v>5.7</v>
      </c>
      <c r="I6" t="s">
        <v>69</v>
      </c>
      <c r="J6" s="21">
        <v>9.3666669999999996</v>
      </c>
    </row>
    <row r="7" spans="1:10">
      <c r="A7" s="4" t="s">
        <v>30</v>
      </c>
      <c r="B7" s="21">
        <v>5.8666669999999996</v>
      </c>
      <c r="I7" t="s">
        <v>70</v>
      </c>
      <c r="J7" s="21">
        <v>9.9333329999999993</v>
      </c>
    </row>
    <row r="8" spans="1:10">
      <c r="A8" s="4" t="s">
        <v>31</v>
      </c>
      <c r="B8" s="21">
        <v>6.5666669999999998</v>
      </c>
      <c r="I8" t="s">
        <v>71</v>
      </c>
      <c r="J8" s="21">
        <v>8.8333329999999997</v>
      </c>
    </row>
    <row r="9" spans="1:10">
      <c r="A9" s="4" t="s">
        <v>32</v>
      </c>
      <c r="B9" s="21">
        <v>6.3666669999999996</v>
      </c>
      <c r="I9" t="s">
        <v>72</v>
      </c>
      <c r="J9" s="21">
        <v>9.1666670000000003</v>
      </c>
    </row>
    <row r="10" spans="1:10">
      <c r="A10" s="4" t="s">
        <v>33</v>
      </c>
      <c r="B10" s="21">
        <v>6.6666669999999986</v>
      </c>
      <c r="I10" t="s">
        <v>73</v>
      </c>
      <c r="J10" s="21">
        <v>8.2968550000000008</v>
      </c>
    </row>
    <row r="11" spans="1:10">
      <c r="A11" s="4" t="s">
        <v>34</v>
      </c>
      <c r="B11" s="21">
        <v>6.733333</v>
      </c>
      <c r="I11" t="s">
        <v>74</v>
      </c>
      <c r="J11" s="21">
        <v>8.259958000000001</v>
      </c>
    </row>
    <row r="12" spans="1:10">
      <c r="A12" s="4" t="s">
        <v>35</v>
      </c>
      <c r="B12" s="21">
        <v>6.4333330000000002</v>
      </c>
      <c r="I12" t="s">
        <v>75</v>
      </c>
      <c r="J12" s="21">
        <v>8.0850570000000008</v>
      </c>
    </row>
    <row r="13" spans="1:10">
      <c r="A13" s="4" t="s">
        <v>36</v>
      </c>
      <c r="B13" s="21">
        <v>6.4666670000000002</v>
      </c>
      <c r="I13" t="s">
        <v>76</v>
      </c>
      <c r="J13" s="21">
        <v>8.6</v>
      </c>
    </row>
    <row r="14" spans="1:10">
      <c r="A14" s="4" t="s">
        <v>37</v>
      </c>
      <c r="B14" s="21">
        <v>6.6</v>
      </c>
      <c r="I14" t="s">
        <v>77</v>
      </c>
      <c r="J14" s="21">
        <v>9.033334</v>
      </c>
    </row>
    <row r="15" spans="1:10">
      <c r="A15" s="4" t="s">
        <v>38</v>
      </c>
      <c r="B15" s="21">
        <v>6.6666669999999986</v>
      </c>
      <c r="I15" t="s">
        <v>78</v>
      </c>
      <c r="J15" s="21">
        <v>8.1333330000000004</v>
      </c>
    </row>
    <row r="16" spans="1:10">
      <c r="A16" s="4" t="s">
        <v>39</v>
      </c>
      <c r="B16" s="21">
        <v>6.5</v>
      </c>
      <c r="I16" t="s">
        <v>79</v>
      </c>
      <c r="J16" s="21">
        <v>7.9</v>
      </c>
    </row>
    <row r="17" spans="1:10">
      <c r="A17" s="4" t="s">
        <v>40</v>
      </c>
      <c r="B17" s="21">
        <v>6.8</v>
      </c>
      <c r="I17" t="s">
        <v>80</v>
      </c>
      <c r="J17" s="21">
        <v>7.266667</v>
      </c>
    </row>
    <row r="18" spans="1:10">
      <c r="A18" s="4" t="s">
        <v>41</v>
      </c>
      <c r="B18" s="21">
        <v>7.266667</v>
      </c>
      <c r="I18" t="s">
        <v>81</v>
      </c>
      <c r="J18" s="21">
        <v>6.766667</v>
      </c>
    </row>
    <row r="19" spans="1:10">
      <c r="A19" s="4" t="s">
        <v>42</v>
      </c>
      <c r="B19" s="21">
        <v>7.6666670000000003</v>
      </c>
      <c r="I19" t="s">
        <v>82</v>
      </c>
      <c r="J19" s="21">
        <v>7.0666669999999998</v>
      </c>
    </row>
    <row r="20" spans="1:10">
      <c r="A20" s="4" t="s">
        <v>43</v>
      </c>
      <c r="B20" s="21">
        <v>7.766667</v>
      </c>
      <c r="I20" t="s">
        <v>83</v>
      </c>
      <c r="J20" s="21">
        <v>6.733333</v>
      </c>
    </row>
    <row r="21" spans="1:10">
      <c r="A21" s="4" t="s">
        <v>44</v>
      </c>
      <c r="B21" s="21">
        <v>8.2333339999999993</v>
      </c>
      <c r="I21" t="s">
        <v>84</v>
      </c>
      <c r="J21" s="21">
        <v>6.4666670000000002</v>
      </c>
    </row>
    <row r="22" spans="1:10">
      <c r="A22" s="4" t="s">
        <v>45</v>
      </c>
      <c r="B22" s="21">
        <v>8.8333329999999997</v>
      </c>
      <c r="I22" t="s">
        <v>85</v>
      </c>
      <c r="J22" s="21">
        <v>6.233333</v>
      </c>
    </row>
    <row r="23" spans="1:10">
      <c r="A23" s="4" t="s">
        <v>46</v>
      </c>
      <c r="B23" s="21">
        <v>9.1333330000000004</v>
      </c>
      <c r="I23" t="s">
        <v>86</v>
      </c>
      <c r="J23" s="21">
        <v>6.4333330000000002</v>
      </c>
    </row>
    <row r="24" spans="1:10">
      <c r="A24" s="4" t="s">
        <v>47</v>
      </c>
      <c r="B24" s="21">
        <v>9.466666</v>
      </c>
      <c r="I24" t="s">
        <v>87</v>
      </c>
      <c r="J24" s="21">
        <v>5.9</v>
      </c>
    </row>
    <row r="25" spans="1:10">
      <c r="A25" s="4" t="s">
        <v>48</v>
      </c>
      <c r="B25" s="21">
        <v>9.3000000000000007</v>
      </c>
      <c r="I25" t="s">
        <v>88</v>
      </c>
      <c r="J25" s="21">
        <v>6.1666669999999986</v>
      </c>
    </row>
    <row r="26" spans="1:10">
      <c r="A26" s="4" t="s">
        <v>49</v>
      </c>
      <c r="B26" s="21">
        <v>8.8000000000000007</v>
      </c>
      <c r="I26" t="s">
        <v>89</v>
      </c>
      <c r="J26" s="21">
        <v>6.1333330000000004</v>
      </c>
    </row>
    <row r="27" spans="1:10">
      <c r="A27" s="4" t="s">
        <v>50</v>
      </c>
      <c r="B27" s="21">
        <v>8.8000000000000007</v>
      </c>
      <c r="I27" t="s">
        <v>90</v>
      </c>
      <c r="J27" s="21">
        <v>5.4</v>
      </c>
    </row>
    <row r="28" spans="1:10">
      <c r="A28" s="4" t="s">
        <v>51</v>
      </c>
      <c r="B28" s="21">
        <v>8.9</v>
      </c>
      <c r="I28" t="s">
        <v>91</v>
      </c>
      <c r="J28" s="21">
        <v>5.5333329999999998</v>
      </c>
    </row>
    <row r="29" spans="1:10">
      <c r="A29" s="4" t="s">
        <v>52</v>
      </c>
      <c r="B29" s="21">
        <v>9.8666669999999996</v>
      </c>
      <c r="I29" t="s">
        <v>92</v>
      </c>
      <c r="J29" s="21">
        <v>5.3333330000000014</v>
      </c>
    </row>
    <row r="30" spans="1:10">
      <c r="A30" s="4" t="s">
        <v>169</v>
      </c>
      <c r="B30" s="9">
        <v>9.1</v>
      </c>
      <c r="I30" t="s">
        <v>93</v>
      </c>
      <c r="J30" s="21">
        <v>5.6666669999999986</v>
      </c>
    </row>
    <row r="31" spans="1:10">
      <c r="A31" s="4" t="s">
        <v>170</v>
      </c>
      <c r="B31" s="9">
        <v>9.466666</v>
      </c>
      <c r="I31" t="s">
        <v>94</v>
      </c>
      <c r="J31" s="21">
        <v>5.1333330000000004</v>
      </c>
    </row>
    <row r="32" spans="1:10">
      <c r="A32" s="4" t="s">
        <v>171</v>
      </c>
      <c r="B32" s="9">
        <v>10.1</v>
      </c>
      <c r="I32" t="s">
        <v>95</v>
      </c>
      <c r="J32" s="21">
        <v>4.9333330000000002</v>
      </c>
    </row>
    <row r="33" spans="1:10">
      <c r="A33" s="4" t="s">
        <v>172</v>
      </c>
      <c r="B33" s="9">
        <v>9.8333329999999997</v>
      </c>
      <c r="I33" t="s">
        <v>96</v>
      </c>
      <c r="J33" s="21">
        <v>4.8</v>
      </c>
    </row>
    <row r="34" spans="1:10">
      <c r="A34" s="4" t="s">
        <v>173</v>
      </c>
      <c r="B34" s="9">
        <v>10.3</v>
      </c>
      <c r="I34" t="s">
        <v>97</v>
      </c>
      <c r="J34" s="21">
        <v>4.5666669999999998</v>
      </c>
    </row>
    <row r="35" spans="1:10">
      <c r="A35" s="4" t="s">
        <v>174</v>
      </c>
      <c r="B35" s="9">
        <v>9.9333329999999993</v>
      </c>
      <c r="I35" t="s">
        <v>98</v>
      </c>
      <c r="J35" s="21">
        <v>4.9000000000000004</v>
      </c>
    </row>
    <row r="36" spans="1:10">
      <c r="A36" s="4" t="s">
        <v>175</v>
      </c>
      <c r="B36" s="9">
        <v>9.9333329999999993</v>
      </c>
      <c r="I36" t="s">
        <v>99</v>
      </c>
      <c r="J36" s="21">
        <v>4.6666669999999986</v>
      </c>
    </row>
    <row r="37" spans="1:10">
      <c r="A37" s="4" t="s">
        <v>176</v>
      </c>
      <c r="B37" s="9">
        <v>9.4333329999999993</v>
      </c>
      <c r="I37" t="s">
        <v>100</v>
      </c>
      <c r="J37" s="21">
        <v>4.4333330000000002</v>
      </c>
    </row>
    <row r="38" spans="1:10">
      <c r="A38" s="4" t="s">
        <v>177</v>
      </c>
      <c r="B38" s="9">
        <v>10.366669999999999</v>
      </c>
      <c r="I38" t="s">
        <v>101</v>
      </c>
      <c r="J38" s="21">
        <v>3.9333330000000002</v>
      </c>
    </row>
    <row r="39" spans="1:10">
      <c r="A39" s="4" t="s">
        <v>178</v>
      </c>
      <c r="B39" s="9">
        <v>10.6</v>
      </c>
      <c r="I39" t="s">
        <v>102</v>
      </c>
      <c r="J39" s="21">
        <v>3.6333329999999999</v>
      </c>
    </row>
    <row r="40" spans="1:10">
      <c r="A40" s="4" t="s">
        <v>179</v>
      </c>
      <c r="B40" s="9">
        <v>9.6999999999999993</v>
      </c>
      <c r="I40" t="s">
        <v>103</v>
      </c>
      <c r="J40" s="21">
        <v>3.6666669999999999</v>
      </c>
    </row>
    <row r="41" spans="1:10">
      <c r="A41" s="4" t="s">
        <v>180</v>
      </c>
      <c r="B41" s="9">
        <v>9.7333339999999993</v>
      </c>
      <c r="I41" t="s">
        <v>104</v>
      </c>
      <c r="J41" s="21">
        <v>3.3333330000000001</v>
      </c>
    </row>
    <row r="44" spans="1:10">
      <c r="A44" s="4" t="s">
        <v>117</v>
      </c>
    </row>
    <row r="47" spans="1:10">
      <c r="A47" s="18" t="s">
        <v>118</v>
      </c>
    </row>
  </sheetData>
  <phoneticPr fontId="6" type="noConversion"/>
  <hyperlinks>
    <hyperlink ref="A47" r:id="rId1" xr:uid="{42FF7D66-5EF1-8A4C-AF14-F8C668EDED96}"/>
  </hyperlinks>
  <pageMargins left="0.7" right="0.7" top="0.75" bottom="0.75" header="0.3" footer="0.3"/>
  <pageSetup paperSize="9" orientation="portrait" horizontalDpi="0" verticalDpi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DBB3-437E-FC41-B162-539651553BF5}">
  <dimension ref="A1:K47"/>
  <sheetViews>
    <sheetView topLeftCell="A29" workbookViewId="0">
      <selection activeCell="A44" sqref="A44"/>
    </sheetView>
  </sheetViews>
  <sheetFormatPr baseColWidth="10" defaultColWidth="11.1640625" defaultRowHeight="16"/>
  <cols>
    <col min="1" max="1" width="10.83203125" style="4"/>
  </cols>
  <sheetData>
    <row r="1" spans="1:11">
      <c r="A1" s="4" t="s">
        <v>23</v>
      </c>
      <c r="B1" t="s">
        <v>64</v>
      </c>
      <c r="I1" s="4" t="s">
        <v>23</v>
      </c>
      <c r="J1" t="s">
        <v>64</v>
      </c>
    </row>
    <row r="2" spans="1:11">
      <c r="A2" s="4" t="s">
        <v>25</v>
      </c>
      <c r="B2" s="22">
        <v>2.46215299999999</v>
      </c>
      <c r="C2" s="9"/>
      <c r="I2" t="s">
        <v>65</v>
      </c>
      <c r="J2" s="22">
        <v>4.16144599999999</v>
      </c>
      <c r="K2" s="9"/>
    </row>
    <row r="3" spans="1:11">
      <c r="A3" s="4" t="s">
        <v>26</v>
      </c>
      <c r="B3" s="22">
        <v>2.3812639999999901</v>
      </c>
      <c r="C3" s="9"/>
      <c r="I3" t="s">
        <v>66</v>
      </c>
      <c r="J3" s="22">
        <v>4.7286109999999901</v>
      </c>
      <c r="K3" s="9"/>
    </row>
    <row r="4" spans="1:11">
      <c r="A4" s="4" t="s">
        <v>27</v>
      </c>
      <c r="B4" s="22">
        <v>2.553966</v>
      </c>
      <c r="C4" s="9"/>
      <c r="I4" t="s">
        <v>67</v>
      </c>
      <c r="J4" s="22">
        <v>5.0087809999999902</v>
      </c>
      <c r="K4" s="9"/>
    </row>
    <row r="5" spans="1:11">
      <c r="A5" s="4" t="s">
        <v>28</v>
      </c>
      <c r="B5" s="22">
        <v>2.506526</v>
      </c>
      <c r="C5" s="9"/>
      <c r="I5" t="s">
        <v>68</v>
      </c>
      <c r="J5" s="22">
        <v>4.7767999999999899</v>
      </c>
      <c r="K5" s="9"/>
    </row>
    <row r="6" spans="1:11">
      <c r="A6" s="4" t="s">
        <v>29</v>
      </c>
      <c r="B6" s="22">
        <v>2.5797680000000001</v>
      </c>
      <c r="C6" s="9"/>
      <c r="I6" t="s">
        <v>69</v>
      </c>
      <c r="J6" s="22">
        <v>4.6236280000000001</v>
      </c>
      <c r="K6" s="9"/>
    </row>
    <row r="7" spans="1:11">
      <c r="A7" s="4" t="s">
        <v>30</v>
      </c>
      <c r="B7" s="22">
        <v>2.6537380000000002</v>
      </c>
      <c r="C7" s="9"/>
      <c r="I7" t="s">
        <v>70</v>
      </c>
      <c r="J7" s="22">
        <v>4.6737010000000003</v>
      </c>
      <c r="K7" s="9"/>
    </row>
    <row r="8" spans="1:11">
      <c r="A8" s="4" t="s">
        <v>31</v>
      </c>
      <c r="B8" s="22">
        <v>2.667818</v>
      </c>
      <c r="C8" s="9"/>
      <c r="I8" t="s">
        <v>71</v>
      </c>
      <c r="J8" s="22">
        <v>4.702299</v>
      </c>
      <c r="K8" s="9"/>
    </row>
    <row r="9" spans="1:11">
      <c r="A9" s="4" t="s">
        <v>32</v>
      </c>
      <c r="B9" s="22">
        <v>2.8682880000000002</v>
      </c>
      <c r="C9" s="9"/>
      <c r="I9" t="s">
        <v>72</v>
      </c>
      <c r="J9" s="22">
        <v>4.590217</v>
      </c>
      <c r="K9" s="9"/>
    </row>
    <row r="10" spans="1:11">
      <c r="A10" s="4" t="s">
        <v>33</v>
      </c>
      <c r="B10" s="22">
        <v>2.8392740000000001</v>
      </c>
      <c r="C10" s="9"/>
      <c r="I10" t="s">
        <v>73</v>
      </c>
      <c r="J10" s="22">
        <v>4.4055859999999898</v>
      </c>
      <c r="K10" s="9"/>
    </row>
    <row r="11" spans="1:11">
      <c r="A11" s="4" t="s">
        <v>34</v>
      </c>
      <c r="B11" s="22">
        <v>2.8872840000000002</v>
      </c>
      <c r="C11" s="9"/>
      <c r="I11" t="s">
        <v>74</v>
      </c>
      <c r="J11" s="22">
        <v>4.3538059999999899</v>
      </c>
      <c r="K11" s="9"/>
    </row>
    <row r="12" spans="1:11">
      <c r="A12" s="4" t="s">
        <v>35</v>
      </c>
      <c r="B12" s="22">
        <v>2.86205</v>
      </c>
      <c r="C12" s="9"/>
      <c r="I12" t="s">
        <v>75</v>
      </c>
      <c r="J12" s="22">
        <v>4.15723299999999</v>
      </c>
      <c r="K12" s="9"/>
    </row>
    <row r="13" spans="1:11">
      <c r="A13" s="4" t="s">
        <v>36</v>
      </c>
      <c r="B13" s="22">
        <v>2.890082</v>
      </c>
      <c r="C13" s="9"/>
      <c r="I13" t="s">
        <v>76</v>
      </c>
      <c r="J13" s="22">
        <v>4.0920559999999897</v>
      </c>
      <c r="K13" s="9"/>
    </row>
    <row r="14" spans="1:11">
      <c r="A14" s="4" t="s">
        <v>37</v>
      </c>
      <c r="B14" s="22">
        <v>2.848274</v>
      </c>
      <c r="C14" s="9"/>
      <c r="I14" t="s">
        <v>77</v>
      </c>
      <c r="J14" s="22">
        <v>4.1192479999999998</v>
      </c>
      <c r="K14" s="9"/>
    </row>
    <row r="15" spans="1:11">
      <c r="A15" s="4" t="s">
        <v>38</v>
      </c>
      <c r="B15" s="22">
        <v>2.8468100000000001</v>
      </c>
      <c r="C15" s="9"/>
      <c r="I15" t="s">
        <v>78</v>
      </c>
      <c r="J15" s="22">
        <v>4.0879300000000001</v>
      </c>
      <c r="K15" s="9"/>
    </row>
    <row r="16" spans="1:11">
      <c r="A16" s="4" t="s">
        <v>39</v>
      </c>
      <c r="B16" s="22">
        <v>2.9559380000000002</v>
      </c>
      <c r="C16" s="9"/>
      <c r="I16" t="s">
        <v>79</v>
      </c>
      <c r="J16" s="22">
        <v>3.93508699999999</v>
      </c>
      <c r="K16" s="9"/>
    </row>
    <row r="17" spans="1:11">
      <c r="A17" s="4" t="s">
        <v>40</v>
      </c>
      <c r="B17" s="22">
        <v>3.0519069999999902</v>
      </c>
      <c r="C17" s="9"/>
      <c r="I17" t="s">
        <v>80</v>
      </c>
      <c r="J17" s="22">
        <v>3.9074520000000001</v>
      </c>
      <c r="K17" s="9"/>
    </row>
    <row r="18" spans="1:11">
      <c r="A18" s="4" t="s">
        <v>41</v>
      </c>
      <c r="B18" s="22">
        <v>3.1766369999999902</v>
      </c>
      <c r="C18" s="9"/>
      <c r="I18" t="s">
        <v>81</v>
      </c>
      <c r="J18" s="22">
        <v>3.984375</v>
      </c>
      <c r="K18" s="9"/>
    </row>
    <row r="19" spans="1:11">
      <c r="A19" s="4" t="s">
        <v>42</v>
      </c>
      <c r="B19" s="22">
        <v>3.5793379999999901</v>
      </c>
      <c r="C19" s="9"/>
      <c r="I19" t="s">
        <v>82</v>
      </c>
      <c r="J19" s="22">
        <v>3.79261299999999</v>
      </c>
      <c r="K19" s="9"/>
    </row>
    <row r="20" spans="1:11">
      <c r="A20" s="4" t="s">
        <v>43</v>
      </c>
      <c r="B20" s="22">
        <v>3.7605810000000002</v>
      </c>
      <c r="C20" s="9"/>
      <c r="I20" t="s">
        <v>83</v>
      </c>
      <c r="J20" s="22">
        <v>3.70329199999999</v>
      </c>
      <c r="K20" s="9"/>
    </row>
    <row r="21" spans="1:11">
      <c r="A21" s="4" t="s">
        <v>44</v>
      </c>
      <c r="B21" s="22">
        <v>3.886819</v>
      </c>
      <c r="C21" s="9"/>
      <c r="I21" t="s">
        <v>84</v>
      </c>
      <c r="J21" s="22">
        <v>3.61973099999999</v>
      </c>
      <c r="K21" s="9"/>
    </row>
    <row r="22" spans="1:11">
      <c r="A22" s="4" t="s">
        <v>45</v>
      </c>
      <c r="B22" s="22">
        <v>4.0477559999999899</v>
      </c>
      <c r="C22" s="9"/>
      <c r="I22" t="s">
        <v>85</v>
      </c>
      <c r="J22" s="22">
        <v>3.393939</v>
      </c>
      <c r="K22" s="9"/>
    </row>
    <row r="23" spans="1:11">
      <c r="A23" s="4" t="s">
        <v>46</v>
      </c>
      <c r="B23" s="22">
        <v>4.1402479999999997</v>
      </c>
      <c r="C23" s="9"/>
      <c r="I23" t="s">
        <v>86</v>
      </c>
      <c r="J23" s="22">
        <v>3.3694589999999902</v>
      </c>
      <c r="K23" s="9"/>
    </row>
    <row r="24" spans="1:11">
      <c r="A24" s="4" t="s">
        <v>47</v>
      </c>
      <c r="B24" s="22">
        <v>4.124352</v>
      </c>
      <c r="C24" s="9"/>
      <c r="I24" t="s">
        <v>87</v>
      </c>
      <c r="J24" s="22">
        <v>3.3499029999999901</v>
      </c>
      <c r="K24" s="9"/>
    </row>
    <row r="25" spans="1:11">
      <c r="A25" s="4" t="s">
        <v>48</v>
      </c>
      <c r="B25" s="22">
        <v>4.018675</v>
      </c>
      <c r="C25" s="9"/>
      <c r="I25" t="s">
        <v>88</v>
      </c>
      <c r="J25" s="22">
        <v>3.2139310000000001</v>
      </c>
      <c r="K25" s="9"/>
    </row>
    <row r="26" spans="1:11">
      <c r="A26" s="4" t="s">
        <v>49</v>
      </c>
      <c r="B26" s="22">
        <v>4.2866099999999898</v>
      </c>
      <c r="C26" s="9"/>
      <c r="I26" t="s">
        <v>89</v>
      </c>
      <c r="J26" s="22">
        <v>3.2405979999999901</v>
      </c>
      <c r="K26" s="9"/>
    </row>
    <row r="27" spans="1:11">
      <c r="A27" s="4" t="s">
        <v>50</v>
      </c>
      <c r="B27" s="22">
        <v>4.1812300000000002</v>
      </c>
      <c r="C27" s="9"/>
      <c r="I27" t="s">
        <v>90</v>
      </c>
      <c r="J27" s="22">
        <v>3.1598540000000002</v>
      </c>
      <c r="K27" s="9"/>
    </row>
    <row r="28" spans="1:11">
      <c r="A28" s="4" t="s">
        <v>51</v>
      </c>
      <c r="B28" s="22">
        <v>4.1283059999999896</v>
      </c>
      <c r="C28" s="9"/>
      <c r="I28" t="s">
        <v>91</v>
      </c>
      <c r="J28" s="22">
        <v>3.1677299999999899</v>
      </c>
      <c r="K28" s="9"/>
    </row>
    <row r="29" spans="1:11">
      <c r="A29" s="4" t="s">
        <v>52</v>
      </c>
      <c r="B29" s="22">
        <v>4.0862550000000004</v>
      </c>
      <c r="C29" s="9"/>
      <c r="I29" t="s">
        <v>92</v>
      </c>
      <c r="J29" s="22">
        <v>3.0519980000000002</v>
      </c>
      <c r="K29" s="9"/>
    </row>
    <row r="30" spans="1:11">
      <c r="A30" s="4" t="s">
        <v>169</v>
      </c>
      <c r="B30" s="9">
        <v>4.2207920000000003</v>
      </c>
      <c r="C30" s="9"/>
      <c r="I30" t="s">
        <v>93</v>
      </c>
      <c r="J30" s="22">
        <v>3.0279259999999901</v>
      </c>
      <c r="K30" s="9"/>
    </row>
    <row r="31" spans="1:11">
      <c r="A31" s="4" t="s">
        <v>170</v>
      </c>
      <c r="B31" s="9">
        <v>4.3485610000000001</v>
      </c>
      <c r="C31" s="9"/>
      <c r="I31" t="s">
        <v>94</v>
      </c>
      <c r="J31" s="22">
        <v>2.991336</v>
      </c>
      <c r="K31" s="9"/>
    </row>
    <row r="32" spans="1:11">
      <c r="A32" s="4" t="s">
        <v>171</v>
      </c>
      <c r="B32" s="9">
        <v>4.5152089999999996</v>
      </c>
      <c r="C32" s="9"/>
      <c r="I32" t="s">
        <v>95</v>
      </c>
      <c r="J32" s="22">
        <v>2.8868429999999901</v>
      </c>
      <c r="K32" s="9"/>
    </row>
    <row r="33" spans="1:11">
      <c r="A33" s="4" t="s">
        <v>172</v>
      </c>
      <c r="B33" s="9">
        <v>4.8250650000000004</v>
      </c>
      <c r="C33" s="9"/>
      <c r="I33" t="s">
        <v>96</v>
      </c>
      <c r="J33" s="22">
        <v>2.848414</v>
      </c>
      <c r="K33" s="9"/>
    </row>
    <row r="34" spans="1:11">
      <c r="A34" s="4" t="s">
        <v>173</v>
      </c>
      <c r="B34" s="9">
        <v>4.6961389999999996</v>
      </c>
      <c r="C34" s="9"/>
      <c r="I34" t="s">
        <v>97</v>
      </c>
      <c r="J34" s="22">
        <v>2.7498009999999899</v>
      </c>
      <c r="K34" s="9"/>
    </row>
    <row r="35" spans="1:11">
      <c r="A35" s="4" t="s">
        <v>174</v>
      </c>
      <c r="B35" s="9">
        <v>4.855899</v>
      </c>
      <c r="C35" s="9"/>
      <c r="I35" t="s">
        <v>98</v>
      </c>
      <c r="J35" s="22">
        <v>2.7006220000000001</v>
      </c>
      <c r="K35" s="9"/>
    </row>
    <row r="36" spans="1:11">
      <c r="A36" s="4" t="s">
        <v>175</v>
      </c>
      <c r="B36" s="9">
        <v>4.9000199999999996</v>
      </c>
      <c r="C36" s="9"/>
      <c r="I36" t="s">
        <v>99</v>
      </c>
      <c r="J36" s="22">
        <v>2.6048789999999902</v>
      </c>
      <c r="K36" s="9"/>
    </row>
    <row r="37" spans="1:11">
      <c r="A37" s="4" t="s">
        <v>176</v>
      </c>
      <c r="B37" s="9">
        <v>4.868563</v>
      </c>
      <c r="C37" s="9"/>
      <c r="I37" t="s">
        <v>100</v>
      </c>
      <c r="J37" s="22">
        <v>2.5654880000000002</v>
      </c>
      <c r="K37" s="9"/>
    </row>
    <row r="38" spans="1:11">
      <c r="A38" s="4" t="s">
        <v>177</v>
      </c>
      <c r="B38" s="9">
        <v>4.80396</v>
      </c>
      <c r="C38" s="9"/>
      <c r="I38" t="s">
        <v>101</v>
      </c>
      <c r="J38" s="22">
        <v>2.3479369999999902</v>
      </c>
      <c r="K38" s="9"/>
    </row>
    <row r="39" spans="1:11">
      <c r="A39" s="4" t="s">
        <v>178</v>
      </c>
      <c r="B39" s="9">
        <v>4.8420230000000002</v>
      </c>
      <c r="C39" s="9"/>
      <c r="I39" t="s">
        <v>102</v>
      </c>
      <c r="J39" s="22">
        <v>2.269444</v>
      </c>
      <c r="K39" s="9"/>
    </row>
    <row r="40" spans="1:11">
      <c r="A40" s="4" t="s">
        <v>179</v>
      </c>
      <c r="B40" s="9">
        <v>4.6522620000000003</v>
      </c>
      <c r="C40" s="9"/>
      <c r="I40" t="s">
        <v>103</v>
      </c>
      <c r="J40" s="22">
        <v>2.31826499999999</v>
      </c>
      <c r="K40" s="9"/>
    </row>
    <row r="41" spans="1:11">
      <c r="A41" s="4" t="s">
        <v>180</v>
      </c>
      <c r="B41" s="9">
        <v>4.5222550000000004</v>
      </c>
      <c r="C41" s="9"/>
      <c r="I41" t="s">
        <v>104</v>
      </c>
      <c r="J41" s="22">
        <v>2.379534</v>
      </c>
      <c r="K41" s="9"/>
    </row>
    <row r="44" spans="1:11">
      <c r="A44" s="4" t="s">
        <v>119</v>
      </c>
    </row>
    <row r="47" spans="1:11">
      <c r="A47" s="18" t="s">
        <v>120</v>
      </c>
    </row>
  </sheetData>
  <phoneticPr fontId="6" type="noConversion"/>
  <hyperlinks>
    <hyperlink ref="A47" r:id="rId1" xr:uid="{7AA49EC4-BB66-4B51-BF8E-A24D66932C85}"/>
  </hyperlinks>
  <pageMargins left="0.7" right="0.7" top="0.75" bottom="0.75" header="0.3" footer="0.3"/>
  <pageSetup paperSize="9" orientation="portrait" horizontalDpi="0" verticalDpi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F6A8-5294-F146-9435-1E780A3DB897}">
  <dimension ref="A1:M48"/>
  <sheetViews>
    <sheetView topLeftCell="D1" zoomScale="75" zoomScaleNormal="60" zoomScaleSheetLayoutView="50" workbookViewId="0">
      <selection activeCell="E28" sqref="E28"/>
    </sheetView>
  </sheetViews>
  <sheetFormatPr baseColWidth="10" defaultColWidth="11.1640625" defaultRowHeight="16"/>
  <cols>
    <col min="1" max="1" width="10.83203125" style="4"/>
    <col min="2" max="2" width="18.6640625" customWidth="1"/>
    <col min="3" max="3" width="14.6640625" customWidth="1"/>
  </cols>
  <sheetData>
    <row r="1" spans="1:13">
      <c r="A1" s="4" t="s">
        <v>23</v>
      </c>
      <c r="B1" t="s">
        <v>64</v>
      </c>
      <c r="C1" t="s">
        <v>217</v>
      </c>
      <c r="D1" t="s">
        <v>259</v>
      </c>
      <c r="I1" s="4" t="s">
        <v>23</v>
      </c>
      <c r="J1" t="s">
        <v>64</v>
      </c>
      <c r="K1" t="s">
        <v>217</v>
      </c>
      <c r="L1" t="s">
        <v>260</v>
      </c>
    </row>
    <row r="2" spans="1:13">
      <c r="A2" s="4" t="s">
        <v>216</v>
      </c>
      <c r="B2">
        <v>97.396960000000007</v>
      </c>
      <c r="I2" s="4" t="s">
        <v>200</v>
      </c>
      <c r="J2">
        <v>98.594830000000002</v>
      </c>
    </row>
    <row r="3" spans="1:13">
      <c r="A3" s="4" t="s">
        <v>25</v>
      </c>
      <c r="B3" s="20">
        <v>98.006839999999997</v>
      </c>
      <c r="C3" s="45">
        <f>(B3-B2)/B2</f>
        <v>6.2617970827835868E-3</v>
      </c>
      <c r="D3" s="45">
        <v>6.2617970827835868E-3</v>
      </c>
      <c r="I3" t="s">
        <v>65</v>
      </c>
      <c r="J3" s="20">
        <v>97.694710000000001</v>
      </c>
      <c r="K3" s="45">
        <f>(J3-J2)/J2</f>
        <v>-9.1294847813014248E-3</v>
      </c>
      <c r="L3" s="45">
        <v>-9.1294847813014248E-3</v>
      </c>
    </row>
    <row r="4" spans="1:13">
      <c r="A4" s="4" t="s">
        <v>26</v>
      </c>
      <c r="B4" s="20">
        <v>97.823880000000003</v>
      </c>
      <c r="C4" s="45">
        <f t="shared" ref="C4:C15" si="0">(B4-B3)/B3</f>
        <v>-1.8668084798978749E-3</v>
      </c>
      <c r="D4" s="45">
        <v>-1.8668084798978749E-3</v>
      </c>
      <c r="G4">
        <f>J3/B3*1.05</f>
        <v>1.0466559833987099</v>
      </c>
      <c r="I4" t="s">
        <v>66</v>
      </c>
      <c r="J4" s="20">
        <v>97.276799999999895</v>
      </c>
      <c r="K4" s="45">
        <f t="shared" ref="K4:K23" si="1">(J4-J3)/J3</f>
        <v>-4.2777137063010444E-3</v>
      </c>
      <c r="L4" s="45">
        <v>-4.2777137063010444E-3</v>
      </c>
    </row>
    <row r="5" spans="1:13">
      <c r="A5" s="4" t="s">
        <v>27</v>
      </c>
      <c r="B5" s="20">
        <v>97.85436</v>
      </c>
      <c r="C5" s="45">
        <f t="shared" si="0"/>
        <v>3.115803625862844E-4</v>
      </c>
      <c r="D5" s="45">
        <v>3.115803625862844E-4</v>
      </c>
      <c r="I5" t="s">
        <v>67</v>
      </c>
      <c r="J5" s="20">
        <v>96.987480000000005</v>
      </c>
      <c r="K5" s="45">
        <f t="shared" si="1"/>
        <v>-2.974193230039333E-3</v>
      </c>
      <c r="L5" s="45">
        <v>-2.974193230039333E-3</v>
      </c>
    </row>
    <row r="6" spans="1:13">
      <c r="A6" s="4" t="s">
        <v>28</v>
      </c>
      <c r="B6" s="20">
        <v>98.311779999999999</v>
      </c>
      <c r="C6" s="45">
        <f t="shared" si="0"/>
        <v>4.6744978966701033E-3</v>
      </c>
      <c r="D6" s="45">
        <v>4.6744978966701033E-3</v>
      </c>
      <c r="I6" t="s">
        <v>68</v>
      </c>
      <c r="J6" s="20">
        <v>96.60172</v>
      </c>
      <c r="K6" s="45">
        <f t="shared" si="1"/>
        <v>-3.9774205907814573E-3</v>
      </c>
      <c r="L6" s="45">
        <v>-3.9774205907814573E-3</v>
      </c>
    </row>
    <row r="7" spans="1:13">
      <c r="A7" s="4" t="s">
        <v>29</v>
      </c>
      <c r="B7" s="20">
        <v>98.113950000000003</v>
      </c>
      <c r="C7" s="45">
        <f t="shared" si="0"/>
        <v>-2.0122715711178882E-3</v>
      </c>
      <c r="D7" s="45">
        <v>-2.0122715711178882E-3</v>
      </c>
      <c r="I7" t="s">
        <v>69</v>
      </c>
      <c r="J7" s="20">
        <v>96.792810000000003</v>
      </c>
      <c r="K7" s="45">
        <f t="shared" si="1"/>
        <v>1.9781221286743408E-3</v>
      </c>
      <c r="L7" s="45">
        <v>1.9781221286743408E-3</v>
      </c>
    </row>
    <row r="8" spans="1:13">
      <c r="A8" s="4" t="s">
        <v>30</v>
      </c>
      <c r="B8" s="20">
        <v>97.82038</v>
      </c>
      <c r="C8" s="45">
        <f t="shared" si="0"/>
        <v>-2.9921331268387679E-3</v>
      </c>
      <c r="D8" s="45">
        <v>-2.9921331268387679E-3</v>
      </c>
      <c r="I8" t="s">
        <v>70</v>
      </c>
      <c r="J8" s="20">
        <v>96.62312</v>
      </c>
      <c r="K8" s="45">
        <f t="shared" si="1"/>
        <v>-1.7531260844684928E-3</v>
      </c>
      <c r="L8" s="45">
        <v>-1.7531260844684928E-3</v>
      </c>
    </row>
    <row r="9" spans="1:13">
      <c r="A9" s="4" t="s">
        <v>31</v>
      </c>
      <c r="B9" s="20">
        <v>97.82038</v>
      </c>
      <c r="C9" s="45">
        <f t="shared" si="0"/>
        <v>0</v>
      </c>
      <c r="D9" s="45">
        <v>0</v>
      </c>
      <c r="I9" t="s">
        <v>71</v>
      </c>
      <c r="J9" s="20">
        <v>96.283730000000006</v>
      </c>
      <c r="K9" s="45">
        <f t="shared" si="1"/>
        <v>-3.5125133611913434E-3</v>
      </c>
      <c r="L9" s="45">
        <v>-3.5125133611913434E-3</v>
      </c>
    </row>
    <row r="10" spans="1:13">
      <c r="A10" s="4" t="s">
        <v>32</v>
      </c>
      <c r="B10" s="20">
        <v>97.787769999999895</v>
      </c>
      <c r="C10" s="45">
        <f t="shared" si="0"/>
        <v>-3.3336611450604498E-4</v>
      </c>
      <c r="D10" s="45">
        <v>-3.3336611450604498E-4</v>
      </c>
      <c r="I10" t="s">
        <v>72</v>
      </c>
      <c r="J10" s="20">
        <v>96.453419999999895</v>
      </c>
      <c r="K10" s="45">
        <f t="shared" si="1"/>
        <v>1.7623953704316304E-3</v>
      </c>
      <c r="L10" s="45">
        <v>1.7623953704316304E-3</v>
      </c>
    </row>
    <row r="11" spans="1:13">
      <c r="A11" s="4" t="s">
        <v>33</v>
      </c>
      <c r="B11" s="20">
        <v>97.819980000000001</v>
      </c>
      <c r="C11" s="45">
        <f t="shared" si="0"/>
        <v>3.2938679346206383E-4</v>
      </c>
      <c r="D11" s="45">
        <v>3.2938679346206399E-4</v>
      </c>
      <c r="I11" t="s">
        <v>73</v>
      </c>
      <c r="J11" s="20">
        <v>96.249790000000004</v>
      </c>
      <c r="K11" s="45">
        <f t="shared" si="1"/>
        <v>-2.1111744923082098E-3</v>
      </c>
      <c r="L11" s="45">
        <v>-2.1111744923082098E-3</v>
      </c>
    </row>
    <row r="12" spans="1:13">
      <c r="A12" s="4" t="s">
        <v>34</v>
      </c>
      <c r="B12" s="20">
        <v>97.786969999999997</v>
      </c>
      <c r="C12" s="45">
        <f t="shared" si="0"/>
        <v>-3.374566218476473E-4</v>
      </c>
      <c r="D12" s="45">
        <v>-3.374566218476473E-4</v>
      </c>
      <c r="H12" s="15"/>
      <c r="I12" t="s">
        <v>74</v>
      </c>
      <c r="J12" s="20">
        <v>96.249790000000004</v>
      </c>
      <c r="K12" s="45">
        <f t="shared" si="1"/>
        <v>0</v>
      </c>
      <c r="L12" s="45">
        <v>0</v>
      </c>
    </row>
    <row r="13" spans="1:13">
      <c r="A13" s="4" t="s">
        <v>35</v>
      </c>
      <c r="B13" s="20">
        <v>97.985050000000001</v>
      </c>
      <c r="C13" s="45">
        <f>(B13-B12)/B12</f>
        <v>2.0256277497912503E-3</v>
      </c>
      <c r="D13" s="45">
        <v>2.0256277497912503E-3</v>
      </c>
      <c r="H13" s="17"/>
      <c r="I13" t="s">
        <v>75</v>
      </c>
      <c r="J13" s="20">
        <v>96.351600000000005</v>
      </c>
      <c r="K13" s="45">
        <f t="shared" si="1"/>
        <v>1.0577685416248742E-3</v>
      </c>
      <c r="L13" s="65">
        <v>1.0577685416248742E-3</v>
      </c>
      <c r="M13" s="16"/>
    </row>
    <row r="14" spans="1:13">
      <c r="A14" s="4" t="s">
        <v>36</v>
      </c>
      <c r="B14" s="20">
        <v>98.018069999999895</v>
      </c>
      <c r="C14" s="45">
        <f t="shared" si="0"/>
        <v>3.3699018370551338E-4</v>
      </c>
      <c r="D14" s="45">
        <v>3.3699018370551338E-4</v>
      </c>
      <c r="H14" s="17"/>
      <c r="I14" t="s">
        <v>76</v>
      </c>
      <c r="J14" s="20">
        <v>96.147970000000001</v>
      </c>
      <c r="K14" s="45">
        <f t="shared" si="1"/>
        <v>-2.1134054857418452E-3</v>
      </c>
      <c r="L14" s="65">
        <v>-2.1134054857418452E-3</v>
      </c>
      <c r="M14" s="16"/>
    </row>
    <row r="15" spans="1:13">
      <c r="A15" s="4" t="s">
        <v>37</v>
      </c>
      <c r="B15" s="20">
        <v>98.315190000000001</v>
      </c>
      <c r="C15" s="45">
        <f t="shared" si="0"/>
        <v>3.0312778041855599E-3</v>
      </c>
      <c r="D15" s="45">
        <v>3.0312778041855599E-3</v>
      </c>
      <c r="H15" s="17"/>
      <c r="I15" t="s">
        <v>77</v>
      </c>
      <c r="J15" s="20">
        <v>96.589169999999996</v>
      </c>
      <c r="K15" s="45">
        <f t="shared" si="1"/>
        <v>4.5887604283272434E-3</v>
      </c>
      <c r="L15" s="65">
        <v>4.5887604283272434E-3</v>
      </c>
      <c r="M15" s="16"/>
    </row>
    <row r="16" spans="1:13">
      <c r="A16" s="4" t="s">
        <v>38</v>
      </c>
      <c r="B16" s="20">
        <v>99.767799999999895</v>
      </c>
      <c r="C16" s="64">
        <f>(B16-B15)/B15</f>
        <v>1.4775031203213799E-2</v>
      </c>
      <c r="D16" s="45">
        <f>C16</f>
        <v>1.4775031203213799E-2</v>
      </c>
      <c r="H16" s="17"/>
      <c r="I16" t="s">
        <v>78</v>
      </c>
      <c r="J16" s="20">
        <v>96.385540000000006</v>
      </c>
      <c r="K16" s="45">
        <f t="shared" si="1"/>
        <v>-2.1082073694182256E-3</v>
      </c>
      <c r="L16" s="65">
        <v>-2.1082073694182256E-3</v>
      </c>
      <c r="M16" s="16"/>
    </row>
    <row r="17" spans="1:13">
      <c r="A17" s="4" t="s">
        <v>39</v>
      </c>
      <c r="B17" s="20">
        <v>100.0979</v>
      </c>
      <c r="C17" s="45">
        <f>(B17-B16)/B16</f>
        <v>3.3086827613729225E-3</v>
      </c>
      <c r="D17" s="45">
        <v>3.3086827613729225E-3</v>
      </c>
      <c r="H17" s="17"/>
      <c r="I17" t="s">
        <v>79</v>
      </c>
      <c r="J17" s="20">
        <v>95.944339999999997</v>
      </c>
      <c r="K17" s="45">
        <f t="shared" si="1"/>
        <v>-4.5774501029927223E-3</v>
      </c>
      <c r="L17" s="65">
        <v>-4.5774501029927223E-3</v>
      </c>
      <c r="M17" s="16"/>
    </row>
    <row r="18" spans="1:13">
      <c r="A18" s="4" t="s">
        <v>40</v>
      </c>
      <c r="B18" s="20">
        <v>100.064899999999</v>
      </c>
      <c r="C18" s="45">
        <f t="shared" ref="C18:C21" si="2">(B18-B17)/B17</f>
        <v>-3.2967724598613967E-4</v>
      </c>
      <c r="D18" s="45">
        <v>-3.2967724598613967E-4</v>
      </c>
      <c r="H18" s="17"/>
      <c r="I18" t="s">
        <v>80</v>
      </c>
      <c r="J18" s="20">
        <v>95.944339999999997</v>
      </c>
      <c r="K18" s="45">
        <f t="shared" si="1"/>
        <v>0</v>
      </c>
      <c r="L18" s="65">
        <v>0</v>
      </c>
      <c r="M18" s="16"/>
    </row>
    <row r="19" spans="1:13">
      <c r="A19" s="4" t="s">
        <v>41</v>
      </c>
      <c r="B19" s="20">
        <v>100.29600000000001</v>
      </c>
      <c r="C19" s="45">
        <f t="shared" si="2"/>
        <v>2.3095011337742719E-3</v>
      </c>
      <c r="D19" s="45">
        <v>2.3095011337742719E-3</v>
      </c>
      <c r="H19" s="17"/>
      <c r="I19" t="s">
        <v>81</v>
      </c>
      <c r="J19" s="20">
        <v>96.04616</v>
      </c>
      <c r="K19" s="45">
        <f t="shared" si="1"/>
        <v>1.0612402982813115E-3</v>
      </c>
      <c r="L19" s="65">
        <v>1.0612402982813115E-3</v>
      </c>
      <c r="M19" s="16"/>
    </row>
    <row r="20" spans="1:13">
      <c r="A20" s="4" t="s">
        <v>42</v>
      </c>
      <c r="B20" s="20">
        <v>100.164</v>
      </c>
      <c r="C20" s="45">
        <f t="shared" si="2"/>
        <v>-1.3161043311797579E-3</v>
      </c>
      <c r="D20" s="45">
        <v>-1.3161043311797579E-3</v>
      </c>
      <c r="H20" s="17"/>
      <c r="I20" t="s">
        <v>82</v>
      </c>
      <c r="J20" s="20">
        <v>96.147970000000001</v>
      </c>
      <c r="K20" s="45">
        <f t="shared" si="1"/>
        <v>1.0600111446412892E-3</v>
      </c>
      <c r="L20" s="65">
        <v>1.0600111446412892E-3</v>
      </c>
      <c r="M20" s="16"/>
    </row>
    <row r="21" spans="1:13">
      <c r="A21" s="4" t="s">
        <v>43</v>
      </c>
      <c r="B21" s="20">
        <v>99.866839999999996</v>
      </c>
      <c r="C21" s="45">
        <f t="shared" si="2"/>
        <v>-2.966734555329312E-3</v>
      </c>
      <c r="D21" s="45">
        <v>-2.966734555329312E-3</v>
      </c>
      <c r="H21" s="17"/>
      <c r="I21" t="s">
        <v>83</v>
      </c>
      <c r="J21" s="20">
        <v>96.792810000000003</v>
      </c>
      <c r="K21" s="45">
        <f t="shared" si="1"/>
        <v>6.7067458626531799E-3</v>
      </c>
      <c r="L21" s="65">
        <v>6.7067458626531799E-3</v>
      </c>
      <c r="M21" s="16"/>
    </row>
    <row r="22" spans="1:13">
      <c r="A22" s="4" t="s">
        <v>44</v>
      </c>
      <c r="B22" s="20">
        <v>100.59310000000001</v>
      </c>
      <c r="C22" s="64">
        <f>(B22-B21)/B21</f>
        <v>7.2722837730723293E-3</v>
      </c>
      <c r="D22" s="45">
        <f>C22</f>
        <v>7.2722837730723293E-3</v>
      </c>
      <c r="H22" s="17"/>
      <c r="I22" t="s">
        <v>84</v>
      </c>
      <c r="J22" s="20">
        <v>97.267939999999996</v>
      </c>
      <c r="K22" s="45">
        <f t="shared" si="1"/>
        <v>4.9087323738198421E-3</v>
      </c>
      <c r="L22" s="65">
        <v>4.9087323738198421E-3</v>
      </c>
      <c r="M22" s="16"/>
    </row>
    <row r="23" spans="1:13">
      <c r="A23" s="4" t="s">
        <v>45</v>
      </c>
      <c r="B23" s="20">
        <v>100.164</v>
      </c>
      <c r="C23" s="45">
        <f>(B23-B22)/B22</f>
        <v>-4.2657001325141124E-3</v>
      </c>
      <c r="D23" s="45">
        <v>-4.2657001325141124E-3</v>
      </c>
      <c r="H23" s="17"/>
      <c r="I23" t="s">
        <v>85</v>
      </c>
      <c r="J23" s="20">
        <v>97.47157</v>
      </c>
      <c r="K23" s="45">
        <f t="shared" si="1"/>
        <v>2.0934955546504223E-3</v>
      </c>
      <c r="L23" s="65">
        <v>2.0934955546504223E-3</v>
      </c>
      <c r="M23" s="16"/>
    </row>
    <row r="24" spans="1:13">
      <c r="A24" s="4" t="s">
        <v>46</v>
      </c>
      <c r="B24" s="20">
        <v>99.932869999999895</v>
      </c>
      <c r="C24" s="45">
        <f t="shared" ref="C24:C42" si="3">(B24-B23)/B23</f>
        <v>-2.3075156742952243E-3</v>
      </c>
      <c r="D24" s="45">
        <v>-2.3075156742952243E-3</v>
      </c>
      <c r="H24" s="17"/>
      <c r="I24" t="s">
        <v>86</v>
      </c>
      <c r="J24" s="20">
        <v>99.609700000000004</v>
      </c>
      <c r="K24" s="64">
        <f>(J24-J23)/J23</f>
        <v>2.1935934755129151E-2</v>
      </c>
      <c r="L24" s="45">
        <f>AVERAGE(K20,K28)</f>
        <v>2.4006321746052866E-3</v>
      </c>
    </row>
    <row r="25" spans="1:13">
      <c r="A25" s="4" t="s">
        <v>47</v>
      </c>
      <c r="B25" s="20">
        <v>99.866839999999996</v>
      </c>
      <c r="C25" s="45">
        <f t="shared" si="3"/>
        <v>-6.6074355714889807E-4</v>
      </c>
      <c r="D25" s="45">
        <v>-6.6074355714889807E-4</v>
      </c>
      <c r="I25" t="s">
        <v>87</v>
      </c>
      <c r="J25" s="20">
        <v>100.017</v>
      </c>
      <c r="K25" s="45">
        <f>(J25-J24)/J24</f>
        <v>4.0889592077879185E-3</v>
      </c>
      <c r="L25" s="45">
        <v>4.0889592077879185E-3</v>
      </c>
    </row>
    <row r="26" spans="1:13">
      <c r="A26" s="4" t="s">
        <v>48</v>
      </c>
      <c r="B26" s="20">
        <v>99.569720000000004</v>
      </c>
      <c r="C26" s="45">
        <f t="shared" si="3"/>
        <v>-2.9751617253534058E-3</v>
      </c>
      <c r="D26" s="45">
        <v>-2.9751617253534058E-3</v>
      </c>
      <c r="I26" t="s">
        <v>88</v>
      </c>
      <c r="J26" s="20">
        <v>99.745459999999895</v>
      </c>
      <c r="K26" s="45">
        <f t="shared" ref="K26:K42" si="4">(J26-J25)/J25</f>
        <v>-2.7149384604627327E-3</v>
      </c>
      <c r="L26" s="45">
        <v>-2.7149384604627327E-3</v>
      </c>
    </row>
    <row r="27" spans="1:13">
      <c r="A27" s="4" t="s">
        <v>49</v>
      </c>
      <c r="B27" s="20">
        <v>99.601259999999996</v>
      </c>
      <c r="C27" s="45">
        <f t="shared" si="3"/>
        <v>3.1676296769733383E-4</v>
      </c>
      <c r="D27" s="45">
        <v>3.1676296769733383E-4</v>
      </c>
      <c r="I27" t="s">
        <v>89</v>
      </c>
      <c r="J27" s="20">
        <v>99.779399999999995</v>
      </c>
      <c r="K27" s="45">
        <f t="shared" si="4"/>
        <v>3.4026611336596878E-4</v>
      </c>
      <c r="L27" s="45">
        <v>3.4026611336596878E-4</v>
      </c>
    </row>
    <row r="28" spans="1:13">
      <c r="A28" s="4" t="s">
        <v>50</v>
      </c>
      <c r="B28" s="20">
        <v>99.407610000000005</v>
      </c>
      <c r="C28" s="45">
        <f t="shared" si="3"/>
        <v>-1.9442525124681255E-3</v>
      </c>
      <c r="D28" s="45">
        <v>-1.9442525124681255E-3</v>
      </c>
      <c r="I28" t="s">
        <v>90</v>
      </c>
      <c r="J28" s="20">
        <v>100.1527</v>
      </c>
      <c r="K28" s="45">
        <f t="shared" si="4"/>
        <v>3.7412532045692842E-3</v>
      </c>
      <c r="L28" s="45">
        <v>3.7412532045692842E-3</v>
      </c>
    </row>
    <row r="29" spans="1:13">
      <c r="A29" s="4" t="s">
        <v>51</v>
      </c>
      <c r="B29" s="20">
        <v>99.246229999999997</v>
      </c>
      <c r="C29" s="45">
        <f t="shared" si="3"/>
        <v>-1.6234169597278145E-3</v>
      </c>
      <c r="D29" s="45">
        <v>-1.6234169597278145E-3</v>
      </c>
      <c r="I29" t="s">
        <v>91</v>
      </c>
      <c r="J29" s="20">
        <v>100.1527</v>
      </c>
      <c r="K29" s="45">
        <f t="shared" si="4"/>
        <v>0</v>
      </c>
      <c r="L29" s="45">
        <v>0</v>
      </c>
    </row>
    <row r="30" spans="1:13">
      <c r="A30" s="4" t="s">
        <v>52</v>
      </c>
      <c r="B30" s="20">
        <v>99.117130000000003</v>
      </c>
      <c r="C30" s="45">
        <f t="shared" si="3"/>
        <v>-1.300805078439695E-3</v>
      </c>
      <c r="D30" s="45">
        <v>-1.300805078439695E-3</v>
      </c>
      <c r="I30" t="s">
        <v>92</v>
      </c>
      <c r="J30" s="20">
        <v>99.915149999999997</v>
      </c>
      <c r="K30" s="45">
        <f t="shared" si="4"/>
        <v>-2.3718781420770368E-3</v>
      </c>
      <c r="L30" s="45">
        <v>-2.3718781420770368E-3</v>
      </c>
    </row>
    <row r="31" spans="1:13">
      <c r="A31" s="4" t="s">
        <v>169</v>
      </c>
      <c r="B31">
        <v>99.084850000000003</v>
      </c>
      <c r="C31" s="45">
        <f t="shared" si="3"/>
        <v>-3.2567528942777183E-4</v>
      </c>
      <c r="D31" s="45">
        <v>-3.2567528942777183E-4</v>
      </c>
      <c r="I31" t="s">
        <v>93</v>
      </c>
      <c r="J31" s="20">
        <v>99.813339999999997</v>
      </c>
      <c r="K31" s="45">
        <f t="shared" si="4"/>
        <v>-1.0189645914558544E-3</v>
      </c>
      <c r="L31" s="45">
        <v>-1.0189645914558544E-3</v>
      </c>
    </row>
    <row r="32" spans="1:13">
      <c r="A32" s="4" t="s">
        <v>170</v>
      </c>
      <c r="B32">
        <v>98.632999999999996</v>
      </c>
      <c r="C32" s="45">
        <f t="shared" si="3"/>
        <v>-4.560232972043732E-3</v>
      </c>
      <c r="D32" s="45">
        <v>-4.560232972043732E-3</v>
      </c>
      <c r="I32" t="s">
        <v>94</v>
      </c>
      <c r="J32" s="20">
        <v>99.847269999999895</v>
      </c>
      <c r="K32" s="45">
        <f t="shared" si="4"/>
        <v>3.39934521777335E-4</v>
      </c>
      <c r="L32" s="45">
        <v>3.39934521777335E-4</v>
      </c>
    </row>
    <row r="33" spans="1:12">
      <c r="A33" s="4" t="s">
        <v>171</v>
      </c>
      <c r="B33">
        <v>98.407070000000004</v>
      </c>
      <c r="C33" s="45">
        <f t="shared" si="3"/>
        <v>-2.2906126752708636E-3</v>
      </c>
      <c r="D33" s="45">
        <v>-2.2906126752708636E-3</v>
      </c>
      <c r="I33" t="s">
        <v>95</v>
      </c>
      <c r="J33" s="20">
        <v>99.711519999999894</v>
      </c>
      <c r="K33" s="45">
        <f t="shared" si="4"/>
        <v>-1.3595764811596925E-3</v>
      </c>
      <c r="L33" s="45">
        <v>-1.3595764811596925E-3</v>
      </c>
    </row>
    <row r="34" spans="1:12">
      <c r="A34" s="4" t="s">
        <v>172</v>
      </c>
      <c r="B34">
        <v>98.052049999999994</v>
      </c>
      <c r="C34" s="45">
        <f t="shared" si="3"/>
        <v>-3.6076676198164453E-3</v>
      </c>
      <c r="D34" s="45">
        <v>-3.6076676198164453E-3</v>
      </c>
      <c r="I34" t="s">
        <v>96</v>
      </c>
      <c r="J34" s="20">
        <v>100.1527</v>
      </c>
      <c r="K34" s="45">
        <f t="shared" si="4"/>
        <v>4.4245639821768106E-3</v>
      </c>
      <c r="L34" s="45">
        <v>4.4245639821768106E-3</v>
      </c>
    </row>
    <row r="35" spans="1:12">
      <c r="A35" s="4" t="s">
        <v>173</v>
      </c>
      <c r="B35">
        <v>97.729290000000006</v>
      </c>
      <c r="C35" s="45">
        <f t="shared" si="3"/>
        <v>-3.2917210807931929E-3</v>
      </c>
      <c r="D35" s="45">
        <v>-3.2917210807931929E-3</v>
      </c>
      <c r="I35" t="s">
        <v>97</v>
      </c>
      <c r="J35" s="20">
        <v>100.0848</v>
      </c>
      <c r="K35" s="45">
        <f t="shared" si="4"/>
        <v>-6.7796474783000883E-4</v>
      </c>
      <c r="L35" s="45">
        <v>-6.7796474783000883E-4</v>
      </c>
    </row>
    <row r="36" spans="1:12">
      <c r="A36" s="4" t="s">
        <v>174</v>
      </c>
      <c r="B36">
        <v>97.761570000000006</v>
      </c>
      <c r="C36" s="45">
        <f t="shared" si="3"/>
        <v>3.3030015873439873E-4</v>
      </c>
      <c r="D36" s="45">
        <v>3.3030015873439873E-4</v>
      </c>
      <c r="I36" t="s">
        <v>98</v>
      </c>
      <c r="J36" s="20">
        <v>100.2885</v>
      </c>
      <c r="K36" s="45">
        <f t="shared" si="4"/>
        <v>2.0352740875737153E-3</v>
      </c>
      <c r="L36" s="45">
        <v>2.0352740875737153E-3</v>
      </c>
    </row>
    <row r="37" spans="1:12">
      <c r="A37" s="4" t="s">
        <v>175</v>
      </c>
      <c r="B37">
        <v>97.632469999999998</v>
      </c>
      <c r="C37" s="45">
        <f t="shared" si="3"/>
        <v>-1.3205598068853457E-3</v>
      </c>
      <c r="D37" s="45">
        <v>-1.3205598068853457E-3</v>
      </c>
      <c r="I37" t="s">
        <v>99</v>
      </c>
      <c r="J37" s="20">
        <v>100.356399999999</v>
      </c>
      <c r="K37" s="45">
        <f t="shared" si="4"/>
        <v>6.7704672020221421E-4</v>
      </c>
      <c r="L37" s="45">
        <v>6.7704672020221421E-4</v>
      </c>
    </row>
    <row r="38" spans="1:12">
      <c r="A38" s="4" t="s">
        <v>176</v>
      </c>
      <c r="B38">
        <v>97.535640000000001</v>
      </c>
      <c r="C38" s="45">
        <f t="shared" si="3"/>
        <v>-9.9178070574263951E-4</v>
      </c>
      <c r="D38" s="45">
        <v>-9.9178070574263951E-4</v>
      </c>
      <c r="I38" t="s">
        <v>100</v>
      </c>
      <c r="J38" s="20">
        <v>100.7636</v>
      </c>
      <c r="K38" s="45">
        <f t="shared" si="4"/>
        <v>4.057538931259012E-3</v>
      </c>
      <c r="L38" s="45">
        <v>4.057538931259012E-3</v>
      </c>
    </row>
    <row r="39" spans="1:12">
      <c r="A39" s="4" t="s">
        <v>177</v>
      </c>
      <c r="B39">
        <v>97.471090000000004</v>
      </c>
      <c r="C39" s="45">
        <f t="shared" si="3"/>
        <v>-6.6180936527403722E-4</v>
      </c>
      <c r="D39" s="45">
        <v>-6.6180936527403722E-4</v>
      </c>
      <c r="I39" t="s">
        <v>101</v>
      </c>
      <c r="J39" s="20">
        <v>101.3745</v>
      </c>
      <c r="K39" s="45">
        <f t="shared" si="4"/>
        <v>6.0627051832209339E-3</v>
      </c>
      <c r="L39" s="45">
        <v>6.0627051832209339E-3</v>
      </c>
    </row>
    <row r="40" spans="1:12">
      <c r="A40" s="4" t="s">
        <v>178</v>
      </c>
      <c r="B40">
        <v>97.535640000000001</v>
      </c>
      <c r="C40" s="45">
        <f t="shared" si="3"/>
        <v>6.6224764696893202E-4</v>
      </c>
      <c r="D40" s="45">
        <v>6.6224764696893202E-4</v>
      </c>
      <c r="I40" t="s">
        <v>102</v>
      </c>
      <c r="J40" s="20">
        <v>100.96720000000001</v>
      </c>
      <c r="K40" s="45">
        <f t="shared" si="4"/>
        <v>-4.0177756733694595E-3</v>
      </c>
      <c r="L40" s="45">
        <v>-4.0177756733694595E-3</v>
      </c>
    </row>
    <row r="41" spans="1:12">
      <c r="A41" s="4" t="s">
        <v>179</v>
      </c>
      <c r="B41">
        <v>97.406540000000007</v>
      </c>
      <c r="C41" s="45">
        <f t="shared" si="3"/>
        <v>-1.3236187305480744E-3</v>
      </c>
      <c r="D41" s="45">
        <v>-1.3236187305480744E-3</v>
      </c>
      <c r="I41" t="s">
        <v>103</v>
      </c>
      <c r="J41" s="20">
        <v>101.476299999999</v>
      </c>
      <c r="K41" s="45">
        <f t="shared" si="4"/>
        <v>5.042231536568258E-3</v>
      </c>
      <c r="L41" s="45">
        <v>5.042231536568258E-3</v>
      </c>
    </row>
    <row r="42" spans="1:12">
      <c r="A42" s="4" t="s">
        <v>180</v>
      </c>
      <c r="B42">
        <v>97.212890000000002</v>
      </c>
      <c r="C42" s="45">
        <f t="shared" si="3"/>
        <v>-1.9880595286518254E-3</v>
      </c>
      <c r="D42" s="45">
        <v>-1.9880595286518254E-3</v>
      </c>
      <c r="I42" t="s">
        <v>104</v>
      </c>
      <c r="J42" s="20">
        <v>101.6121</v>
      </c>
      <c r="K42" s="45">
        <f t="shared" si="4"/>
        <v>1.3382435110562698E-3</v>
      </c>
      <c r="L42" s="45">
        <v>1.3382435110562698E-3</v>
      </c>
    </row>
    <row r="45" spans="1:12">
      <c r="A45" s="4" t="s">
        <v>116</v>
      </c>
    </row>
    <row r="48" spans="1:12">
      <c r="A48" s="18" t="s">
        <v>115</v>
      </c>
    </row>
  </sheetData>
  <phoneticPr fontId="6" type="noConversion"/>
  <hyperlinks>
    <hyperlink ref="A48" r:id="rId1" xr:uid="{64AD1700-6441-4AB7-A808-691C0E64B437}"/>
  </hyperlinks>
  <pageMargins left="0.7" right="0.7" top="0.75" bottom="0.75" header="0.3" footer="0.3"/>
  <pageSetup paperSize="9" orientation="portrait" horizontalDpi="360" verticalDpi="36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682E-0874-E542-B381-AABEC572F1A2}">
  <dimension ref="A1:J49"/>
  <sheetViews>
    <sheetView zoomScale="88" workbookViewId="0">
      <selection activeCell="P39" sqref="P39"/>
    </sheetView>
  </sheetViews>
  <sheetFormatPr baseColWidth="10" defaultRowHeight="16"/>
  <cols>
    <col min="2" max="2" width="12" bestFit="1" customWidth="1"/>
    <col min="10" max="10" width="12" bestFit="1" customWidth="1"/>
  </cols>
  <sheetData>
    <row r="1" spans="1:10">
      <c r="A1" s="4" t="s">
        <v>23</v>
      </c>
      <c r="B1" t="s">
        <v>228</v>
      </c>
      <c r="I1" s="4" t="s">
        <v>23</v>
      </c>
      <c r="J1" t="s">
        <v>228</v>
      </c>
    </row>
    <row r="2" spans="1:10">
      <c r="A2" s="4" t="s">
        <v>25</v>
      </c>
      <c r="B2" s="48">
        <v>510102.9</v>
      </c>
      <c r="I2" t="s">
        <v>65</v>
      </c>
      <c r="J2" s="48">
        <v>492259.6</v>
      </c>
    </row>
    <row r="3" spans="1:10">
      <c r="A3" s="4" t="s">
        <v>26</v>
      </c>
      <c r="B3" s="48">
        <v>509036.79999999999</v>
      </c>
      <c r="I3" t="s">
        <v>66</v>
      </c>
      <c r="J3" s="48">
        <v>497861.7</v>
      </c>
    </row>
    <row r="4" spans="1:10">
      <c r="A4" s="4" t="s">
        <v>27</v>
      </c>
      <c r="B4" s="48">
        <v>512988.9</v>
      </c>
      <c r="I4" t="s">
        <v>67</v>
      </c>
      <c r="J4" s="48">
        <v>493597.9</v>
      </c>
    </row>
    <row r="5" spans="1:10">
      <c r="A5" s="4" t="s">
        <v>28</v>
      </c>
      <c r="B5" s="48">
        <v>511572</v>
      </c>
      <c r="I5" t="s">
        <v>68</v>
      </c>
      <c r="J5" s="48">
        <v>496481.6</v>
      </c>
    </row>
    <row r="6" spans="1:10">
      <c r="A6" s="4" t="s">
        <v>29</v>
      </c>
      <c r="B6" s="48">
        <v>514908.4</v>
      </c>
      <c r="I6" t="s">
        <v>69</v>
      </c>
      <c r="J6" s="48">
        <v>501533.7</v>
      </c>
    </row>
    <row r="7" spans="1:10">
      <c r="A7" s="4" t="s">
        <v>30</v>
      </c>
      <c r="B7" s="48">
        <v>518785.5</v>
      </c>
      <c r="I7" t="s">
        <v>70</v>
      </c>
      <c r="J7" s="48">
        <v>504936.8</v>
      </c>
    </row>
    <row r="8" spans="1:10">
      <c r="A8" s="4" t="s">
        <v>31</v>
      </c>
      <c r="B8" s="48">
        <v>525380.9</v>
      </c>
      <c r="I8" t="s">
        <v>71</v>
      </c>
      <c r="J8" s="48">
        <v>510930.7</v>
      </c>
    </row>
    <row r="9" spans="1:10">
      <c r="A9" s="4" t="s">
        <v>32</v>
      </c>
      <c r="B9" s="48">
        <v>527014.69999999995</v>
      </c>
      <c r="I9" t="s">
        <v>72</v>
      </c>
      <c r="J9" s="48">
        <v>505304.2</v>
      </c>
    </row>
    <row r="10" spans="1:10">
      <c r="A10" s="4" t="s">
        <v>33</v>
      </c>
      <c r="B10" s="48">
        <v>529017.69999999995</v>
      </c>
      <c r="I10" t="s">
        <v>73</v>
      </c>
      <c r="J10" s="48">
        <v>498689.8</v>
      </c>
    </row>
    <row r="11" spans="1:10">
      <c r="A11" s="4" t="s">
        <v>34</v>
      </c>
      <c r="B11" s="48">
        <v>536049.4</v>
      </c>
      <c r="I11" t="s">
        <v>74</v>
      </c>
      <c r="J11" s="48">
        <v>490672.6</v>
      </c>
    </row>
    <row r="12" spans="1:10">
      <c r="A12" s="4" t="s">
        <v>35</v>
      </c>
      <c r="B12" s="48">
        <v>536121.9</v>
      </c>
      <c r="I12" t="s">
        <v>75</v>
      </c>
      <c r="J12" s="48">
        <v>501084.3</v>
      </c>
    </row>
    <row r="13" spans="1:10">
      <c r="A13" s="4" t="s">
        <v>36</v>
      </c>
      <c r="B13" s="48">
        <v>541134.80000000005</v>
      </c>
      <c r="I13" t="s">
        <v>76</v>
      </c>
      <c r="J13" s="48">
        <v>500247.5</v>
      </c>
    </row>
    <row r="14" spans="1:10">
      <c r="A14" s="4" t="s">
        <v>37</v>
      </c>
      <c r="B14" s="48">
        <v>542156.69999999995</v>
      </c>
      <c r="I14" t="s">
        <v>77</v>
      </c>
      <c r="J14" s="48">
        <v>507465</v>
      </c>
    </row>
    <row r="15" spans="1:10">
      <c r="A15" s="4" t="s">
        <v>38</v>
      </c>
      <c r="B15" s="48">
        <v>544079.9</v>
      </c>
      <c r="I15" t="s">
        <v>78</v>
      </c>
      <c r="J15" s="48">
        <v>500178.1</v>
      </c>
    </row>
    <row r="16" spans="1:10">
      <c r="A16" s="4" t="s">
        <v>39</v>
      </c>
      <c r="B16" s="48">
        <v>544024.6</v>
      </c>
      <c r="I16" t="s">
        <v>79</v>
      </c>
      <c r="J16" s="48">
        <v>497580.9</v>
      </c>
    </row>
    <row r="17" spans="1:10">
      <c r="A17" s="4" t="s">
        <v>40</v>
      </c>
      <c r="B17" s="48">
        <v>544965.80000000005</v>
      </c>
      <c r="I17" t="s">
        <v>80</v>
      </c>
      <c r="J17" s="48">
        <v>497230</v>
      </c>
    </row>
    <row r="18" spans="1:10">
      <c r="A18" s="4" t="s">
        <v>41</v>
      </c>
      <c r="B18" s="48">
        <v>537984.19999999995</v>
      </c>
      <c r="I18" t="s">
        <v>81</v>
      </c>
      <c r="J18" s="48">
        <v>502947.1</v>
      </c>
    </row>
    <row r="19" spans="1:10">
      <c r="A19" s="4" t="s">
        <v>42</v>
      </c>
      <c r="B19" s="48">
        <v>534816</v>
      </c>
      <c r="I19" t="s">
        <v>82</v>
      </c>
      <c r="J19" s="48">
        <v>507554.4</v>
      </c>
    </row>
    <row r="20" spans="1:10">
      <c r="A20" s="4" t="s">
        <v>43</v>
      </c>
      <c r="B20" s="48">
        <v>533899.69999999995</v>
      </c>
      <c r="I20" t="s">
        <v>83</v>
      </c>
      <c r="J20" s="48">
        <v>512890</v>
      </c>
    </row>
    <row r="21" spans="1:10">
      <c r="A21" s="4" t="s">
        <v>44</v>
      </c>
      <c r="B21" s="48">
        <v>539288.6</v>
      </c>
      <c r="I21" t="s">
        <v>84</v>
      </c>
      <c r="J21" s="48">
        <v>512474.8</v>
      </c>
    </row>
    <row r="22" spans="1:10">
      <c r="A22" s="4" t="s">
        <v>45</v>
      </c>
      <c r="B22" s="48">
        <v>529063.30000000005</v>
      </c>
      <c r="I22" t="s">
        <v>85</v>
      </c>
      <c r="J22" s="48">
        <v>516608</v>
      </c>
    </row>
    <row r="23" spans="1:10">
      <c r="A23" s="4" t="s">
        <v>46</v>
      </c>
      <c r="B23" s="48">
        <v>529019.1</v>
      </c>
      <c r="I23" t="s">
        <v>86</v>
      </c>
      <c r="J23" s="48">
        <v>517941.2</v>
      </c>
    </row>
    <row r="24" spans="1:10">
      <c r="A24" s="4" t="s">
        <v>47</v>
      </c>
      <c r="B24" s="48">
        <v>528593.4</v>
      </c>
      <c r="I24" t="s">
        <v>87</v>
      </c>
      <c r="J24" s="48">
        <v>518261.7</v>
      </c>
    </row>
    <row r="25" spans="1:10">
      <c r="A25" s="4" t="s">
        <v>48</v>
      </c>
      <c r="B25" s="48">
        <v>527862.6</v>
      </c>
      <c r="I25" t="s">
        <v>88</v>
      </c>
      <c r="J25" s="48">
        <v>522095</v>
      </c>
    </row>
    <row r="26" spans="1:10">
      <c r="A26" s="4" t="s">
        <v>49</v>
      </c>
      <c r="B26" s="48">
        <v>535133.80000000005</v>
      </c>
      <c r="I26" t="s">
        <v>89</v>
      </c>
      <c r="J26" s="48">
        <v>534727.30000000005</v>
      </c>
    </row>
    <row r="27" spans="1:10">
      <c r="A27" s="4" t="s">
        <v>50</v>
      </c>
      <c r="B27" s="48">
        <v>535358.69999999995</v>
      </c>
      <c r="I27" t="s">
        <v>90</v>
      </c>
      <c r="J27" s="48">
        <v>538193.5</v>
      </c>
    </row>
    <row r="28" spans="1:10">
      <c r="A28" s="4" t="s">
        <v>51</v>
      </c>
      <c r="B28" s="48">
        <v>534440.1</v>
      </c>
      <c r="I28" t="s">
        <v>91</v>
      </c>
      <c r="J28" s="48">
        <v>539902</v>
      </c>
    </row>
    <row r="29" spans="1:10">
      <c r="A29" s="4" t="s">
        <v>52</v>
      </c>
      <c r="B29" s="48">
        <v>537843.4</v>
      </c>
      <c r="I29" t="s">
        <v>92</v>
      </c>
      <c r="J29" s="48">
        <v>539306.19999999995</v>
      </c>
    </row>
    <row r="30" spans="1:10">
      <c r="A30" s="4" t="s">
        <v>169</v>
      </c>
      <c r="B30" s="48">
        <v>542552.69999999995</v>
      </c>
      <c r="I30" t="s">
        <v>93</v>
      </c>
      <c r="J30" s="48">
        <v>545302.5</v>
      </c>
    </row>
    <row r="31" spans="1:10">
      <c r="A31" s="4" t="s">
        <v>170</v>
      </c>
      <c r="B31" s="48">
        <v>534253.69999999995</v>
      </c>
      <c r="I31" t="s">
        <v>94</v>
      </c>
      <c r="J31" s="48">
        <v>543366.40000000002</v>
      </c>
    </row>
    <row r="32" spans="1:10">
      <c r="A32" s="4" t="s">
        <v>171</v>
      </c>
      <c r="B32" s="48">
        <v>527026</v>
      </c>
      <c r="I32" t="s">
        <v>95</v>
      </c>
      <c r="J32" s="48">
        <v>543580.19999999995</v>
      </c>
    </row>
    <row r="33" spans="1:10">
      <c r="A33" s="4" t="s">
        <v>172</v>
      </c>
      <c r="B33" s="48">
        <v>523926.1</v>
      </c>
      <c r="I33" t="s">
        <v>96</v>
      </c>
      <c r="J33" s="48">
        <v>544543</v>
      </c>
    </row>
    <row r="34" spans="1:10">
      <c r="A34" s="4" t="s">
        <v>173</v>
      </c>
      <c r="B34" s="48">
        <v>525460.80000000005</v>
      </c>
      <c r="I34" t="s">
        <v>97</v>
      </c>
      <c r="J34" s="48">
        <v>547710.4</v>
      </c>
    </row>
    <row r="35" spans="1:10">
      <c r="A35" s="4" t="s">
        <v>174</v>
      </c>
      <c r="B35" s="48">
        <v>524239.7</v>
      </c>
      <c r="I35" t="s">
        <v>98</v>
      </c>
      <c r="J35" s="48">
        <v>550561.9</v>
      </c>
    </row>
    <row r="36" spans="1:10">
      <c r="A36" s="4" t="s">
        <v>175</v>
      </c>
      <c r="B36" s="48">
        <v>524193.6</v>
      </c>
      <c r="I36" t="s">
        <v>99</v>
      </c>
      <c r="J36" s="48">
        <v>557116.19999999995</v>
      </c>
    </row>
    <row r="37" spans="1:10">
      <c r="A37" s="4" t="s">
        <v>176</v>
      </c>
      <c r="B37" s="48">
        <v>524421.6</v>
      </c>
      <c r="I37" t="s">
        <v>100</v>
      </c>
      <c r="J37" s="48">
        <v>556799</v>
      </c>
    </row>
    <row r="38" spans="1:10">
      <c r="A38" s="4" t="s">
        <v>177</v>
      </c>
      <c r="B38" s="48">
        <v>521369.3</v>
      </c>
      <c r="I38" t="s">
        <v>101</v>
      </c>
      <c r="J38" s="48">
        <v>558448.69999999995</v>
      </c>
    </row>
    <row r="39" spans="1:10">
      <c r="A39" s="4" t="s">
        <v>178</v>
      </c>
      <c r="B39" s="48">
        <v>524525.4</v>
      </c>
      <c r="I39" t="s">
        <v>102</v>
      </c>
      <c r="J39" s="48">
        <v>558877.6</v>
      </c>
    </row>
    <row r="40" spans="1:10">
      <c r="A40" s="4" t="s">
        <v>179</v>
      </c>
      <c r="B40" s="48">
        <v>524374.1</v>
      </c>
      <c r="I40" t="s">
        <v>103</v>
      </c>
      <c r="J40" s="48">
        <v>555387.1</v>
      </c>
    </row>
    <row r="41" spans="1:10">
      <c r="A41" s="4" t="s">
        <v>180</v>
      </c>
      <c r="B41" s="48">
        <v>526400.19999999995</v>
      </c>
      <c r="I41" t="s">
        <v>104</v>
      </c>
      <c r="J41" s="48">
        <v>553492.9</v>
      </c>
    </row>
    <row r="46" spans="1:10">
      <c r="A46" s="4" t="s">
        <v>226</v>
      </c>
    </row>
    <row r="47" spans="1:10">
      <c r="A47" s="4" t="s">
        <v>128</v>
      </c>
    </row>
    <row r="48" spans="1:10">
      <c r="A48" s="4" t="s">
        <v>121</v>
      </c>
    </row>
    <row r="49" spans="1:1">
      <c r="A49" s="4" t="s">
        <v>227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3C54-514C-2142-9D12-5D1EC282A7E6}">
  <dimension ref="A1:J45"/>
  <sheetViews>
    <sheetView workbookViewId="0">
      <selection activeCell="L9" sqref="L9"/>
    </sheetView>
  </sheetViews>
  <sheetFormatPr baseColWidth="10" defaultRowHeight="16"/>
  <cols>
    <col min="2" max="2" width="24" bestFit="1" customWidth="1"/>
    <col min="10" max="10" width="24" bestFit="1" customWidth="1"/>
  </cols>
  <sheetData>
    <row r="1" spans="1:10">
      <c r="A1" t="s">
        <v>231</v>
      </c>
    </row>
    <row r="2" spans="1:10">
      <c r="A2" t="s">
        <v>229</v>
      </c>
    </row>
    <row r="3" spans="1:10">
      <c r="A3" t="s">
        <v>230</v>
      </c>
    </row>
    <row r="5" spans="1:10">
      <c r="A5" s="4" t="s">
        <v>23</v>
      </c>
      <c r="B5" t="s">
        <v>232</v>
      </c>
      <c r="I5" s="4" t="s">
        <v>23</v>
      </c>
      <c r="J5" t="s">
        <v>232</v>
      </c>
    </row>
    <row r="6" spans="1:10">
      <c r="A6" s="4" t="s">
        <v>25</v>
      </c>
      <c r="B6" s="48">
        <v>262018.6</v>
      </c>
      <c r="I6" t="s">
        <v>65</v>
      </c>
      <c r="J6" s="48">
        <v>278435.5</v>
      </c>
    </row>
    <row r="7" spans="1:10">
      <c r="A7" s="4" t="s">
        <v>26</v>
      </c>
      <c r="B7" s="48">
        <v>264538.7</v>
      </c>
      <c r="I7" t="s">
        <v>66</v>
      </c>
      <c r="J7" s="48">
        <v>279480.59999999998</v>
      </c>
    </row>
    <row r="8" spans="1:10">
      <c r="A8" s="4" t="s">
        <v>27</v>
      </c>
      <c r="B8" s="48">
        <v>266001.09999999998</v>
      </c>
      <c r="I8" t="s">
        <v>67</v>
      </c>
      <c r="J8" s="48">
        <v>279485.09999999998</v>
      </c>
    </row>
    <row r="9" spans="1:10">
      <c r="A9" s="4" t="s">
        <v>28</v>
      </c>
      <c r="B9" s="48">
        <v>266524</v>
      </c>
      <c r="I9" t="s">
        <v>68</v>
      </c>
      <c r="J9" s="48">
        <v>280089.2</v>
      </c>
    </row>
    <row r="10" spans="1:10">
      <c r="A10" s="4" t="s">
        <v>29</v>
      </c>
      <c r="B10" s="48">
        <v>267940.8</v>
      </c>
      <c r="I10" t="s">
        <v>69</v>
      </c>
      <c r="J10" s="48">
        <v>280626.59999999998</v>
      </c>
    </row>
    <row r="11" spans="1:10">
      <c r="A11" s="4" t="s">
        <v>30</v>
      </c>
      <c r="B11" s="48">
        <v>269336.90000000002</v>
      </c>
      <c r="I11" t="s">
        <v>70</v>
      </c>
      <c r="J11" s="48">
        <v>282018.8</v>
      </c>
    </row>
    <row r="12" spans="1:10">
      <c r="A12" s="4" t="s">
        <v>31</v>
      </c>
      <c r="B12" s="48">
        <v>270853.7</v>
      </c>
      <c r="I12" t="s">
        <v>71</v>
      </c>
      <c r="J12" s="48">
        <v>284026.90000000002</v>
      </c>
    </row>
    <row r="13" spans="1:10">
      <c r="A13" s="4" t="s">
        <v>32</v>
      </c>
      <c r="B13" s="48">
        <v>272903.8</v>
      </c>
      <c r="I13" t="s">
        <v>72</v>
      </c>
      <c r="J13" s="48">
        <v>279651</v>
      </c>
    </row>
    <row r="14" spans="1:10">
      <c r="A14" s="4" t="s">
        <v>33</v>
      </c>
      <c r="B14" s="48">
        <v>271909.7</v>
      </c>
      <c r="I14" t="s">
        <v>73</v>
      </c>
      <c r="J14" s="48">
        <v>275029.2</v>
      </c>
    </row>
    <row r="15" spans="1:10">
      <c r="A15" s="4" t="s">
        <v>34</v>
      </c>
      <c r="B15" s="48">
        <v>276057.5</v>
      </c>
      <c r="I15" t="s">
        <v>74</v>
      </c>
      <c r="J15" s="48">
        <v>276205.5</v>
      </c>
    </row>
    <row r="16" spans="1:10">
      <c r="A16" s="4" t="s">
        <v>35</v>
      </c>
      <c r="B16" s="48">
        <v>276105.5</v>
      </c>
      <c r="I16" t="s">
        <v>75</v>
      </c>
      <c r="J16" s="48">
        <v>280004.3</v>
      </c>
    </row>
    <row r="17" spans="1:10">
      <c r="A17" s="4" t="s">
        <v>36</v>
      </c>
      <c r="B17" s="48">
        <v>279181.09999999998</v>
      </c>
      <c r="I17" t="s">
        <v>76</v>
      </c>
      <c r="J17" s="48">
        <v>281716.5</v>
      </c>
    </row>
    <row r="18" spans="1:10">
      <c r="A18" s="4" t="s">
        <v>37</v>
      </c>
      <c r="B18" s="48">
        <v>283365.09999999998</v>
      </c>
      <c r="I18" t="s">
        <v>77</v>
      </c>
      <c r="J18" s="48">
        <v>283143.59999999998</v>
      </c>
    </row>
    <row r="19" spans="1:10">
      <c r="A19" s="4" t="s">
        <v>38</v>
      </c>
      <c r="B19" s="48">
        <v>280137.5</v>
      </c>
      <c r="I19" t="s">
        <v>78</v>
      </c>
      <c r="J19" s="48">
        <v>282303.59999999998</v>
      </c>
    </row>
    <row r="20" spans="1:10">
      <c r="A20" s="4" t="s">
        <v>39</v>
      </c>
      <c r="B20" s="48">
        <v>280669.40000000002</v>
      </c>
      <c r="I20" t="s">
        <v>79</v>
      </c>
      <c r="J20" s="48">
        <v>279964.59999999998</v>
      </c>
    </row>
    <row r="21" spans="1:10">
      <c r="A21" s="4" t="s">
        <v>40</v>
      </c>
      <c r="B21" s="48">
        <v>279742.3</v>
      </c>
      <c r="I21" t="s">
        <v>80</v>
      </c>
      <c r="J21" s="48">
        <v>282000.09999999998</v>
      </c>
    </row>
    <row r="22" spans="1:10">
      <c r="A22" s="4" t="s">
        <v>41</v>
      </c>
      <c r="B22" s="48">
        <v>278699.2</v>
      </c>
      <c r="I22" t="s">
        <v>81</v>
      </c>
      <c r="J22" s="48">
        <v>286212.90000000002</v>
      </c>
    </row>
    <row r="23" spans="1:10">
      <c r="A23" s="4" t="s">
        <v>42</v>
      </c>
      <c r="B23" s="48">
        <v>277895.40000000002</v>
      </c>
      <c r="I23" t="s">
        <v>82</v>
      </c>
      <c r="J23" s="48">
        <v>288062.8</v>
      </c>
    </row>
    <row r="24" spans="1:10">
      <c r="A24" s="4" t="s">
        <v>43</v>
      </c>
      <c r="B24" s="48">
        <v>279064.7</v>
      </c>
      <c r="I24" t="s">
        <v>83</v>
      </c>
      <c r="J24" s="48">
        <v>290203.09999999998</v>
      </c>
    </row>
    <row r="25" spans="1:10">
      <c r="A25" s="4" t="s">
        <v>44</v>
      </c>
      <c r="B25" s="48">
        <v>279601.09999999998</v>
      </c>
      <c r="I25" t="s">
        <v>84</v>
      </c>
      <c r="J25" s="48">
        <v>291127.8</v>
      </c>
    </row>
    <row r="26" spans="1:10">
      <c r="A26" s="4" t="s">
        <v>45</v>
      </c>
      <c r="B26" s="48">
        <v>279225.59999999998</v>
      </c>
      <c r="I26" t="s">
        <v>85</v>
      </c>
      <c r="J26" s="48">
        <v>297826.59999999998</v>
      </c>
    </row>
    <row r="27" spans="1:10">
      <c r="A27" s="4" t="s">
        <v>46</v>
      </c>
      <c r="B27" s="48">
        <v>278952.2</v>
      </c>
      <c r="I27" t="s">
        <v>86</v>
      </c>
      <c r="J27" s="48">
        <v>288550.7</v>
      </c>
    </row>
    <row r="28" spans="1:10">
      <c r="A28" s="4" t="s">
        <v>47</v>
      </c>
      <c r="B28" s="48">
        <v>280453.3</v>
      </c>
      <c r="I28" t="s">
        <v>87</v>
      </c>
      <c r="J28" s="48">
        <v>291611.59999999998</v>
      </c>
    </row>
    <row r="29" spans="1:10">
      <c r="A29" s="4" t="s">
        <v>48</v>
      </c>
      <c r="B29" s="48">
        <v>280371.7</v>
      </c>
      <c r="I29" t="s">
        <v>88</v>
      </c>
      <c r="J29" s="48">
        <v>291844.7</v>
      </c>
    </row>
    <row r="30" spans="1:10">
      <c r="A30" s="4" t="s">
        <v>49</v>
      </c>
      <c r="B30" s="48">
        <v>281824.8</v>
      </c>
      <c r="I30" t="s">
        <v>89</v>
      </c>
      <c r="J30" s="48">
        <v>292710.8</v>
      </c>
    </row>
    <row r="31" spans="1:10">
      <c r="A31" s="4" t="s">
        <v>50</v>
      </c>
      <c r="B31" s="48">
        <v>280744.5</v>
      </c>
      <c r="I31" t="s">
        <v>90</v>
      </c>
      <c r="J31" s="48">
        <v>293875</v>
      </c>
    </row>
    <row r="32" spans="1:10">
      <c r="A32" s="4" t="s">
        <v>51</v>
      </c>
      <c r="B32" s="48">
        <v>280996.7</v>
      </c>
      <c r="I32" t="s">
        <v>91</v>
      </c>
      <c r="J32" s="48">
        <v>294553.5</v>
      </c>
    </row>
    <row r="33" spans="1:10">
      <c r="A33" s="4" t="s">
        <v>52</v>
      </c>
      <c r="B33" s="48">
        <v>283491.3</v>
      </c>
      <c r="I33" t="s">
        <v>92</v>
      </c>
      <c r="J33" s="48">
        <v>291848.59999999998</v>
      </c>
    </row>
    <row r="34" spans="1:10">
      <c r="A34" s="4" t="s">
        <v>169</v>
      </c>
      <c r="B34" s="48">
        <v>285108</v>
      </c>
      <c r="I34" t="s">
        <v>93</v>
      </c>
      <c r="J34" s="48">
        <v>290857</v>
      </c>
    </row>
    <row r="35" spans="1:10">
      <c r="A35" s="4" t="s">
        <v>170</v>
      </c>
      <c r="B35" s="48">
        <v>284971.7</v>
      </c>
      <c r="I35" t="s">
        <v>94</v>
      </c>
      <c r="J35" s="48">
        <v>289311.2</v>
      </c>
    </row>
    <row r="36" spans="1:10">
      <c r="A36" s="4" t="s">
        <v>171</v>
      </c>
      <c r="B36" s="48">
        <v>283704.90000000002</v>
      </c>
      <c r="I36" t="s">
        <v>95</v>
      </c>
      <c r="J36" s="48">
        <v>289950.90000000002</v>
      </c>
    </row>
    <row r="37" spans="1:10">
      <c r="A37" s="4" t="s">
        <v>172</v>
      </c>
      <c r="B37" s="48">
        <v>281561.5</v>
      </c>
      <c r="I37" t="s">
        <v>96</v>
      </c>
      <c r="J37" s="48">
        <v>291403.40000000002</v>
      </c>
    </row>
    <row r="38" spans="1:10">
      <c r="A38" s="4" t="s">
        <v>173</v>
      </c>
      <c r="B38" s="48">
        <v>282717.40000000002</v>
      </c>
      <c r="I38" t="s">
        <v>97</v>
      </c>
      <c r="J38" s="48">
        <v>293216.59999999998</v>
      </c>
    </row>
    <row r="39" spans="1:10">
      <c r="A39" s="4" t="s">
        <v>174</v>
      </c>
      <c r="B39" s="48">
        <v>284235.3</v>
      </c>
      <c r="I39" t="s">
        <v>98</v>
      </c>
      <c r="J39" s="48">
        <v>294965.8</v>
      </c>
    </row>
    <row r="40" spans="1:10">
      <c r="A40" s="4" t="s">
        <v>175</v>
      </c>
      <c r="B40" s="48">
        <v>284043.5</v>
      </c>
      <c r="I40" t="s">
        <v>99</v>
      </c>
      <c r="J40" s="48">
        <v>294159.8</v>
      </c>
    </row>
    <row r="41" spans="1:10">
      <c r="A41" s="4" t="s">
        <v>176</v>
      </c>
      <c r="B41" s="48">
        <v>282600.5</v>
      </c>
      <c r="I41" t="s">
        <v>100</v>
      </c>
      <c r="J41" s="48">
        <v>295923.59999999998</v>
      </c>
    </row>
    <row r="42" spans="1:10">
      <c r="A42" s="4" t="s">
        <v>177</v>
      </c>
      <c r="B42" s="48">
        <v>283033.2</v>
      </c>
      <c r="I42" t="s">
        <v>101</v>
      </c>
      <c r="J42" s="48">
        <v>297312.90000000002</v>
      </c>
    </row>
    <row r="43" spans="1:10">
      <c r="A43" s="4" t="s">
        <v>178</v>
      </c>
      <c r="B43" s="48">
        <v>281148.5</v>
      </c>
      <c r="I43" t="s">
        <v>102</v>
      </c>
      <c r="J43" s="48">
        <v>297249.59999999998</v>
      </c>
    </row>
    <row r="44" spans="1:10">
      <c r="A44" s="4" t="s">
        <v>179</v>
      </c>
      <c r="B44" s="48">
        <v>280508.40000000002</v>
      </c>
      <c r="I44" t="s">
        <v>103</v>
      </c>
      <c r="J44" s="48">
        <v>298959.7</v>
      </c>
    </row>
    <row r="45" spans="1:10">
      <c r="A45" s="4" t="s">
        <v>180</v>
      </c>
      <c r="B45" s="48">
        <v>283522.7</v>
      </c>
      <c r="I45" t="s">
        <v>104</v>
      </c>
      <c r="J45" s="48">
        <v>298261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0582-D133-224E-BE49-439ECD54120A}">
  <dimension ref="A1:AK101"/>
  <sheetViews>
    <sheetView topLeftCell="Q1" zoomScaleNormal="88" workbookViewId="0">
      <selection activeCell="X1" sqref="X1"/>
    </sheetView>
  </sheetViews>
  <sheetFormatPr baseColWidth="10" defaultColWidth="11.1640625" defaultRowHeight="16"/>
  <cols>
    <col min="1" max="1" width="10.83203125" style="4"/>
    <col min="2" max="2" width="12" bestFit="1" customWidth="1"/>
    <col min="10" max="10" width="12" bestFit="1" customWidth="1"/>
    <col min="21" max="21" width="24.83203125" bestFit="1" customWidth="1"/>
    <col min="22" max="22" width="24.83203125" customWidth="1"/>
    <col min="33" max="33" width="13.6640625" bestFit="1" customWidth="1"/>
    <col min="34" max="34" width="13.83203125" bestFit="1" customWidth="1"/>
  </cols>
  <sheetData>
    <row r="1" spans="1:37">
      <c r="A1" s="4" t="s">
        <v>23</v>
      </c>
      <c r="B1" t="s">
        <v>228</v>
      </c>
      <c r="C1" t="s">
        <v>108</v>
      </c>
      <c r="D1" t="s">
        <v>316</v>
      </c>
      <c r="I1" s="4" t="s">
        <v>23</v>
      </c>
      <c r="J1" t="s">
        <v>228</v>
      </c>
      <c r="K1" t="s">
        <v>108</v>
      </c>
      <c r="L1" t="s">
        <v>316</v>
      </c>
      <c r="R1" s="4" t="s">
        <v>23</v>
      </c>
      <c r="S1" s="4" t="s">
        <v>228</v>
      </c>
      <c r="T1" t="s">
        <v>108</v>
      </c>
      <c r="U1" t="s">
        <v>201</v>
      </c>
      <c r="X1" s="14" t="s">
        <v>203</v>
      </c>
    </row>
    <row r="2" spans="1:37">
      <c r="A2" s="4" t="s">
        <v>25</v>
      </c>
      <c r="B2" s="48">
        <v>510102.9</v>
      </c>
      <c r="C2" s="9">
        <v>446212.8</v>
      </c>
      <c r="D2">
        <v>0</v>
      </c>
      <c r="I2" t="s">
        <v>65</v>
      </c>
      <c r="J2" s="48">
        <v>492259.6</v>
      </c>
      <c r="K2" s="26">
        <v>482154.6</v>
      </c>
      <c r="L2">
        <v>0</v>
      </c>
      <c r="R2" s="4" t="s">
        <v>25</v>
      </c>
      <c r="S2" s="48">
        <v>510102.9</v>
      </c>
      <c r="T2" s="9">
        <v>446212.8</v>
      </c>
      <c r="U2" s="45">
        <v>2.8666670000000001</v>
      </c>
      <c r="V2" s="45">
        <f>U2/100</f>
        <v>2.8666670000000002E-2</v>
      </c>
    </row>
    <row r="3" spans="1:37">
      <c r="A3" s="4" t="s">
        <v>26</v>
      </c>
      <c r="B3" s="48">
        <v>509036.79999999999</v>
      </c>
      <c r="C3" s="9">
        <v>443826.6</v>
      </c>
      <c r="D3">
        <f>(C3-C2)/C2</f>
        <v>-5.3476726799410769E-3</v>
      </c>
      <c r="I3" t="s">
        <v>66</v>
      </c>
      <c r="J3" s="48">
        <v>497861.7</v>
      </c>
      <c r="K3" s="26">
        <v>491599.8</v>
      </c>
      <c r="L3">
        <f>(K3-K2)/K2</f>
        <v>1.9589567329649064E-2</v>
      </c>
      <c r="R3" s="4" t="s">
        <v>26</v>
      </c>
      <c r="S3" s="48">
        <v>509036.79999999999</v>
      </c>
      <c r="T3" s="9">
        <v>443826.6</v>
      </c>
      <c r="U3" s="45">
        <v>2.8</v>
      </c>
      <c r="V3" s="45">
        <f t="shared" ref="V3:V66" si="0">U3/100</f>
        <v>2.7999999999999997E-2</v>
      </c>
      <c r="AG3" t="s">
        <v>278</v>
      </c>
      <c r="AH3" t="s">
        <v>279</v>
      </c>
      <c r="AI3" t="s">
        <v>280</v>
      </c>
      <c r="AJ3" t="s">
        <v>281</v>
      </c>
      <c r="AK3" t="s">
        <v>283</v>
      </c>
    </row>
    <row r="4" spans="1:37">
      <c r="A4" s="4" t="s">
        <v>27</v>
      </c>
      <c r="B4" s="48">
        <v>512988.9</v>
      </c>
      <c r="C4" s="9">
        <v>448928</v>
      </c>
      <c r="D4">
        <f>(C4-C3)/C3</f>
        <v>1.149412856282166E-2</v>
      </c>
      <c r="I4" t="s">
        <v>67</v>
      </c>
      <c r="J4" s="48">
        <v>493597.9</v>
      </c>
      <c r="K4" s="26">
        <v>491378</v>
      </c>
      <c r="L4">
        <f t="shared" ref="L4:L41" si="1">(K4-K3)/K3</f>
        <v>-4.5118000454839153E-4</v>
      </c>
      <c r="R4" s="4" t="s">
        <v>27</v>
      </c>
      <c r="S4" s="48">
        <v>512988.9</v>
      </c>
      <c r="T4" s="9">
        <v>448928</v>
      </c>
      <c r="U4" s="45">
        <v>2.9666670000000002</v>
      </c>
      <c r="V4" s="45">
        <f t="shared" si="0"/>
        <v>2.9666670000000003E-2</v>
      </c>
      <c r="AF4" t="s">
        <v>282</v>
      </c>
      <c r="AG4">
        <v>1545</v>
      </c>
      <c r="AH4">
        <v>0</v>
      </c>
      <c r="AI4">
        <v>0</v>
      </c>
      <c r="AJ4">
        <v>0</v>
      </c>
      <c r="AK4">
        <v>1.02</v>
      </c>
    </row>
    <row r="5" spans="1:37">
      <c r="A5" s="4" t="s">
        <v>28</v>
      </c>
      <c r="B5" s="48">
        <v>511572</v>
      </c>
      <c r="C5" s="9">
        <v>447151.2</v>
      </c>
      <c r="D5">
        <f t="shared" ref="D5:D41" si="2">(C5-C4)/C4</f>
        <v>-3.9578729774039229E-3</v>
      </c>
      <c r="I5" t="s">
        <v>68</v>
      </c>
      <c r="J5" s="48">
        <v>496481.6</v>
      </c>
      <c r="K5" s="26">
        <v>497356.3</v>
      </c>
      <c r="L5">
        <f t="shared" si="1"/>
        <v>1.2166397356006961E-2</v>
      </c>
      <c r="R5" s="4" t="s">
        <v>28</v>
      </c>
      <c r="S5" s="48">
        <v>511572</v>
      </c>
      <c r="T5" s="9">
        <v>447151.2</v>
      </c>
      <c r="U5" s="45">
        <v>2.9333330000000002</v>
      </c>
      <c r="V5" s="45">
        <f t="shared" si="0"/>
        <v>2.9333330000000001E-2</v>
      </c>
      <c r="AF5" t="s">
        <v>275</v>
      </c>
      <c r="AG5">
        <v>1469</v>
      </c>
      <c r="AH5">
        <v>256</v>
      </c>
      <c r="AI5">
        <v>1212</v>
      </c>
      <c r="AJ5">
        <v>1299</v>
      </c>
      <c r="AK5">
        <v>1.05</v>
      </c>
    </row>
    <row r="6" spans="1:37">
      <c r="A6" s="4" t="s">
        <v>29</v>
      </c>
      <c r="B6" s="48">
        <v>514908.4</v>
      </c>
      <c r="C6" s="9">
        <v>452027.1</v>
      </c>
      <c r="D6">
        <f t="shared" si="2"/>
        <v>1.0904365234846659E-2</v>
      </c>
      <c r="I6" t="s">
        <v>69</v>
      </c>
      <c r="J6" s="48">
        <v>501533.7</v>
      </c>
      <c r="K6" s="26">
        <v>502691.2</v>
      </c>
      <c r="L6">
        <f t="shared" si="1"/>
        <v>1.0726515377406546E-2</v>
      </c>
      <c r="R6" s="4" t="s">
        <v>29</v>
      </c>
      <c r="S6" s="48">
        <v>514908.4</v>
      </c>
      <c r="T6" s="9">
        <v>452027.1</v>
      </c>
      <c r="U6" s="45">
        <v>3.0333329999999998</v>
      </c>
      <c r="V6" s="45">
        <f t="shared" si="0"/>
        <v>3.0333329999999999E-2</v>
      </c>
      <c r="AF6" t="s">
        <v>276</v>
      </c>
      <c r="AG6">
        <v>1518</v>
      </c>
      <c r="AH6">
        <v>479</v>
      </c>
      <c r="AI6">
        <v>1294</v>
      </c>
      <c r="AJ6">
        <v>1336</v>
      </c>
      <c r="AK6">
        <v>1.06</v>
      </c>
    </row>
    <row r="7" spans="1:37">
      <c r="A7" s="4" t="s">
        <v>30</v>
      </c>
      <c r="B7" s="48">
        <v>518785.5</v>
      </c>
      <c r="C7" s="9">
        <v>456357</v>
      </c>
      <c r="D7">
        <f t="shared" si="2"/>
        <v>9.5788504715757609E-3</v>
      </c>
      <c r="I7" t="s">
        <v>70</v>
      </c>
      <c r="J7" s="48">
        <v>504936.8</v>
      </c>
      <c r="K7" s="26">
        <v>508734.7</v>
      </c>
      <c r="L7">
        <f t="shared" si="1"/>
        <v>1.2022291219738877E-2</v>
      </c>
      <c r="R7" s="4" t="s">
        <v>30</v>
      </c>
      <c r="S7" s="48">
        <v>518785.5</v>
      </c>
      <c r="T7" s="9">
        <v>456357</v>
      </c>
      <c r="U7" s="45">
        <v>3.0666669999999998</v>
      </c>
      <c r="V7" s="45">
        <f t="shared" si="0"/>
        <v>3.0666669999999997E-2</v>
      </c>
      <c r="AF7" t="s">
        <v>277</v>
      </c>
    </row>
    <row r="8" spans="1:37">
      <c r="A8" s="4" t="s">
        <v>31</v>
      </c>
      <c r="B8" s="48">
        <v>525380.9</v>
      </c>
      <c r="C8" s="9">
        <v>461696.9</v>
      </c>
      <c r="D8">
        <f t="shared" si="2"/>
        <v>1.1701146251728413E-2</v>
      </c>
      <c r="I8" t="s">
        <v>71</v>
      </c>
      <c r="J8" s="48">
        <v>510930.7</v>
      </c>
      <c r="K8" s="26">
        <v>517944.4</v>
      </c>
      <c r="L8">
        <f t="shared" si="1"/>
        <v>1.8103148851454424E-2</v>
      </c>
      <c r="R8" s="4" t="s">
        <v>31</v>
      </c>
      <c r="S8" s="48">
        <v>525380.9</v>
      </c>
      <c r="T8" s="9">
        <v>461696.9</v>
      </c>
      <c r="U8" s="45">
        <v>3.1666669999999999</v>
      </c>
      <c r="V8" s="45">
        <f t="shared" si="0"/>
        <v>3.1666670000000001E-2</v>
      </c>
    </row>
    <row r="9" spans="1:37">
      <c r="A9" s="4" t="s">
        <v>32</v>
      </c>
      <c r="B9" s="48">
        <v>527014.69999999995</v>
      </c>
      <c r="C9" s="9">
        <v>462830.5</v>
      </c>
      <c r="D9">
        <f>(C9-C8)/C8</f>
        <v>2.4552904730353975E-3</v>
      </c>
      <c r="I9" t="s">
        <v>72</v>
      </c>
      <c r="J9" s="48">
        <v>505304.2</v>
      </c>
      <c r="K9" s="26">
        <v>513619.7</v>
      </c>
      <c r="L9">
        <f t="shared" si="1"/>
        <v>-8.3497379255379756E-3</v>
      </c>
      <c r="R9" s="4" t="s">
        <v>32</v>
      </c>
      <c r="S9" s="48">
        <v>527014.69999999995</v>
      </c>
      <c r="T9" s="9">
        <v>462830.5</v>
      </c>
      <c r="U9" s="45">
        <v>3.3333330000000001</v>
      </c>
      <c r="V9" s="45">
        <f t="shared" si="0"/>
        <v>3.3333330000000001E-2</v>
      </c>
    </row>
    <row r="10" spans="1:37">
      <c r="A10" s="4" t="s">
        <v>33</v>
      </c>
      <c r="B10" s="48">
        <v>529017.69999999995</v>
      </c>
      <c r="C10" s="9">
        <v>466681.8</v>
      </c>
      <c r="D10">
        <f t="shared" si="2"/>
        <v>8.3211888585561847E-3</v>
      </c>
      <c r="I10" t="s">
        <v>73</v>
      </c>
      <c r="J10" s="48">
        <v>498689.8</v>
      </c>
      <c r="K10" s="26">
        <v>508323.6</v>
      </c>
      <c r="L10">
        <f t="shared" si="1"/>
        <v>-1.0311325675397644E-2</v>
      </c>
      <c r="R10" s="4" t="s">
        <v>33</v>
      </c>
      <c r="S10" s="48">
        <v>529017.69999999995</v>
      </c>
      <c r="T10" s="9">
        <v>466681.8</v>
      </c>
      <c r="U10" s="45">
        <v>3.3666670000000001</v>
      </c>
      <c r="V10" s="45">
        <f t="shared" si="0"/>
        <v>3.3666670000000003E-2</v>
      </c>
    </row>
    <row r="11" spans="1:37">
      <c r="A11" s="4" t="s">
        <v>34</v>
      </c>
      <c r="B11" s="48">
        <v>536049.4</v>
      </c>
      <c r="C11" s="9">
        <v>472568.1</v>
      </c>
      <c r="D11">
        <f t="shared" si="2"/>
        <v>1.2613090975478343E-2</v>
      </c>
      <c r="I11" t="s">
        <v>74</v>
      </c>
      <c r="J11" s="48">
        <v>490672.6</v>
      </c>
      <c r="K11" s="26">
        <v>503943.9</v>
      </c>
      <c r="L11">
        <f t="shared" si="1"/>
        <v>-8.6159682532936776E-3</v>
      </c>
      <c r="R11" s="4" t="s">
        <v>34</v>
      </c>
      <c r="S11" s="48">
        <v>536049.4</v>
      </c>
      <c r="T11" s="9">
        <v>472568.1</v>
      </c>
      <c r="U11" s="45">
        <v>3.4</v>
      </c>
      <c r="V11" s="45">
        <f t="shared" si="0"/>
        <v>3.4000000000000002E-2</v>
      </c>
    </row>
    <row r="12" spans="1:37">
      <c r="A12" s="4" t="s">
        <v>35</v>
      </c>
      <c r="B12" s="48">
        <v>536121.9</v>
      </c>
      <c r="C12" s="9">
        <v>473144.7</v>
      </c>
      <c r="D12">
        <f t="shared" si="2"/>
        <v>1.2201416049877995E-3</v>
      </c>
      <c r="I12" t="s">
        <v>75</v>
      </c>
      <c r="J12" s="48">
        <v>501084.3</v>
      </c>
      <c r="K12" s="26">
        <v>516137</v>
      </c>
      <c r="L12">
        <f t="shared" si="1"/>
        <v>2.4195351903257438E-2</v>
      </c>
      <c r="R12" s="4" t="s">
        <v>35</v>
      </c>
      <c r="S12" s="48">
        <v>536121.9</v>
      </c>
      <c r="T12" s="9">
        <v>473144.7</v>
      </c>
      <c r="U12" s="45">
        <v>3.3333330000000001</v>
      </c>
      <c r="V12" s="45">
        <f t="shared" si="0"/>
        <v>3.3333330000000001E-2</v>
      </c>
    </row>
    <row r="13" spans="1:37">
      <c r="A13" s="4" t="s">
        <v>36</v>
      </c>
      <c r="B13" s="48">
        <v>541134.80000000005</v>
      </c>
      <c r="C13" s="9">
        <v>478442.2</v>
      </c>
      <c r="D13">
        <f t="shared" si="2"/>
        <v>1.1196363395806822E-2</v>
      </c>
      <c r="I13" t="s">
        <v>76</v>
      </c>
      <c r="J13" s="48">
        <v>500247.5</v>
      </c>
      <c r="K13" s="26">
        <v>515314.2</v>
      </c>
      <c r="L13">
        <f t="shared" si="1"/>
        <v>-1.5941503903033271E-3</v>
      </c>
      <c r="R13" s="4" t="s">
        <v>36</v>
      </c>
      <c r="S13" s="48">
        <v>541134.80000000005</v>
      </c>
      <c r="T13" s="9">
        <v>478442.2</v>
      </c>
      <c r="U13" s="45">
        <v>3.3666670000000001</v>
      </c>
      <c r="V13" s="45">
        <f t="shared" si="0"/>
        <v>3.3666670000000003E-2</v>
      </c>
    </row>
    <row r="14" spans="1:37">
      <c r="A14" s="4" t="s">
        <v>37</v>
      </c>
      <c r="B14" s="48">
        <v>542156.69999999995</v>
      </c>
      <c r="C14" s="9">
        <v>479586.7</v>
      </c>
      <c r="D14">
        <f t="shared" si="2"/>
        <v>2.3921384861118021E-3</v>
      </c>
      <c r="I14" t="s">
        <v>77</v>
      </c>
      <c r="J14" s="48">
        <v>507465</v>
      </c>
      <c r="K14" s="26">
        <v>522781.1</v>
      </c>
      <c r="L14">
        <f t="shared" si="1"/>
        <v>1.448999464792541E-2</v>
      </c>
      <c r="R14" s="4" t="s">
        <v>37</v>
      </c>
      <c r="S14" s="48">
        <v>542156.69999999995</v>
      </c>
      <c r="T14" s="9">
        <v>479586.7</v>
      </c>
      <c r="U14" s="45">
        <v>3.3333330000000001</v>
      </c>
      <c r="V14" s="45">
        <f t="shared" si="0"/>
        <v>3.3333330000000001E-2</v>
      </c>
    </row>
    <row r="15" spans="1:37">
      <c r="A15" s="4" t="s">
        <v>38</v>
      </c>
      <c r="B15" s="48">
        <v>544079.9</v>
      </c>
      <c r="C15" s="9">
        <v>476097</v>
      </c>
      <c r="D15">
        <f t="shared" si="2"/>
        <v>-7.2764736803585493E-3</v>
      </c>
      <c r="I15" t="s">
        <v>78</v>
      </c>
      <c r="J15" s="48">
        <v>500178.1</v>
      </c>
      <c r="K15" s="26">
        <v>517866.4</v>
      </c>
      <c r="L15">
        <f>(K15-K14)/K14</f>
        <v>-9.4010667179818732E-3</v>
      </c>
      <c r="R15" s="4" t="s">
        <v>38</v>
      </c>
      <c r="S15" s="48">
        <v>544079.9</v>
      </c>
      <c r="T15" s="9">
        <v>476097</v>
      </c>
      <c r="U15" s="45">
        <v>3.3333330000000001</v>
      </c>
      <c r="V15" s="45">
        <f t="shared" si="0"/>
        <v>3.3333330000000001E-2</v>
      </c>
    </row>
    <row r="16" spans="1:37">
      <c r="A16" s="4" t="s">
        <v>39</v>
      </c>
      <c r="B16" s="48">
        <v>544024.6</v>
      </c>
      <c r="C16" s="9">
        <v>476996.7</v>
      </c>
      <c r="D16">
        <f t="shared" si="2"/>
        <v>1.8897409561497167E-3</v>
      </c>
      <c r="I16" t="s">
        <v>79</v>
      </c>
      <c r="J16" s="48">
        <v>497580.9</v>
      </c>
      <c r="K16" s="26">
        <v>515836.5</v>
      </c>
      <c r="L16">
        <f t="shared" si="1"/>
        <v>-3.9197368278768869E-3</v>
      </c>
      <c r="R16" s="4" t="s">
        <v>39</v>
      </c>
      <c r="S16" s="48">
        <v>544024.6</v>
      </c>
      <c r="T16" s="9">
        <v>476996.7</v>
      </c>
      <c r="U16" s="45">
        <v>3.4333330000000002</v>
      </c>
      <c r="V16" s="45">
        <f t="shared" si="0"/>
        <v>3.4333330000000002E-2</v>
      </c>
    </row>
    <row r="17" spans="1:22">
      <c r="A17" s="4" t="s">
        <v>40</v>
      </c>
      <c r="B17" s="48">
        <v>544965.80000000005</v>
      </c>
      <c r="C17" s="9">
        <v>477185.3</v>
      </c>
      <c r="D17">
        <f t="shared" si="2"/>
        <v>3.9539057607731191E-4</v>
      </c>
      <c r="I17" t="s">
        <v>80</v>
      </c>
      <c r="J17" s="48">
        <v>497230</v>
      </c>
      <c r="K17" s="26">
        <v>515391.7</v>
      </c>
      <c r="L17">
        <f t="shared" si="1"/>
        <v>-8.6228872908370845E-4</v>
      </c>
      <c r="R17" s="4" t="s">
        <v>40</v>
      </c>
      <c r="S17" s="48">
        <v>544965.80000000005</v>
      </c>
      <c r="T17" s="9">
        <v>477185.3</v>
      </c>
      <c r="U17" s="45">
        <v>3.5</v>
      </c>
      <c r="V17" s="45">
        <f t="shared" si="0"/>
        <v>3.5000000000000003E-2</v>
      </c>
    </row>
    <row r="18" spans="1:22">
      <c r="A18" s="4" t="s">
        <v>41</v>
      </c>
      <c r="B18" s="48">
        <v>537984.19999999995</v>
      </c>
      <c r="C18" s="9">
        <v>471302.3</v>
      </c>
      <c r="D18">
        <f t="shared" si="2"/>
        <v>-1.2328544068729696E-2</v>
      </c>
      <c r="I18" t="s">
        <v>81</v>
      </c>
      <c r="J18" s="48">
        <v>502947.1</v>
      </c>
      <c r="K18" s="26">
        <v>522631.9</v>
      </c>
      <c r="L18">
        <f t="shared" si="1"/>
        <v>1.4047956146752095E-2</v>
      </c>
      <c r="R18" s="4" t="s">
        <v>41</v>
      </c>
      <c r="S18" s="48">
        <v>537984.19999999995</v>
      </c>
      <c r="T18" s="9">
        <v>471302.3</v>
      </c>
      <c r="U18" s="45">
        <v>3.6666669999999999</v>
      </c>
      <c r="V18" s="45">
        <f t="shared" si="0"/>
        <v>3.6666669999999998E-2</v>
      </c>
    </row>
    <row r="19" spans="1:22">
      <c r="A19" s="4" t="s">
        <v>42</v>
      </c>
      <c r="B19" s="48">
        <v>534816</v>
      </c>
      <c r="C19" s="9">
        <v>469326.9</v>
      </c>
      <c r="D19">
        <f t="shared" si="2"/>
        <v>-4.1913650750271432E-3</v>
      </c>
      <c r="I19" t="s">
        <v>82</v>
      </c>
      <c r="J19" s="48">
        <v>507554.4</v>
      </c>
      <c r="K19" s="26">
        <v>527382.9</v>
      </c>
      <c r="L19">
        <f t="shared" si="1"/>
        <v>9.0905281518407124E-3</v>
      </c>
      <c r="R19" s="4" t="s">
        <v>42</v>
      </c>
      <c r="S19" s="48">
        <v>534816</v>
      </c>
      <c r="T19" s="9">
        <v>469326.9</v>
      </c>
      <c r="U19" s="45">
        <v>4.0666669999999998</v>
      </c>
      <c r="V19" s="45">
        <f t="shared" si="0"/>
        <v>4.0666669999999995E-2</v>
      </c>
    </row>
    <row r="20" spans="1:22">
      <c r="A20" s="4" t="s">
        <v>43</v>
      </c>
      <c r="B20" s="48">
        <v>533899.69999999995</v>
      </c>
      <c r="C20" s="9">
        <v>470137.1</v>
      </c>
      <c r="D20">
        <f t="shared" si="2"/>
        <v>1.7263020721802935E-3</v>
      </c>
      <c r="I20" t="s">
        <v>83</v>
      </c>
      <c r="J20" s="48">
        <v>512890</v>
      </c>
      <c r="K20" s="26">
        <v>532360.6</v>
      </c>
      <c r="L20">
        <f t="shared" si="1"/>
        <v>9.4384933603269151E-3</v>
      </c>
      <c r="R20" s="4" t="s">
        <v>43</v>
      </c>
      <c r="S20" s="48">
        <v>533899.69999999995</v>
      </c>
      <c r="T20" s="9">
        <v>470137.1</v>
      </c>
      <c r="U20" s="45">
        <v>4.266667</v>
      </c>
      <c r="V20" s="45">
        <f t="shared" si="0"/>
        <v>4.2666669999999997E-2</v>
      </c>
    </row>
    <row r="21" spans="1:22">
      <c r="A21" s="4" t="s">
        <v>44</v>
      </c>
      <c r="B21" s="48">
        <v>539288.6</v>
      </c>
      <c r="C21" s="9">
        <v>473925.2</v>
      </c>
      <c r="D21">
        <f t="shared" si="2"/>
        <v>8.0574368625663337E-3</v>
      </c>
      <c r="I21" t="s">
        <v>84</v>
      </c>
      <c r="J21" s="48">
        <v>512474.8</v>
      </c>
      <c r="K21" s="26">
        <v>531674.19999999995</v>
      </c>
      <c r="L21">
        <f t="shared" si="1"/>
        <v>-1.2893516161790021E-3</v>
      </c>
      <c r="R21" s="4" t="s">
        <v>44</v>
      </c>
      <c r="S21" s="48">
        <v>539288.6</v>
      </c>
      <c r="T21" s="9">
        <v>473925.2</v>
      </c>
      <c r="U21" s="45">
        <v>4.4000000000000004</v>
      </c>
      <c r="V21" s="45">
        <f t="shared" si="0"/>
        <v>4.4000000000000004E-2</v>
      </c>
    </row>
    <row r="22" spans="1:22">
      <c r="A22" s="4" t="s">
        <v>45</v>
      </c>
      <c r="B22" s="48">
        <v>529063.30000000005</v>
      </c>
      <c r="C22" s="9">
        <v>467337.5</v>
      </c>
      <c r="D22">
        <f t="shared" si="2"/>
        <v>-1.3900294814455977E-2</v>
      </c>
      <c r="I22" t="s">
        <v>85</v>
      </c>
      <c r="J22" s="48">
        <v>516608</v>
      </c>
      <c r="K22" s="26">
        <v>536079.80000000005</v>
      </c>
      <c r="L22">
        <f t="shared" si="1"/>
        <v>8.2862775737474071E-3</v>
      </c>
      <c r="R22" s="4" t="s">
        <v>45</v>
      </c>
      <c r="S22" s="48">
        <v>529063.30000000005</v>
      </c>
      <c r="T22" s="9">
        <v>467337.5</v>
      </c>
      <c r="U22" s="45">
        <v>4.5999999999999996</v>
      </c>
      <c r="V22" s="45">
        <f t="shared" si="0"/>
        <v>4.5999999999999999E-2</v>
      </c>
    </row>
    <row r="23" spans="1:22">
      <c r="A23" s="4" t="s">
        <v>46</v>
      </c>
      <c r="B23" s="48">
        <v>529019.1</v>
      </c>
      <c r="C23" s="9">
        <v>469194.8</v>
      </c>
      <c r="D23">
        <f t="shared" si="2"/>
        <v>3.9742156364511476E-3</v>
      </c>
      <c r="I23" t="s">
        <v>86</v>
      </c>
      <c r="J23" s="48">
        <v>517941.2</v>
      </c>
      <c r="K23" s="26">
        <v>526459.30000000005</v>
      </c>
      <c r="L23">
        <f t="shared" si="1"/>
        <v>-1.7946022215349279E-2</v>
      </c>
      <c r="R23" s="4" t="s">
        <v>46</v>
      </c>
      <c r="S23" s="48">
        <v>529019.1</v>
      </c>
      <c r="T23" s="9">
        <v>469194.8</v>
      </c>
      <c r="U23" s="45">
        <v>4.733333</v>
      </c>
      <c r="V23" s="45">
        <f t="shared" si="0"/>
        <v>4.733333E-2</v>
      </c>
    </row>
    <row r="24" spans="1:22">
      <c r="A24" s="4" t="s">
        <v>47</v>
      </c>
      <c r="B24" s="48">
        <v>528593.4</v>
      </c>
      <c r="C24" s="9">
        <v>471673.5</v>
      </c>
      <c r="D24">
        <f t="shared" si="2"/>
        <v>5.282880372928284E-3</v>
      </c>
      <c r="I24" t="s">
        <v>87</v>
      </c>
      <c r="J24" s="48">
        <v>518261.7</v>
      </c>
      <c r="K24" s="26">
        <v>526816.9</v>
      </c>
      <c r="L24">
        <f t="shared" si="1"/>
        <v>6.7925478759702158E-4</v>
      </c>
      <c r="R24" s="4" t="s">
        <v>47</v>
      </c>
      <c r="S24" s="48">
        <v>528593.4</v>
      </c>
      <c r="T24" s="9">
        <v>471673.5</v>
      </c>
      <c r="U24" s="45">
        <v>4.7</v>
      </c>
      <c r="V24" s="45">
        <f t="shared" si="0"/>
        <v>4.7E-2</v>
      </c>
    </row>
    <row r="25" spans="1:22">
      <c r="A25" s="4" t="s">
        <v>48</v>
      </c>
      <c r="B25" s="48">
        <v>527862.6</v>
      </c>
      <c r="C25" s="9">
        <v>471847.6</v>
      </c>
      <c r="D25">
        <f t="shared" si="2"/>
        <v>3.691112602255092E-4</v>
      </c>
      <c r="I25" t="s">
        <v>88</v>
      </c>
      <c r="J25" s="48">
        <v>522095</v>
      </c>
      <c r="K25" s="26">
        <v>529228.1</v>
      </c>
      <c r="L25">
        <f t="shared" si="1"/>
        <v>4.5769222665407155E-3</v>
      </c>
      <c r="R25" s="4" t="s">
        <v>48</v>
      </c>
      <c r="S25" s="48">
        <v>527862.6</v>
      </c>
      <c r="T25" s="9">
        <v>471847.6</v>
      </c>
      <c r="U25" s="45">
        <v>4.6333330000000004</v>
      </c>
      <c r="V25" s="45">
        <f t="shared" si="0"/>
        <v>4.6333330000000006E-2</v>
      </c>
    </row>
    <row r="26" spans="1:22">
      <c r="A26" s="4" t="s">
        <v>49</v>
      </c>
      <c r="B26" s="48">
        <v>535133.80000000005</v>
      </c>
      <c r="C26" s="9">
        <v>479971.2</v>
      </c>
      <c r="D26">
        <f t="shared" si="2"/>
        <v>1.7216575860510969E-2</v>
      </c>
      <c r="I26" t="s">
        <v>89</v>
      </c>
      <c r="J26" s="48">
        <v>534727.30000000005</v>
      </c>
      <c r="K26" s="26">
        <v>537485.1</v>
      </c>
      <c r="L26">
        <f t="shared" si="1"/>
        <v>1.5601968225043228E-2</v>
      </c>
      <c r="R26" s="4" t="s">
        <v>49</v>
      </c>
      <c r="S26" s="48">
        <v>535133.80000000005</v>
      </c>
      <c r="T26" s="9">
        <v>479971.2</v>
      </c>
      <c r="U26" s="45">
        <v>4.8333329999999997</v>
      </c>
      <c r="V26" s="45">
        <f t="shared" si="0"/>
        <v>4.8333329999999994E-2</v>
      </c>
    </row>
    <row r="27" spans="1:22">
      <c r="A27" s="4" t="s">
        <v>50</v>
      </c>
      <c r="B27" s="48">
        <v>535358.69999999995</v>
      </c>
      <c r="C27" s="9">
        <v>482132.7</v>
      </c>
      <c r="D27">
        <f t="shared" si="2"/>
        <v>4.5033952037122228E-3</v>
      </c>
      <c r="I27" t="s">
        <v>90</v>
      </c>
      <c r="J27" s="48">
        <v>538193.5</v>
      </c>
      <c r="K27" s="26">
        <v>538298.19999999995</v>
      </c>
      <c r="L27">
        <f t="shared" si="1"/>
        <v>1.51278612188501E-3</v>
      </c>
      <c r="R27" s="4" t="s">
        <v>50</v>
      </c>
      <c r="S27" s="48">
        <v>535358.69999999995</v>
      </c>
      <c r="T27" s="9">
        <v>482132.7</v>
      </c>
      <c r="U27" s="45">
        <v>4.7</v>
      </c>
      <c r="V27" s="45">
        <f t="shared" si="0"/>
        <v>4.7E-2</v>
      </c>
    </row>
    <row r="28" spans="1:22">
      <c r="A28" s="4" t="s">
        <v>51</v>
      </c>
      <c r="B28" s="48">
        <v>534440.1</v>
      </c>
      <c r="C28" s="9">
        <v>482246.2</v>
      </c>
      <c r="D28">
        <f t="shared" si="2"/>
        <v>2.3541236676126716E-4</v>
      </c>
      <c r="I28" t="s">
        <v>91</v>
      </c>
      <c r="J28" s="48">
        <v>539902</v>
      </c>
      <c r="K28" s="26">
        <v>538760.80000000005</v>
      </c>
      <c r="L28">
        <f t="shared" si="1"/>
        <v>8.5937497097351089E-4</v>
      </c>
      <c r="R28" s="4" t="s">
        <v>51</v>
      </c>
      <c r="S28" s="48">
        <v>534440.1</v>
      </c>
      <c r="T28" s="9">
        <v>482246.2</v>
      </c>
      <c r="U28" s="45">
        <v>4.6666670000000003</v>
      </c>
      <c r="V28" s="45">
        <f t="shared" si="0"/>
        <v>4.666667E-2</v>
      </c>
    </row>
    <row r="29" spans="1:22">
      <c r="A29" s="4" t="s">
        <v>52</v>
      </c>
      <c r="B29" s="48">
        <v>537843.4</v>
      </c>
      <c r="C29" s="9">
        <v>486946.6</v>
      </c>
      <c r="D29">
        <f t="shared" si="2"/>
        <v>9.746888622450451E-3</v>
      </c>
      <c r="I29" t="s">
        <v>92</v>
      </c>
      <c r="J29" s="48">
        <v>539306.19999999995</v>
      </c>
      <c r="K29" s="26">
        <v>537827.9</v>
      </c>
      <c r="L29">
        <f t="shared" si="1"/>
        <v>-1.7315662163988606E-3</v>
      </c>
      <c r="R29" s="4" t="s">
        <v>52</v>
      </c>
      <c r="S29" s="48">
        <v>537843.4</v>
      </c>
      <c r="T29" s="9">
        <v>486946.6</v>
      </c>
      <c r="U29" s="45">
        <v>4.733333</v>
      </c>
      <c r="V29" s="45">
        <f t="shared" si="0"/>
        <v>4.733333E-2</v>
      </c>
    </row>
    <row r="30" spans="1:22">
      <c r="A30" s="4" t="s">
        <v>169</v>
      </c>
      <c r="B30" s="48">
        <v>542552.69999999995</v>
      </c>
      <c r="C30" s="26">
        <v>490512</v>
      </c>
      <c r="D30">
        <f t="shared" si="2"/>
        <v>7.3219527562160278E-3</v>
      </c>
      <c r="I30" t="s">
        <v>93</v>
      </c>
      <c r="J30" s="48">
        <v>545302.5</v>
      </c>
      <c r="K30" s="26">
        <v>541992.19999999995</v>
      </c>
      <c r="L30">
        <f t="shared" si="1"/>
        <v>7.7428114086307721E-3</v>
      </c>
      <c r="R30" s="4" t="s">
        <v>169</v>
      </c>
      <c r="S30" s="48">
        <v>542552.69999999995</v>
      </c>
      <c r="T30" s="26">
        <v>490512</v>
      </c>
      <c r="U30" s="45">
        <v>4.766667</v>
      </c>
      <c r="V30" s="45">
        <f t="shared" si="0"/>
        <v>4.7666670000000001E-2</v>
      </c>
    </row>
    <row r="31" spans="1:22">
      <c r="A31" s="4" t="s">
        <v>170</v>
      </c>
      <c r="B31" s="48">
        <v>534253.69999999995</v>
      </c>
      <c r="C31" s="26">
        <v>486868.2</v>
      </c>
      <c r="D31">
        <f t="shared" si="2"/>
        <v>-7.4285644387904644E-3</v>
      </c>
      <c r="I31" t="s">
        <v>94</v>
      </c>
      <c r="J31" s="48">
        <v>543366.40000000002</v>
      </c>
      <c r="K31" s="26">
        <v>541063.1</v>
      </c>
      <c r="L31">
        <f t="shared" si="1"/>
        <v>-1.7142313118158837E-3</v>
      </c>
      <c r="R31" s="4" t="s">
        <v>170</v>
      </c>
      <c r="S31" s="48">
        <v>534253.69999999995</v>
      </c>
      <c r="T31" s="26">
        <v>486868.2</v>
      </c>
      <c r="U31" s="45">
        <v>4.9000000000000004</v>
      </c>
      <c r="V31" s="45">
        <f t="shared" si="0"/>
        <v>4.9000000000000002E-2</v>
      </c>
    </row>
    <row r="32" spans="1:22">
      <c r="A32" s="4" t="s">
        <v>171</v>
      </c>
      <c r="B32" s="48">
        <v>527026</v>
      </c>
      <c r="C32" s="26">
        <v>481574.1</v>
      </c>
      <c r="D32">
        <f t="shared" si="2"/>
        <v>-1.0873784732705966E-2</v>
      </c>
      <c r="I32" t="s">
        <v>95</v>
      </c>
      <c r="J32" s="48">
        <v>543580.19999999995</v>
      </c>
      <c r="K32" s="26">
        <v>542162.69999999995</v>
      </c>
      <c r="L32">
        <f t="shared" si="1"/>
        <v>2.0322953089944164E-3</v>
      </c>
      <c r="R32" s="4" t="s">
        <v>171</v>
      </c>
      <c r="S32" s="48">
        <v>527026</v>
      </c>
      <c r="T32" s="26">
        <v>481574.1</v>
      </c>
      <c r="U32" s="45">
        <v>5.1333330000000004</v>
      </c>
      <c r="V32" s="45">
        <f t="shared" si="0"/>
        <v>5.1333330000000003E-2</v>
      </c>
    </row>
    <row r="33" spans="1:22">
      <c r="A33" s="4" t="s">
        <v>172</v>
      </c>
      <c r="B33" s="48">
        <v>523926.1</v>
      </c>
      <c r="C33" s="26">
        <v>479921.4</v>
      </c>
      <c r="D33">
        <f t="shared" si="2"/>
        <v>-3.4318706093204631E-3</v>
      </c>
      <c r="I33" t="s">
        <v>96</v>
      </c>
      <c r="J33" s="48">
        <v>544543</v>
      </c>
      <c r="K33" s="26">
        <v>542875.80000000005</v>
      </c>
      <c r="L33">
        <f t="shared" si="1"/>
        <v>1.3152878278053677E-3</v>
      </c>
      <c r="R33" s="4" t="s">
        <v>172</v>
      </c>
      <c r="S33" s="48">
        <v>523926.1</v>
      </c>
      <c r="T33" s="26">
        <v>479921.4</v>
      </c>
      <c r="U33" s="45">
        <v>5.3666669999999996</v>
      </c>
      <c r="V33" s="45">
        <f t="shared" si="0"/>
        <v>5.366667E-2</v>
      </c>
    </row>
    <row r="34" spans="1:22">
      <c r="A34" s="4" t="s">
        <v>173</v>
      </c>
      <c r="B34" s="48">
        <v>525460.80000000005</v>
      </c>
      <c r="C34" s="26">
        <v>480709.8</v>
      </c>
      <c r="D34">
        <f t="shared" si="2"/>
        <v>1.642769003424238E-3</v>
      </c>
      <c r="I34" t="s">
        <v>97</v>
      </c>
      <c r="J34" s="48">
        <v>547710.4</v>
      </c>
      <c r="K34" s="26">
        <v>547149.19999999995</v>
      </c>
      <c r="L34">
        <f t="shared" si="1"/>
        <v>7.8717820908574421E-3</v>
      </c>
      <c r="R34" s="4" t="s">
        <v>173</v>
      </c>
      <c r="S34" s="48">
        <v>525460.80000000005</v>
      </c>
      <c r="T34" s="26">
        <v>480709.8</v>
      </c>
      <c r="U34" s="45">
        <v>5.266667</v>
      </c>
      <c r="V34" s="45">
        <f t="shared" si="0"/>
        <v>5.2666669999999999E-2</v>
      </c>
    </row>
    <row r="35" spans="1:22">
      <c r="A35" s="4" t="s">
        <v>174</v>
      </c>
      <c r="B35" s="48">
        <v>524239.7</v>
      </c>
      <c r="C35" s="26">
        <v>484597</v>
      </c>
      <c r="D35">
        <f t="shared" si="2"/>
        <v>8.0863756054068616E-3</v>
      </c>
      <c r="I35" t="s">
        <v>98</v>
      </c>
      <c r="J35" s="48">
        <v>550561.9</v>
      </c>
      <c r="K35" s="26">
        <v>549313.6</v>
      </c>
      <c r="L35">
        <f t="shared" si="1"/>
        <v>3.955776596219136E-3</v>
      </c>
      <c r="R35" s="4" t="s">
        <v>174</v>
      </c>
      <c r="S35" s="48">
        <v>524239.7</v>
      </c>
      <c r="T35" s="26">
        <v>484597</v>
      </c>
      <c r="U35" s="45">
        <v>5.4</v>
      </c>
      <c r="V35" s="45">
        <f t="shared" si="0"/>
        <v>5.4000000000000006E-2</v>
      </c>
    </row>
    <row r="36" spans="1:22">
      <c r="A36" s="4" t="s">
        <v>175</v>
      </c>
      <c r="B36" s="48">
        <v>524193.6</v>
      </c>
      <c r="C36" s="26">
        <v>486159.1</v>
      </c>
      <c r="D36">
        <f t="shared" si="2"/>
        <v>3.2235032408371839E-3</v>
      </c>
      <c r="I36" t="s">
        <v>99</v>
      </c>
      <c r="J36" s="48">
        <v>557116.19999999995</v>
      </c>
      <c r="K36" s="26">
        <v>554075</v>
      </c>
      <c r="L36">
        <f t="shared" si="1"/>
        <v>8.6679084588475938E-3</v>
      </c>
      <c r="R36" s="4" t="s">
        <v>175</v>
      </c>
      <c r="S36" s="48">
        <v>524193.6</v>
      </c>
      <c r="T36" s="26">
        <v>486159.1</v>
      </c>
      <c r="U36" s="45">
        <v>5.4333330000000002</v>
      </c>
      <c r="V36" s="45">
        <f t="shared" si="0"/>
        <v>5.4333329999999999E-2</v>
      </c>
    </row>
    <row r="37" spans="1:22">
      <c r="A37" s="4" t="s">
        <v>176</v>
      </c>
      <c r="B37" s="48">
        <v>524421.6</v>
      </c>
      <c r="C37" s="26">
        <v>487512.1</v>
      </c>
      <c r="D37">
        <f t="shared" si="2"/>
        <v>2.7830395440504971E-3</v>
      </c>
      <c r="I37" t="s">
        <v>100</v>
      </c>
      <c r="J37" s="48">
        <v>556799</v>
      </c>
      <c r="K37" s="26">
        <v>554361.19999999995</v>
      </c>
      <c r="L37">
        <f t="shared" si="1"/>
        <v>5.1653656995885654E-4</v>
      </c>
      <c r="R37" s="4" t="s">
        <v>176</v>
      </c>
      <c r="S37" s="48">
        <v>524421.6</v>
      </c>
      <c r="T37" s="26">
        <v>487512.1</v>
      </c>
      <c r="U37" s="45">
        <v>5.3333329999999997</v>
      </c>
      <c r="V37" s="45">
        <f t="shared" si="0"/>
        <v>5.3333329999999998E-2</v>
      </c>
    </row>
    <row r="38" spans="1:22">
      <c r="A38" s="4" t="s">
        <v>177</v>
      </c>
      <c r="B38" s="48">
        <v>521369.3</v>
      </c>
      <c r="C38" s="26">
        <v>487793.9</v>
      </c>
      <c r="D38">
        <f t="shared" si="2"/>
        <v>5.7803693487822473E-4</v>
      </c>
      <c r="I38" t="s">
        <v>101</v>
      </c>
      <c r="J38" s="48">
        <v>558448.69999999995</v>
      </c>
      <c r="K38" s="26">
        <v>554797.9</v>
      </c>
      <c r="L38">
        <f t="shared" si="1"/>
        <v>7.8775354407932931E-4</v>
      </c>
      <c r="R38" s="4" t="s">
        <v>177</v>
      </c>
      <c r="S38" s="48">
        <v>521369.3</v>
      </c>
      <c r="T38" s="26">
        <v>487793.9</v>
      </c>
      <c r="U38" s="45">
        <v>5.3333329999999997</v>
      </c>
      <c r="V38" s="45">
        <f t="shared" si="0"/>
        <v>5.3333329999999998E-2</v>
      </c>
    </row>
    <row r="39" spans="1:22">
      <c r="A39" s="4" t="s">
        <v>178</v>
      </c>
      <c r="B39" s="48">
        <v>524525.4</v>
      </c>
      <c r="C39" s="26">
        <v>491109.8</v>
      </c>
      <c r="D39">
        <f t="shared" si="2"/>
        <v>6.7977479833182929E-3</v>
      </c>
      <c r="I39" t="s">
        <v>102</v>
      </c>
      <c r="J39" s="48">
        <v>558877.6</v>
      </c>
      <c r="K39" s="26">
        <v>556986.69999999995</v>
      </c>
      <c r="L39">
        <f t="shared" si="1"/>
        <v>3.9452204126942982E-3</v>
      </c>
      <c r="R39" s="4" t="s">
        <v>178</v>
      </c>
      <c r="S39" s="48">
        <v>524525.4</v>
      </c>
      <c r="T39" s="26">
        <v>491109.8</v>
      </c>
      <c r="U39" s="45">
        <v>5.4333330000000002</v>
      </c>
      <c r="V39" s="45">
        <f t="shared" si="0"/>
        <v>5.4333329999999999E-2</v>
      </c>
    </row>
    <row r="40" spans="1:22">
      <c r="A40" s="4" t="s">
        <v>179</v>
      </c>
      <c r="B40" s="48">
        <v>524374.1</v>
      </c>
      <c r="C40" s="26">
        <v>492610.5</v>
      </c>
      <c r="D40">
        <f t="shared" si="2"/>
        <v>3.0557321397374103E-3</v>
      </c>
      <c r="I40" t="s">
        <v>103</v>
      </c>
      <c r="J40" s="48">
        <v>555387.1</v>
      </c>
      <c r="K40" s="26">
        <v>554216.5</v>
      </c>
      <c r="L40">
        <f t="shared" si="1"/>
        <v>-4.973547842345165E-3</v>
      </c>
      <c r="R40" s="4" t="s">
        <v>179</v>
      </c>
      <c r="S40" s="48">
        <v>524374.1</v>
      </c>
      <c r="T40" s="26">
        <v>492610.5</v>
      </c>
      <c r="U40" s="45">
        <v>5.1666670000000003</v>
      </c>
      <c r="V40" s="45">
        <f t="shared" si="0"/>
        <v>5.1666670000000005E-2</v>
      </c>
    </row>
    <row r="41" spans="1:22">
      <c r="A41" s="4" t="s">
        <v>180</v>
      </c>
      <c r="B41" s="48">
        <v>526400.19999999995</v>
      </c>
      <c r="C41" s="26">
        <v>497994.3</v>
      </c>
      <c r="D41">
        <f t="shared" si="2"/>
        <v>1.0929121486448194E-2</v>
      </c>
      <c r="I41" t="s">
        <v>104</v>
      </c>
      <c r="J41" s="48">
        <v>553492.9</v>
      </c>
      <c r="K41" s="26">
        <v>552790.9</v>
      </c>
      <c r="L41">
        <f t="shared" si="1"/>
        <v>-2.5722799664029791E-3</v>
      </c>
      <c r="R41" s="4" t="s">
        <v>180</v>
      </c>
      <c r="S41" s="48">
        <v>526400.19999999995</v>
      </c>
      <c r="T41" s="26">
        <v>497994.3</v>
      </c>
      <c r="U41" s="45">
        <v>5.0333329999999998</v>
      </c>
      <c r="V41" s="45">
        <f t="shared" si="0"/>
        <v>5.0333329999999996E-2</v>
      </c>
    </row>
    <row r="42" spans="1:22">
      <c r="R42" s="4" t="s">
        <v>181</v>
      </c>
      <c r="S42" s="48">
        <v>529372.9</v>
      </c>
      <c r="T42" s="26">
        <v>501789.5</v>
      </c>
      <c r="U42" s="45">
        <v>4.9000000000000004</v>
      </c>
      <c r="V42" s="45">
        <f t="shared" si="0"/>
        <v>4.9000000000000002E-2</v>
      </c>
    </row>
    <row r="43" spans="1:22">
      <c r="R43" s="4" t="s">
        <v>182</v>
      </c>
      <c r="S43" s="48">
        <v>527644.6</v>
      </c>
      <c r="T43" s="26">
        <v>501641.4</v>
      </c>
      <c r="U43" s="45">
        <v>4.733333</v>
      </c>
      <c r="V43" s="45">
        <f t="shared" si="0"/>
        <v>4.733333E-2</v>
      </c>
    </row>
    <row r="44" spans="1:22">
      <c r="R44" s="4" t="s">
        <v>183</v>
      </c>
      <c r="S44" s="48">
        <v>530486.4</v>
      </c>
      <c r="T44" s="26">
        <v>504777.8</v>
      </c>
      <c r="U44" s="45">
        <v>4.766667</v>
      </c>
      <c r="V44" s="45">
        <f t="shared" si="0"/>
        <v>4.7666670000000001E-2</v>
      </c>
    </row>
    <row r="45" spans="1:22">
      <c r="R45" s="4" t="s">
        <v>184</v>
      </c>
      <c r="S45" s="48">
        <v>529913.69999999995</v>
      </c>
      <c r="T45" s="26">
        <v>503840.2</v>
      </c>
      <c r="U45" s="45">
        <v>4.5333329999999998</v>
      </c>
      <c r="V45" s="45">
        <f t="shared" si="0"/>
        <v>4.5333329999999998E-2</v>
      </c>
    </row>
    <row r="46" spans="1:22">
      <c r="A46" s="4" t="s">
        <v>226</v>
      </c>
      <c r="R46" s="4" t="s">
        <v>185</v>
      </c>
      <c r="S46" s="48">
        <v>529917.69999999995</v>
      </c>
      <c r="T46" s="26">
        <v>506400.4</v>
      </c>
      <c r="U46" s="45">
        <v>4.5333329999999998</v>
      </c>
      <c r="V46" s="45">
        <f t="shared" si="0"/>
        <v>4.5333329999999998E-2</v>
      </c>
    </row>
    <row r="47" spans="1:22">
      <c r="A47" s="4" t="s">
        <v>128</v>
      </c>
      <c r="R47" s="4" t="s">
        <v>186</v>
      </c>
      <c r="S47" s="48">
        <v>531327.5</v>
      </c>
      <c r="T47" s="26">
        <v>510275.8</v>
      </c>
      <c r="U47" s="45">
        <v>4.4333330000000002</v>
      </c>
      <c r="V47" s="45">
        <f t="shared" si="0"/>
        <v>4.4333330000000004E-2</v>
      </c>
    </row>
    <row r="48" spans="1:22">
      <c r="A48" s="4" t="s">
        <v>121</v>
      </c>
      <c r="R48" s="4" t="s">
        <v>187</v>
      </c>
      <c r="S48" s="48">
        <v>534598.6</v>
      </c>
      <c r="T48" s="26">
        <v>515520.6</v>
      </c>
      <c r="U48" s="45">
        <v>4.3</v>
      </c>
      <c r="V48" s="45">
        <f t="shared" si="0"/>
        <v>4.2999999999999997E-2</v>
      </c>
    </row>
    <row r="49" spans="1:22">
      <c r="A49" s="4" t="s">
        <v>227</v>
      </c>
      <c r="R49" s="4" t="s">
        <v>188</v>
      </c>
      <c r="S49" s="48">
        <v>534734</v>
      </c>
      <c r="T49" s="26">
        <v>516433.8</v>
      </c>
      <c r="U49" s="45">
        <v>4.4333330000000002</v>
      </c>
      <c r="V49" s="45">
        <f t="shared" si="0"/>
        <v>4.4333330000000004E-2</v>
      </c>
    </row>
    <row r="50" spans="1:22">
      <c r="R50" s="4" t="s">
        <v>189</v>
      </c>
      <c r="S50" s="48">
        <v>534544.9</v>
      </c>
      <c r="T50" s="26">
        <v>517224.5</v>
      </c>
      <c r="U50" s="45">
        <v>4.2</v>
      </c>
      <c r="V50" s="45">
        <f t="shared" si="0"/>
        <v>4.2000000000000003E-2</v>
      </c>
    </row>
    <row r="51" spans="1:22">
      <c r="R51" s="4" t="s">
        <v>190</v>
      </c>
      <c r="S51" s="48">
        <v>533998.1</v>
      </c>
      <c r="T51" s="26">
        <v>517983.2</v>
      </c>
      <c r="U51" s="45">
        <v>4.1333330000000004</v>
      </c>
      <c r="V51" s="45">
        <f t="shared" si="0"/>
        <v>4.1333330000000001E-2</v>
      </c>
    </row>
    <row r="52" spans="1:22">
      <c r="A52" s="18" t="s">
        <v>129</v>
      </c>
      <c r="R52" s="4" t="s">
        <v>191</v>
      </c>
      <c r="S52" s="48">
        <v>532261</v>
      </c>
      <c r="T52" s="26">
        <v>517024.7</v>
      </c>
      <c r="U52" s="45">
        <v>4.0999999999999996</v>
      </c>
      <c r="V52" s="45">
        <f t="shared" si="0"/>
        <v>4.0999999999999995E-2</v>
      </c>
    </row>
    <row r="53" spans="1:22">
      <c r="R53" s="4" t="s">
        <v>192</v>
      </c>
      <c r="S53" s="48">
        <v>539891.19999999995</v>
      </c>
      <c r="T53" s="26">
        <v>523954</v>
      </c>
      <c r="U53" s="45">
        <v>4.0333329999999998</v>
      </c>
      <c r="V53" s="45">
        <f t="shared" si="0"/>
        <v>4.0333330000000001E-2</v>
      </c>
    </row>
    <row r="54" spans="1:22">
      <c r="R54" s="4" t="s">
        <v>193</v>
      </c>
      <c r="S54" s="48">
        <v>541962.1</v>
      </c>
      <c r="T54" s="26">
        <v>527437</v>
      </c>
      <c r="U54" s="45">
        <v>4</v>
      </c>
      <c r="V54" s="45">
        <f t="shared" si="0"/>
        <v>0.04</v>
      </c>
    </row>
    <row r="55" spans="1:22">
      <c r="R55" s="4" t="s">
        <v>194</v>
      </c>
      <c r="S55" s="48">
        <v>542060.4</v>
      </c>
      <c r="T55" s="26">
        <v>527618.6</v>
      </c>
      <c r="U55" s="45">
        <v>3.766667</v>
      </c>
      <c r="V55" s="45">
        <f t="shared" si="0"/>
        <v>3.7666669999999999E-2</v>
      </c>
    </row>
    <row r="56" spans="1:22">
      <c r="R56" s="4" t="s">
        <v>195</v>
      </c>
      <c r="S56" s="48">
        <v>536493.6</v>
      </c>
      <c r="T56" s="26">
        <v>524808.30000000005</v>
      </c>
      <c r="U56" s="45">
        <v>3.733333</v>
      </c>
      <c r="V56" s="45">
        <f t="shared" si="0"/>
        <v>3.7333329999999998E-2</v>
      </c>
    </row>
    <row r="57" spans="1:22">
      <c r="R57" s="4" t="s">
        <v>196</v>
      </c>
      <c r="S57" s="48">
        <v>536783.9</v>
      </c>
      <c r="T57" s="26">
        <v>526985.80000000005</v>
      </c>
      <c r="U57" s="45">
        <v>3.8333330000000001</v>
      </c>
      <c r="V57" s="45">
        <f t="shared" si="0"/>
        <v>3.8333329999999999E-2</v>
      </c>
    </row>
    <row r="58" spans="1:22">
      <c r="R58" s="4" t="s">
        <v>197</v>
      </c>
      <c r="S58" s="48">
        <v>537630.5</v>
      </c>
      <c r="T58" s="26">
        <v>529126.40000000002</v>
      </c>
      <c r="U58" s="45">
        <v>3.9</v>
      </c>
      <c r="V58" s="45">
        <f t="shared" si="0"/>
        <v>3.9E-2</v>
      </c>
    </row>
    <row r="59" spans="1:22">
      <c r="R59" s="4" t="s">
        <v>198</v>
      </c>
      <c r="S59" s="48">
        <v>533627.69999999995</v>
      </c>
      <c r="T59" s="26">
        <v>525865.9</v>
      </c>
      <c r="U59" s="45">
        <v>3.9666670000000002</v>
      </c>
      <c r="V59" s="45">
        <f t="shared" si="0"/>
        <v>3.9666670000000001E-2</v>
      </c>
    </row>
    <row r="60" spans="1:22">
      <c r="R60" s="4" t="s">
        <v>199</v>
      </c>
      <c r="S60" s="48">
        <v>523211.2</v>
      </c>
      <c r="T60" s="26">
        <v>519352.7</v>
      </c>
      <c r="U60" s="45">
        <v>4</v>
      </c>
      <c r="V60" s="45">
        <f t="shared" si="0"/>
        <v>0.04</v>
      </c>
    </row>
    <row r="61" spans="1:22">
      <c r="R61" s="4" t="s">
        <v>200</v>
      </c>
      <c r="S61" s="48">
        <v>516887</v>
      </c>
      <c r="T61" s="26">
        <v>506381.6</v>
      </c>
      <c r="U61" s="45">
        <v>4.0666669999999998</v>
      </c>
      <c r="V61" s="45">
        <f t="shared" si="0"/>
        <v>4.0666669999999995E-2</v>
      </c>
    </row>
    <row r="62" spans="1:22">
      <c r="R62" t="s">
        <v>65</v>
      </c>
      <c r="S62" s="48">
        <v>492259.6</v>
      </c>
      <c r="T62" s="26">
        <v>482154.6</v>
      </c>
      <c r="U62" s="45">
        <v>4.5666669999999998</v>
      </c>
      <c r="V62" s="45">
        <f t="shared" si="0"/>
        <v>4.5666669999999999E-2</v>
      </c>
    </row>
    <row r="63" spans="1:22">
      <c r="R63" t="s">
        <v>66</v>
      </c>
      <c r="S63" s="48">
        <v>497861.7</v>
      </c>
      <c r="T63" s="26">
        <v>491599.8</v>
      </c>
      <c r="U63" s="45">
        <v>5.0999999999999996</v>
      </c>
      <c r="V63" s="45">
        <f t="shared" si="0"/>
        <v>5.0999999999999997E-2</v>
      </c>
    </row>
    <row r="64" spans="1:22">
      <c r="R64" t="s">
        <v>67</v>
      </c>
      <c r="S64" s="48">
        <v>493597.9</v>
      </c>
      <c r="T64" s="26">
        <v>491378</v>
      </c>
      <c r="U64" s="45">
        <v>5.4333330000000002</v>
      </c>
      <c r="V64" s="45">
        <f t="shared" si="0"/>
        <v>5.4333329999999999E-2</v>
      </c>
    </row>
    <row r="65" spans="18:22">
      <c r="R65" t="s">
        <v>68</v>
      </c>
      <c r="S65" s="48">
        <v>496481.6</v>
      </c>
      <c r="T65" s="26">
        <v>497356.3</v>
      </c>
      <c r="U65" s="45">
        <v>5.2</v>
      </c>
      <c r="V65" s="45">
        <f t="shared" si="0"/>
        <v>5.2000000000000005E-2</v>
      </c>
    </row>
    <row r="66" spans="18:22">
      <c r="R66" t="s">
        <v>69</v>
      </c>
      <c r="S66" s="48">
        <v>501533.7</v>
      </c>
      <c r="T66" s="26">
        <v>502691.2</v>
      </c>
      <c r="U66" s="45">
        <v>5.0333329999999998</v>
      </c>
      <c r="V66" s="45">
        <f t="shared" si="0"/>
        <v>5.0333329999999996E-2</v>
      </c>
    </row>
    <row r="67" spans="18:22">
      <c r="R67" t="s">
        <v>70</v>
      </c>
      <c r="S67" s="48">
        <v>504936.8</v>
      </c>
      <c r="T67" s="26">
        <v>508734.7</v>
      </c>
      <c r="U67" s="45">
        <v>5.1333330000000004</v>
      </c>
      <c r="V67" s="45">
        <f t="shared" ref="V67:V101" si="3">U67/100</f>
        <v>5.1333330000000003E-2</v>
      </c>
    </row>
    <row r="68" spans="18:22">
      <c r="R68" t="s">
        <v>71</v>
      </c>
      <c r="S68" s="48">
        <v>510930.7</v>
      </c>
      <c r="T68" s="26">
        <v>517944.4</v>
      </c>
      <c r="U68" s="45">
        <v>5.0666669999999998</v>
      </c>
      <c r="V68" s="45">
        <f t="shared" si="3"/>
        <v>5.0666669999999997E-2</v>
      </c>
    </row>
    <row r="69" spans="18:22">
      <c r="R69" t="s">
        <v>72</v>
      </c>
      <c r="S69" s="48">
        <v>505304.2</v>
      </c>
      <c r="T69" s="26">
        <v>513619.7</v>
      </c>
      <c r="U69" s="45">
        <v>5</v>
      </c>
      <c r="V69" s="45">
        <f t="shared" si="3"/>
        <v>0.05</v>
      </c>
    </row>
    <row r="70" spans="18:22">
      <c r="R70" t="s">
        <v>73</v>
      </c>
      <c r="S70" s="48">
        <v>498689.8</v>
      </c>
      <c r="T70" s="26">
        <v>508323.6</v>
      </c>
      <c r="U70" s="45">
        <v>4.733333</v>
      </c>
      <c r="V70" s="45">
        <f t="shared" si="3"/>
        <v>4.733333E-2</v>
      </c>
    </row>
    <row r="71" spans="18:22">
      <c r="R71" t="s">
        <v>74</v>
      </c>
      <c r="S71" s="48">
        <v>490672.6</v>
      </c>
      <c r="T71" s="26">
        <v>503943.9</v>
      </c>
      <c r="U71" s="45">
        <v>4.6666670000000003</v>
      </c>
      <c r="V71" s="45">
        <f t="shared" si="3"/>
        <v>4.666667E-2</v>
      </c>
    </row>
    <row r="72" spans="18:22">
      <c r="R72" t="s">
        <v>75</v>
      </c>
      <c r="S72" s="48">
        <v>501084.3</v>
      </c>
      <c r="T72" s="26">
        <v>516137</v>
      </c>
      <c r="U72" s="45">
        <v>4.4666670000000002</v>
      </c>
      <c r="V72" s="45">
        <f t="shared" si="3"/>
        <v>4.4666669999999999E-2</v>
      </c>
    </row>
    <row r="73" spans="18:22">
      <c r="R73" t="s">
        <v>76</v>
      </c>
      <c r="S73" s="48">
        <v>500247.5</v>
      </c>
      <c r="T73" s="26">
        <v>515314.2</v>
      </c>
      <c r="U73" s="45">
        <v>4.4666670000000002</v>
      </c>
      <c r="V73" s="45">
        <f t="shared" si="3"/>
        <v>4.4666669999999999E-2</v>
      </c>
    </row>
    <row r="74" spans="18:22">
      <c r="R74" t="s">
        <v>77</v>
      </c>
      <c r="S74" s="48">
        <v>507465</v>
      </c>
      <c r="T74" s="26">
        <v>522781.1</v>
      </c>
      <c r="U74" s="45">
        <v>4.5</v>
      </c>
      <c r="V74" s="45">
        <f t="shared" si="3"/>
        <v>4.4999999999999998E-2</v>
      </c>
    </row>
    <row r="75" spans="18:22">
      <c r="R75" t="s">
        <v>78</v>
      </c>
      <c r="S75" s="48">
        <v>500178.1</v>
      </c>
      <c r="T75" s="26">
        <v>517866.4</v>
      </c>
      <c r="U75" s="45">
        <v>4.4000000000000004</v>
      </c>
      <c r="V75" s="45">
        <f t="shared" si="3"/>
        <v>4.4000000000000004E-2</v>
      </c>
    </row>
    <row r="76" spans="18:22">
      <c r="R76" t="s">
        <v>79</v>
      </c>
      <c r="S76" s="48">
        <v>497580.9</v>
      </c>
      <c r="T76" s="26">
        <v>515836.5</v>
      </c>
      <c r="U76" s="45">
        <v>4.233333</v>
      </c>
      <c r="V76" s="45">
        <f t="shared" si="3"/>
        <v>4.2333330000000002E-2</v>
      </c>
    </row>
    <row r="77" spans="18:22">
      <c r="R77" t="s">
        <v>80</v>
      </c>
      <c r="S77" s="48">
        <v>497230</v>
      </c>
      <c r="T77" s="26">
        <v>515391.7</v>
      </c>
      <c r="U77" s="45">
        <v>4.1666670000000003</v>
      </c>
      <c r="V77" s="45">
        <f t="shared" si="3"/>
        <v>4.1666670000000003E-2</v>
      </c>
    </row>
    <row r="78" spans="18:22">
      <c r="R78" t="s">
        <v>81</v>
      </c>
      <c r="S78" s="48">
        <v>502947.1</v>
      </c>
      <c r="T78" s="26">
        <v>522631.9</v>
      </c>
      <c r="U78" s="45">
        <v>4.2</v>
      </c>
      <c r="V78" s="45">
        <f t="shared" si="3"/>
        <v>4.2000000000000003E-2</v>
      </c>
    </row>
    <row r="79" spans="18:22">
      <c r="R79" t="s">
        <v>82</v>
      </c>
      <c r="S79" s="48">
        <v>507554.4</v>
      </c>
      <c r="T79" s="26">
        <v>527382.9</v>
      </c>
      <c r="U79" s="45">
        <v>4.0333329999999998</v>
      </c>
      <c r="V79" s="45">
        <f t="shared" si="3"/>
        <v>4.0333330000000001E-2</v>
      </c>
    </row>
    <row r="80" spans="18:22">
      <c r="R80" t="s">
        <v>83</v>
      </c>
      <c r="S80" s="48">
        <v>512890</v>
      </c>
      <c r="T80" s="26">
        <v>532360.6</v>
      </c>
      <c r="U80" s="45">
        <v>3.9333330000000002</v>
      </c>
      <c r="V80" s="45">
        <f t="shared" si="3"/>
        <v>3.933333E-2</v>
      </c>
    </row>
    <row r="81" spans="18:22">
      <c r="R81" t="s">
        <v>84</v>
      </c>
      <c r="S81" s="48">
        <v>512474.8</v>
      </c>
      <c r="T81" s="26">
        <v>531674.19999999995</v>
      </c>
      <c r="U81" s="45">
        <v>3.8666670000000001</v>
      </c>
      <c r="V81" s="45">
        <f t="shared" si="3"/>
        <v>3.866667E-2</v>
      </c>
    </row>
    <row r="82" spans="18:22">
      <c r="R82" t="s">
        <v>85</v>
      </c>
      <c r="S82" s="48">
        <v>516608</v>
      </c>
      <c r="T82" s="26">
        <v>536079.80000000005</v>
      </c>
      <c r="U82" s="45">
        <v>3.6666669999999999</v>
      </c>
      <c r="V82" s="45">
        <f t="shared" si="3"/>
        <v>3.6666669999999998E-2</v>
      </c>
    </row>
    <row r="83" spans="18:22">
      <c r="R83" t="s">
        <v>86</v>
      </c>
      <c r="S83" s="48">
        <v>517941.2</v>
      </c>
      <c r="T83" s="26">
        <v>526459.30000000005</v>
      </c>
      <c r="U83" s="45">
        <v>3.6333329999999999</v>
      </c>
      <c r="V83" s="45">
        <f t="shared" si="3"/>
        <v>3.6333329999999997E-2</v>
      </c>
    </row>
    <row r="84" spans="18:22">
      <c r="R84" t="s">
        <v>87</v>
      </c>
      <c r="S84" s="48">
        <v>518261.7</v>
      </c>
      <c r="T84" s="26">
        <v>526816.9</v>
      </c>
      <c r="U84" s="45">
        <v>3.5666669999999998</v>
      </c>
      <c r="V84" s="45">
        <f t="shared" si="3"/>
        <v>3.5666669999999998E-2</v>
      </c>
    </row>
    <row r="85" spans="18:22">
      <c r="R85" t="s">
        <v>88</v>
      </c>
      <c r="S85" s="48">
        <v>522095</v>
      </c>
      <c r="T85" s="26">
        <v>529228.1</v>
      </c>
      <c r="U85" s="45">
        <v>3.4666670000000002</v>
      </c>
      <c r="V85" s="45">
        <f t="shared" si="3"/>
        <v>3.4666670000000004E-2</v>
      </c>
    </row>
    <row r="86" spans="18:22">
      <c r="R86" t="s">
        <v>89</v>
      </c>
      <c r="S86" s="48">
        <v>534727.30000000005</v>
      </c>
      <c r="T86" s="26">
        <v>537485.1</v>
      </c>
      <c r="U86" s="45">
        <v>3.5</v>
      </c>
      <c r="V86" s="45">
        <f t="shared" si="3"/>
        <v>3.5000000000000003E-2</v>
      </c>
    </row>
    <row r="87" spans="18:22">
      <c r="R87" t="s">
        <v>90</v>
      </c>
      <c r="S87" s="48">
        <v>538193.5</v>
      </c>
      <c r="T87" s="26">
        <v>538298.19999999995</v>
      </c>
      <c r="U87" s="45">
        <v>3.3666670000000001</v>
      </c>
      <c r="V87" s="45">
        <f t="shared" si="3"/>
        <v>3.3666670000000003E-2</v>
      </c>
    </row>
    <row r="88" spans="18:22">
      <c r="R88" t="s">
        <v>91</v>
      </c>
      <c r="S88" s="48">
        <v>539902</v>
      </c>
      <c r="T88" s="26">
        <v>538760.80000000005</v>
      </c>
      <c r="U88" s="45">
        <v>3.3666670000000001</v>
      </c>
      <c r="V88" s="45">
        <f t="shared" si="3"/>
        <v>3.3666670000000003E-2</v>
      </c>
    </row>
    <row r="89" spans="18:22">
      <c r="R89" t="s">
        <v>92</v>
      </c>
      <c r="S89" s="48">
        <v>539306.19999999995</v>
      </c>
      <c r="T89" s="26">
        <v>537827.9</v>
      </c>
      <c r="U89" s="45">
        <v>3.266667</v>
      </c>
      <c r="V89" s="45">
        <f t="shared" si="3"/>
        <v>3.2666670000000002E-2</v>
      </c>
    </row>
    <row r="90" spans="18:22">
      <c r="R90" t="s">
        <v>93</v>
      </c>
      <c r="S90" s="48">
        <v>545302.5</v>
      </c>
      <c r="T90" s="26">
        <v>541992.19999999995</v>
      </c>
      <c r="U90" s="45">
        <v>3.233333</v>
      </c>
      <c r="V90" s="45">
        <f t="shared" si="3"/>
        <v>3.233333E-2</v>
      </c>
    </row>
    <row r="91" spans="18:22">
      <c r="R91" t="s">
        <v>94</v>
      </c>
      <c r="S91" s="48">
        <v>543366.40000000002</v>
      </c>
      <c r="T91" s="26">
        <v>541063.1</v>
      </c>
      <c r="U91" s="45">
        <v>3.1666669999999999</v>
      </c>
      <c r="V91" s="45">
        <f t="shared" si="3"/>
        <v>3.1666670000000001E-2</v>
      </c>
    </row>
    <row r="92" spans="18:22">
      <c r="R92" t="s">
        <v>95</v>
      </c>
      <c r="S92" s="48">
        <v>543580.19999999995</v>
      </c>
      <c r="T92" s="26">
        <v>542162.69999999995</v>
      </c>
      <c r="U92" s="45">
        <v>3.0333329999999998</v>
      </c>
      <c r="V92" s="45">
        <f t="shared" si="3"/>
        <v>3.0333329999999999E-2</v>
      </c>
    </row>
    <row r="93" spans="18:22">
      <c r="R93" t="s">
        <v>96</v>
      </c>
      <c r="S93" s="48">
        <v>544543</v>
      </c>
      <c r="T93" s="26">
        <v>542875.80000000005</v>
      </c>
      <c r="U93" s="45">
        <v>3</v>
      </c>
      <c r="V93" s="45">
        <f t="shared" si="3"/>
        <v>0.03</v>
      </c>
    </row>
    <row r="94" spans="18:22">
      <c r="R94" t="s">
        <v>97</v>
      </c>
      <c r="S94" s="48">
        <v>547710.4</v>
      </c>
      <c r="T94" s="26">
        <v>547149.19999999995</v>
      </c>
      <c r="U94" s="45">
        <v>2.9</v>
      </c>
      <c r="V94" s="45">
        <f t="shared" si="3"/>
        <v>2.8999999999999998E-2</v>
      </c>
    </row>
    <row r="95" spans="18:22">
      <c r="R95" t="s">
        <v>98</v>
      </c>
      <c r="S95" s="48">
        <v>550561.9</v>
      </c>
      <c r="T95" s="26">
        <v>549313.6</v>
      </c>
      <c r="U95" s="45">
        <v>2.8666670000000001</v>
      </c>
      <c r="V95" s="45">
        <f t="shared" si="3"/>
        <v>2.8666670000000002E-2</v>
      </c>
    </row>
    <row r="96" spans="18:22">
      <c r="R96" t="s">
        <v>99</v>
      </c>
      <c r="S96" s="48">
        <v>557116.19999999995</v>
      </c>
      <c r="T96" s="26">
        <v>554075</v>
      </c>
      <c r="U96" s="45">
        <v>2.8</v>
      </c>
      <c r="V96" s="45">
        <f t="shared" si="3"/>
        <v>2.7999999999999997E-2</v>
      </c>
    </row>
    <row r="97" spans="18:22">
      <c r="R97" t="s">
        <v>100</v>
      </c>
      <c r="S97" s="48">
        <v>556799</v>
      </c>
      <c r="T97" s="26">
        <v>554361.19999999995</v>
      </c>
      <c r="U97" s="45">
        <v>2.7</v>
      </c>
      <c r="V97" s="45">
        <f t="shared" si="3"/>
        <v>2.7000000000000003E-2</v>
      </c>
    </row>
    <row r="98" spans="18:22">
      <c r="R98" t="s">
        <v>101</v>
      </c>
      <c r="S98" s="48">
        <v>558448.69999999995</v>
      </c>
      <c r="T98" s="26">
        <v>554797.9</v>
      </c>
      <c r="U98" s="45">
        <v>2.4666670000000002</v>
      </c>
      <c r="V98" s="45">
        <f t="shared" si="3"/>
        <v>2.4666670000000002E-2</v>
      </c>
    </row>
    <row r="99" spans="18:22">
      <c r="R99" t="s">
        <v>102</v>
      </c>
      <c r="S99" s="48">
        <v>558877.6</v>
      </c>
      <c r="T99" s="26">
        <v>556986.69999999995</v>
      </c>
      <c r="U99" s="45">
        <v>2.3666670000000001</v>
      </c>
      <c r="V99" s="45">
        <f t="shared" si="3"/>
        <v>2.3666670000000001E-2</v>
      </c>
    </row>
    <row r="100" spans="18:22">
      <c r="R100" t="s">
        <v>103</v>
      </c>
      <c r="S100" s="48">
        <v>555387.1</v>
      </c>
      <c r="T100" s="26">
        <v>554216.5</v>
      </c>
      <c r="U100" s="45">
        <v>2.4333330000000002</v>
      </c>
      <c r="V100" s="45">
        <f t="shared" si="3"/>
        <v>2.433333E-2</v>
      </c>
    </row>
    <row r="101" spans="18:22">
      <c r="R101" t="s">
        <v>104</v>
      </c>
      <c r="S101" s="48">
        <v>553492.9</v>
      </c>
      <c r="T101" s="26">
        <v>552790.9</v>
      </c>
      <c r="U101" s="45">
        <v>2.4666670000000002</v>
      </c>
      <c r="V101" s="45">
        <f t="shared" si="3"/>
        <v>2.4666670000000002E-2</v>
      </c>
    </row>
  </sheetData>
  <phoneticPr fontId="6" type="noConversion"/>
  <hyperlinks>
    <hyperlink ref="A52" r:id="rId1" xr:uid="{10F2CF11-946F-7647-B4BA-7DCAA175D17E}"/>
    <hyperlink ref="X1" r:id="rId2" xr:uid="{B9BF5703-1D9D-C746-93A1-BA97EC4CA640}"/>
  </hyperlinks>
  <pageMargins left="0.7" right="0.7" top="0.75" bottom="0.75" header="0.3" footer="0.3"/>
  <pageSetup paperSize="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household age</vt:lpstr>
      <vt:lpstr>number of firms</vt:lpstr>
      <vt:lpstr>death rate </vt:lpstr>
      <vt:lpstr>productivity製造工业</vt:lpstr>
      <vt:lpstr>productivity</vt:lpstr>
      <vt:lpstr>wage increase</vt:lpstr>
      <vt:lpstr>policy int</vt:lpstr>
      <vt:lpstr>deposit int</vt:lpstr>
      <vt:lpstr>lend int</vt:lpstr>
      <vt:lpstr>paygo rate</vt:lpstr>
      <vt:lpstr>job application</vt:lpstr>
      <vt:lpstr>pension balance</vt:lpstr>
      <vt:lpstr>Young Unemp</vt:lpstr>
      <vt:lpstr>Old Unemp</vt:lpstr>
      <vt:lpstr>CPI</vt:lpstr>
      <vt:lpstr>Nominal GDP</vt:lpstr>
      <vt:lpstr>Household Consumption</vt:lpstr>
      <vt:lpstr>Nominal &amp;Real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褚　佳宁</dc:creator>
  <cp:lastModifiedBy>褚　佳宁</cp:lastModifiedBy>
  <dcterms:created xsi:type="dcterms:W3CDTF">2025-09-06T14:00:27Z</dcterms:created>
  <dcterms:modified xsi:type="dcterms:W3CDTF">2026-05-18T08:13:56Z</dcterms:modified>
</cp:coreProperties>
</file>