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completed/"/>
    </mc:Choice>
  </mc:AlternateContent>
  <xr:revisionPtr revIDLastSave="23" documentId="11_05F1DFC51E67D5E49CC80ED04B5ED87656CD8CE2" xr6:coauthVersionLast="47" xr6:coauthVersionMax="47" xr10:uidLastSave="{57E17B5D-A02F-4789-8D01-1C1DEB344279}"/>
  <bookViews>
    <workbookView xWindow="5025" yWindow="5025" windowWidth="28800" windowHeight="15435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2" i="1" l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 l="1"/>
</calcChain>
</file>

<file path=xl/sharedStrings.xml><?xml version="1.0" encoding="utf-8"?>
<sst xmlns="http://schemas.openxmlformats.org/spreadsheetml/2006/main" count="173" uniqueCount="116">
  <si>
    <t>form_id</t>
  </si>
  <si>
    <t>form_name</t>
  </si>
  <si>
    <t>form_status</t>
  </si>
  <si>
    <t>TiO2 (A, p25)</t>
  </si>
  <si>
    <t>Xylose</t>
  </si>
  <si>
    <t>Water 1</t>
  </si>
  <si>
    <t>form_datetime</t>
  </si>
  <si>
    <t>sample_name</t>
  </si>
  <si>
    <t>Baratron_Avg</t>
  </si>
  <si>
    <t>calc_%_N2_Avg</t>
  </si>
  <si>
    <t>calc_%_H2_Avg</t>
  </si>
  <si>
    <t>calc_%_H2_2STD</t>
  </si>
  <si>
    <t>calc_%_H2_umol</t>
  </si>
  <si>
    <t>calc_%_H2_umol/h</t>
  </si>
  <si>
    <t>calc_%_O2_Avg</t>
  </si>
  <si>
    <t>calc_%_O2_2STD</t>
  </si>
  <si>
    <t>calc_%_O2_umol</t>
  </si>
  <si>
    <t>calc_%_O2_umol/h</t>
  </si>
  <si>
    <t>calc_%_Ar_Avg</t>
  </si>
  <si>
    <t>calc_%_CO2_Avg</t>
  </si>
  <si>
    <t>351951</t>
  </si>
  <si>
    <t>1</t>
  </si>
  <si>
    <t>Complete</t>
  </si>
  <si>
    <t>PlateAgilent 3_Vial1</t>
  </si>
  <si>
    <t>351952</t>
  </si>
  <si>
    <t>2</t>
  </si>
  <si>
    <t>PlateAgilent 3_Vial2</t>
  </si>
  <si>
    <t>351953</t>
  </si>
  <si>
    <t>3</t>
  </si>
  <si>
    <t>PlateAgilent 3_Vial3</t>
  </si>
  <si>
    <t>351954</t>
  </si>
  <si>
    <t>4</t>
  </si>
  <si>
    <t>PlateAgilent 3_Vial4</t>
  </si>
  <si>
    <t>351955</t>
  </si>
  <si>
    <t>5</t>
  </si>
  <si>
    <t>PlateAgilent 3_Vial5</t>
  </si>
  <si>
    <t>351956</t>
  </si>
  <si>
    <t>6</t>
  </si>
  <si>
    <t>PlateAgilent 3_Vial6</t>
  </si>
  <si>
    <t>351957</t>
  </si>
  <si>
    <t>7</t>
  </si>
  <si>
    <t>PlateAgilent 3_Vial7</t>
  </si>
  <si>
    <t>351958</t>
  </si>
  <si>
    <t>8</t>
  </si>
  <si>
    <t>PlateAgilent 3_Vial8</t>
  </si>
  <si>
    <t>351959</t>
  </si>
  <si>
    <t>9</t>
  </si>
  <si>
    <t>PlateAgilent 3_Vial9</t>
  </si>
  <si>
    <t>351960</t>
  </si>
  <si>
    <t>10</t>
  </si>
  <si>
    <t>PlateAgilent 3_Vial10</t>
  </si>
  <si>
    <t>351961</t>
  </si>
  <si>
    <t>11</t>
  </si>
  <si>
    <t>PlateAgilent 3_Vial11</t>
  </si>
  <si>
    <t>351962</t>
  </si>
  <si>
    <t>12</t>
  </si>
  <si>
    <t>PlateAgilent 3_Vial12</t>
  </si>
  <si>
    <t>351963</t>
  </si>
  <si>
    <t>13</t>
  </si>
  <si>
    <t>PlateAgilent 3_Vial13</t>
  </si>
  <si>
    <t>351964</t>
  </si>
  <si>
    <t>14</t>
  </si>
  <si>
    <t>PlateAgilent 3_Vial14</t>
  </si>
  <si>
    <t>351965</t>
  </si>
  <si>
    <t>15</t>
  </si>
  <si>
    <t>PlateAgilent 3_Vial15</t>
  </si>
  <si>
    <t>351966</t>
  </si>
  <si>
    <t>16</t>
  </si>
  <si>
    <t>PlateAgilent 4_Vial1</t>
  </si>
  <si>
    <t>351967</t>
  </si>
  <si>
    <t>17</t>
  </si>
  <si>
    <t>PlateAgilent 4_Vial2</t>
  </si>
  <si>
    <t>351968</t>
  </si>
  <si>
    <t>18</t>
  </si>
  <si>
    <t>PlateAgilent 4_Vial3</t>
  </si>
  <si>
    <t>351969</t>
  </si>
  <si>
    <t>19</t>
  </si>
  <si>
    <t>PlateAgilent 4_Vial4</t>
  </si>
  <si>
    <t>351970</t>
  </si>
  <si>
    <t>20</t>
  </si>
  <si>
    <t>PlateAgilent 4_Vial5</t>
  </si>
  <si>
    <t>351971</t>
  </si>
  <si>
    <t>21</t>
  </si>
  <si>
    <t>PlateAgilent 4_Vial6</t>
  </si>
  <si>
    <t>351972</t>
  </si>
  <si>
    <t>22</t>
  </si>
  <si>
    <t>PlateAgilent 4_Vial7</t>
  </si>
  <si>
    <t>351973</t>
  </si>
  <si>
    <t>23</t>
  </si>
  <si>
    <t>PlateAgilent 4_Vial8</t>
  </si>
  <si>
    <t>351974</t>
  </si>
  <si>
    <t>24</t>
  </si>
  <si>
    <t>PlateAgilent 4_Vial9</t>
  </si>
  <si>
    <t>351975</t>
  </si>
  <si>
    <t>25</t>
  </si>
  <si>
    <t>PlateAgilent 4_Vial10</t>
  </si>
  <si>
    <t>351976</t>
  </si>
  <si>
    <t>26</t>
  </si>
  <si>
    <t>PlateAgilent 4_Vial11</t>
  </si>
  <si>
    <t>351977</t>
  </si>
  <si>
    <t>27</t>
  </si>
  <si>
    <t>PlateAgilent 4_Vial12</t>
  </si>
  <si>
    <t>351978</t>
  </si>
  <si>
    <t>28</t>
  </si>
  <si>
    <t>PlateAgilent 4_Vial13</t>
  </si>
  <si>
    <t>351979</t>
  </si>
  <si>
    <t>29</t>
  </si>
  <si>
    <t>PlateAgilent 4_Vial14</t>
  </si>
  <si>
    <t>351980</t>
  </si>
  <si>
    <t>30</t>
  </si>
  <si>
    <t>PlateAgilent 4_Vial15</t>
  </si>
  <si>
    <t>Column1</t>
  </si>
  <si>
    <t>h2 umol/hg</t>
  </si>
  <si>
    <t>Total</t>
  </si>
  <si>
    <t>plate 1</t>
  </si>
  <si>
    <t>plate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</si>
</sst>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numFmt numFmtId="0" formatCode="General"/>
    </dxf>
    <dxf>
      <numFmt numFmtId="165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299F04-70C3-4581-B6CA-68AA18729B86}" name="Table1" displayName="Table1" ref="A1:V32" totalsRowCount="1" headerRowDxfId="4" headerRowBorderDxfId="5" tableBorderDxfId="6">
  <autoFilter ref="A1:V31" xr:uid="{42299F04-70C3-4581-B6CA-68AA18729B86}"/>
  <tableColumns count="22">
    <tableColumn id="1" xr3:uid="{6EDB520A-0EAE-4066-A438-912A29DBCFF4}" name="form_id" totalsRowLabel="Total" dataDxfId="3" totalsRowDxfId="0"/>
    <tableColumn id="2" xr3:uid="{C4A917C2-11D7-4321-BCA8-20839F61F249}" name="form_name"/>
    <tableColumn id="22" xr3:uid="{F328FC9C-27FC-4429-B902-90E15B2E31ED}" name="Column1"/>
    <tableColumn id="3" xr3:uid="{1FFCE832-5508-4D61-B830-257FB3CE9554}" name="form_status"/>
    <tableColumn id="4" xr3:uid="{3AF06A31-7F7F-4981-B048-84BC743AEB63}" name="TiO2 (A, p25)"/>
    <tableColumn id="5" xr3:uid="{75D6871E-3C96-434B-88BB-34D14A7FDBC3}" name="Xylose"/>
    <tableColumn id="6" xr3:uid="{924311D3-A586-4D54-9492-FB2AF876C61E}" name="Water 1"/>
    <tableColumn id="7" xr3:uid="{13916BAA-2C1A-44F7-AD8D-B5742578BE70}" name="form_datetime" dataDxfId="2"/>
    <tableColumn id="8" xr3:uid="{88FDF197-A22F-4FFB-8306-5A8E9F78BA53}" name="sample_name"/>
    <tableColumn id="9" xr3:uid="{592BEBF6-21CD-4066-ACE4-989E935DE3C0}" name="Baratron_Avg"/>
    <tableColumn id="10" xr3:uid="{934A892C-1F83-49C3-9EDE-928D85D123F5}" name="calc_%_N2_Avg"/>
    <tableColumn id="11" xr3:uid="{1E69AB63-D363-4C6F-8C96-DD899A23A4FD}" name="calc_%_H2_Avg"/>
    <tableColumn id="12" xr3:uid="{4E6D04E0-425F-4606-A257-F3A12A00B3CF}" name="calc_%_H2_2STD"/>
    <tableColumn id="13" xr3:uid="{3F2839EA-9598-4310-9660-4D47244DB285}" name="calc_%_H2_umol"/>
    <tableColumn id="14" xr3:uid="{A27AF548-EBFE-4960-950B-EF90409705AF}" name="calc_%_H2_umol/h"/>
    <tableColumn id="21" xr3:uid="{170CAB3E-96DD-4D8E-BE11-B0B0B11452D9}" name="h2 umol/hg" totalsRowFunction="average" dataDxfId="1">
      <calculatedColumnFormula>Table1[[#This Row],[calc_%_H2_umol/h]]/Table1[[#This Row],[TiO2 (A, p25)]]</calculatedColumnFormula>
    </tableColumn>
    <tableColumn id="15" xr3:uid="{AFBBADE5-71FB-49F8-ADB0-325D3A9FE637}" name="calc_%_O2_Avg"/>
    <tableColumn id="16" xr3:uid="{EAA0EDE1-4A20-4BF6-837D-F40336668533}" name="calc_%_O2_2STD"/>
    <tableColumn id="17" xr3:uid="{855A22B0-09A0-4749-A6AE-FC64637B2E02}" name="calc_%_O2_umol"/>
    <tableColumn id="18" xr3:uid="{AE76D256-CB4F-436F-81AB-50E8BADCE6AE}" name="calc_%_O2_umol/h"/>
    <tableColumn id="19" xr3:uid="{16650019-314F-4507-BCAB-AEB9237C4989}" name="calc_%_Ar_Avg"/>
    <tableColumn id="20" xr3:uid="{A5ACE34B-3555-485B-BB77-551B13C57114}" name="calc_%_CO2_Avg" totalsRowFunction="su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tabSelected="1" workbookViewId="0">
      <selection activeCell="M20" sqref="M20"/>
    </sheetView>
  </sheetViews>
  <sheetFormatPr defaultRowHeight="15" x14ac:dyDescent="0.25"/>
  <cols>
    <col min="1" max="1" width="10.140625" customWidth="1"/>
    <col min="2" max="3" width="13.42578125" customWidth="1"/>
    <col min="4" max="4" width="13.7109375" customWidth="1"/>
    <col min="5" max="5" width="14.42578125" customWidth="1"/>
    <col min="7" max="7" width="10.140625" customWidth="1"/>
    <col min="8" max="8" width="16.5703125" customWidth="1"/>
    <col min="9" max="9" width="15.5703125" customWidth="1"/>
    <col min="10" max="10" width="15" customWidth="1"/>
    <col min="11" max="11" width="16.7109375" customWidth="1"/>
    <col min="12" max="12" width="18.28515625" customWidth="1"/>
    <col min="13" max="13" width="17.5703125" customWidth="1"/>
    <col min="14" max="14" width="17.85546875" customWidth="1"/>
    <col min="15" max="16" width="24" customWidth="1"/>
    <col min="17" max="17" width="16.7109375" customWidth="1"/>
    <col min="18" max="18" width="17.7109375" customWidth="1"/>
    <col min="19" max="19" width="18" customWidth="1"/>
    <col min="20" max="20" width="20" customWidth="1"/>
    <col min="21" max="21" width="16.28515625" customWidth="1"/>
    <col min="22" max="22" width="17.85546875" customWidth="1"/>
  </cols>
  <sheetData>
    <row r="1" spans="1:22" x14ac:dyDescent="0.25">
      <c r="A1" s="3" t="s">
        <v>0</v>
      </c>
      <c r="B1" s="4" t="s">
        <v>1</v>
      </c>
      <c r="C1" s="4" t="s">
        <v>111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5" t="s">
        <v>112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</row>
    <row r="2" spans="1:22" x14ac:dyDescent="0.25">
      <c r="A2" s="2" t="s">
        <v>20</v>
      </c>
      <c r="B2" t="s">
        <v>21</v>
      </c>
      <c r="C2" t="s">
        <v>114</v>
      </c>
      <c r="D2" t="s">
        <v>22</v>
      </c>
      <c r="E2">
        <v>3.14E-3</v>
      </c>
      <c r="F2">
        <v>2</v>
      </c>
      <c r="G2">
        <v>3</v>
      </c>
      <c r="H2" s="1">
        <v>45202.652951388889</v>
      </c>
      <c r="I2" t="s">
        <v>23</v>
      </c>
      <c r="J2">
        <v>0.77250099999999999</v>
      </c>
      <c r="K2">
        <v>99.347032718021808</v>
      </c>
      <c r="L2">
        <v>0.34192095083410468</v>
      </c>
      <c r="M2">
        <v>6.2530297648360012E-3</v>
      </c>
      <c r="N2">
        <v>0.9319444662500892</v>
      </c>
      <c r="O2">
        <v>0.2329861165625223</v>
      </c>
      <c r="P2">
        <f>Table1[[#This Row],[calc_%_H2_umol/h]]/Table1[[#This Row],[TiO2 (A, p25)]]</f>
        <v>74.199400179147233</v>
      </c>
      <c r="Q2">
        <v>9.144951478822666E-2</v>
      </c>
      <c r="R2">
        <v>1.052670236351928E-3</v>
      </c>
      <c r="S2">
        <v>0.24925606061938549</v>
      </c>
      <c r="T2">
        <v>6.2314015154846393E-2</v>
      </c>
      <c r="U2">
        <v>5.6301843209200723E-2</v>
      </c>
      <c r="V2">
        <v>0.1632949731466587</v>
      </c>
    </row>
    <row r="3" spans="1:22" x14ac:dyDescent="0.25">
      <c r="A3" s="2" t="s">
        <v>24</v>
      </c>
      <c r="B3" t="s">
        <v>25</v>
      </c>
      <c r="C3" t="s">
        <v>114</v>
      </c>
      <c r="D3" t="s">
        <v>22</v>
      </c>
      <c r="E3">
        <v>2.96E-3</v>
      </c>
      <c r="F3">
        <v>2</v>
      </c>
      <c r="G3">
        <v>3</v>
      </c>
      <c r="H3" s="1">
        <v>45202.652951388889</v>
      </c>
      <c r="I3" t="s">
        <v>26</v>
      </c>
      <c r="J3">
        <v>0.77250099999999999</v>
      </c>
      <c r="K3">
        <v>99.347032718021808</v>
      </c>
      <c r="L3">
        <v>0.34192095083410468</v>
      </c>
      <c r="M3">
        <v>6.2530297648360012E-3</v>
      </c>
      <c r="N3">
        <v>0.9319444662500892</v>
      </c>
      <c r="O3">
        <v>0.2329861165625223</v>
      </c>
      <c r="P3">
        <f>Table1[[#This Row],[calc_%_H2_umol/h]]/Table1[[#This Row],[TiO2 (A, p25)]]</f>
        <v>78.711525865716993</v>
      </c>
      <c r="Q3">
        <v>9.144951478822666E-2</v>
      </c>
      <c r="R3">
        <v>1.052670236351928E-3</v>
      </c>
      <c r="S3">
        <v>0.24925606061938549</v>
      </c>
      <c r="T3">
        <v>6.2314015154846393E-2</v>
      </c>
      <c r="U3">
        <v>5.6301843209200723E-2</v>
      </c>
      <c r="V3">
        <v>0.1632949731466587</v>
      </c>
    </row>
    <row r="4" spans="1:22" x14ac:dyDescent="0.25">
      <c r="A4" s="2" t="s">
        <v>27</v>
      </c>
      <c r="B4" t="s">
        <v>28</v>
      </c>
      <c r="C4" t="s">
        <v>114</v>
      </c>
      <c r="D4" t="s">
        <v>22</v>
      </c>
      <c r="E4">
        <v>2.9299999999999999E-3</v>
      </c>
      <c r="F4">
        <v>2</v>
      </c>
      <c r="G4">
        <v>3</v>
      </c>
      <c r="H4" s="1">
        <v>45202.672708333332</v>
      </c>
      <c r="I4" t="s">
        <v>29</v>
      </c>
      <c r="J4">
        <v>0.77797700000000003</v>
      </c>
      <c r="K4">
        <v>99.219646348500603</v>
      </c>
      <c r="L4">
        <v>0.50786291921089921</v>
      </c>
      <c r="M4">
        <v>8.6712011214286778E-3</v>
      </c>
      <c r="N4">
        <v>1.384238187269935</v>
      </c>
      <c r="O4">
        <v>0.34605954681748369</v>
      </c>
      <c r="P4">
        <f>Table1[[#This Row],[calc_%_H2_umol/h]]/Table1[[#This Row],[TiO2 (A, p25)]]</f>
        <v>118.10906034726406</v>
      </c>
      <c r="Q4">
        <v>8.0402268171422667E-2</v>
      </c>
      <c r="R4">
        <v>1.458963223189898E-3</v>
      </c>
      <c r="S4">
        <v>0.21914553265461709</v>
      </c>
      <c r="T4">
        <v>5.4786383163654279E-2</v>
      </c>
      <c r="U4">
        <v>4.8481999994475701E-2</v>
      </c>
      <c r="V4">
        <v>0.14360646412259159</v>
      </c>
    </row>
    <row r="5" spans="1:22" x14ac:dyDescent="0.25">
      <c r="A5" s="2" t="s">
        <v>30</v>
      </c>
      <c r="B5" t="s">
        <v>31</v>
      </c>
      <c r="C5" t="s">
        <v>114</v>
      </c>
      <c r="D5" t="s">
        <v>22</v>
      </c>
      <c r="E5">
        <v>2.8500000000000001E-3</v>
      </c>
      <c r="F5">
        <v>2</v>
      </c>
      <c r="G5">
        <v>3</v>
      </c>
      <c r="H5" s="1">
        <v>45202.680347222216</v>
      </c>
      <c r="I5" t="s">
        <v>32</v>
      </c>
      <c r="J5">
        <v>0.77797700000000003</v>
      </c>
      <c r="K5">
        <v>98.981968323766807</v>
      </c>
      <c r="L5">
        <v>0.74959305812638144</v>
      </c>
      <c r="M5">
        <v>1.2547105867471939E-2</v>
      </c>
      <c r="N5">
        <v>2.0431011927060991</v>
      </c>
      <c r="O5">
        <v>0.51077529817652467</v>
      </c>
      <c r="P5">
        <f>Table1[[#This Row],[calc_%_H2_umol/h]]/Table1[[#This Row],[TiO2 (A, p25)]]</f>
        <v>179.21940286895602</v>
      </c>
      <c r="Q5">
        <v>8.3750941385768357E-2</v>
      </c>
      <c r="R5">
        <v>1.471074986022746E-3</v>
      </c>
      <c r="S5">
        <v>0.2282727226199478</v>
      </c>
      <c r="T5">
        <v>5.706818065498695E-2</v>
      </c>
      <c r="U5">
        <v>4.3741517027938673E-2</v>
      </c>
      <c r="V5">
        <v>0.1409461596930979</v>
      </c>
    </row>
    <row r="6" spans="1:22" x14ac:dyDescent="0.25">
      <c r="A6" s="2" t="s">
        <v>33</v>
      </c>
      <c r="B6" t="s">
        <v>34</v>
      </c>
      <c r="C6" t="s">
        <v>114</v>
      </c>
      <c r="D6" t="s">
        <v>22</v>
      </c>
      <c r="E6">
        <v>2.8900000000000002E-3</v>
      </c>
      <c r="F6">
        <v>2</v>
      </c>
      <c r="G6">
        <v>3</v>
      </c>
      <c r="H6" s="1">
        <v>45202.687962962962</v>
      </c>
      <c r="I6" t="s">
        <v>35</v>
      </c>
      <c r="J6">
        <v>0.78360200000000002</v>
      </c>
      <c r="K6">
        <v>98.885183767560193</v>
      </c>
      <c r="L6">
        <v>0.87335386448822128</v>
      </c>
      <c r="M6">
        <v>1.4931891512640769E-2</v>
      </c>
      <c r="N6">
        <v>2.3804253559262869</v>
      </c>
      <c r="O6">
        <v>0.59510633898157173</v>
      </c>
      <c r="P6">
        <f>Table1[[#This Row],[calc_%_H2_umol/h]]/Table1[[#This Row],[TiO2 (A, p25)]]</f>
        <v>205.91914843652998</v>
      </c>
      <c r="Q6">
        <v>5.6702506057207412E-2</v>
      </c>
      <c r="R6">
        <v>1.6025283497356851E-3</v>
      </c>
      <c r="S6">
        <v>0.15454913369191459</v>
      </c>
      <c r="T6">
        <v>3.8637283422978647E-2</v>
      </c>
      <c r="U6">
        <v>4.0498220505398107E-2</v>
      </c>
      <c r="V6">
        <v>0.14426164138898179</v>
      </c>
    </row>
    <row r="7" spans="1:22" x14ac:dyDescent="0.25">
      <c r="A7" s="2" t="s">
        <v>36</v>
      </c>
      <c r="B7" t="s">
        <v>37</v>
      </c>
      <c r="C7" t="s">
        <v>114</v>
      </c>
      <c r="D7" t="s">
        <v>22</v>
      </c>
      <c r="E7">
        <v>2.8600000000000001E-3</v>
      </c>
      <c r="F7">
        <v>2</v>
      </c>
      <c r="G7">
        <v>3</v>
      </c>
      <c r="H7" s="1">
        <v>45202.695648148147</v>
      </c>
      <c r="I7" t="s">
        <v>38</v>
      </c>
      <c r="J7">
        <v>0.77797700000000003</v>
      </c>
      <c r="K7">
        <v>99.052312000915009</v>
      </c>
      <c r="L7">
        <v>0.73095379072050848</v>
      </c>
      <c r="M7">
        <v>1.271880553318811E-2</v>
      </c>
      <c r="N7">
        <v>1.992297748016665</v>
      </c>
      <c r="O7">
        <v>0.49807443700416631</v>
      </c>
      <c r="P7">
        <f>Table1[[#This Row],[calc_%_H2_umol/h]]/Table1[[#This Row],[TiO2 (A, p25)]]</f>
        <v>174.15190105040779</v>
      </c>
      <c r="Q7">
        <v>5.4178946288541037E-2</v>
      </c>
      <c r="R7">
        <v>2.3917717679571519E-3</v>
      </c>
      <c r="S7">
        <v>0.14767088433070169</v>
      </c>
      <c r="T7">
        <v>3.6917721082675443E-2</v>
      </c>
      <c r="U7">
        <v>3.9050857868535883E-2</v>
      </c>
      <c r="V7">
        <v>0.12350440420741331</v>
      </c>
    </row>
    <row r="8" spans="1:22" x14ac:dyDescent="0.25">
      <c r="A8" s="2" t="s">
        <v>39</v>
      </c>
      <c r="B8" t="s">
        <v>40</v>
      </c>
      <c r="C8" t="s">
        <v>114</v>
      </c>
      <c r="D8" t="s">
        <v>22</v>
      </c>
      <c r="E8">
        <v>2.96E-3</v>
      </c>
      <c r="F8">
        <v>2</v>
      </c>
      <c r="G8">
        <v>3</v>
      </c>
      <c r="H8" s="1">
        <v>45202.703356481477</v>
      </c>
      <c r="I8" t="s">
        <v>41</v>
      </c>
      <c r="J8">
        <v>0.77520100000000003</v>
      </c>
      <c r="K8">
        <v>98.883386967374747</v>
      </c>
      <c r="L8">
        <v>0.89943586722786995</v>
      </c>
      <c r="M8">
        <v>1.5095473655853051E-2</v>
      </c>
      <c r="N8">
        <v>2.4515148228414878</v>
      </c>
      <c r="O8">
        <v>0.61287870571037206</v>
      </c>
      <c r="P8">
        <f>Table1[[#This Row],[calc_%_H2_umol/h]]/Table1[[#This Row],[TiO2 (A, p25)]]</f>
        <v>207.05361679404461</v>
      </c>
      <c r="Q8">
        <v>4.9060900182415601E-2</v>
      </c>
      <c r="R8">
        <v>1.8424207737936581E-3</v>
      </c>
      <c r="S8">
        <v>0.13372106717272761</v>
      </c>
      <c r="T8">
        <v>3.3430266793181902E-2</v>
      </c>
      <c r="U8">
        <v>3.8188021715592678E-2</v>
      </c>
      <c r="V8">
        <v>0.1299282434993751</v>
      </c>
    </row>
    <row r="9" spans="1:22" x14ac:dyDescent="0.25">
      <c r="A9" s="2" t="s">
        <v>42</v>
      </c>
      <c r="B9" t="s">
        <v>43</v>
      </c>
      <c r="C9" t="s">
        <v>114</v>
      </c>
      <c r="D9" t="s">
        <v>22</v>
      </c>
      <c r="E9">
        <v>2.9199999999999999E-3</v>
      </c>
      <c r="F9">
        <v>2</v>
      </c>
      <c r="G9">
        <v>3</v>
      </c>
      <c r="H9" s="1">
        <v>45202.710995370369</v>
      </c>
      <c r="I9" t="s">
        <v>44</v>
      </c>
      <c r="J9">
        <v>0.77797700000000003</v>
      </c>
      <c r="K9">
        <v>98.883324434946005</v>
      </c>
      <c r="L9">
        <v>0.90143513805610753</v>
      </c>
      <c r="M9">
        <v>1.3687784325129741E-2</v>
      </c>
      <c r="N9">
        <v>2.4569640630251208</v>
      </c>
      <c r="O9">
        <v>0.61424101575628032</v>
      </c>
      <c r="P9">
        <f>Table1[[#This Row],[calc_%_H2_umol/h]]/Table1[[#This Row],[TiO2 (A, p25)]]</f>
        <v>210.3565122453015</v>
      </c>
      <c r="Q9">
        <v>5.4804184496749668E-2</v>
      </c>
      <c r="R9">
        <v>1.3394130274084069E-3</v>
      </c>
      <c r="S9">
        <v>0.14937504222686671</v>
      </c>
      <c r="T9">
        <v>3.7343760556716663E-2</v>
      </c>
      <c r="U9">
        <v>3.6895320275347129E-2</v>
      </c>
      <c r="V9">
        <v>0.1235409222257902</v>
      </c>
    </row>
    <row r="10" spans="1:22" x14ac:dyDescent="0.25">
      <c r="A10" s="2" t="s">
        <v>45</v>
      </c>
      <c r="B10" t="s">
        <v>46</v>
      </c>
      <c r="C10" t="s">
        <v>114</v>
      </c>
      <c r="D10" t="s">
        <v>22</v>
      </c>
      <c r="E10">
        <v>2.98E-3</v>
      </c>
      <c r="F10">
        <v>2</v>
      </c>
      <c r="G10">
        <v>3</v>
      </c>
      <c r="H10" s="1">
        <v>45202.718634259261</v>
      </c>
      <c r="I10" t="s">
        <v>47</v>
      </c>
      <c r="J10">
        <v>0.78360200000000002</v>
      </c>
      <c r="K10">
        <v>98.624787117822379</v>
      </c>
      <c r="L10">
        <v>1.142124302801661</v>
      </c>
      <c r="M10">
        <v>1.8828733380733639E-2</v>
      </c>
      <c r="N10">
        <v>3.1129897748856559</v>
      </c>
      <c r="O10">
        <v>0.77824744372141397</v>
      </c>
      <c r="P10">
        <f>Table1[[#This Row],[calc_%_H2_umol/h]]/Table1[[#This Row],[TiO2 (A, p25)]]</f>
        <v>261.15686030919932</v>
      </c>
      <c r="Q10">
        <v>4.8773417446528182E-2</v>
      </c>
      <c r="R10">
        <v>1.687473281847303E-3</v>
      </c>
      <c r="S10">
        <v>0.1329375002570439</v>
      </c>
      <c r="T10">
        <v>3.3234375064260982E-2</v>
      </c>
      <c r="U10">
        <v>3.5766877548988142E-2</v>
      </c>
      <c r="V10">
        <v>0.14854828438043691</v>
      </c>
    </row>
    <row r="11" spans="1:22" x14ac:dyDescent="0.25">
      <c r="A11" s="2" t="s">
        <v>48</v>
      </c>
      <c r="B11" t="s">
        <v>49</v>
      </c>
      <c r="C11" t="s">
        <v>114</v>
      </c>
      <c r="D11" t="s">
        <v>22</v>
      </c>
      <c r="E11">
        <v>2.99E-3</v>
      </c>
      <c r="F11">
        <v>2</v>
      </c>
      <c r="G11">
        <v>3</v>
      </c>
      <c r="H11" s="1">
        <v>45202.726099537038</v>
      </c>
      <c r="I11" t="s">
        <v>50</v>
      </c>
      <c r="J11">
        <v>0.78360200000000002</v>
      </c>
      <c r="K11">
        <v>98.744435980702917</v>
      </c>
      <c r="L11">
        <v>1.0369068967984989</v>
      </c>
      <c r="M11">
        <v>1.8054199411944052E-2</v>
      </c>
      <c r="N11">
        <v>2.8262077598069388</v>
      </c>
      <c r="O11">
        <v>0.70655193995173471</v>
      </c>
      <c r="P11">
        <f>Table1[[#This Row],[calc_%_H2_umol/h]]/Table1[[#This Row],[TiO2 (A, p25)]]</f>
        <v>236.30499663937616</v>
      </c>
      <c r="Q11">
        <v>4.9996682924019861E-2</v>
      </c>
      <c r="R11">
        <v>2.504894919571302E-3</v>
      </c>
      <c r="S11">
        <v>0.13627164953839721</v>
      </c>
      <c r="T11">
        <v>3.4067912384599289E-2</v>
      </c>
      <c r="U11">
        <v>3.6631139431777447E-2</v>
      </c>
      <c r="V11">
        <v>0.1320293001427838</v>
      </c>
    </row>
    <row r="12" spans="1:22" x14ac:dyDescent="0.25">
      <c r="A12" s="2" t="s">
        <v>51</v>
      </c>
      <c r="B12" t="s">
        <v>52</v>
      </c>
      <c r="C12" t="s">
        <v>114</v>
      </c>
      <c r="D12" t="s">
        <v>22</v>
      </c>
      <c r="E12">
        <v>2.99E-3</v>
      </c>
      <c r="F12">
        <v>2</v>
      </c>
      <c r="G12">
        <v>3</v>
      </c>
      <c r="H12" s="1">
        <v>45202.733634259261</v>
      </c>
      <c r="I12" t="s">
        <v>53</v>
      </c>
      <c r="J12">
        <v>0.79200199999999998</v>
      </c>
      <c r="K12">
        <v>98.742300341881915</v>
      </c>
      <c r="L12">
        <v>1.043453372308532</v>
      </c>
      <c r="M12">
        <v>1.5423653904590171E-2</v>
      </c>
      <c r="N12">
        <v>2.8440509238778571</v>
      </c>
      <c r="O12">
        <v>0.71101273096946427</v>
      </c>
      <c r="P12">
        <f>Table1[[#This Row],[calc_%_H2_umol/h]]/Table1[[#This Row],[TiO2 (A, p25)]]</f>
        <v>237.79689998978739</v>
      </c>
      <c r="Q12">
        <v>4.6998708977758083E-2</v>
      </c>
      <c r="R12">
        <v>1.510389695624347E-3</v>
      </c>
      <c r="S12">
        <v>0.12810033034205989</v>
      </c>
      <c r="T12">
        <v>3.2025082585514973E-2</v>
      </c>
      <c r="U12">
        <v>3.4538731461557892E-2</v>
      </c>
      <c r="V12">
        <v>0.13270884537024219</v>
      </c>
    </row>
    <row r="13" spans="1:22" x14ac:dyDescent="0.25">
      <c r="A13" s="2" t="s">
        <v>54</v>
      </c>
      <c r="B13" t="s">
        <v>55</v>
      </c>
      <c r="C13" t="s">
        <v>114</v>
      </c>
      <c r="D13" t="s">
        <v>22</v>
      </c>
      <c r="E13">
        <v>2.96E-3</v>
      </c>
      <c r="F13">
        <v>2</v>
      </c>
      <c r="G13">
        <v>3</v>
      </c>
      <c r="H13" s="1">
        <v>45202.741157407407</v>
      </c>
      <c r="I13" t="s">
        <v>56</v>
      </c>
      <c r="J13">
        <v>0.78082700000000005</v>
      </c>
      <c r="K13">
        <v>98.651559483453752</v>
      </c>
      <c r="L13">
        <v>1.1296499785637459</v>
      </c>
      <c r="M13">
        <v>1.8320247261683419E-2</v>
      </c>
      <c r="N13">
        <v>3.0789895844458059</v>
      </c>
      <c r="O13">
        <v>0.76974739611145138</v>
      </c>
      <c r="P13">
        <f>Table1[[#This Row],[calc_%_H2_umol/h]]/Table1[[#This Row],[TiO2 (A, p25)]]</f>
        <v>260.04979598359841</v>
      </c>
      <c r="Q13">
        <v>4.976016057961577E-2</v>
      </c>
      <c r="R13">
        <v>1.5530224221462919E-3</v>
      </c>
      <c r="S13">
        <v>0.13562698096961201</v>
      </c>
      <c r="T13">
        <v>3.3906745242402989E-2</v>
      </c>
      <c r="U13">
        <v>3.4910210972746332E-2</v>
      </c>
      <c r="V13">
        <v>0.1341201664301449</v>
      </c>
    </row>
    <row r="14" spans="1:22" x14ac:dyDescent="0.25">
      <c r="A14" s="2" t="s">
        <v>57</v>
      </c>
      <c r="B14" t="s">
        <v>58</v>
      </c>
      <c r="C14" t="s">
        <v>114</v>
      </c>
      <c r="D14" t="s">
        <v>22</v>
      </c>
      <c r="E14">
        <v>2.9499999999999999E-3</v>
      </c>
      <c r="F14">
        <v>2</v>
      </c>
      <c r="G14">
        <v>3</v>
      </c>
      <c r="H14" s="1">
        <v>45202.748611111107</v>
      </c>
      <c r="I14" t="s">
        <v>59</v>
      </c>
      <c r="J14">
        <v>0.78082700000000005</v>
      </c>
      <c r="K14">
        <v>98.639993220023285</v>
      </c>
      <c r="L14">
        <v>1.13989314058988</v>
      </c>
      <c r="M14">
        <v>1.9427095267709159E-2</v>
      </c>
      <c r="N14">
        <v>3.1069084883441249</v>
      </c>
      <c r="O14">
        <v>0.77672712208603123</v>
      </c>
      <c r="P14">
        <f>Table1[[#This Row],[calc_%_H2_umol/h]]/Table1[[#This Row],[TiO2 (A, p25)]]</f>
        <v>263.29732952068855</v>
      </c>
      <c r="Q14">
        <v>4.6882040631185937E-2</v>
      </c>
      <c r="R14">
        <v>9.6966521015032063E-4</v>
      </c>
      <c r="S14">
        <v>0.12778233748520451</v>
      </c>
      <c r="T14">
        <v>3.1945584371301128E-2</v>
      </c>
      <c r="U14">
        <v>3.4618231398824278E-2</v>
      </c>
      <c r="V14">
        <v>0.1386133673568247</v>
      </c>
    </row>
    <row r="15" spans="1:22" x14ac:dyDescent="0.25">
      <c r="A15" s="2" t="s">
        <v>60</v>
      </c>
      <c r="B15" t="s">
        <v>61</v>
      </c>
      <c r="C15" t="s">
        <v>114</v>
      </c>
      <c r="D15" t="s">
        <v>22</v>
      </c>
      <c r="E15">
        <v>2.9399999999999999E-3</v>
      </c>
      <c r="F15">
        <v>2</v>
      </c>
      <c r="G15">
        <v>3</v>
      </c>
      <c r="H15" s="1">
        <v>45202.756076388891</v>
      </c>
      <c r="I15" t="s">
        <v>62</v>
      </c>
      <c r="J15">
        <v>0.78637699999999999</v>
      </c>
      <c r="K15">
        <v>98.56593027049405</v>
      </c>
      <c r="L15">
        <v>1.2084692667571439</v>
      </c>
      <c r="M15">
        <v>1.9418619284110761E-2</v>
      </c>
      <c r="N15">
        <v>3.2938205250079928</v>
      </c>
      <c r="O15">
        <v>0.82345513125199821</v>
      </c>
      <c r="P15">
        <f>Table1[[#This Row],[calc_%_H2_umol/h]]/Table1[[#This Row],[TiO2 (A, p25)]]</f>
        <v>280.08677933741438</v>
      </c>
      <c r="Q15">
        <v>4.6370466303650652E-2</v>
      </c>
      <c r="R15">
        <v>1.5343173193140211E-3</v>
      </c>
      <c r="S15">
        <v>0.12638798343214311</v>
      </c>
      <c r="T15">
        <v>3.1596995858035777E-2</v>
      </c>
      <c r="U15">
        <v>3.393976081777815E-2</v>
      </c>
      <c r="V15">
        <v>0.14529023562737861</v>
      </c>
    </row>
    <row r="16" spans="1:22" x14ac:dyDescent="0.25">
      <c r="A16" s="2" t="s">
        <v>63</v>
      </c>
      <c r="B16" t="s">
        <v>64</v>
      </c>
      <c r="C16" t="s">
        <v>114</v>
      </c>
      <c r="D16" t="s">
        <v>22</v>
      </c>
      <c r="E16">
        <v>2.81E-3</v>
      </c>
      <c r="F16">
        <v>2</v>
      </c>
      <c r="G16">
        <v>3</v>
      </c>
      <c r="H16" s="1">
        <v>45202.763541666667</v>
      </c>
      <c r="I16" t="s">
        <v>65</v>
      </c>
      <c r="J16">
        <v>0.77250099999999999</v>
      </c>
      <c r="K16">
        <v>99.278430114367637</v>
      </c>
      <c r="L16">
        <v>0.36298649806477612</v>
      </c>
      <c r="M16">
        <v>5.8283843635948624E-3</v>
      </c>
      <c r="N16">
        <v>0.9893610127420861</v>
      </c>
      <c r="O16">
        <v>0.2473402531855215</v>
      </c>
      <c r="P16">
        <f>Table1[[#This Row],[calc_%_H2_umol/h]]/Table1[[#This Row],[TiO2 (A, p25)]]</f>
        <v>88.021442414776331</v>
      </c>
      <c r="Q16">
        <v>9.3865840851340837E-2</v>
      </c>
      <c r="R16">
        <v>1.3751284941667769E-3</v>
      </c>
      <c r="S16">
        <v>0.25584203231161939</v>
      </c>
      <c r="T16">
        <v>6.3960508077904848E-2</v>
      </c>
      <c r="U16">
        <v>6.4637563311113005E-2</v>
      </c>
      <c r="V16">
        <v>0.20007998340513941</v>
      </c>
    </row>
    <row r="17" spans="1:22" x14ac:dyDescent="0.25">
      <c r="A17" s="2" t="s">
        <v>66</v>
      </c>
      <c r="B17" t="s">
        <v>67</v>
      </c>
      <c r="C17" t="s">
        <v>115</v>
      </c>
      <c r="D17" t="s">
        <v>22</v>
      </c>
      <c r="E17">
        <v>3.0100000000000001E-3</v>
      </c>
      <c r="F17">
        <v>2</v>
      </c>
      <c r="G17">
        <v>3</v>
      </c>
      <c r="H17" s="1">
        <v>45202.771921296298</v>
      </c>
      <c r="I17" t="s">
        <v>68</v>
      </c>
      <c r="J17">
        <v>0.75015100000000001</v>
      </c>
      <c r="K17">
        <v>99.566116688497743</v>
      </c>
      <c r="L17">
        <v>3.225243858032445E-2</v>
      </c>
      <c r="M17">
        <v>7.4026895990068561E-4</v>
      </c>
      <c r="N17">
        <v>8.790769206940971E-2</v>
      </c>
      <c r="O17">
        <v>2.1976923017352431E-2</v>
      </c>
      <c r="P17">
        <f>Table1[[#This Row],[calc_%_H2_umol/h]]/Table1[[#This Row],[TiO2 (A, p25)]]</f>
        <v>7.3013033280240629</v>
      </c>
      <c r="Q17">
        <v>7.8981576218226962E-2</v>
      </c>
      <c r="R17">
        <v>1.5544523986648869E-3</v>
      </c>
      <c r="S17">
        <v>0.21527327504420479</v>
      </c>
      <c r="T17">
        <v>5.3818318761051212E-2</v>
      </c>
      <c r="U17">
        <v>7.9913540117767357E-2</v>
      </c>
      <c r="V17">
        <v>0.2427357565859421</v>
      </c>
    </row>
    <row r="18" spans="1:22" x14ac:dyDescent="0.25">
      <c r="A18" s="2" t="s">
        <v>69</v>
      </c>
      <c r="B18" t="s">
        <v>70</v>
      </c>
      <c r="C18" t="s">
        <v>115</v>
      </c>
      <c r="D18" t="s">
        <v>22</v>
      </c>
      <c r="E18">
        <v>3.0000000000000001E-3</v>
      </c>
      <c r="F18">
        <v>2</v>
      </c>
      <c r="G18">
        <v>3</v>
      </c>
      <c r="H18" s="1">
        <v>45202.779398148137</v>
      </c>
      <c r="I18" t="s">
        <v>71</v>
      </c>
      <c r="J18">
        <v>0.75570099999999996</v>
      </c>
      <c r="K18">
        <v>99.689342354081262</v>
      </c>
      <c r="L18">
        <v>0.1082463138165556</v>
      </c>
      <c r="M18">
        <v>1.581761396728444E-3</v>
      </c>
      <c r="N18">
        <v>0.29503764805057231</v>
      </c>
      <c r="O18">
        <v>7.3759412012643064E-2</v>
      </c>
      <c r="P18">
        <f>Table1[[#This Row],[calc_%_H2_umol/h]]/Table1[[#This Row],[TiO2 (A, p25)]]</f>
        <v>24.58647067088102</v>
      </c>
      <c r="Q18">
        <v>4.871148304337853E-2</v>
      </c>
      <c r="R18">
        <v>9.0595303488800539E-4</v>
      </c>
      <c r="S18">
        <v>0.13276869099237321</v>
      </c>
      <c r="T18">
        <v>3.3192172748093302E-2</v>
      </c>
      <c r="U18">
        <v>5.0070265445759973E-2</v>
      </c>
      <c r="V18">
        <v>0.10362958361304619</v>
      </c>
    </row>
    <row r="19" spans="1:22" x14ac:dyDescent="0.25">
      <c r="A19" s="2" t="s">
        <v>72</v>
      </c>
      <c r="B19" t="s">
        <v>73</v>
      </c>
      <c r="C19" t="s">
        <v>115</v>
      </c>
      <c r="D19" t="s">
        <v>22</v>
      </c>
      <c r="E19">
        <v>2.98E-3</v>
      </c>
      <c r="F19">
        <v>2</v>
      </c>
      <c r="G19">
        <v>3</v>
      </c>
      <c r="H19" s="1">
        <v>45202.786944444437</v>
      </c>
      <c r="I19" t="s">
        <v>74</v>
      </c>
      <c r="J19">
        <v>0.76132599999999995</v>
      </c>
      <c r="K19">
        <v>99.337074592001528</v>
      </c>
      <c r="L19">
        <v>0.47067469475208012</v>
      </c>
      <c r="M19">
        <v>8.9500404102944523E-3</v>
      </c>
      <c r="N19">
        <v>1.2828774490363839</v>
      </c>
      <c r="O19">
        <v>0.32071936225909592</v>
      </c>
      <c r="P19">
        <f>Table1[[#This Row],[calc_%_H2_umol/h]]/Table1[[#This Row],[TiO2 (A, p25)]]</f>
        <v>107.62394706681071</v>
      </c>
      <c r="Q19">
        <v>4.8440785104705862E-2</v>
      </c>
      <c r="R19">
        <v>1.8088223270940869E-3</v>
      </c>
      <c r="S19">
        <v>0.13203087295181179</v>
      </c>
      <c r="T19">
        <v>3.3007718237952947E-2</v>
      </c>
      <c r="U19">
        <v>4.4973357252785152E-2</v>
      </c>
      <c r="V19">
        <v>9.8836570888897621E-2</v>
      </c>
    </row>
    <row r="20" spans="1:22" x14ac:dyDescent="0.25">
      <c r="A20" s="2" t="s">
        <v>75</v>
      </c>
      <c r="B20" t="s">
        <v>76</v>
      </c>
      <c r="C20" t="s">
        <v>115</v>
      </c>
      <c r="D20" t="s">
        <v>22</v>
      </c>
      <c r="E20">
        <v>3.0000000000000001E-3</v>
      </c>
      <c r="F20">
        <v>2</v>
      </c>
      <c r="G20">
        <v>3</v>
      </c>
      <c r="H20" s="1">
        <v>45202.794421296298</v>
      </c>
      <c r="I20" t="s">
        <v>77</v>
      </c>
      <c r="J20">
        <v>0.75847600000000004</v>
      </c>
      <c r="K20">
        <v>99.137115668591051</v>
      </c>
      <c r="L20">
        <v>0.66362889185360752</v>
      </c>
      <c r="M20">
        <v>1.091220015849744E-2</v>
      </c>
      <c r="N20">
        <v>1.8087960737647779</v>
      </c>
      <c r="O20">
        <v>0.45219901844119459</v>
      </c>
      <c r="P20">
        <f>Table1[[#This Row],[calc_%_H2_umol/h]]/Table1[[#This Row],[TiO2 (A, p25)]]</f>
        <v>150.73300614706486</v>
      </c>
      <c r="Q20">
        <v>4.7433259209195687E-2</v>
      </c>
      <c r="R20">
        <v>2.393682780022503E-3</v>
      </c>
      <c r="S20">
        <v>0.1292847464549306</v>
      </c>
      <c r="T20">
        <v>3.2321186613732643E-2</v>
      </c>
      <c r="U20">
        <v>4.2625403580087831E-2</v>
      </c>
      <c r="V20">
        <v>0.1091967767660529</v>
      </c>
    </row>
    <row r="21" spans="1:22" x14ac:dyDescent="0.25">
      <c r="A21" s="2" t="s">
        <v>78</v>
      </c>
      <c r="B21" t="s">
        <v>79</v>
      </c>
      <c r="C21" t="s">
        <v>115</v>
      </c>
      <c r="D21" t="s">
        <v>22</v>
      </c>
      <c r="E21">
        <v>2.9199999999999999E-3</v>
      </c>
      <c r="F21">
        <v>2</v>
      </c>
      <c r="G21">
        <v>3</v>
      </c>
      <c r="H21" s="1">
        <v>45202.801886574067</v>
      </c>
      <c r="I21" t="s">
        <v>80</v>
      </c>
      <c r="J21">
        <v>0.76402700000000001</v>
      </c>
      <c r="K21">
        <v>99.163514666726158</v>
      </c>
      <c r="L21">
        <v>0.65283052022327714</v>
      </c>
      <c r="M21">
        <v>9.0735675042148169E-3</v>
      </c>
      <c r="N21">
        <v>1.779363882900636</v>
      </c>
      <c r="O21">
        <v>0.44484097072515899</v>
      </c>
      <c r="P21">
        <f>Table1[[#This Row],[calc_%_H2_umol/h]]/Table1[[#This Row],[TiO2 (A, p25)]]</f>
        <v>152.34279819354759</v>
      </c>
      <c r="Q21">
        <v>4.6900412426213282E-2</v>
      </c>
      <c r="R21">
        <v>1.9804364835488979E-3</v>
      </c>
      <c r="S21">
        <v>0.1278324119034846</v>
      </c>
      <c r="T21">
        <v>3.1958102975871157E-2</v>
      </c>
      <c r="U21">
        <v>4.0096124051415521E-2</v>
      </c>
      <c r="V21">
        <v>9.6658276572930205E-2</v>
      </c>
    </row>
    <row r="22" spans="1:22" x14ac:dyDescent="0.25">
      <c r="A22" s="2" t="s">
        <v>81</v>
      </c>
      <c r="B22" t="s">
        <v>82</v>
      </c>
      <c r="C22" t="s">
        <v>115</v>
      </c>
      <c r="D22" t="s">
        <v>22</v>
      </c>
      <c r="E22">
        <v>2.9399999999999999E-3</v>
      </c>
      <c r="F22">
        <v>2</v>
      </c>
      <c r="G22">
        <v>3</v>
      </c>
      <c r="H22" s="1">
        <v>45202.80940972222</v>
      </c>
      <c r="I22" t="s">
        <v>83</v>
      </c>
      <c r="J22">
        <v>0.76402700000000001</v>
      </c>
      <c r="K22">
        <v>99.13234034265875</v>
      </c>
      <c r="L22">
        <v>0.69647063709016122</v>
      </c>
      <c r="M22">
        <v>8.3398030530993181E-3</v>
      </c>
      <c r="N22">
        <v>1.8983099881959871</v>
      </c>
      <c r="O22">
        <v>0.47457749704899682</v>
      </c>
      <c r="P22">
        <f>Table1[[#This Row],[calc_%_H2_umol/h]]/Table1[[#This Row],[TiO2 (A, p25)]]</f>
        <v>161.42091736360436</v>
      </c>
      <c r="Q22">
        <v>4.7158837180998732E-2</v>
      </c>
      <c r="R22">
        <v>1.4570754066494621E-3</v>
      </c>
      <c r="S22">
        <v>0.1285367779845242</v>
      </c>
      <c r="T22">
        <v>3.2134194496131037E-2</v>
      </c>
      <c r="U22">
        <v>3.8554547085973452E-2</v>
      </c>
      <c r="V22">
        <v>8.5475635984109191E-2</v>
      </c>
    </row>
    <row r="23" spans="1:22" x14ac:dyDescent="0.25">
      <c r="A23" s="2" t="s">
        <v>84</v>
      </c>
      <c r="B23" t="s">
        <v>85</v>
      </c>
      <c r="C23" t="s">
        <v>115</v>
      </c>
      <c r="D23" t="s">
        <v>22</v>
      </c>
      <c r="E23">
        <v>3.0000000000000001E-3</v>
      </c>
      <c r="F23">
        <v>2</v>
      </c>
      <c r="G23">
        <v>3</v>
      </c>
      <c r="H23" s="1">
        <v>45202.816863425927</v>
      </c>
      <c r="I23" t="s">
        <v>86</v>
      </c>
      <c r="J23">
        <v>0.766876</v>
      </c>
      <c r="K23">
        <v>99.352786707839087</v>
      </c>
      <c r="L23">
        <v>0.49318302435384648</v>
      </c>
      <c r="M23">
        <v>7.7984126813073892E-3</v>
      </c>
      <c r="N23">
        <v>1.3442264630869341</v>
      </c>
      <c r="O23">
        <v>0.33605661577173362</v>
      </c>
      <c r="P23">
        <f>Table1[[#This Row],[calc_%_H2_umol/h]]/Table1[[#This Row],[TiO2 (A, p25)]]</f>
        <v>112.01887192391121</v>
      </c>
      <c r="Q23">
        <v>4.5542255469919642E-2</v>
      </c>
      <c r="R23">
        <v>1.8780769636111141E-3</v>
      </c>
      <c r="S23">
        <v>0.1241306005443701</v>
      </c>
      <c r="T23">
        <v>3.1032650136092532E-2</v>
      </c>
      <c r="U23">
        <v>3.7561420043930642E-2</v>
      </c>
      <c r="V23">
        <v>7.0926592293215823E-2</v>
      </c>
    </row>
    <row r="24" spans="1:22" x14ac:dyDescent="0.25">
      <c r="A24" s="2" t="s">
        <v>87</v>
      </c>
      <c r="B24" t="s">
        <v>88</v>
      </c>
      <c r="C24" t="s">
        <v>115</v>
      </c>
      <c r="D24" t="s">
        <v>22</v>
      </c>
      <c r="E24">
        <v>2.98E-3</v>
      </c>
      <c r="F24">
        <v>2</v>
      </c>
      <c r="G24">
        <v>3</v>
      </c>
      <c r="H24" s="1">
        <v>45202.824374999997</v>
      </c>
      <c r="I24" t="s">
        <v>89</v>
      </c>
      <c r="J24">
        <v>0.76402700000000001</v>
      </c>
      <c r="K24">
        <v>99.265668272211826</v>
      </c>
      <c r="L24">
        <v>0.57698617201497682</v>
      </c>
      <c r="M24">
        <v>8.5824427364269811E-3</v>
      </c>
      <c r="N24">
        <v>1.5726414798520889</v>
      </c>
      <c r="O24">
        <v>0.39316036996302223</v>
      </c>
      <c r="P24">
        <f>Table1[[#This Row],[calc_%_H2_umol/h]]/Table1[[#This Row],[TiO2 (A, p25)]]</f>
        <v>131.93301005470545</v>
      </c>
      <c r="Q24">
        <v>4.5536196261444922E-2</v>
      </c>
      <c r="R24">
        <v>2.308575761452616E-3</v>
      </c>
      <c r="S24">
        <v>0.1241140854820609</v>
      </c>
      <c r="T24">
        <v>3.1028521370515219E-2</v>
      </c>
      <c r="U24">
        <v>3.7168150422916692E-2</v>
      </c>
      <c r="V24">
        <v>7.4641209088831192E-2</v>
      </c>
    </row>
    <row r="25" spans="1:22" x14ac:dyDescent="0.25">
      <c r="A25" s="2" t="s">
        <v>90</v>
      </c>
      <c r="B25" t="s">
        <v>91</v>
      </c>
      <c r="C25" t="s">
        <v>115</v>
      </c>
      <c r="D25" t="s">
        <v>22</v>
      </c>
      <c r="E25">
        <v>2.99E-3</v>
      </c>
      <c r="F25">
        <v>2</v>
      </c>
      <c r="G25">
        <v>3</v>
      </c>
      <c r="H25" s="1">
        <v>45202.831828703696</v>
      </c>
      <c r="I25" t="s">
        <v>92</v>
      </c>
      <c r="J25">
        <v>0.76132599999999995</v>
      </c>
      <c r="K25">
        <v>99.287870033832704</v>
      </c>
      <c r="L25">
        <v>0.55654827814418661</v>
      </c>
      <c r="M25">
        <v>7.2323410483988368E-3</v>
      </c>
      <c r="N25">
        <v>1.5169356740270139</v>
      </c>
      <c r="O25">
        <v>0.37923391850675348</v>
      </c>
      <c r="P25">
        <f>Table1[[#This Row],[calc_%_H2_umol/h]]/Table1[[#This Row],[TiO2 (A, p25)]]</f>
        <v>126.83408645710819</v>
      </c>
      <c r="Q25">
        <v>4.5306879960595008E-2</v>
      </c>
      <c r="R25">
        <v>3.0554862754613851E-3</v>
      </c>
      <c r="S25">
        <v>0.12348905780511769</v>
      </c>
      <c r="T25">
        <v>3.0872264451279441E-2</v>
      </c>
      <c r="U25">
        <v>3.626306579664991E-2</v>
      </c>
      <c r="V25">
        <v>7.4011742265857869E-2</v>
      </c>
    </row>
    <row r="26" spans="1:22" x14ac:dyDescent="0.25">
      <c r="A26" s="2" t="s">
        <v>93</v>
      </c>
      <c r="B26" t="s">
        <v>94</v>
      </c>
      <c r="C26" t="s">
        <v>115</v>
      </c>
      <c r="D26" t="s">
        <v>22</v>
      </c>
      <c r="E26">
        <v>2.97E-3</v>
      </c>
      <c r="F26">
        <v>2</v>
      </c>
      <c r="G26">
        <v>3</v>
      </c>
      <c r="H26" s="1">
        <v>45202.839317129627</v>
      </c>
      <c r="I26" t="s">
        <v>95</v>
      </c>
      <c r="J26">
        <v>0.769652</v>
      </c>
      <c r="K26">
        <v>99.080236529880409</v>
      </c>
      <c r="L26">
        <v>0.75303196913633341</v>
      </c>
      <c r="M26">
        <v>9.9040609751749054E-3</v>
      </c>
      <c r="N26">
        <v>2.05247433605351</v>
      </c>
      <c r="O26">
        <v>0.51311858401337762</v>
      </c>
      <c r="P26">
        <f>Table1[[#This Row],[calc_%_H2_umol/h]]/Table1[[#This Row],[TiO2 (A, p25)]]</f>
        <v>172.76720000450425</v>
      </c>
      <c r="Q26">
        <v>4.4507566954231782E-2</v>
      </c>
      <c r="R26">
        <v>1.796272370961384E-3</v>
      </c>
      <c r="S26">
        <v>0.1213104392347589</v>
      </c>
      <c r="T26">
        <v>3.0327609808689721E-2</v>
      </c>
      <c r="U26">
        <v>3.5692621762554722E-2</v>
      </c>
      <c r="V26">
        <v>8.6531312266478616E-2</v>
      </c>
    </row>
    <row r="27" spans="1:22" x14ac:dyDescent="0.25">
      <c r="A27" s="2" t="s">
        <v>96</v>
      </c>
      <c r="B27" t="s">
        <v>97</v>
      </c>
      <c r="C27" t="s">
        <v>115</v>
      </c>
      <c r="D27" t="s">
        <v>22</v>
      </c>
      <c r="E27">
        <v>2.99E-3</v>
      </c>
      <c r="F27">
        <v>2</v>
      </c>
      <c r="G27">
        <v>3</v>
      </c>
      <c r="H27" s="1">
        <v>45202.846828703703</v>
      </c>
      <c r="I27" t="s">
        <v>98</v>
      </c>
      <c r="J27">
        <v>0.77250099999999999</v>
      </c>
      <c r="K27">
        <v>99.080555256455625</v>
      </c>
      <c r="L27">
        <v>0.75399667477303656</v>
      </c>
      <c r="M27">
        <v>1.0436648860585001E-2</v>
      </c>
      <c r="N27">
        <v>2.055103751061548</v>
      </c>
      <c r="O27">
        <v>0.51377593776538699</v>
      </c>
      <c r="P27">
        <f>Table1[[#This Row],[calc_%_H2_umol/h]]/Table1[[#This Row],[TiO2 (A, p25)]]</f>
        <v>171.83141731283845</v>
      </c>
      <c r="Q27">
        <v>4.5112810288545788E-2</v>
      </c>
      <c r="R27">
        <v>1.662927992143196E-3</v>
      </c>
      <c r="S27">
        <v>0.1229600988264648</v>
      </c>
      <c r="T27">
        <v>3.0740024706616211E-2</v>
      </c>
      <c r="U27">
        <v>3.6250418175638698E-2</v>
      </c>
      <c r="V27">
        <v>8.4084840307140779E-2</v>
      </c>
    </row>
    <row r="28" spans="1:22" x14ac:dyDescent="0.25">
      <c r="A28" s="2" t="s">
        <v>99</v>
      </c>
      <c r="B28" t="s">
        <v>100</v>
      </c>
      <c r="C28" t="s">
        <v>115</v>
      </c>
      <c r="D28" t="s">
        <v>22</v>
      </c>
      <c r="E28">
        <v>2.97E-3</v>
      </c>
      <c r="F28">
        <v>2</v>
      </c>
      <c r="G28">
        <v>3</v>
      </c>
      <c r="H28" s="1">
        <v>45202.85428240741</v>
      </c>
      <c r="I28" t="s">
        <v>101</v>
      </c>
      <c r="J28">
        <v>0.766876</v>
      </c>
      <c r="K28">
        <v>99.133551662603111</v>
      </c>
      <c r="L28">
        <v>0.7051549181472565</v>
      </c>
      <c r="M28">
        <v>1.0624773981598249E-2</v>
      </c>
      <c r="N28">
        <v>1.921979984593625</v>
      </c>
      <c r="O28">
        <v>0.48049499614840641</v>
      </c>
      <c r="P28">
        <f>Table1[[#This Row],[calc_%_H2_umol/h]]/Table1[[#This Row],[TiO2 (A, p25)]]</f>
        <v>161.78282698599543</v>
      </c>
      <c r="Q28">
        <v>4.3663403798920461E-2</v>
      </c>
      <c r="R28">
        <v>9.8140283345919416E-4</v>
      </c>
      <c r="S28">
        <v>0.119009576478951</v>
      </c>
      <c r="T28">
        <v>2.9752394119737759E-2</v>
      </c>
      <c r="U28">
        <v>3.5594659934001807E-2</v>
      </c>
      <c r="V28">
        <v>8.2035355516702407E-2</v>
      </c>
    </row>
    <row r="29" spans="1:22" x14ac:dyDescent="0.25">
      <c r="A29" s="2" t="s">
        <v>102</v>
      </c>
      <c r="B29" t="s">
        <v>103</v>
      </c>
      <c r="C29" t="s">
        <v>115</v>
      </c>
      <c r="D29" t="s">
        <v>22</v>
      </c>
      <c r="E29">
        <v>3.0000000000000001E-3</v>
      </c>
      <c r="F29">
        <v>2</v>
      </c>
      <c r="G29">
        <v>3</v>
      </c>
      <c r="H29" s="1">
        <v>45202.861747685187</v>
      </c>
      <c r="I29" t="s">
        <v>104</v>
      </c>
      <c r="J29">
        <v>0.769652</v>
      </c>
      <c r="K29">
        <v>99.171715183864777</v>
      </c>
      <c r="L29">
        <v>0.67614523275586169</v>
      </c>
      <c r="M29">
        <v>9.5965615501289025E-3</v>
      </c>
      <c r="N29">
        <v>1.8429107854052911</v>
      </c>
      <c r="O29">
        <v>0.46072769635132282</v>
      </c>
      <c r="P29">
        <f>Table1[[#This Row],[calc_%_H2_umol/h]]/Table1[[#This Row],[TiO2 (A, p25)]]</f>
        <v>153.57589878377428</v>
      </c>
      <c r="Q29">
        <v>4.3379409023646717E-2</v>
      </c>
      <c r="R29">
        <v>1.6759613889174769E-3</v>
      </c>
      <c r="S29">
        <v>0.1182355163968922</v>
      </c>
      <c r="T29">
        <v>2.9558879099223039E-2</v>
      </c>
      <c r="U29">
        <v>3.5003007240196643E-2</v>
      </c>
      <c r="V29">
        <v>7.3757167115521341E-2</v>
      </c>
    </row>
    <row r="30" spans="1:22" x14ac:dyDescent="0.25">
      <c r="A30" s="2" t="s">
        <v>105</v>
      </c>
      <c r="B30" t="s">
        <v>106</v>
      </c>
      <c r="C30" t="s">
        <v>115</v>
      </c>
      <c r="D30" t="s">
        <v>22</v>
      </c>
      <c r="E30">
        <v>2.8999999999999998E-3</v>
      </c>
      <c r="F30">
        <v>2</v>
      </c>
      <c r="G30">
        <v>3</v>
      </c>
      <c r="H30" s="1">
        <v>45202.86928240741</v>
      </c>
      <c r="I30" t="s">
        <v>107</v>
      </c>
      <c r="J30">
        <v>0.766876</v>
      </c>
      <c r="K30">
        <v>99.142826460725757</v>
      </c>
      <c r="L30">
        <v>0.698648070750718</v>
      </c>
      <c r="M30">
        <v>7.6103385992002306E-3</v>
      </c>
      <c r="N30">
        <v>1.9042448314561971</v>
      </c>
      <c r="O30">
        <v>0.47606120786404937</v>
      </c>
      <c r="P30">
        <f>Table1[[#This Row],[calc_%_H2_umol/h]]/Table1[[#This Row],[TiO2 (A, p25)]]</f>
        <v>164.1590371944998</v>
      </c>
      <c r="Q30">
        <v>4.2851601238941037E-2</v>
      </c>
      <c r="R30">
        <v>2.930344363712218E-3</v>
      </c>
      <c r="S30">
        <v>0.1167969162087486</v>
      </c>
      <c r="T30">
        <v>2.919922905218714E-2</v>
      </c>
      <c r="U30">
        <v>3.484313482830885E-2</v>
      </c>
      <c r="V30">
        <v>8.0830732456266888E-2</v>
      </c>
    </row>
    <row r="31" spans="1:22" x14ac:dyDescent="0.25">
      <c r="A31" s="2" t="s">
        <v>108</v>
      </c>
      <c r="B31" t="s">
        <v>109</v>
      </c>
      <c r="C31" t="s">
        <v>115</v>
      </c>
      <c r="D31" t="s">
        <v>22</v>
      </c>
      <c r="E31">
        <v>2.9099999999999998E-3</v>
      </c>
      <c r="F31">
        <v>2</v>
      </c>
      <c r="G31">
        <v>3</v>
      </c>
      <c r="H31" s="1">
        <v>45202.876747685194</v>
      </c>
      <c r="I31" t="s">
        <v>110</v>
      </c>
      <c r="J31">
        <v>0.75292599999999998</v>
      </c>
      <c r="K31">
        <v>99.5534448839486</v>
      </c>
      <c r="L31">
        <v>0.17471821316716141</v>
      </c>
      <c r="M31">
        <v>3.3087913061898631E-3</v>
      </c>
      <c r="N31">
        <v>0.47621437503910452</v>
      </c>
      <c r="O31">
        <v>0.1190535937597761</v>
      </c>
      <c r="P31">
        <f>Table1[[#This Row],[calc_%_H2_umol/h]]/Table1[[#This Row],[TiO2 (A, p25)]]</f>
        <v>40.911887889957427</v>
      </c>
      <c r="Q31">
        <v>4.3348986778988539E-2</v>
      </c>
      <c r="R31">
        <v>3.1023965261821151E-3</v>
      </c>
      <c r="S31">
        <v>0.11815259710665579</v>
      </c>
      <c r="T31">
        <v>2.9538149276663959E-2</v>
      </c>
      <c r="U31">
        <v>6.4918514253003282E-2</v>
      </c>
      <c r="V31">
        <v>0.16356940185224969</v>
      </c>
    </row>
    <row r="32" spans="1:22" x14ac:dyDescent="0.25">
      <c r="A32" s="6" t="s">
        <v>113</v>
      </c>
      <c r="P32">
        <f>SUBTOTAL(101,Table1[h2 umol/hg])</f>
        <v>157.14191171198118</v>
      </c>
      <c r="V32">
        <f>SUBTOTAL(109,Table1[calc_%_CO2_Avg])</f>
        <v>3.6906889177167606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Metadata/LabelInfo.xml><?xml version="1.0" encoding="utf-8"?>
<clbl:labelList xmlns:clbl="http://schemas.microsoft.com/office/2020/mipLabelMetadata">
  <clbl:label id="{53255131-b129-4010-86e1-474bfd7e8076}" enabled="0" method="" siteId="{53255131-b129-4010-86e1-474bfd7e807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Gee, Jack [sgjgee2]</cp:lastModifiedBy>
  <dcterms:created xsi:type="dcterms:W3CDTF">2023-10-03T21:05:56Z</dcterms:created>
  <dcterms:modified xsi:type="dcterms:W3CDTF">2023-10-03T21:09:41Z</dcterms:modified>
</cp:coreProperties>
</file>