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"/>
    </mc:Choice>
  </mc:AlternateContent>
  <xr:revisionPtr revIDLastSave="387" documentId="8_{FB320AB7-54CE-422C-B290-55354B4F8708}" xr6:coauthVersionLast="47" xr6:coauthVersionMax="47" xr10:uidLastSave="{A7753B4C-F820-4D9A-A038-297FE7C12A95}"/>
  <bookViews>
    <workbookView xWindow="51480" yWindow="5295" windowWidth="29040" windowHeight="15840" xr2:uid="{00000000-000D-0000-FFFF-FFFF00000000}"/>
  </bookViews>
  <sheets>
    <sheet name="Graph" sheetId="4" r:id="rId1"/>
    <sheet name="sampling" sheetId="5" r:id="rId2"/>
    <sheet name="holly dispen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5" l="1"/>
  <c r="J2" i="5" s="1"/>
  <c r="I3" i="5"/>
  <c r="J3" i="5"/>
  <c r="I4" i="5"/>
  <c r="J4" i="5" s="1"/>
  <c r="I5" i="5"/>
  <c r="J5" i="5"/>
  <c r="I6" i="5"/>
  <c r="J6" i="5" s="1"/>
  <c r="I7" i="5"/>
  <c r="J7" i="5"/>
  <c r="I8" i="5"/>
  <c r="J8" i="5" s="1"/>
  <c r="I9" i="5"/>
  <c r="J9" i="5"/>
  <c r="I10" i="5"/>
  <c r="J10" i="5" s="1"/>
  <c r="D11" i="5"/>
  <c r="I11" i="5"/>
  <c r="J11" i="5"/>
  <c r="D12" i="5"/>
  <c r="I12" i="5"/>
  <c r="J12" i="5"/>
  <c r="I13" i="5"/>
  <c r="J13" i="5" s="1"/>
  <c r="I14" i="5"/>
  <c r="J14" i="5"/>
  <c r="I15" i="5"/>
  <c r="J15" i="5" s="1"/>
  <c r="I16" i="5"/>
  <c r="J16" i="5"/>
  <c r="I17" i="5"/>
  <c r="J17" i="5" s="1"/>
  <c r="I18" i="5"/>
  <c r="J18" i="5"/>
  <c r="I19" i="5"/>
  <c r="J19" i="5" s="1"/>
  <c r="I20" i="5"/>
  <c r="J20" i="5"/>
  <c r="I21" i="5"/>
  <c r="J21" i="5" s="1"/>
  <c r="I22" i="5"/>
  <c r="J22" i="5"/>
  <c r="I23" i="5"/>
  <c r="J23" i="5" s="1"/>
  <c r="I24" i="5"/>
  <c r="J24" i="5"/>
  <c r="I25" i="5"/>
  <c r="J25" i="5" s="1"/>
  <c r="D26" i="5"/>
  <c r="I26" i="5"/>
  <c r="J26" i="5"/>
  <c r="D27" i="5"/>
  <c r="I27" i="5"/>
  <c r="J27" i="5"/>
  <c r="I28" i="5"/>
  <c r="J28" i="5" s="1"/>
  <c r="I29" i="5"/>
  <c r="J29" i="5"/>
  <c r="I30" i="5"/>
  <c r="J30" i="5" s="1"/>
  <c r="I31" i="5"/>
  <c r="J31" i="5"/>
  <c r="I32" i="5"/>
  <c r="J32" i="5" s="1"/>
  <c r="I33" i="5"/>
  <c r="J33" i="5"/>
  <c r="I34" i="5"/>
  <c r="J34" i="5" s="1"/>
  <c r="I35" i="5"/>
  <c r="J35" i="5"/>
  <c r="I36" i="5"/>
  <c r="J36" i="5" s="1"/>
  <c r="I37" i="5"/>
  <c r="J37" i="5"/>
  <c r="I38" i="5"/>
  <c r="J38" i="5" s="1"/>
  <c r="D39" i="5"/>
  <c r="I39" i="5"/>
  <c r="J39" i="5"/>
  <c r="D40" i="5"/>
  <c r="I40" i="5"/>
  <c r="J40" i="5"/>
  <c r="I41" i="5"/>
  <c r="J41" i="5" s="1"/>
  <c r="I42" i="5"/>
  <c r="J42" i="5"/>
  <c r="I43" i="5"/>
  <c r="J43" i="5" s="1"/>
  <c r="I44" i="5"/>
  <c r="J44" i="5"/>
  <c r="I45" i="5"/>
  <c r="J45" i="5" s="1"/>
  <c r="I46" i="5"/>
  <c r="J46" i="5"/>
  <c r="I47" i="5"/>
  <c r="J47" i="5" s="1"/>
  <c r="I48" i="5"/>
  <c r="J48" i="5"/>
  <c r="I49" i="5"/>
  <c r="J49" i="5" s="1"/>
  <c r="I50" i="5"/>
  <c r="J50" i="5"/>
  <c r="I51" i="5"/>
  <c r="J51" i="5" s="1"/>
  <c r="D52" i="5"/>
  <c r="I52" i="5"/>
  <c r="J52" i="5"/>
  <c r="D53" i="5"/>
  <c r="I53" i="5"/>
  <c r="J53" i="5"/>
  <c r="I54" i="5"/>
  <c r="J54" i="5" s="1"/>
  <c r="I55" i="5"/>
  <c r="J55" i="5"/>
  <c r="I56" i="5"/>
  <c r="J56" i="5" s="1"/>
  <c r="I57" i="5"/>
  <c r="J57" i="5"/>
  <c r="I58" i="5"/>
  <c r="J58" i="5" s="1"/>
  <c r="I59" i="5"/>
  <c r="J59" i="5"/>
  <c r="I60" i="5"/>
  <c r="J60" i="5" s="1"/>
  <c r="I61" i="5"/>
  <c r="J61" i="5"/>
  <c r="I62" i="5"/>
  <c r="J62" i="5" s="1"/>
  <c r="I63" i="5"/>
  <c r="J63" i="5"/>
  <c r="I64" i="5"/>
  <c r="J64" i="5" s="1"/>
  <c r="D65" i="5"/>
  <c r="I65" i="5"/>
  <c r="J65" i="5"/>
  <c r="D66" i="5"/>
  <c r="I66" i="5"/>
  <c r="J66" i="5"/>
  <c r="I67" i="5"/>
  <c r="J67" i="5" s="1"/>
  <c r="I68" i="5"/>
  <c r="J68" i="5"/>
</calcChain>
</file>

<file path=xl/sharedStrings.xml><?xml version="1.0" encoding="utf-8"?>
<sst xmlns="http://schemas.openxmlformats.org/spreadsheetml/2006/main" count="407" uniqueCount="180">
  <si>
    <t>form_id</t>
  </si>
  <si>
    <t>form_name</t>
  </si>
  <si>
    <t>COF-4-56-C</t>
  </si>
  <si>
    <t>COF-4-36-D</t>
  </si>
  <si>
    <t>COF-4-16-E</t>
  </si>
  <si>
    <t>COF-4-58-F</t>
  </si>
  <si>
    <t>COF-5-55-G</t>
  </si>
  <si>
    <t>COF-6-14-H</t>
  </si>
  <si>
    <t>COF-6-31-I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</si>
  <si>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</si>
  <si>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</si>
  <si>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</si>
  <si>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</si>
  <si>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</si>
  <si>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</si>
  <si>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</si>
  <si>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</si>
  <si>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</si>
  <si>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</si>
  <si>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</si>
  <si>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</si>
  <si>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</si>
  <si>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</si>
  <si>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</si>
  <si>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</si>
  <si>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</si>
  <si>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</si>
  <si>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</si>
  <si>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</si>
  <si>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</si>
  <si>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</si>
  <si>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</si>
  <si>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</si>
  <si>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</si>
  <si>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</si>
  <si>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</si>
  <si>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</si>
  <si>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</si>
  <si>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</si>
  <si>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</si>
  <si>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</si>
  <si>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</si>
  <si>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</si>
  <si>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</si>
  <si>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</si>
  <si>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</si>
  <si>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</si>
  <si>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</si>
  <si>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</si>
  <si>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</si>
  <si>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</si>
  <si>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</si>
  <si>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</si>
  <si>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</si>
  <si>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</si>
  <si>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</si>
  <si>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</si>
  <si>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</si>
  <si>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</si>
  <si>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</si>
  <si>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</si>
  <si>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</si>
  <si>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</si>
  <si>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</si>
  <si>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</si>
  <si>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</si>
  <si>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</si>
  <si>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Catalyst</t>
  </si>
  <si>
    <t>Plate</t>
  </si>
  <si>
    <t>C</t>
  </si>
  <si>
    <t>D</t>
  </si>
  <si>
    <t>E</t>
  </si>
  <si>
    <t>F</t>
  </si>
  <si>
    <t>G</t>
  </si>
  <si>
    <t>H</t>
  </si>
  <si>
    <t>I</t>
  </si>
  <si>
    <t>COF</t>
  </si>
  <si>
    <t>Biomass + Cond.</t>
  </si>
  <si>
    <t>H2 Evol</t>
  </si>
  <si>
    <t>COF A</t>
  </si>
  <si>
    <t>Glucose + NaOH</t>
  </si>
  <si>
    <t>Glycerol + NaOH</t>
  </si>
  <si>
    <t xml:space="preserve">Glycerol </t>
  </si>
  <si>
    <t>Lactic Acid + NaOH</t>
  </si>
  <si>
    <t>Cellulose + NaOH</t>
  </si>
  <si>
    <t>COF B</t>
  </si>
  <si>
    <t>COF C</t>
  </si>
  <si>
    <t>COF D</t>
  </si>
  <si>
    <t>COF E</t>
  </si>
  <si>
    <t>COF F</t>
  </si>
  <si>
    <t>COF G</t>
  </si>
  <si>
    <t>COF H</t>
  </si>
  <si>
    <t>LL P10</t>
  </si>
  <si>
    <t>LL Ir@P10</t>
  </si>
  <si>
    <t>CNx-CNC</t>
  </si>
  <si>
    <t>CNx-CNC@Al</t>
  </si>
  <si>
    <t>Glucose + NaOH 2</t>
  </si>
  <si>
    <t>Glucose + NaOH 1</t>
  </si>
  <si>
    <t>Glucose + NaOH 3</t>
  </si>
  <si>
    <t>COF I</t>
  </si>
  <si>
    <t>PlateAgilent 7_Vial13</t>
  </si>
  <si>
    <t>O</t>
  </si>
  <si>
    <t>PlateAgilent 7_Vial12</t>
  </si>
  <si>
    <t>N</t>
  </si>
  <si>
    <t>PlateAgilent 7_Vial11</t>
  </si>
  <si>
    <t>L</t>
  </si>
  <si>
    <t>PlateAgilent 7_Vial10</t>
  </si>
  <si>
    <t>J</t>
  </si>
  <si>
    <t>PlateAgilent 7_Vial9</t>
  </si>
  <si>
    <t>PlateAgilent 7_Vial8</t>
  </si>
  <si>
    <t>PlateAgilent 7_Vial7</t>
  </si>
  <si>
    <t>PlateAgilent 7_Vial6</t>
  </si>
  <si>
    <t>PlateAgilent 7_Vial5</t>
  </si>
  <si>
    <t>PlateAgilent 7_Vial4</t>
  </si>
  <si>
    <t>PlateAgilent 7_Vial3</t>
  </si>
  <si>
    <t>PlateAgilent 7_Vial2</t>
  </si>
  <si>
    <t>B</t>
  </si>
  <si>
    <t>PlateAgilent 7_Vial1</t>
  </si>
  <si>
    <t>A</t>
  </si>
  <si>
    <t>PlateAgilent 5_Vial13</t>
  </si>
  <si>
    <t>PlateAgilent 5_Vial12</t>
  </si>
  <si>
    <t>PlateAgilent 5_Vial11</t>
  </si>
  <si>
    <t>PlateAgilent 5_Vial10</t>
  </si>
  <si>
    <t>PlateAgilent 5_Vial9</t>
  </si>
  <si>
    <t>PlateAgilent 5_Vial8</t>
  </si>
  <si>
    <t>PlateAgilent 5_Vial7</t>
  </si>
  <si>
    <t>PlateAgilent 5_Vial6</t>
  </si>
  <si>
    <t>PlateAgilent 5_Vial5</t>
  </si>
  <si>
    <t>PlateAgilent 5_Vial4</t>
  </si>
  <si>
    <t>PlateAgilent 5_Vial3</t>
  </si>
  <si>
    <t>PlateAgilent 5_Vial2</t>
  </si>
  <si>
    <t>PlateAgilent 5_Vial1</t>
  </si>
  <si>
    <t>PlateAgilent 4_Vial13</t>
  </si>
  <si>
    <t>PlateAgilent 4_Vial12</t>
  </si>
  <si>
    <t>PlateAgilent 4_Vial11</t>
  </si>
  <si>
    <t>PlateAgilent 4_Vial10</t>
  </si>
  <si>
    <t>PlateAgilent 4_Vial9</t>
  </si>
  <si>
    <t>PlateAgilent 4_Vial8</t>
  </si>
  <si>
    <t>PlateAgilent 4_Vial7</t>
  </si>
  <si>
    <t>PlateAgilent 4_Vial6</t>
  </si>
  <si>
    <t>PlateAgilent 4_Vial5</t>
  </si>
  <si>
    <t>PlateAgilent 4_Vial4</t>
  </si>
  <si>
    <t>PlateAgilent 4_Vial3</t>
  </si>
  <si>
    <t>PlateAgilent 4_Vial2</t>
  </si>
  <si>
    <t>PlateAgilent 4_Vial1</t>
  </si>
  <si>
    <t>PlateAgilent 3_Vial13</t>
  </si>
  <si>
    <t>PlateAgilent 3_Vial12</t>
  </si>
  <si>
    <t>PlateAgilent 3_Vial11</t>
  </si>
  <si>
    <t>PlateAgilent 3_Vial10</t>
  </si>
  <si>
    <t>PlateAgilent 3_Vial9</t>
  </si>
  <si>
    <t>PlateAgilent 3_Vial8</t>
  </si>
  <si>
    <t>PlateAgilent 3_Vial7</t>
  </si>
  <si>
    <t>PlateAgilent 3_Vial6</t>
  </si>
  <si>
    <t>PlateAgilent 3_Vial5</t>
  </si>
  <si>
    <t>PlateAgilent 3_Vial4</t>
  </si>
  <si>
    <t>PlateAgilent 3_Vial3</t>
  </si>
  <si>
    <t>PlateAgilent 3_Vial2</t>
  </si>
  <si>
    <t>PlateAgilent 3_Vial1</t>
  </si>
  <si>
    <t>PlateAgilent 1_Vial15</t>
  </si>
  <si>
    <t>PlateAgilent 1_Vial14</t>
  </si>
  <si>
    <t>PlateAgilent 1_Vial13</t>
  </si>
  <si>
    <t>PlateAgilent 1_Vial12</t>
  </si>
  <si>
    <t>PlateAgilent 1_Vial11</t>
  </si>
  <si>
    <t>PlateAgilent 1_Vial10</t>
  </si>
  <si>
    <t>PlateAgilent 1_Vial9</t>
  </si>
  <si>
    <t>PlateAgilent 1_Vial8</t>
  </si>
  <si>
    <t>PlateAgilent 1_Vial7</t>
  </si>
  <si>
    <t>PlateAgilent 1_Vial6</t>
  </si>
  <si>
    <t>PlateAgilent 1_Vial5</t>
  </si>
  <si>
    <t>PlateAgilent 1_Vial4</t>
  </si>
  <si>
    <t>PlateAgilent 1_Vial3</t>
  </si>
  <si>
    <t>PlateAgilent 1_Vial2</t>
  </si>
  <si>
    <t>PlateAgilent 1_Vial1</t>
  </si>
  <si>
    <t>h2 umol/hg</t>
  </si>
  <si>
    <t>calc_%_H2_umol/h</t>
  </si>
  <si>
    <t>calc_%_H2_umol</t>
  </si>
  <si>
    <t>calc_%_H2_2STD</t>
  </si>
  <si>
    <t>calc_%_H2_Avg</t>
  </si>
  <si>
    <t>sample_name</t>
  </si>
  <si>
    <t>Dispense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</si>
</sst>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H2 Evol + Sonication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Graph!$C$1</c:f>
              <c:strCache>
                <c:ptCount val="1"/>
                <c:pt idx="0">
                  <c:v>H2 Evol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A3-4405-8F21-DE959A102DD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A3-4405-8F21-DE959A102DD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A3-4405-8F21-DE959A102DD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8A3-4405-8F21-DE959A102DD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8A3-4405-8F21-DE959A102DD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8A3-4405-8F21-DE959A102DD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8A3-4405-8F21-DE959A102DD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8A3-4405-8F21-DE959A102DD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8A3-4405-8F21-DE959A102DD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8A3-4405-8F21-DE959A102DD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8A3-4405-8F21-DE959A102DD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B8A3-4405-8F21-DE959A102DD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8A3-4405-8F21-DE959A102DD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B8A3-4405-8F21-DE959A102DD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B8A3-4405-8F21-DE959A102DDF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B8A3-4405-8F21-DE959A102DD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8A3-4405-8F21-DE959A102DD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B8A3-4405-8F21-DE959A102DD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B8A3-4405-8F21-DE959A102DDF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B8A3-4405-8F21-DE959A102DDF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B8A3-4405-8F21-DE959A102DDF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B8A3-4405-8F21-DE959A102DDF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B8A3-4405-8F21-DE959A102DDF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B8A3-4405-8F21-DE959A102DDF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B8A3-4405-8F21-DE959A102DDF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B8A3-4405-8F21-DE959A102DDF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B8A3-4405-8F21-DE959A102DDF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B8A3-4405-8F21-DE959A102DDF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B8A3-4405-8F21-DE959A102DDF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B8A3-4405-8F21-DE959A102DDF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B8A3-4405-8F21-DE959A102DDF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B8A3-4405-8F21-DE959A102DDF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B8A3-4405-8F21-DE959A102DDF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B8A3-4405-8F21-DE959A102DDF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B8A3-4405-8F21-DE959A102DDF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B8A3-4405-8F21-DE959A102DDF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B8A3-4405-8F21-DE959A102DDF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B8A3-4405-8F21-DE959A102DDF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B8A3-4405-8F21-DE959A102DDF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B8A3-4405-8F21-DE959A102DDF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B8A3-4405-8F21-DE959A102DDF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B8A3-4405-8F21-DE959A102DDF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B8A3-4405-8F21-DE959A102DDF}"/>
              </c:ext>
            </c:extLst>
          </c:dPt>
          <c:dPt>
            <c:idx val="43"/>
            <c:invertIfNegative val="0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B8A3-4405-8F21-DE959A102DDF}"/>
              </c:ext>
            </c:extLst>
          </c:dPt>
          <c:dPt>
            <c:idx val="44"/>
            <c:invertIfNegative val="0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B8A3-4405-8F21-DE959A102DDF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B8A3-4405-8F21-DE959A102DDF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B8A3-4405-8F21-DE959A102DDF}"/>
              </c:ext>
            </c:extLst>
          </c:dPt>
          <c:dPt>
            <c:idx val="47"/>
            <c:invertIfNegative val="0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B8A3-4405-8F21-DE959A102DDF}"/>
              </c:ext>
            </c:extLst>
          </c:dPt>
          <c:dPt>
            <c:idx val="48"/>
            <c:invertIfNegative val="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B8A3-4405-8F21-DE959A102DDF}"/>
              </c:ext>
            </c:extLst>
          </c:dPt>
          <c:dPt>
            <c:idx val="49"/>
            <c:invertIfNegative val="0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B8A3-4405-8F21-DE959A102DDF}"/>
              </c:ext>
            </c:extLst>
          </c:dPt>
          <c:dPt>
            <c:idx val="50"/>
            <c:invertIfNegative val="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B8A3-4405-8F21-DE959A102DDF}"/>
              </c:ext>
            </c:extLst>
          </c:dPt>
          <c:dPt>
            <c:idx val="51"/>
            <c:invertIfNegative val="0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B8A3-4405-8F21-DE959A102DDF}"/>
              </c:ext>
            </c:extLst>
          </c:dPt>
          <c:dPt>
            <c:idx val="52"/>
            <c:invertIfNegative val="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B8A3-4405-8F21-DE959A102DDF}"/>
              </c:ext>
            </c:extLst>
          </c:dPt>
          <c:dPt>
            <c:idx val="53"/>
            <c:invertIfNegative val="0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B8A3-4405-8F21-DE959A102DDF}"/>
              </c:ext>
            </c:extLst>
          </c:dPt>
          <c:dPt>
            <c:idx val="5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B8A3-4405-8F21-DE959A102DDF}"/>
              </c:ext>
            </c:extLst>
          </c:dPt>
          <c:dPt>
            <c:idx val="5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B8A3-4405-8F21-DE959A102DDF}"/>
              </c:ext>
            </c:extLst>
          </c:dPt>
          <c:dPt>
            <c:idx val="56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B8A3-4405-8F21-DE959A102DDF}"/>
              </c:ext>
            </c:extLst>
          </c:dPt>
          <c:dPt>
            <c:idx val="5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B8A3-4405-8F21-DE959A102DDF}"/>
              </c:ext>
            </c:extLst>
          </c:dPt>
          <c:dPt>
            <c:idx val="58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B8A3-4405-8F21-DE959A102DDF}"/>
              </c:ext>
            </c:extLst>
          </c:dPt>
          <c:dPt>
            <c:idx val="5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B8A3-4405-8F21-DE959A102DDF}"/>
              </c:ext>
            </c:extLst>
          </c:dPt>
          <c:dPt>
            <c:idx val="60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B8A3-4405-8F21-DE959A102DDF}"/>
              </c:ext>
            </c:extLst>
          </c:dPt>
          <c:dPt>
            <c:idx val="61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B8A3-4405-8F21-DE959A102DDF}"/>
              </c:ext>
            </c:extLst>
          </c:dPt>
          <c:dPt>
            <c:idx val="62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B8A3-4405-8F21-DE959A102DDF}"/>
              </c:ext>
            </c:extLst>
          </c:dPt>
          <c:dPt>
            <c:idx val="63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B8A3-4405-8F21-DE959A102DDF}"/>
              </c:ext>
            </c:extLst>
          </c:dPt>
          <c:dPt>
            <c:idx val="64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B8A3-4405-8F21-DE959A102DDF}"/>
              </c:ext>
            </c:extLst>
          </c:dPt>
          <c:dPt>
            <c:idx val="65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B8A3-4405-8F21-DE959A102DDF}"/>
              </c:ext>
            </c:extLst>
          </c:dPt>
          <c:dPt>
            <c:idx val="66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B8A3-4405-8F21-DE959A102DDF}"/>
              </c:ext>
            </c:extLst>
          </c:dPt>
          <c:dPt>
            <c:idx val="67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B8A3-4405-8F21-DE959A102DDF}"/>
              </c:ext>
            </c:extLst>
          </c:dPt>
          <c:dPt>
            <c:idx val="68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B8A3-4405-8F21-DE959A102DDF}"/>
              </c:ext>
            </c:extLst>
          </c:dPt>
          <c:dPt>
            <c:idx val="69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B8A3-4405-8F21-DE959A102DDF}"/>
              </c:ext>
            </c:extLst>
          </c:dPt>
          <c:dPt>
            <c:idx val="70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B8A3-4405-8F21-DE959A102DDF}"/>
              </c:ext>
            </c:extLst>
          </c:dPt>
          <c:dPt>
            <c:idx val="71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B8A3-4405-8F21-DE959A102DDF}"/>
              </c:ext>
            </c:extLst>
          </c:dPt>
          <c:dPt>
            <c:idx val="72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B8A3-4405-8F21-DE959A102DDF}"/>
              </c:ext>
            </c:extLst>
          </c:dPt>
          <c:dPt>
            <c:idx val="73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B8A3-4405-8F21-DE959A102DDF}"/>
              </c:ext>
            </c:extLst>
          </c:dPt>
          <c:dPt>
            <c:idx val="74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B8A3-4405-8F21-DE959A102DDF}"/>
              </c:ext>
            </c:extLst>
          </c:dPt>
          <c:dPt>
            <c:idx val="75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B8A3-4405-8F21-DE959A102DDF}"/>
              </c:ext>
            </c:extLst>
          </c:dPt>
          <c:dPt>
            <c:idx val="76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B8A3-4405-8F21-DE959A102DDF}"/>
              </c:ext>
            </c:extLst>
          </c:dPt>
          <c:dPt>
            <c:idx val="77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B8A3-4405-8F21-DE959A102DDF}"/>
              </c:ext>
            </c:extLst>
          </c:dPt>
          <c:dPt>
            <c:idx val="7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B8A3-4405-8F21-DE959A102DDF}"/>
              </c:ext>
            </c:extLst>
          </c:dPt>
          <c:dPt>
            <c:idx val="7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B8A3-4405-8F21-DE959A102DDF}"/>
              </c:ext>
            </c:extLst>
          </c:dPt>
          <c:cat>
            <c:multiLvlStrRef>
              <c:f>Graph!$A$2:$B$81</c:f>
              <c:multiLvlStrCache>
                <c:ptCount val="80"/>
                <c:lvl>
                  <c:pt idx="1">
                    <c:v>Glucose + NaOH</c:v>
                  </c:pt>
                  <c:pt idx="2">
                    <c:v>Glycerol + NaOH</c:v>
                  </c:pt>
                  <c:pt idx="3">
                    <c:v>Glycerol </c:v>
                  </c:pt>
                  <c:pt idx="4">
                    <c:v>Lactic Acid + NaOH</c:v>
                  </c:pt>
                  <c:pt idx="5">
                    <c:v>Cellulose + NaOH</c:v>
                  </c:pt>
                  <c:pt idx="7">
                    <c:v>Glucose + NaOH</c:v>
                  </c:pt>
                  <c:pt idx="8">
                    <c:v>Glycerol + NaOH</c:v>
                  </c:pt>
                  <c:pt idx="9">
                    <c:v>Glycerol </c:v>
                  </c:pt>
                  <c:pt idx="10">
                    <c:v>Lactic Acid + NaOH</c:v>
                  </c:pt>
                  <c:pt idx="11">
                    <c:v>Cellulose + NaOH</c:v>
                  </c:pt>
                  <c:pt idx="13">
                    <c:v>Glucose + NaOH</c:v>
                  </c:pt>
                  <c:pt idx="14">
                    <c:v>Glycerol + NaOH</c:v>
                  </c:pt>
                  <c:pt idx="15">
                    <c:v>Glycerol </c:v>
                  </c:pt>
                  <c:pt idx="16">
                    <c:v>Lactic Acid + NaOH</c:v>
                  </c:pt>
                  <c:pt idx="17">
                    <c:v>Cellulose + NaOH</c:v>
                  </c:pt>
                  <c:pt idx="19">
                    <c:v>Glucose + NaOH 1</c:v>
                  </c:pt>
                  <c:pt idx="20">
                    <c:v>Glucose + NaOH 2</c:v>
                  </c:pt>
                  <c:pt idx="21">
                    <c:v>Glucose + NaOH 3</c:v>
                  </c:pt>
                  <c:pt idx="22">
                    <c:v>Glycerol + NaOH</c:v>
                  </c:pt>
                  <c:pt idx="23">
                    <c:v>Glycerol </c:v>
                  </c:pt>
                  <c:pt idx="24">
                    <c:v>Lactic Acid + NaOH</c:v>
                  </c:pt>
                  <c:pt idx="25">
                    <c:v>Cellulose + NaOH</c:v>
                  </c:pt>
                  <c:pt idx="27">
                    <c:v>Glucose + NaOH</c:v>
                  </c:pt>
                  <c:pt idx="28">
                    <c:v>Glycerol + NaOH</c:v>
                  </c:pt>
                  <c:pt idx="29">
                    <c:v>Glycerol </c:v>
                  </c:pt>
                  <c:pt idx="30">
                    <c:v>Lactic Acid + NaOH</c:v>
                  </c:pt>
                  <c:pt idx="31">
                    <c:v>Cellulose + NaOH</c:v>
                  </c:pt>
                  <c:pt idx="33">
                    <c:v>Glucose + NaOH</c:v>
                  </c:pt>
                  <c:pt idx="34">
                    <c:v>Glycerol + NaOH</c:v>
                  </c:pt>
                  <c:pt idx="35">
                    <c:v>Glycerol </c:v>
                  </c:pt>
                  <c:pt idx="36">
                    <c:v>Lactic Acid + NaOH</c:v>
                  </c:pt>
                  <c:pt idx="37">
                    <c:v>Cellulose + NaOH</c:v>
                  </c:pt>
                  <c:pt idx="39">
                    <c:v>Glucose + NaOH</c:v>
                  </c:pt>
                  <c:pt idx="40">
                    <c:v>Glycerol + NaOH</c:v>
                  </c:pt>
                  <c:pt idx="41">
                    <c:v>Glycerol </c:v>
                  </c:pt>
                  <c:pt idx="42">
                    <c:v>Lactic Acid + NaOH</c:v>
                  </c:pt>
                  <c:pt idx="43">
                    <c:v>Cellulose + NaOH</c:v>
                  </c:pt>
                  <c:pt idx="45">
                    <c:v>Glucose + NaOH</c:v>
                  </c:pt>
                  <c:pt idx="46">
                    <c:v>Glycerol + NaOH</c:v>
                  </c:pt>
                  <c:pt idx="47">
                    <c:v>Glycerol </c:v>
                  </c:pt>
                  <c:pt idx="48">
                    <c:v>Lactic Acid + NaOH</c:v>
                  </c:pt>
                  <c:pt idx="49">
                    <c:v>Cellulose + NaOH</c:v>
                  </c:pt>
                  <c:pt idx="51">
                    <c:v>Glucose + NaOH</c:v>
                  </c:pt>
                  <c:pt idx="52">
                    <c:v>Glycerol + NaOH</c:v>
                  </c:pt>
                  <c:pt idx="53">
                    <c:v>Glycerol </c:v>
                  </c:pt>
                  <c:pt idx="54">
                    <c:v>Lactic Acid + NaOH</c:v>
                  </c:pt>
                  <c:pt idx="55">
                    <c:v>Cellulose + NaOH</c:v>
                  </c:pt>
                  <c:pt idx="57">
                    <c:v>Glucose + NaOH</c:v>
                  </c:pt>
                  <c:pt idx="58">
                    <c:v>Glycerol + NaOH</c:v>
                  </c:pt>
                  <c:pt idx="59">
                    <c:v>Glycerol </c:v>
                  </c:pt>
                  <c:pt idx="60">
                    <c:v>Lactic Acid + NaOH</c:v>
                  </c:pt>
                  <c:pt idx="61">
                    <c:v>Cellulose + NaOH</c:v>
                  </c:pt>
                  <c:pt idx="63">
                    <c:v>Glucose + NaOH</c:v>
                  </c:pt>
                  <c:pt idx="64">
                    <c:v>Glycerol + NaOH</c:v>
                  </c:pt>
                  <c:pt idx="65">
                    <c:v>Glycerol </c:v>
                  </c:pt>
                  <c:pt idx="66">
                    <c:v>Lactic Acid + NaOH</c:v>
                  </c:pt>
                  <c:pt idx="67">
                    <c:v>Cellulose + NaOH</c:v>
                  </c:pt>
                  <c:pt idx="69">
                    <c:v>Glucose + NaOH</c:v>
                  </c:pt>
                  <c:pt idx="70">
                    <c:v>Glycerol + NaOH</c:v>
                  </c:pt>
                  <c:pt idx="71">
                    <c:v>Glycerol </c:v>
                  </c:pt>
                  <c:pt idx="72">
                    <c:v>Lactic Acid + NaOH</c:v>
                  </c:pt>
                  <c:pt idx="73">
                    <c:v>Cellulose + NaOH</c:v>
                  </c:pt>
                  <c:pt idx="75">
                    <c:v>Glucose + NaOH</c:v>
                  </c:pt>
                  <c:pt idx="76">
                    <c:v>Glycerol + NaOH</c:v>
                  </c:pt>
                  <c:pt idx="77">
                    <c:v>Glycerol </c:v>
                  </c:pt>
                  <c:pt idx="78">
                    <c:v>Lactic Acid + NaOH</c:v>
                  </c:pt>
                  <c:pt idx="79">
                    <c:v>Cellulose + NaOH</c:v>
                  </c:pt>
                </c:lvl>
                <c:lvl>
                  <c:pt idx="1">
                    <c:v>COF A</c:v>
                  </c:pt>
                  <c:pt idx="7">
                    <c:v>COF B</c:v>
                  </c:pt>
                  <c:pt idx="13">
                    <c:v>COF C</c:v>
                  </c:pt>
                  <c:pt idx="19">
                    <c:v>COF D</c:v>
                  </c:pt>
                  <c:pt idx="27">
                    <c:v>COF E</c:v>
                  </c:pt>
                  <c:pt idx="33">
                    <c:v>COF F</c:v>
                  </c:pt>
                  <c:pt idx="39">
                    <c:v>COF G</c:v>
                  </c:pt>
                  <c:pt idx="45">
                    <c:v>COF H</c:v>
                  </c:pt>
                  <c:pt idx="51">
                    <c:v>COF I</c:v>
                  </c:pt>
                  <c:pt idx="57">
                    <c:v>LL P10</c:v>
                  </c:pt>
                  <c:pt idx="63">
                    <c:v>LL Ir@P10</c:v>
                  </c:pt>
                  <c:pt idx="69">
                    <c:v>CNx-CNC</c:v>
                  </c:pt>
                  <c:pt idx="75">
                    <c:v>CNx-CNC@Al</c:v>
                  </c:pt>
                </c:lvl>
              </c:multiLvlStrCache>
            </c:multiLvlStrRef>
          </c:cat>
          <c:val>
            <c:numRef>
              <c:f>Graph!$C$2:$C$81</c:f>
              <c:numCache>
                <c:formatCode>General</c:formatCode>
                <c:ptCount val="80"/>
                <c:pt idx="1">
                  <c:v>10.073626638567241</c:v>
                </c:pt>
                <c:pt idx="2">
                  <c:v>13.827399315794999</c:v>
                </c:pt>
                <c:pt idx="3">
                  <c:v>12.071809060085783</c:v>
                </c:pt>
                <c:pt idx="4">
                  <c:v>13.7845854513372</c:v>
                </c:pt>
                <c:pt idx="5">
                  <c:v>6.0538053345117202</c:v>
                </c:pt>
                <c:pt idx="7">
                  <c:v>10.073626638567241</c:v>
                </c:pt>
                <c:pt idx="8">
                  <c:v>13.827399315794999</c:v>
                </c:pt>
                <c:pt idx="9">
                  <c:v>12.071809060085783</c:v>
                </c:pt>
                <c:pt idx="10">
                  <c:v>13.7845854513372</c:v>
                </c:pt>
                <c:pt idx="11">
                  <c:v>6.0538053345117202</c:v>
                </c:pt>
                <c:pt idx="13">
                  <c:v>11.242518815991421</c:v>
                </c:pt>
                <c:pt idx="14">
                  <c:v>15.228390897870366</c:v>
                </c:pt>
                <c:pt idx="15">
                  <c:v>10.903961748786685</c:v>
                </c:pt>
                <c:pt idx="16">
                  <c:v>12.48878937167998</c:v>
                </c:pt>
                <c:pt idx="17">
                  <c:v>11.562641544196154</c:v>
                </c:pt>
                <c:pt idx="19">
                  <c:v>1138.9715611447909</c:v>
                </c:pt>
                <c:pt idx="20">
                  <c:v>487.00610680208786</c:v>
                </c:pt>
                <c:pt idx="21">
                  <c:v>835.52424956201219</c:v>
                </c:pt>
                <c:pt idx="22">
                  <c:v>22.056383674183863</c:v>
                </c:pt>
                <c:pt idx="23">
                  <c:v>11.9107383997402</c:v>
                </c:pt>
                <c:pt idx="24">
                  <c:v>6.090742957913621</c:v>
                </c:pt>
                <c:pt idx="25">
                  <c:v>10.427396153875321</c:v>
                </c:pt>
                <c:pt idx="27">
                  <c:v>86.735501110441447</c:v>
                </c:pt>
                <c:pt idx="28">
                  <c:v>18.524133711377285</c:v>
                </c:pt>
                <c:pt idx="29">
                  <c:v>11.618442084997888</c:v>
                </c:pt>
                <c:pt idx="30">
                  <c:v>9.145006347857116</c:v>
                </c:pt>
                <c:pt idx="31">
                  <c:v>10.083171013569901</c:v>
                </c:pt>
                <c:pt idx="33">
                  <c:v>266.85250329524604</c:v>
                </c:pt>
                <c:pt idx="34">
                  <c:v>15.458428466588032</c:v>
                </c:pt>
                <c:pt idx="35">
                  <c:v>11.888350341446305</c:v>
                </c:pt>
                <c:pt idx="36">
                  <c:v>9.0867911875421594</c:v>
                </c:pt>
                <c:pt idx="37">
                  <c:v>10.832424407865373</c:v>
                </c:pt>
                <c:pt idx="39">
                  <c:v>161.09827607587772</c:v>
                </c:pt>
                <c:pt idx="40">
                  <c:v>14.116365078255777</c:v>
                </c:pt>
                <c:pt idx="41">
                  <c:v>11.497356248138763</c:v>
                </c:pt>
                <c:pt idx="42">
                  <c:v>9.4519659195413599</c:v>
                </c:pt>
                <c:pt idx="43">
                  <c:v>10.346077310313433</c:v>
                </c:pt>
                <c:pt idx="45">
                  <c:v>12.078082933433359</c:v>
                </c:pt>
                <c:pt idx="46">
                  <c:v>13.746484950390919</c:v>
                </c:pt>
                <c:pt idx="47">
                  <c:v>11.656618806822577</c:v>
                </c:pt>
                <c:pt idx="48">
                  <c:v>9.7985171188027511</c:v>
                </c:pt>
                <c:pt idx="49">
                  <c:v>10.066078609750695</c:v>
                </c:pt>
                <c:pt idx="51">
                  <c:v>17.567502721685194</c:v>
                </c:pt>
                <c:pt idx="52">
                  <c:v>13.208172639938052</c:v>
                </c:pt>
                <c:pt idx="53">
                  <c:v>11.569806065189841</c:v>
                </c:pt>
                <c:pt idx="54">
                  <c:v>9.5098199113161002</c:v>
                </c:pt>
                <c:pt idx="55">
                  <c:v>9.9812136768250799</c:v>
                </c:pt>
                <c:pt idx="57">
                  <c:v>657.62270549033133</c:v>
                </c:pt>
                <c:pt idx="58">
                  <c:v>264.7586556175836</c:v>
                </c:pt>
                <c:pt idx="59">
                  <c:v>18.655788001624074</c:v>
                </c:pt>
                <c:pt idx="60">
                  <c:v>46.12341619035081</c:v>
                </c:pt>
                <c:pt idx="61">
                  <c:v>26.472186934323638</c:v>
                </c:pt>
                <c:pt idx="63">
                  <c:v>1260.8191159280302</c:v>
                </c:pt>
                <c:pt idx="64">
                  <c:v>878.76188223706515</c:v>
                </c:pt>
                <c:pt idx="65">
                  <c:v>223.93619417619811</c:v>
                </c:pt>
                <c:pt idx="66">
                  <c:v>35.161877353483554</c:v>
                </c:pt>
                <c:pt idx="67">
                  <c:v>129.51830988425419</c:v>
                </c:pt>
                <c:pt idx="69">
                  <c:v>22.103188604470859</c:v>
                </c:pt>
                <c:pt idx="70">
                  <c:v>56.119311941766327</c:v>
                </c:pt>
                <c:pt idx="71">
                  <c:v>14.817043604260766</c:v>
                </c:pt>
                <c:pt idx="72">
                  <c:v>9.7855990655288139</c:v>
                </c:pt>
                <c:pt idx="73">
                  <c:v>28.006799356872136</c:v>
                </c:pt>
                <c:pt idx="75">
                  <c:v>188.83428815456645</c:v>
                </c:pt>
                <c:pt idx="76">
                  <c:v>120.99411420311981</c:v>
                </c:pt>
                <c:pt idx="77">
                  <c:v>13.012830833236507</c:v>
                </c:pt>
                <c:pt idx="78">
                  <c:v>10.372062508346071</c:v>
                </c:pt>
                <c:pt idx="79">
                  <c:v>167.00420903083739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E-4B89-9A16-9B5D45C0D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9902895"/>
        <c:axId val="329900815"/>
      </c:barChart>
      <c:catAx>
        <c:axId val="32990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5mg catalyst, 100mg glucose/ 1.1M Glycerol/ 9:1</a:t>
                </a:r>
                <a:r>
                  <a:rPr lang="en-GB" baseline="0"/>
                  <a:t> Lactic acid, 0.06M NaOH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00815"/>
        <c:crosses val="autoZero"/>
        <c:auto val="1"/>
        <c:lblAlgn val="ctr"/>
        <c:lblOffset val="100"/>
        <c:noMultiLvlLbl val="0"/>
      </c:catAx>
      <c:valAx>
        <c:axId val="32990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 Evol umol/hg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0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</xdr:colOff>
      <xdr:row>56</xdr:row>
      <xdr:rowOff>161925</xdr:rowOff>
    </xdr:from>
    <xdr:to>
      <xdr:col>29</xdr:col>
      <xdr:colOff>542924</xdr:colOff>
      <xdr:row>75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3DBD-B541-51D5-7617-26B2A4BA4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16AEC-A432-43EA-96A6-F0E35672F5AE}" name="Table1" displayName="Table1" ref="A1:J68" totalsRowShown="0">
  <autoFilter ref="A1:J68" xr:uid="{60111614-E765-4538-A299-E2C8AB9F5DB9}">
    <filterColumn colId="1">
      <filters>
        <filter val="O"/>
      </filters>
    </filterColumn>
  </autoFilter>
  <sortState xmlns:xlrd2="http://schemas.microsoft.com/office/spreadsheetml/2017/richdata2" ref="A2:J68">
    <sortCondition ref="A1:A68"/>
  </sortState>
  <tableColumns count="10">
    <tableColumn id="1" xr3:uid="{F9A6F469-A4D8-4340-839D-E41388C9069E}" name="form_id"/>
    <tableColumn id="2" xr3:uid="{325CE0FA-C6B9-4059-A40D-86305A6F0425}" name="Catalyst"/>
    <tableColumn id="3" xr3:uid="{DAABB3E6-6A89-48EB-95D4-C6C4D6FDD9EB}" name="Plate"/>
    <tableColumn id="4" xr3:uid="{69752D4A-4A60-416D-94B7-A2DBFDE57E25}" name="Dispense" dataDxfId="1">
      <calculatedColumnFormula>(4.8/1000)</calculatedColumnFormula>
    </tableColumn>
    <tableColumn id="5" xr3:uid="{5DCF6136-250B-45D3-9457-6C1A69679353}" name="sample_name"/>
    <tableColumn id="6" xr3:uid="{D65D2BCB-4011-4081-9E51-706B7AACE1E7}" name="calc_%_H2_Avg"/>
    <tableColumn id="7" xr3:uid="{CE143701-98B0-4797-99C5-A1444B8D21DD}" name="calc_%_H2_2STD"/>
    <tableColumn id="8" xr3:uid="{C5D3E62D-1387-4B5B-9707-83CD1C522BC0}" name="calc_%_H2_umol"/>
    <tableColumn id="9" xr3:uid="{DAEEB927-F553-4A99-98B4-026D4D7A8DE0}" name="calc_%_H2_umol/h">
      <calculatedColumnFormula>H2</calculatedColumnFormula>
    </tableColumn>
    <tableColumn id="10" xr3:uid="{282C1E64-C684-4042-80E6-F16E16A13BA9}" name="h2 umol/hg" dataDxfId="0">
      <calculatedColumnFormula>I2/Table1[[#This Row],[Dispense]]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6A8C62-5320-4A6E-934E-7AA7FB9D0CFD}" name="Table13" displayName="Table13" ref="A1:F59" totalsRowShown="0">
  <autoFilter ref="A1:F59" xr:uid="{DC087AF5-BCE1-4834-B37B-B3030DD90971}"/>
  <tableColumns count="6">
    <tableColumn id="1" xr3:uid="{8FA66891-3A4B-48C6-836E-E1415E368E6C}" name="form_id"/>
    <tableColumn id="2" xr3:uid="{27E53C74-01F7-484F-A7D0-BE0E36E076F0}" name="form_name"/>
    <tableColumn id="5" xr3:uid="{0519FE0A-6510-489A-802A-A503F48F1BDF}" name="COF"/>
    <tableColumn id="6" xr3:uid="{7517B5E7-B19D-4314-B4FF-703739A3EE08}" name="Plate"/>
    <tableColumn id="3" xr3:uid="{07C69BB5-AD87-41EE-A322-B51F78E18200}" name="Catalyst"/>
    <tableColumn id="4" xr3:uid="{1507E572-B698-4750-8E7E-2FFF55A90C12}" name="COF-4-56-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AD91-A0F1-4994-A061-D41FFEBBF024}">
  <dimension ref="A1:D81"/>
  <sheetViews>
    <sheetView tabSelected="1" topLeftCell="A49" workbookViewId="0">
      <selection activeCell="E60" sqref="E60"/>
    </sheetView>
  </sheetViews>
  <sheetFormatPr defaultRowHeight="15" x14ac:dyDescent="0.25"/>
  <cols>
    <col min="1" max="1" width="12.7109375" bestFit="1" customWidth="1"/>
    <col min="2" max="2" width="17.42578125" bestFit="1" customWidth="1"/>
  </cols>
  <sheetData>
    <row r="1" spans="1:3" x14ac:dyDescent="0.25">
      <c r="A1" t="s">
        <v>67</v>
      </c>
      <c r="B1" t="s">
        <v>77</v>
      </c>
      <c r="C1" t="s">
        <v>78</v>
      </c>
    </row>
    <row r="3" spans="1:3" x14ac:dyDescent="0.25">
      <c r="A3" t="s">
        <v>79</v>
      </c>
      <c r="B3" t="s">
        <v>80</v>
      </c>
      <c r="C3" s="1">
        <v>10.073626638567241</v>
      </c>
    </row>
    <row r="4" spans="1:3" x14ac:dyDescent="0.25">
      <c r="B4" t="s">
        <v>81</v>
      </c>
      <c r="C4" s="2">
        <v>13.827399315794999</v>
      </c>
    </row>
    <row r="5" spans="1:3" x14ac:dyDescent="0.25">
      <c r="B5" t="s">
        <v>82</v>
      </c>
      <c r="C5" s="1">
        <v>12.071809060085783</v>
      </c>
    </row>
    <row r="6" spans="1:3" x14ac:dyDescent="0.25">
      <c r="B6" t="s">
        <v>83</v>
      </c>
      <c r="C6" s="2">
        <v>13.7845854513372</v>
      </c>
    </row>
    <row r="7" spans="1:3" x14ac:dyDescent="0.25">
      <c r="B7" t="s">
        <v>84</v>
      </c>
      <c r="C7" s="1">
        <v>6.0538053345117202</v>
      </c>
    </row>
    <row r="9" spans="1:3" x14ac:dyDescent="0.25">
      <c r="A9" t="s">
        <v>85</v>
      </c>
      <c r="B9" t="s">
        <v>80</v>
      </c>
      <c r="C9" s="1">
        <v>10.073626638567241</v>
      </c>
    </row>
    <row r="10" spans="1:3" x14ac:dyDescent="0.25">
      <c r="B10" t="s">
        <v>81</v>
      </c>
      <c r="C10" s="2">
        <v>13.827399315794999</v>
      </c>
    </row>
    <row r="11" spans="1:3" x14ac:dyDescent="0.25">
      <c r="B11" t="s">
        <v>82</v>
      </c>
      <c r="C11" s="1">
        <v>12.071809060085783</v>
      </c>
    </row>
    <row r="12" spans="1:3" x14ac:dyDescent="0.25">
      <c r="B12" t="s">
        <v>83</v>
      </c>
      <c r="C12" s="2">
        <v>13.7845854513372</v>
      </c>
    </row>
    <row r="13" spans="1:3" x14ac:dyDescent="0.25">
      <c r="B13" t="s">
        <v>84</v>
      </c>
      <c r="C13" s="1">
        <v>6.0538053345117202</v>
      </c>
    </row>
    <row r="15" spans="1:3" x14ac:dyDescent="0.25">
      <c r="A15" t="s">
        <v>86</v>
      </c>
      <c r="B15" t="s">
        <v>80</v>
      </c>
      <c r="C15" s="1">
        <v>11.242518815991421</v>
      </c>
    </row>
    <row r="16" spans="1:3" x14ac:dyDescent="0.25">
      <c r="B16" t="s">
        <v>81</v>
      </c>
      <c r="C16" s="2">
        <v>15.228390897870366</v>
      </c>
    </row>
    <row r="17" spans="1:4" x14ac:dyDescent="0.25">
      <c r="B17" t="s">
        <v>82</v>
      </c>
      <c r="C17" s="1">
        <v>10.903961748786685</v>
      </c>
    </row>
    <row r="18" spans="1:4" x14ac:dyDescent="0.25">
      <c r="B18" t="s">
        <v>83</v>
      </c>
      <c r="C18" s="2">
        <v>12.48878937167998</v>
      </c>
    </row>
    <row r="19" spans="1:4" x14ac:dyDescent="0.25">
      <c r="B19" t="s">
        <v>84</v>
      </c>
      <c r="C19" s="1">
        <v>11.562641544196154</v>
      </c>
    </row>
    <row r="21" spans="1:4" x14ac:dyDescent="0.25">
      <c r="A21" t="s">
        <v>87</v>
      </c>
      <c r="B21" t="s">
        <v>97</v>
      </c>
      <c r="C21" s="1">
        <v>1138.9715611447909</v>
      </c>
    </row>
    <row r="22" spans="1:4" x14ac:dyDescent="0.25">
      <c r="B22" t="s">
        <v>96</v>
      </c>
      <c r="C22">
        <v>487.00610680208786</v>
      </c>
      <c r="D22" s="1"/>
    </row>
    <row r="23" spans="1:4" x14ac:dyDescent="0.25">
      <c r="B23" t="s">
        <v>98</v>
      </c>
      <c r="C23">
        <v>835.52424956201219</v>
      </c>
      <c r="D23" s="2"/>
    </row>
    <row r="24" spans="1:4" x14ac:dyDescent="0.25">
      <c r="B24" t="s">
        <v>81</v>
      </c>
      <c r="C24" s="2">
        <v>22.056383674183863</v>
      </c>
    </row>
    <row r="25" spans="1:4" x14ac:dyDescent="0.25">
      <c r="B25" t="s">
        <v>82</v>
      </c>
      <c r="C25" s="1">
        <v>11.9107383997402</v>
      </c>
    </row>
    <row r="26" spans="1:4" x14ac:dyDescent="0.25">
      <c r="B26" t="s">
        <v>83</v>
      </c>
      <c r="C26" s="2">
        <v>6.090742957913621</v>
      </c>
    </row>
    <row r="27" spans="1:4" x14ac:dyDescent="0.25">
      <c r="B27" t="s">
        <v>84</v>
      </c>
      <c r="C27" s="1">
        <v>10.427396153875321</v>
      </c>
    </row>
    <row r="29" spans="1:4" x14ac:dyDescent="0.25">
      <c r="A29" t="s">
        <v>88</v>
      </c>
      <c r="B29" t="s">
        <v>80</v>
      </c>
      <c r="C29">
        <v>86.735501110441447</v>
      </c>
    </row>
    <row r="30" spans="1:4" x14ac:dyDescent="0.25">
      <c r="B30" t="s">
        <v>81</v>
      </c>
      <c r="C30">
        <v>18.524133711377285</v>
      </c>
    </row>
    <row r="31" spans="1:4" x14ac:dyDescent="0.25">
      <c r="B31" t="s">
        <v>82</v>
      </c>
      <c r="C31">
        <v>11.618442084997888</v>
      </c>
    </row>
    <row r="32" spans="1:4" x14ac:dyDescent="0.25">
      <c r="B32" t="s">
        <v>83</v>
      </c>
      <c r="C32">
        <v>9.145006347857116</v>
      </c>
    </row>
    <row r="33" spans="1:3" x14ac:dyDescent="0.25">
      <c r="B33" t="s">
        <v>84</v>
      </c>
      <c r="C33">
        <v>10.083171013569901</v>
      </c>
    </row>
    <row r="35" spans="1:3" x14ac:dyDescent="0.25">
      <c r="A35" t="s">
        <v>89</v>
      </c>
      <c r="B35" t="s">
        <v>80</v>
      </c>
      <c r="C35">
        <v>266.85250329524604</v>
      </c>
    </row>
    <row r="36" spans="1:3" x14ac:dyDescent="0.25">
      <c r="B36" t="s">
        <v>81</v>
      </c>
      <c r="C36">
        <v>15.458428466588032</v>
      </c>
    </row>
    <row r="37" spans="1:3" x14ac:dyDescent="0.25">
      <c r="B37" t="s">
        <v>82</v>
      </c>
      <c r="C37">
        <v>11.888350341446305</v>
      </c>
    </row>
    <row r="38" spans="1:3" x14ac:dyDescent="0.25">
      <c r="B38" t="s">
        <v>83</v>
      </c>
      <c r="C38">
        <v>9.0867911875421594</v>
      </c>
    </row>
    <row r="39" spans="1:3" x14ac:dyDescent="0.25">
      <c r="B39" t="s">
        <v>84</v>
      </c>
      <c r="C39">
        <v>10.832424407865373</v>
      </c>
    </row>
    <row r="41" spans="1:3" x14ac:dyDescent="0.25">
      <c r="A41" t="s">
        <v>90</v>
      </c>
      <c r="B41" t="s">
        <v>80</v>
      </c>
      <c r="C41">
        <v>161.09827607587772</v>
      </c>
    </row>
    <row r="42" spans="1:3" x14ac:dyDescent="0.25">
      <c r="B42" t="s">
        <v>81</v>
      </c>
      <c r="C42">
        <v>14.116365078255777</v>
      </c>
    </row>
    <row r="43" spans="1:3" x14ac:dyDescent="0.25">
      <c r="B43" t="s">
        <v>82</v>
      </c>
      <c r="C43">
        <v>11.497356248138763</v>
      </c>
    </row>
    <row r="44" spans="1:3" x14ac:dyDescent="0.25">
      <c r="B44" t="s">
        <v>83</v>
      </c>
      <c r="C44">
        <v>9.4519659195413599</v>
      </c>
    </row>
    <row r="45" spans="1:3" x14ac:dyDescent="0.25">
      <c r="B45" t="s">
        <v>84</v>
      </c>
      <c r="C45">
        <v>10.346077310313433</v>
      </c>
    </row>
    <row r="47" spans="1:3" x14ac:dyDescent="0.25">
      <c r="A47" t="s">
        <v>91</v>
      </c>
      <c r="B47" t="s">
        <v>80</v>
      </c>
      <c r="C47">
        <v>12.078082933433359</v>
      </c>
    </row>
    <row r="48" spans="1:3" x14ac:dyDescent="0.25">
      <c r="B48" t="s">
        <v>81</v>
      </c>
      <c r="C48">
        <v>13.746484950390919</v>
      </c>
    </row>
    <row r="49" spans="1:3" x14ac:dyDescent="0.25">
      <c r="B49" t="s">
        <v>82</v>
      </c>
      <c r="C49">
        <v>11.656618806822577</v>
      </c>
    </row>
    <row r="50" spans="1:3" x14ac:dyDescent="0.25">
      <c r="B50" t="s">
        <v>83</v>
      </c>
      <c r="C50">
        <v>9.7985171188027511</v>
      </c>
    </row>
    <row r="51" spans="1:3" x14ac:dyDescent="0.25">
      <c r="B51" t="s">
        <v>84</v>
      </c>
      <c r="C51">
        <v>10.066078609750695</v>
      </c>
    </row>
    <row r="53" spans="1:3" x14ac:dyDescent="0.25">
      <c r="A53" t="s">
        <v>99</v>
      </c>
      <c r="B53" t="s">
        <v>80</v>
      </c>
      <c r="C53" s="1">
        <v>17.567502721685194</v>
      </c>
    </row>
    <row r="54" spans="1:3" x14ac:dyDescent="0.25">
      <c r="B54" t="s">
        <v>81</v>
      </c>
      <c r="C54" s="2">
        <v>13.208172639938052</v>
      </c>
    </row>
    <row r="55" spans="1:3" x14ac:dyDescent="0.25">
      <c r="B55" t="s">
        <v>82</v>
      </c>
      <c r="C55" s="1">
        <v>11.569806065189841</v>
      </c>
    </row>
    <row r="56" spans="1:3" x14ac:dyDescent="0.25">
      <c r="B56" t="s">
        <v>83</v>
      </c>
      <c r="C56" s="2">
        <v>9.5098199113161002</v>
      </c>
    </row>
    <row r="57" spans="1:3" x14ac:dyDescent="0.25">
      <c r="B57" t="s">
        <v>84</v>
      </c>
      <c r="C57" s="1">
        <v>9.9812136768250799</v>
      </c>
    </row>
    <row r="59" spans="1:3" x14ac:dyDescent="0.25">
      <c r="A59" t="s">
        <v>92</v>
      </c>
      <c r="B59" t="s">
        <v>80</v>
      </c>
      <c r="C59" s="1">
        <v>657.62270549033133</v>
      </c>
    </row>
    <row r="60" spans="1:3" x14ac:dyDescent="0.25">
      <c r="B60" t="s">
        <v>81</v>
      </c>
      <c r="C60" s="2">
        <v>264.7586556175836</v>
      </c>
    </row>
    <row r="61" spans="1:3" x14ac:dyDescent="0.25">
      <c r="B61" t="s">
        <v>82</v>
      </c>
      <c r="C61" s="1">
        <v>18.655788001624074</v>
      </c>
    </row>
    <row r="62" spans="1:3" x14ac:dyDescent="0.25">
      <c r="B62" t="s">
        <v>83</v>
      </c>
      <c r="C62" s="2">
        <v>46.12341619035081</v>
      </c>
    </row>
    <row r="63" spans="1:3" x14ac:dyDescent="0.25">
      <c r="B63" t="s">
        <v>84</v>
      </c>
      <c r="C63" s="1">
        <v>26.472186934323638</v>
      </c>
    </row>
    <row r="65" spans="1:3" x14ac:dyDescent="0.25">
      <c r="A65" t="s">
        <v>93</v>
      </c>
      <c r="B65" t="s">
        <v>80</v>
      </c>
      <c r="C65" s="1">
        <v>1260.8191159280302</v>
      </c>
    </row>
    <row r="66" spans="1:3" x14ac:dyDescent="0.25">
      <c r="B66" t="s">
        <v>81</v>
      </c>
      <c r="C66" s="2">
        <v>878.76188223706515</v>
      </c>
    </row>
    <row r="67" spans="1:3" x14ac:dyDescent="0.25">
      <c r="B67" t="s">
        <v>82</v>
      </c>
      <c r="C67" s="1">
        <v>223.93619417619811</v>
      </c>
    </row>
    <row r="68" spans="1:3" x14ac:dyDescent="0.25">
      <c r="B68" t="s">
        <v>83</v>
      </c>
      <c r="C68" s="2">
        <v>35.161877353483554</v>
      </c>
    </row>
    <row r="69" spans="1:3" x14ac:dyDescent="0.25">
      <c r="B69" t="s">
        <v>84</v>
      </c>
      <c r="C69" s="1">
        <v>129.51830988425419</v>
      </c>
    </row>
    <row r="71" spans="1:3" x14ac:dyDescent="0.25">
      <c r="A71" t="s">
        <v>94</v>
      </c>
      <c r="B71" t="s">
        <v>80</v>
      </c>
      <c r="C71">
        <v>22.103188604470859</v>
      </c>
    </row>
    <row r="72" spans="1:3" x14ac:dyDescent="0.25">
      <c r="B72" t="s">
        <v>81</v>
      </c>
      <c r="C72">
        <v>56.119311941766327</v>
      </c>
    </row>
    <row r="73" spans="1:3" x14ac:dyDescent="0.25">
      <c r="B73" t="s">
        <v>82</v>
      </c>
      <c r="C73">
        <v>14.817043604260766</v>
      </c>
    </row>
    <row r="74" spans="1:3" x14ac:dyDescent="0.25">
      <c r="B74" t="s">
        <v>83</v>
      </c>
      <c r="C74">
        <v>9.7855990655288139</v>
      </c>
    </row>
    <row r="75" spans="1:3" x14ac:dyDescent="0.25">
      <c r="B75" t="s">
        <v>84</v>
      </c>
      <c r="C75">
        <v>28.006799356872136</v>
      </c>
    </row>
    <row r="77" spans="1:3" x14ac:dyDescent="0.25">
      <c r="A77" t="s">
        <v>95</v>
      </c>
      <c r="B77" t="s">
        <v>80</v>
      </c>
      <c r="C77" s="1">
        <v>188.83428815456645</v>
      </c>
    </row>
    <row r="78" spans="1:3" x14ac:dyDescent="0.25">
      <c r="B78" t="s">
        <v>81</v>
      </c>
      <c r="C78" s="2">
        <v>120.99411420311981</v>
      </c>
    </row>
    <row r="79" spans="1:3" x14ac:dyDescent="0.25">
      <c r="B79" t="s">
        <v>82</v>
      </c>
      <c r="C79" s="1">
        <v>13.012830833236507</v>
      </c>
    </row>
    <row r="80" spans="1:3" x14ac:dyDescent="0.25">
      <c r="B80" t="s">
        <v>83</v>
      </c>
      <c r="C80" s="2">
        <v>10.372062508346071</v>
      </c>
    </row>
    <row r="81" spans="2:3" x14ac:dyDescent="0.25">
      <c r="B81" t="s">
        <v>84</v>
      </c>
      <c r="C81" s="1">
        <v>167.00420903083739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629F-4FC5-446E-9E73-7C4A985EA6CB}">
  <dimension ref="A1:J68"/>
  <sheetViews>
    <sheetView workbookViewId="0">
      <selection activeCell="D85" sqref="D85"/>
    </sheetView>
  </sheetViews>
  <sheetFormatPr defaultRowHeight="15" x14ac:dyDescent="0.25"/>
  <cols>
    <col min="1" max="2" width="10.140625" customWidth="1"/>
    <col min="4" max="4" width="11.28515625" customWidth="1"/>
    <col min="5" max="5" width="20.140625" bestFit="1" customWidth="1"/>
    <col min="6" max="6" width="16.5703125" customWidth="1"/>
    <col min="7" max="7" width="17.5703125" customWidth="1"/>
    <col min="8" max="8" width="17.85546875" customWidth="1"/>
    <col min="9" max="9" width="19.85546875" customWidth="1"/>
    <col min="10" max="10" width="13.28515625" customWidth="1"/>
  </cols>
  <sheetData>
    <row r="1" spans="1:10" x14ac:dyDescent="0.25">
      <c r="A1" t="s">
        <v>0</v>
      </c>
      <c r="B1" t="s">
        <v>67</v>
      </c>
      <c r="C1" t="s">
        <v>68</v>
      </c>
      <c r="D1" t="s">
        <v>179</v>
      </c>
      <c r="E1" t="s">
        <v>178</v>
      </c>
      <c r="F1" t="s">
        <v>177</v>
      </c>
      <c r="G1" t="s">
        <v>176</v>
      </c>
      <c r="H1" t="s">
        <v>175</v>
      </c>
      <c r="I1" t="s">
        <v>174</v>
      </c>
      <c r="J1" t="s">
        <v>173</v>
      </c>
    </row>
    <row r="2" spans="1:10" hidden="1" x14ac:dyDescent="0.25">
      <c r="A2">
        <v>340126</v>
      </c>
      <c r="B2" t="s">
        <v>118</v>
      </c>
      <c r="C2">
        <v>1</v>
      </c>
      <c r="D2">
        <v>5.0000000000000001E-3</v>
      </c>
      <c r="E2" t="s">
        <v>172</v>
      </c>
      <c r="F2">
        <v>1.8479556043001201E-2</v>
      </c>
      <c r="G2">
        <v>1.6112366476696001E-3</v>
      </c>
      <c r="H2">
        <v>5.0368133192836201E-2</v>
      </c>
      <c r="I2">
        <f t="shared" ref="I2:I33" si="0">H2</f>
        <v>5.0368133192836201E-2</v>
      </c>
      <c r="J2">
        <f>I2/Table1[[#This Row],[Dispense]]</f>
        <v>10.073626638567241</v>
      </c>
    </row>
    <row r="3" spans="1:10" hidden="1" x14ac:dyDescent="0.25">
      <c r="A3">
        <v>340127</v>
      </c>
      <c r="B3" t="s">
        <v>116</v>
      </c>
      <c r="C3">
        <v>1</v>
      </c>
      <c r="D3">
        <v>4.9800000000000001E-3</v>
      </c>
      <c r="E3" t="s">
        <v>171</v>
      </c>
      <c r="F3">
        <v>0.151691691842952</v>
      </c>
      <c r="G3">
        <v>1.84080788229841E-3</v>
      </c>
      <c r="H3">
        <v>0.41345297047253199</v>
      </c>
      <c r="I3">
        <f t="shared" si="0"/>
        <v>0.41345297047253199</v>
      </c>
      <c r="J3">
        <f>I3/Table1[[#This Row],[Dispense]]</f>
        <v>83.022684833841765</v>
      </c>
    </row>
    <row r="4" spans="1:10" hidden="1" x14ac:dyDescent="0.25">
      <c r="A4">
        <v>340128</v>
      </c>
      <c r="B4" t="s">
        <v>69</v>
      </c>
      <c r="C4">
        <v>1</v>
      </c>
      <c r="D4">
        <v>5.0000000000000001E-3</v>
      </c>
      <c r="E4" t="s">
        <v>170</v>
      </c>
      <c r="F4">
        <v>2.0623829329668102E-2</v>
      </c>
      <c r="G4">
        <v>1.7219717339146501E-3</v>
      </c>
      <c r="H4">
        <v>5.6212594079957101E-2</v>
      </c>
      <c r="I4">
        <f t="shared" si="0"/>
        <v>5.6212594079957101E-2</v>
      </c>
      <c r="J4">
        <f>I4/Table1[[#This Row],[Dispense]]</f>
        <v>11.242518815991421</v>
      </c>
    </row>
    <row r="5" spans="1:10" hidden="1" x14ac:dyDescent="0.25">
      <c r="A5">
        <v>340129</v>
      </c>
      <c r="B5" t="s">
        <v>70</v>
      </c>
      <c r="C5">
        <v>1</v>
      </c>
      <c r="D5">
        <v>5.0200000000000002E-3</v>
      </c>
      <c r="E5" t="s">
        <v>169</v>
      </c>
      <c r="F5">
        <v>2.0977429786644901</v>
      </c>
      <c r="G5">
        <v>5.6891844810034203E-2</v>
      </c>
      <c r="H5">
        <v>5.7176372369468504</v>
      </c>
      <c r="I5">
        <f t="shared" si="0"/>
        <v>5.7176372369468504</v>
      </c>
      <c r="J5">
        <f>I5/Table1[[#This Row],[Dispense]]</f>
        <v>1138.9715611447909</v>
      </c>
    </row>
    <row r="6" spans="1:10" hidden="1" x14ac:dyDescent="0.25">
      <c r="A6">
        <v>340130</v>
      </c>
      <c r="B6" t="s">
        <v>71</v>
      </c>
      <c r="C6">
        <v>1</v>
      </c>
      <c r="D6">
        <v>5.0899999999999999E-3</v>
      </c>
      <c r="E6" t="s">
        <v>168</v>
      </c>
      <c r="F6">
        <v>0.16197588179490599</v>
      </c>
      <c r="G6">
        <v>2.3348723359921898E-3</v>
      </c>
      <c r="H6">
        <v>0.44148370065214698</v>
      </c>
      <c r="I6">
        <f t="shared" si="0"/>
        <v>0.44148370065214698</v>
      </c>
      <c r="J6">
        <f>I6/Table1[[#This Row],[Dispense]]</f>
        <v>86.735501110441447</v>
      </c>
    </row>
    <row r="7" spans="1:10" hidden="1" x14ac:dyDescent="0.25">
      <c r="A7">
        <v>340131</v>
      </c>
      <c r="B7" t="s">
        <v>72</v>
      </c>
      <c r="C7">
        <v>1</v>
      </c>
      <c r="D7">
        <v>5.0800000000000003E-3</v>
      </c>
      <c r="E7" t="s">
        <v>167</v>
      </c>
      <c r="F7">
        <v>0.49735979129062202</v>
      </c>
      <c r="G7">
        <v>1.05042982502687E-2</v>
      </c>
      <c r="H7">
        <v>1.3556107167398499</v>
      </c>
      <c r="I7">
        <f t="shared" si="0"/>
        <v>1.3556107167398499</v>
      </c>
      <c r="J7">
        <f>I7/Table1[[#This Row],[Dispense]]</f>
        <v>266.85250329524604</v>
      </c>
    </row>
    <row r="8" spans="1:10" hidden="1" x14ac:dyDescent="0.25">
      <c r="A8">
        <v>340132</v>
      </c>
      <c r="B8" t="s">
        <v>73</v>
      </c>
      <c r="C8">
        <v>1</v>
      </c>
      <c r="D8">
        <v>5.0699999999999999E-3</v>
      </c>
      <c r="E8" t="s">
        <v>166</v>
      </c>
      <c r="F8">
        <v>0.29966397149506202</v>
      </c>
      <c r="G8">
        <v>5.40426026861848E-3</v>
      </c>
      <c r="H8">
        <v>0.81676825970470002</v>
      </c>
      <c r="I8">
        <f t="shared" si="0"/>
        <v>0.81676825970470002</v>
      </c>
      <c r="J8">
        <f>I8/Table1[[#This Row],[Dispense]]</f>
        <v>161.09827607587772</v>
      </c>
    </row>
    <row r="9" spans="1:10" hidden="1" x14ac:dyDescent="0.25">
      <c r="A9">
        <v>340133</v>
      </c>
      <c r="B9" t="s">
        <v>74</v>
      </c>
      <c r="C9">
        <v>1</v>
      </c>
      <c r="D9">
        <v>5.0600000000000003E-3</v>
      </c>
      <c r="E9" t="s">
        <v>165</v>
      </c>
      <c r="F9">
        <v>2.2422508783594201E-2</v>
      </c>
      <c r="G9">
        <v>1.9647986506862599E-3</v>
      </c>
      <c r="H9">
        <v>6.1115099643172799E-2</v>
      </c>
      <c r="I9">
        <f t="shared" si="0"/>
        <v>6.1115099643172799E-2</v>
      </c>
      <c r="J9">
        <f>I9/Table1[[#This Row],[Dispense]]</f>
        <v>12.078082933433359</v>
      </c>
    </row>
    <row r="10" spans="1:10" hidden="1" x14ac:dyDescent="0.25">
      <c r="A10">
        <v>340134</v>
      </c>
      <c r="B10" t="s">
        <v>75</v>
      </c>
      <c r="C10">
        <v>1</v>
      </c>
      <c r="D10">
        <v>5.0800000000000003E-3</v>
      </c>
      <c r="E10" t="s">
        <v>164</v>
      </c>
      <c r="F10">
        <v>3.2742317869462502E-2</v>
      </c>
      <c r="G10">
        <v>1.3544867816043099E-3</v>
      </c>
      <c r="H10">
        <v>8.92429138261608E-2</v>
      </c>
      <c r="I10">
        <f t="shared" si="0"/>
        <v>8.92429138261608E-2</v>
      </c>
      <c r="J10">
        <f>I10/Table1[[#This Row],[Dispense]]</f>
        <v>17.567502721685194</v>
      </c>
    </row>
    <row r="11" spans="1:10" hidden="1" x14ac:dyDescent="0.25">
      <c r="A11">
        <v>340135</v>
      </c>
      <c r="B11" t="s">
        <v>107</v>
      </c>
      <c r="C11">
        <v>1</v>
      </c>
      <c r="D11">
        <f>(4.8/1000)</f>
        <v>4.7999999999999996E-3</v>
      </c>
      <c r="E11" t="s">
        <v>163</v>
      </c>
      <c r="F11">
        <v>1.1581204102743701</v>
      </c>
      <c r="G11">
        <v>3.4248594297227902E-2</v>
      </c>
      <c r="H11">
        <v>3.1565889863535901</v>
      </c>
      <c r="I11">
        <f t="shared" si="0"/>
        <v>3.1565889863535901</v>
      </c>
      <c r="J11">
        <f>I11/Table1[[#This Row],[Dispense]]</f>
        <v>657.62270549033133</v>
      </c>
    </row>
    <row r="12" spans="1:10" hidden="1" x14ac:dyDescent="0.25">
      <c r="A12">
        <v>340136</v>
      </c>
      <c r="B12" t="s">
        <v>105</v>
      </c>
      <c r="C12">
        <v>1</v>
      </c>
      <c r="D12">
        <f>(4.3/1000)</f>
        <v>4.3E-3</v>
      </c>
      <c r="E12" t="s">
        <v>162</v>
      </c>
      <c r="F12">
        <v>1.9891013812604501</v>
      </c>
      <c r="G12">
        <v>5.9318546346677499E-2</v>
      </c>
      <c r="H12">
        <v>5.4215221984905302</v>
      </c>
      <c r="I12">
        <f t="shared" si="0"/>
        <v>5.4215221984905302</v>
      </c>
      <c r="J12">
        <f>I12/Table1[[#This Row],[Dispense]]</f>
        <v>1260.8191159280302</v>
      </c>
    </row>
    <row r="13" spans="1:10" hidden="1" x14ac:dyDescent="0.25">
      <c r="A13">
        <v>340137</v>
      </c>
      <c r="B13" t="s">
        <v>103</v>
      </c>
      <c r="C13">
        <v>1</v>
      </c>
      <c r="D13">
        <v>5.0099999999999997E-3</v>
      </c>
      <c r="E13" t="s">
        <v>161</v>
      </c>
      <c r="F13">
        <v>4.0628270379161703E-2</v>
      </c>
      <c r="G13">
        <v>1.2219177249859299E-3</v>
      </c>
      <c r="H13">
        <v>0.110736974908399</v>
      </c>
      <c r="I13">
        <f t="shared" si="0"/>
        <v>0.110736974908399</v>
      </c>
      <c r="J13">
        <f>I13/Table1[[#This Row],[Dispense]]</f>
        <v>22.103188604470859</v>
      </c>
    </row>
    <row r="14" spans="1:10" x14ac:dyDescent="0.25">
      <c r="A14">
        <v>340138</v>
      </c>
      <c r="B14" t="s">
        <v>101</v>
      </c>
      <c r="C14">
        <v>1</v>
      </c>
      <c r="D14">
        <v>4.9199999999999999E-3</v>
      </c>
      <c r="E14" t="s">
        <v>160</v>
      </c>
      <c r="F14">
        <v>0.34086439303534199</v>
      </c>
      <c r="G14">
        <v>7.3216286802937998E-3</v>
      </c>
      <c r="H14">
        <v>0.92906469772046696</v>
      </c>
      <c r="I14">
        <f t="shared" si="0"/>
        <v>0.92906469772046696</v>
      </c>
      <c r="J14">
        <f>I14/Table1[[#This Row],[Dispense]]</f>
        <v>188.83428815456645</v>
      </c>
    </row>
    <row r="15" spans="1:10" hidden="1" x14ac:dyDescent="0.25">
      <c r="A15">
        <v>340139</v>
      </c>
      <c r="B15" t="s">
        <v>25</v>
      </c>
      <c r="C15">
        <v>1</v>
      </c>
      <c r="D15">
        <v>5.0099999999999997E-3</v>
      </c>
      <c r="E15" t="s">
        <v>159</v>
      </c>
      <c r="F15">
        <v>0.89517472512793606</v>
      </c>
      <c r="G15">
        <v>2.0505723539484901E-2</v>
      </c>
      <c r="H15">
        <v>2.43990059507846</v>
      </c>
      <c r="I15">
        <f t="shared" si="0"/>
        <v>2.43990059507846</v>
      </c>
      <c r="J15">
        <f>I15/Table1[[#This Row],[Dispense]]</f>
        <v>487.00610680208786</v>
      </c>
    </row>
    <row r="16" spans="1:10" hidden="1" x14ac:dyDescent="0.25">
      <c r="A16">
        <v>340140</v>
      </c>
      <c r="B16" t="s">
        <v>26</v>
      </c>
      <c r="C16">
        <v>1</v>
      </c>
      <c r="D16">
        <v>4.9399999999999999E-3</v>
      </c>
      <c r="E16" t="s">
        <v>158</v>
      </c>
      <c r="F16">
        <v>1.5143340463228201</v>
      </c>
      <c r="G16">
        <v>3.8347899985928503E-2</v>
      </c>
      <c r="H16">
        <v>4.1274897928363403</v>
      </c>
      <c r="I16">
        <f t="shared" si="0"/>
        <v>4.1274897928363403</v>
      </c>
      <c r="J16">
        <f>I16/Table1[[#This Row],[Dispense]]</f>
        <v>835.52424956201219</v>
      </c>
    </row>
    <row r="17" spans="1:10" hidden="1" x14ac:dyDescent="0.25">
      <c r="A17">
        <v>340141</v>
      </c>
      <c r="B17" t="s">
        <v>118</v>
      </c>
      <c r="C17">
        <v>3</v>
      </c>
      <c r="D17">
        <v>4.9800000000000001E-3</v>
      </c>
      <c r="E17" t="s">
        <v>157</v>
      </c>
      <c r="F17">
        <v>2.52641985765562E-2</v>
      </c>
      <c r="G17">
        <v>2.08974083473139E-3</v>
      </c>
      <c r="H17">
        <v>6.8860448592659093E-2</v>
      </c>
      <c r="I17">
        <f t="shared" si="0"/>
        <v>6.8860448592659093E-2</v>
      </c>
      <c r="J17">
        <f>I17/Table1[[#This Row],[Dispense]]</f>
        <v>13.827399315794999</v>
      </c>
    </row>
    <row r="18" spans="1:10" hidden="1" x14ac:dyDescent="0.25">
      <c r="A18">
        <v>340142</v>
      </c>
      <c r="B18" t="s">
        <v>116</v>
      </c>
      <c r="C18">
        <v>3</v>
      </c>
      <c r="D18">
        <v>4.9800000000000001E-3</v>
      </c>
      <c r="E18" t="s">
        <v>156</v>
      </c>
      <c r="F18">
        <v>4.1265856599936299E-2</v>
      </c>
      <c r="G18">
        <v>9.25979249107674E-4</v>
      </c>
      <c r="H18">
        <v>0.112474788718166</v>
      </c>
      <c r="I18">
        <f t="shared" si="0"/>
        <v>0.112474788718166</v>
      </c>
      <c r="J18">
        <f>I18/Table1[[#This Row],[Dispense]]</f>
        <v>22.585298939390764</v>
      </c>
    </row>
    <row r="19" spans="1:10" hidden="1" x14ac:dyDescent="0.25">
      <c r="A19">
        <v>340143</v>
      </c>
      <c r="B19" t="s">
        <v>69</v>
      </c>
      <c r="C19">
        <v>3</v>
      </c>
      <c r="D19">
        <v>4.9199999999999999E-3</v>
      </c>
      <c r="E19" t="s">
        <v>155</v>
      </c>
      <c r="F19">
        <v>2.7488737723620701E-2</v>
      </c>
      <c r="G19">
        <v>2.15652490151011E-3</v>
      </c>
      <c r="H19">
        <v>7.49236832175222E-2</v>
      </c>
      <c r="I19">
        <f t="shared" si="0"/>
        <v>7.49236832175222E-2</v>
      </c>
      <c r="J19">
        <f>I19/Table1[[#This Row],[Dispense]]</f>
        <v>15.228390897870366</v>
      </c>
    </row>
    <row r="20" spans="1:10" hidden="1" x14ac:dyDescent="0.25">
      <c r="A20">
        <v>340144</v>
      </c>
      <c r="B20" t="s">
        <v>70</v>
      </c>
      <c r="C20">
        <v>3</v>
      </c>
      <c r="D20">
        <v>5.0200000000000002E-3</v>
      </c>
      <c r="E20" t="s">
        <v>154</v>
      </c>
      <c r="F20">
        <v>4.06231600205577E-2</v>
      </c>
      <c r="G20">
        <v>1.77964149582688E-3</v>
      </c>
      <c r="H20">
        <v>0.110723046044403</v>
      </c>
      <c r="I20">
        <f t="shared" si="0"/>
        <v>0.110723046044403</v>
      </c>
      <c r="J20">
        <f>I20/Table1[[#This Row],[Dispense]]</f>
        <v>22.056383674183863</v>
      </c>
    </row>
    <row r="21" spans="1:10" hidden="1" x14ac:dyDescent="0.25">
      <c r="A21">
        <v>340145</v>
      </c>
      <c r="B21" t="s">
        <v>71</v>
      </c>
      <c r="C21">
        <v>3</v>
      </c>
      <c r="D21">
        <v>4.8999999999999998E-3</v>
      </c>
      <c r="E21" t="s">
        <v>153</v>
      </c>
      <c r="F21">
        <v>3.33019501081896E-2</v>
      </c>
      <c r="G21">
        <v>2.13494642548981E-3</v>
      </c>
      <c r="H21">
        <v>9.07682551857487E-2</v>
      </c>
      <c r="I21">
        <f t="shared" si="0"/>
        <v>9.07682551857487E-2</v>
      </c>
      <c r="J21">
        <f>I21/Table1[[#This Row],[Dispense]]</f>
        <v>18.524133711377285</v>
      </c>
    </row>
    <row r="22" spans="1:10" hidden="1" x14ac:dyDescent="0.25">
      <c r="A22">
        <v>340146</v>
      </c>
      <c r="B22" t="s">
        <v>72</v>
      </c>
      <c r="C22">
        <v>3</v>
      </c>
      <c r="D22">
        <v>4.9800000000000001E-3</v>
      </c>
      <c r="E22" t="s">
        <v>152</v>
      </c>
      <c r="F22">
        <v>2.8244270490926801E-2</v>
      </c>
      <c r="G22">
        <v>1.5057084345014599E-3</v>
      </c>
      <c r="H22">
        <v>7.6982973763608395E-2</v>
      </c>
      <c r="I22">
        <f t="shared" si="0"/>
        <v>7.6982973763608395E-2</v>
      </c>
      <c r="J22">
        <f>I22/Table1[[#This Row],[Dispense]]</f>
        <v>15.458428466588032</v>
      </c>
    </row>
    <row r="23" spans="1:10" hidden="1" x14ac:dyDescent="0.25">
      <c r="A23">
        <v>340147</v>
      </c>
      <c r="B23" t="s">
        <v>73</v>
      </c>
      <c r="C23">
        <v>3</v>
      </c>
      <c r="D23">
        <v>5.0200000000000002E-3</v>
      </c>
      <c r="E23" t="s">
        <v>151</v>
      </c>
      <c r="F23">
        <v>2.5999337241934099E-2</v>
      </c>
      <c r="G23">
        <v>1.94097044191328E-3</v>
      </c>
      <c r="H23">
        <v>7.0864152692844004E-2</v>
      </c>
      <c r="I23">
        <f t="shared" si="0"/>
        <v>7.0864152692844004E-2</v>
      </c>
      <c r="J23">
        <f>I23/Table1[[#This Row],[Dispense]]</f>
        <v>14.116365078255777</v>
      </c>
    </row>
    <row r="24" spans="1:10" hidden="1" x14ac:dyDescent="0.25">
      <c r="A24">
        <v>340148</v>
      </c>
      <c r="B24" t="s">
        <v>74</v>
      </c>
      <c r="C24">
        <v>3</v>
      </c>
      <c r="D24">
        <v>5.0000000000000001E-3</v>
      </c>
      <c r="E24" t="s">
        <v>150</v>
      </c>
      <c r="F24">
        <v>2.52172279308489E-2</v>
      </c>
      <c r="G24">
        <v>2.2292587857317002E-3</v>
      </c>
      <c r="H24">
        <v>6.8732424751954596E-2</v>
      </c>
      <c r="I24">
        <f t="shared" si="0"/>
        <v>6.8732424751954596E-2</v>
      </c>
      <c r="J24">
        <f>I24/Table1[[#This Row],[Dispense]]</f>
        <v>13.746484950390919</v>
      </c>
    </row>
    <row r="25" spans="1:10" hidden="1" x14ac:dyDescent="0.25">
      <c r="A25">
        <v>340149</v>
      </c>
      <c r="B25" t="s">
        <v>75</v>
      </c>
      <c r="C25">
        <v>3</v>
      </c>
      <c r="D25">
        <v>5.0299999999999997E-3</v>
      </c>
      <c r="E25" t="s">
        <v>149</v>
      </c>
      <c r="F25">
        <v>2.4375099686982898E-2</v>
      </c>
      <c r="G25">
        <v>1.83198266888189E-3</v>
      </c>
      <c r="H25">
        <v>6.6437108378888401E-2</v>
      </c>
      <c r="I25">
        <f t="shared" si="0"/>
        <v>6.6437108378888401E-2</v>
      </c>
      <c r="J25">
        <f>I25/Table1[[#This Row],[Dispense]]</f>
        <v>13.208172639938052</v>
      </c>
    </row>
    <row r="26" spans="1:10" hidden="1" x14ac:dyDescent="0.25">
      <c r="A26">
        <v>340150</v>
      </c>
      <c r="B26" t="s">
        <v>107</v>
      </c>
      <c r="C26">
        <v>3</v>
      </c>
      <c r="D26">
        <f>(4.9/1000)</f>
        <v>4.9000000000000007E-3</v>
      </c>
      <c r="E26" t="s">
        <v>148</v>
      </c>
      <c r="F26">
        <v>0.47597257056468201</v>
      </c>
      <c r="G26">
        <v>1.26924288256545E-2</v>
      </c>
      <c r="H26">
        <v>1.29731741252616</v>
      </c>
      <c r="I26">
        <f t="shared" si="0"/>
        <v>1.29731741252616</v>
      </c>
      <c r="J26">
        <f>I26/Table1[[#This Row],[Dispense]]</f>
        <v>264.7586556175836</v>
      </c>
    </row>
    <row r="27" spans="1:10" hidden="1" x14ac:dyDescent="0.25">
      <c r="A27">
        <v>340151</v>
      </c>
      <c r="B27" t="s">
        <v>105</v>
      </c>
      <c r="C27">
        <v>3</v>
      </c>
      <c r="D27">
        <f>(4.3/1000)</f>
        <v>4.3E-3</v>
      </c>
      <c r="E27" t="s">
        <v>147</v>
      </c>
      <c r="F27">
        <v>1.3863578460025101</v>
      </c>
      <c r="G27">
        <v>4.5059265744187699E-2</v>
      </c>
      <c r="H27">
        <v>3.7786760936193802</v>
      </c>
      <c r="I27">
        <f t="shared" si="0"/>
        <v>3.7786760936193802</v>
      </c>
      <c r="J27">
        <f>I27/Table1[[#This Row],[Dispense]]</f>
        <v>878.76188223706515</v>
      </c>
    </row>
    <row r="28" spans="1:10" hidden="1" x14ac:dyDescent="0.25">
      <c r="A28">
        <v>340152</v>
      </c>
      <c r="B28" t="s">
        <v>103</v>
      </c>
      <c r="C28">
        <v>3</v>
      </c>
      <c r="D28">
        <v>4.9300000000000004E-3</v>
      </c>
      <c r="E28" t="s">
        <v>146</v>
      </c>
      <c r="F28">
        <v>0.101506752952902</v>
      </c>
      <c r="G28">
        <v>6.2841791628164695E-4</v>
      </c>
      <c r="H28">
        <v>0.27666820787290802</v>
      </c>
      <c r="I28">
        <f t="shared" si="0"/>
        <v>0.27666820787290802</v>
      </c>
      <c r="J28">
        <f>I28/Table1[[#This Row],[Dispense]]</f>
        <v>56.119311941766327</v>
      </c>
    </row>
    <row r="29" spans="1:10" x14ac:dyDescent="0.25">
      <c r="A29">
        <v>340153</v>
      </c>
      <c r="B29" t="s">
        <v>101</v>
      </c>
      <c r="C29">
        <v>3</v>
      </c>
      <c r="D29">
        <v>5.0000000000000001E-3</v>
      </c>
      <c r="E29" t="s">
        <v>145</v>
      </c>
      <c r="F29">
        <v>0.221957552578884</v>
      </c>
      <c r="G29">
        <v>4.1474790471750303E-3</v>
      </c>
      <c r="H29">
        <v>0.60497057101559903</v>
      </c>
      <c r="I29">
        <f t="shared" si="0"/>
        <v>0.60497057101559903</v>
      </c>
      <c r="J29">
        <f>I29/Table1[[#This Row],[Dispense]]</f>
        <v>120.99411420311981</v>
      </c>
    </row>
    <row r="30" spans="1:10" hidden="1" x14ac:dyDescent="0.25">
      <c r="A30">
        <v>340156</v>
      </c>
      <c r="B30" t="s">
        <v>118</v>
      </c>
      <c r="C30">
        <v>4</v>
      </c>
      <c r="D30">
        <v>5.0300000000000006E-3</v>
      </c>
      <c r="E30" t="s">
        <v>144</v>
      </c>
      <c r="F30">
        <v>2.2277990851821101E-2</v>
      </c>
      <c r="G30">
        <v>2.3410152553127199E-3</v>
      </c>
      <c r="H30">
        <v>6.0721199572231502E-2</v>
      </c>
      <c r="I30">
        <f t="shared" si="0"/>
        <v>6.0721199572231502E-2</v>
      </c>
      <c r="J30">
        <f>I30/Table1[[#This Row],[Dispense]]</f>
        <v>12.071809060085783</v>
      </c>
    </row>
    <row r="31" spans="1:10" hidden="1" x14ac:dyDescent="0.25">
      <c r="A31">
        <v>340157</v>
      </c>
      <c r="B31" t="s">
        <v>116</v>
      </c>
      <c r="C31">
        <v>4</v>
      </c>
      <c r="D31">
        <v>5.0000000000000001E-3</v>
      </c>
      <c r="E31" t="s">
        <v>143</v>
      </c>
      <c r="F31">
        <v>2.18744771392104E-2</v>
      </c>
      <c r="G31">
        <v>1.0541541573468401E-3</v>
      </c>
      <c r="H31">
        <v>5.9621377023755799E-2</v>
      </c>
      <c r="I31">
        <f t="shared" si="0"/>
        <v>5.9621377023755799E-2</v>
      </c>
      <c r="J31">
        <f>I31/Table1[[#This Row],[Dispense]]</f>
        <v>11.92427540475116</v>
      </c>
    </row>
    <row r="32" spans="1:10" hidden="1" x14ac:dyDescent="0.25">
      <c r="A32">
        <v>340158</v>
      </c>
      <c r="B32" t="s">
        <v>69</v>
      </c>
      <c r="C32">
        <v>4</v>
      </c>
      <c r="D32">
        <v>5.28E-3</v>
      </c>
      <c r="E32" t="s">
        <v>142</v>
      </c>
      <c r="F32">
        <v>2.1122918359663002E-2</v>
      </c>
      <c r="G32">
        <v>6.1450767617274304E-4</v>
      </c>
      <c r="H32">
        <v>5.7572918033593698E-2</v>
      </c>
      <c r="I32">
        <f t="shared" si="0"/>
        <v>5.7572918033593698E-2</v>
      </c>
      <c r="J32">
        <f>I32/Table1[[#This Row],[Dispense]]</f>
        <v>10.903961748786685</v>
      </c>
    </row>
    <row r="33" spans="1:10" hidden="1" x14ac:dyDescent="0.25">
      <c r="A33">
        <v>340159</v>
      </c>
      <c r="B33" t="s">
        <v>70</v>
      </c>
      <c r="C33">
        <v>4</v>
      </c>
      <c r="D33">
        <v>5.0099999999999997E-3</v>
      </c>
      <c r="E33" t="s">
        <v>141</v>
      </c>
      <c r="F33">
        <v>2.1893343479964099E-2</v>
      </c>
      <c r="G33">
        <v>1.5648593259650399E-3</v>
      </c>
      <c r="H33">
        <v>5.9672799382698399E-2</v>
      </c>
      <c r="I33">
        <f t="shared" si="0"/>
        <v>5.9672799382698399E-2</v>
      </c>
      <c r="J33">
        <f>I33/Table1[[#This Row],[Dispense]]</f>
        <v>11.9107383997402</v>
      </c>
    </row>
    <row r="34" spans="1:10" hidden="1" x14ac:dyDescent="0.25">
      <c r="A34">
        <v>340160</v>
      </c>
      <c r="B34" t="s">
        <v>71</v>
      </c>
      <c r="C34">
        <v>4</v>
      </c>
      <c r="D34">
        <v>5.0200000000000002E-3</v>
      </c>
      <c r="E34" t="s">
        <v>140</v>
      </c>
      <c r="F34">
        <v>2.1398695224951299E-2</v>
      </c>
      <c r="G34">
        <v>1.70475566153451E-3</v>
      </c>
      <c r="H34">
        <v>5.8324579266689401E-2</v>
      </c>
      <c r="I34">
        <f t="shared" ref="I34:I65" si="1">H34</f>
        <v>5.8324579266689401E-2</v>
      </c>
      <c r="J34">
        <f>I34/Table1[[#This Row],[Dispense]]</f>
        <v>11.618442084997888</v>
      </c>
    </row>
    <row r="35" spans="1:10" hidden="1" x14ac:dyDescent="0.25">
      <c r="A35">
        <v>340161</v>
      </c>
      <c r="B35" t="s">
        <v>72</v>
      </c>
      <c r="C35">
        <v>4</v>
      </c>
      <c r="D35">
        <v>4.9800000000000001E-3</v>
      </c>
      <c r="E35" t="s">
        <v>139</v>
      </c>
      <c r="F35">
        <v>2.1721340138841701E-2</v>
      </c>
      <c r="G35">
        <v>1.92337801868906E-3</v>
      </c>
      <c r="H35">
        <v>5.9203984700402598E-2</v>
      </c>
      <c r="I35">
        <f t="shared" si="1"/>
        <v>5.9203984700402598E-2</v>
      </c>
      <c r="J35">
        <f>I35/Table1[[#This Row],[Dispense]]</f>
        <v>11.888350341446305</v>
      </c>
    </row>
    <row r="36" spans="1:10" hidden="1" x14ac:dyDescent="0.25">
      <c r="A36">
        <v>340162</v>
      </c>
      <c r="B36" t="s">
        <v>73</v>
      </c>
      <c r="C36">
        <v>4</v>
      </c>
      <c r="D36">
        <v>5.0099999999999997E-3</v>
      </c>
      <c r="E36" t="s">
        <v>138</v>
      </c>
      <c r="F36">
        <v>2.11334982772775E-2</v>
      </c>
      <c r="G36">
        <v>1.31133133541347E-3</v>
      </c>
      <c r="H36">
        <v>5.7601754803175198E-2</v>
      </c>
      <c r="I36">
        <f t="shared" si="1"/>
        <v>5.7601754803175198E-2</v>
      </c>
      <c r="J36">
        <f>I36/Table1[[#This Row],[Dispense]]</f>
        <v>11.497356248138763</v>
      </c>
    </row>
    <row r="37" spans="1:10" hidden="1" x14ac:dyDescent="0.25">
      <c r="A37">
        <v>340163</v>
      </c>
      <c r="B37" t="s">
        <v>74</v>
      </c>
      <c r="C37">
        <v>4</v>
      </c>
      <c r="D37">
        <v>4.9699999999999996E-3</v>
      </c>
      <c r="E37" t="s">
        <v>137</v>
      </c>
      <c r="F37">
        <v>2.1255173866554702E-2</v>
      </c>
      <c r="G37">
        <v>8.0856100469324499E-4</v>
      </c>
      <c r="H37">
        <v>5.7933395469908201E-2</v>
      </c>
      <c r="I37">
        <f t="shared" si="1"/>
        <v>5.7933395469908201E-2</v>
      </c>
      <c r="J37">
        <f>I37/Table1[[#This Row],[Dispense]]</f>
        <v>11.656618806822577</v>
      </c>
    </row>
    <row r="38" spans="1:10" hidden="1" x14ac:dyDescent="0.25">
      <c r="A38">
        <v>340164</v>
      </c>
      <c r="B38" t="s">
        <v>75</v>
      </c>
      <c r="C38">
        <v>4</v>
      </c>
      <c r="D38">
        <v>5.0400000000000002E-3</v>
      </c>
      <c r="E38" t="s">
        <v>136</v>
      </c>
      <c r="F38">
        <v>2.1394014922086702E-2</v>
      </c>
      <c r="G38">
        <v>1.1234868814449699E-3</v>
      </c>
      <c r="H38">
        <v>5.8311822568556798E-2</v>
      </c>
      <c r="I38">
        <f t="shared" si="1"/>
        <v>5.8311822568556798E-2</v>
      </c>
      <c r="J38">
        <f>I38/Table1[[#This Row],[Dispense]]</f>
        <v>11.569806065189841</v>
      </c>
    </row>
    <row r="39" spans="1:10" hidden="1" x14ac:dyDescent="0.25">
      <c r="A39">
        <v>340165</v>
      </c>
      <c r="B39" t="s">
        <v>107</v>
      </c>
      <c r="C39">
        <v>4</v>
      </c>
      <c r="D39">
        <f>(5.4/1000)</f>
        <v>5.4000000000000003E-3</v>
      </c>
      <c r="E39" t="s">
        <v>135</v>
      </c>
      <c r="F39">
        <v>3.6960942434482398E-2</v>
      </c>
      <c r="G39">
        <v>1.1422180627579401E-3</v>
      </c>
      <c r="H39">
        <v>0.10074125520877</v>
      </c>
      <c r="I39">
        <f t="shared" si="1"/>
        <v>0.10074125520877</v>
      </c>
      <c r="J39">
        <f>I39/Table1[[#This Row],[Dispense]]</f>
        <v>18.655788001624074</v>
      </c>
    </row>
    <row r="40" spans="1:10" hidden="1" x14ac:dyDescent="0.25">
      <c r="A40">
        <v>340166</v>
      </c>
      <c r="B40" t="s">
        <v>105</v>
      </c>
      <c r="C40">
        <v>4</v>
      </c>
      <c r="D40">
        <f>(5.4/1000)</f>
        <v>5.4000000000000003E-3</v>
      </c>
      <c r="E40" t="s">
        <v>134</v>
      </c>
      <c r="F40">
        <v>0.44366353119058599</v>
      </c>
      <c r="G40">
        <v>1.1063009073172101E-2</v>
      </c>
      <c r="H40">
        <v>1.2092554485514699</v>
      </c>
      <c r="I40">
        <f t="shared" si="1"/>
        <v>1.2092554485514699</v>
      </c>
      <c r="J40">
        <f>I40/Table1[[#This Row],[Dispense]]</f>
        <v>223.93619417619811</v>
      </c>
    </row>
    <row r="41" spans="1:10" hidden="1" x14ac:dyDescent="0.25">
      <c r="A41">
        <v>340167</v>
      </c>
      <c r="B41" t="s">
        <v>103</v>
      </c>
      <c r="C41">
        <v>4</v>
      </c>
      <c r="D41">
        <v>4.9400000000000008E-3</v>
      </c>
      <c r="E41" t="s">
        <v>133</v>
      </c>
      <c r="F41">
        <v>2.6854940006282399E-2</v>
      </c>
      <c r="G41">
        <v>1.1873834569500099E-3</v>
      </c>
      <c r="H41">
        <v>7.3196195405048195E-2</v>
      </c>
      <c r="I41">
        <f t="shared" si="1"/>
        <v>7.3196195405048195E-2</v>
      </c>
      <c r="J41">
        <f>I41/Table1[[#This Row],[Dispense]]</f>
        <v>14.817043604260766</v>
      </c>
    </row>
    <row r="42" spans="1:10" x14ac:dyDescent="0.25">
      <c r="A42">
        <v>340168</v>
      </c>
      <c r="B42" t="s">
        <v>101</v>
      </c>
      <c r="C42">
        <v>4</v>
      </c>
      <c r="D42">
        <v>4.9800000000000001E-3</v>
      </c>
      <c r="E42" t="s">
        <v>132</v>
      </c>
      <c r="F42">
        <v>2.3775891236357101E-2</v>
      </c>
      <c r="G42">
        <v>8.5824315847695298E-4</v>
      </c>
      <c r="H42">
        <v>6.4803897549517805E-2</v>
      </c>
      <c r="I42">
        <f t="shared" si="1"/>
        <v>6.4803897549517805E-2</v>
      </c>
      <c r="J42">
        <f>I42/Table1[[#This Row],[Dispense]]</f>
        <v>13.012830833236507</v>
      </c>
    </row>
    <row r="43" spans="1:10" hidden="1" x14ac:dyDescent="0.25">
      <c r="A43">
        <v>340171</v>
      </c>
      <c r="B43" t="s">
        <v>118</v>
      </c>
      <c r="C43">
        <v>5</v>
      </c>
      <c r="D43">
        <v>5.0000000000000001E-3</v>
      </c>
      <c r="E43" t="s">
        <v>131</v>
      </c>
      <c r="F43">
        <v>2.52871213632507E-2</v>
      </c>
      <c r="G43">
        <v>9.15300236382689E-4</v>
      </c>
      <c r="H43">
        <v>6.8922927256686001E-2</v>
      </c>
      <c r="I43">
        <f t="shared" si="1"/>
        <v>6.8922927256686001E-2</v>
      </c>
      <c r="J43">
        <f>I43/Table1[[#This Row],[Dispense]]</f>
        <v>13.7845854513372</v>
      </c>
    </row>
    <row r="44" spans="1:10" hidden="1" x14ac:dyDescent="0.25">
      <c r="A44">
        <v>340172</v>
      </c>
      <c r="B44" t="s">
        <v>116</v>
      </c>
      <c r="C44">
        <v>5</v>
      </c>
      <c r="D44">
        <v>5.0199999999999993E-3</v>
      </c>
      <c r="E44" t="s">
        <v>130</v>
      </c>
      <c r="F44">
        <v>1.83569233411481E-2</v>
      </c>
      <c r="G44">
        <v>9.7475351419478698E-4</v>
      </c>
      <c r="H44">
        <v>5.0033883806846501E-2</v>
      </c>
      <c r="I44">
        <f t="shared" si="1"/>
        <v>5.0033883806846501E-2</v>
      </c>
      <c r="J44">
        <f>I44/Table1[[#This Row],[Dispense]]</f>
        <v>9.9669091248698223</v>
      </c>
    </row>
    <row r="45" spans="1:10" hidden="1" x14ac:dyDescent="0.25">
      <c r="A45">
        <v>340173</v>
      </c>
      <c r="B45" t="s">
        <v>69</v>
      </c>
      <c r="C45">
        <v>5</v>
      </c>
      <c r="D45">
        <v>4.96E-3</v>
      </c>
      <c r="E45" t="s">
        <v>129</v>
      </c>
      <c r="F45">
        <v>2.2726768923702598E-2</v>
      </c>
      <c r="G45">
        <v>3.9880208579293799E-4</v>
      </c>
      <c r="H45">
        <v>6.1944395283532697E-2</v>
      </c>
      <c r="I45">
        <f t="shared" si="1"/>
        <v>6.1944395283532697E-2</v>
      </c>
      <c r="J45">
        <f>I45/Table1[[#This Row],[Dispense]]</f>
        <v>12.48878937167998</v>
      </c>
    </row>
    <row r="46" spans="1:10" hidden="1" x14ac:dyDescent="0.25">
      <c r="A46">
        <v>340174</v>
      </c>
      <c r="B46" t="s">
        <v>70</v>
      </c>
      <c r="C46">
        <v>5</v>
      </c>
      <c r="D46">
        <v>5.11E-3</v>
      </c>
      <c r="E46" t="s">
        <v>128</v>
      </c>
      <c r="F46">
        <v>1.1418967858331699E-2</v>
      </c>
      <c r="G46">
        <v>1.3346328211210999E-4</v>
      </c>
      <c r="H46">
        <v>3.1123696514938601E-2</v>
      </c>
      <c r="I46">
        <f t="shared" si="1"/>
        <v>3.1123696514938601E-2</v>
      </c>
      <c r="J46">
        <f>I46/Table1[[#This Row],[Dispense]]</f>
        <v>6.090742957913621</v>
      </c>
    </row>
    <row r="47" spans="1:10" hidden="1" x14ac:dyDescent="0.25">
      <c r="A47">
        <v>340175</v>
      </c>
      <c r="B47" t="s">
        <v>71</v>
      </c>
      <c r="C47">
        <v>5</v>
      </c>
      <c r="D47">
        <v>4.96E-3</v>
      </c>
      <c r="E47" t="s">
        <v>127</v>
      </c>
      <c r="F47">
        <v>1.6641840925337301E-2</v>
      </c>
      <c r="G47">
        <v>7.0100307130890503E-4</v>
      </c>
      <c r="H47">
        <v>4.5359231485371299E-2</v>
      </c>
      <c r="I47">
        <f t="shared" si="1"/>
        <v>4.5359231485371299E-2</v>
      </c>
      <c r="J47">
        <f>I47/Table1[[#This Row],[Dispense]]</f>
        <v>9.145006347857116</v>
      </c>
    </row>
    <row r="48" spans="1:10" hidden="1" x14ac:dyDescent="0.25">
      <c r="A48">
        <v>340176</v>
      </c>
      <c r="B48" t="s">
        <v>72</v>
      </c>
      <c r="C48">
        <v>5</v>
      </c>
      <c r="D48">
        <v>5.0499999999999998E-3</v>
      </c>
      <c r="E48" t="s">
        <v>126</v>
      </c>
      <c r="F48">
        <v>1.68359491329499E-2</v>
      </c>
      <c r="G48">
        <v>5.7519140492713801E-4</v>
      </c>
      <c r="H48">
        <v>4.5888295497087901E-2</v>
      </c>
      <c r="I48">
        <f t="shared" si="1"/>
        <v>4.5888295497087901E-2</v>
      </c>
      <c r="J48">
        <f>I48/Table1[[#This Row],[Dispense]]</f>
        <v>9.0867911875421594</v>
      </c>
    </row>
    <row r="49" spans="1:10" hidden="1" x14ac:dyDescent="0.25">
      <c r="A49">
        <v>340177</v>
      </c>
      <c r="B49" t="s">
        <v>73</v>
      </c>
      <c r="C49">
        <v>5</v>
      </c>
      <c r="D49">
        <v>5.0000000000000001E-3</v>
      </c>
      <c r="E49" t="s">
        <v>125</v>
      </c>
      <c r="F49">
        <v>1.7339151051914001E-2</v>
      </c>
      <c r="G49">
        <v>8.25990622805749E-4</v>
      </c>
      <c r="H49">
        <v>4.7259829597706797E-2</v>
      </c>
      <c r="I49">
        <f t="shared" si="1"/>
        <v>4.7259829597706797E-2</v>
      </c>
      <c r="J49">
        <f>I49/Table1[[#This Row],[Dispense]]</f>
        <v>9.4519659195413599</v>
      </c>
    </row>
    <row r="50" spans="1:10" hidden="1" x14ac:dyDescent="0.25">
      <c r="A50">
        <v>340178</v>
      </c>
      <c r="B50" t="s">
        <v>74</v>
      </c>
      <c r="C50">
        <v>5</v>
      </c>
      <c r="D50">
        <v>4.9800000000000001E-3</v>
      </c>
      <c r="E50" t="s">
        <v>124</v>
      </c>
      <c r="F50">
        <v>1.7902982085896701E-2</v>
      </c>
      <c r="G50">
        <v>8.1573358195057596E-4</v>
      </c>
      <c r="H50">
        <v>4.8796615251637698E-2</v>
      </c>
      <c r="I50">
        <f t="shared" si="1"/>
        <v>4.8796615251637698E-2</v>
      </c>
      <c r="J50">
        <f>I50/Table1[[#This Row],[Dispense]]</f>
        <v>9.7985171188027511</v>
      </c>
    </row>
    <row r="51" spans="1:10" hidden="1" x14ac:dyDescent="0.25">
      <c r="A51">
        <v>340179</v>
      </c>
      <c r="B51" t="s">
        <v>75</v>
      </c>
      <c r="C51">
        <v>5</v>
      </c>
      <c r="D51">
        <v>5.0000000000000001E-3</v>
      </c>
      <c r="E51" t="s">
        <v>123</v>
      </c>
      <c r="F51">
        <v>1.7445281259203901E-2</v>
      </c>
      <c r="G51">
        <v>3.06685650340728E-4</v>
      </c>
      <c r="H51">
        <v>4.7549099556580501E-2</v>
      </c>
      <c r="I51">
        <f t="shared" si="1"/>
        <v>4.7549099556580501E-2</v>
      </c>
      <c r="J51">
        <f>I51/Table1[[#This Row],[Dispense]]</f>
        <v>9.5098199113161002</v>
      </c>
    </row>
    <row r="52" spans="1:10" hidden="1" x14ac:dyDescent="0.25">
      <c r="A52">
        <v>340180</v>
      </c>
      <c r="B52" t="s">
        <v>107</v>
      </c>
      <c r="C52">
        <v>5</v>
      </c>
      <c r="D52">
        <f>(4.9/1000)</f>
        <v>4.9000000000000007E-3</v>
      </c>
      <c r="E52" t="s">
        <v>122</v>
      </c>
      <c r="F52">
        <v>8.2918841373237198E-2</v>
      </c>
      <c r="G52">
        <v>8.8753507652911698E-4</v>
      </c>
      <c r="H52">
        <v>0.226004739332719</v>
      </c>
      <c r="I52">
        <f t="shared" si="1"/>
        <v>0.226004739332719</v>
      </c>
      <c r="J52">
        <f>I52/Table1[[#This Row],[Dispense]]</f>
        <v>46.12341619035081</v>
      </c>
    </row>
    <row r="53" spans="1:10" hidden="1" x14ac:dyDescent="0.25">
      <c r="A53">
        <v>340181</v>
      </c>
      <c r="B53" t="s">
        <v>105</v>
      </c>
      <c r="C53">
        <v>5</v>
      </c>
      <c r="D53">
        <f>(4.5/1000)</f>
        <v>4.4999999999999997E-3</v>
      </c>
      <c r="E53" t="s">
        <v>121</v>
      </c>
      <c r="F53">
        <v>5.8052409107443997E-2</v>
      </c>
      <c r="G53">
        <v>1.0757756607966201E-3</v>
      </c>
      <c r="H53">
        <v>0.15822844809067599</v>
      </c>
      <c r="I53">
        <f t="shared" si="1"/>
        <v>0.15822844809067599</v>
      </c>
      <c r="J53">
        <f>I53/Table1[[#This Row],[Dispense]]</f>
        <v>35.161877353483554</v>
      </c>
    </row>
    <row r="54" spans="1:10" hidden="1" x14ac:dyDescent="0.25">
      <c r="A54">
        <v>340182</v>
      </c>
      <c r="B54" t="s">
        <v>103</v>
      </c>
      <c r="C54">
        <v>5</v>
      </c>
      <c r="D54">
        <v>4.9699999999999996E-3</v>
      </c>
      <c r="E54" t="s">
        <v>120</v>
      </c>
      <c r="F54">
        <v>1.78434769956166E-2</v>
      </c>
      <c r="G54">
        <v>2.4185010457548401E-4</v>
      </c>
      <c r="H54">
        <v>4.8634427355678203E-2</v>
      </c>
      <c r="I54">
        <f t="shared" si="1"/>
        <v>4.8634427355678203E-2</v>
      </c>
      <c r="J54">
        <f>I54/Table1[[#This Row],[Dispense]]</f>
        <v>9.7855990655288139</v>
      </c>
    </row>
    <row r="55" spans="1:10" x14ac:dyDescent="0.25">
      <c r="A55">
        <v>340183</v>
      </c>
      <c r="B55" t="s">
        <v>101</v>
      </c>
      <c r="C55">
        <v>5</v>
      </c>
      <c r="D55">
        <v>4.9900000000000005E-3</v>
      </c>
      <c r="E55" t="s">
        <v>119</v>
      </c>
      <c r="F55">
        <v>1.8988967434164301E-2</v>
      </c>
      <c r="G55">
        <v>5.6760931086059297E-4</v>
      </c>
      <c r="H55">
        <v>5.1756591916646902E-2</v>
      </c>
      <c r="I55">
        <f t="shared" si="1"/>
        <v>5.1756591916646902E-2</v>
      </c>
      <c r="J55">
        <f>I55/Table1[[#This Row],[Dispense]]</f>
        <v>10.372062508346071</v>
      </c>
    </row>
    <row r="56" spans="1:10" hidden="1" x14ac:dyDescent="0.25">
      <c r="A56">
        <v>340201</v>
      </c>
      <c r="B56" t="s">
        <v>118</v>
      </c>
      <c r="C56">
        <v>7</v>
      </c>
      <c r="D56">
        <v>5.0000000000000001E-3</v>
      </c>
      <c r="E56" t="s">
        <v>117</v>
      </c>
      <c r="F56">
        <v>1.11053981814478E-2</v>
      </c>
      <c r="G56">
        <v>3.8468923868454301E-4</v>
      </c>
      <c r="H56">
        <v>3.02690266725586E-2</v>
      </c>
      <c r="I56">
        <f t="shared" si="1"/>
        <v>3.02690266725586E-2</v>
      </c>
      <c r="J56">
        <f>I56/Table1[[#This Row],[Dispense]]</f>
        <v>6.0538053345117202</v>
      </c>
    </row>
    <row r="57" spans="1:10" hidden="1" x14ac:dyDescent="0.25">
      <c r="A57">
        <v>340202</v>
      </c>
      <c r="B57" t="s">
        <v>116</v>
      </c>
      <c r="C57">
        <v>7</v>
      </c>
      <c r="D57">
        <v>5.0000000000000001E-3</v>
      </c>
      <c r="E57" t="s">
        <v>115</v>
      </c>
      <c r="F57">
        <v>2.19996131209989E-2</v>
      </c>
      <c r="G57">
        <v>1.8191386288831399E-4</v>
      </c>
      <c r="H57">
        <v>5.9962449384113103E-2</v>
      </c>
      <c r="I57">
        <f t="shared" si="1"/>
        <v>5.9962449384113103E-2</v>
      </c>
      <c r="J57">
        <f>I57/Table1[[#This Row],[Dispense]]</f>
        <v>11.992489876822621</v>
      </c>
    </row>
    <row r="58" spans="1:10" hidden="1" x14ac:dyDescent="0.25">
      <c r="A58">
        <v>340203</v>
      </c>
      <c r="B58" t="s">
        <v>69</v>
      </c>
      <c r="C58">
        <v>7</v>
      </c>
      <c r="D58">
        <v>4.9899999999999996E-3</v>
      </c>
      <c r="E58" t="s">
        <v>114</v>
      </c>
      <c r="F58">
        <v>2.1168656046854799E-2</v>
      </c>
      <c r="G58">
        <v>2.44156209070361E-4</v>
      </c>
      <c r="H58">
        <v>5.76975813055388E-2</v>
      </c>
      <c r="I58">
        <f t="shared" si="1"/>
        <v>5.76975813055388E-2</v>
      </c>
      <c r="J58">
        <f>I58/Table1[[#This Row],[Dispense]]</f>
        <v>11.562641544196154</v>
      </c>
    </row>
    <row r="59" spans="1:10" hidden="1" x14ac:dyDescent="0.25">
      <c r="A59">
        <v>340204</v>
      </c>
      <c r="B59" t="s">
        <v>70</v>
      </c>
      <c r="C59">
        <v>7</v>
      </c>
      <c r="D59">
        <v>4.9800000000000001E-3</v>
      </c>
      <c r="E59" t="s">
        <v>113</v>
      </c>
      <c r="F59">
        <v>1.90520141243768E-2</v>
      </c>
      <c r="G59">
        <v>3.1278479013525099E-4</v>
      </c>
      <c r="H59">
        <v>5.1928432846299097E-2</v>
      </c>
      <c r="I59">
        <f t="shared" si="1"/>
        <v>5.1928432846299097E-2</v>
      </c>
      <c r="J59">
        <f>I59/Table1[[#This Row],[Dispense]]</f>
        <v>10.427396153875321</v>
      </c>
    </row>
    <row r="60" spans="1:10" hidden="1" x14ac:dyDescent="0.25">
      <c r="A60">
        <v>340205</v>
      </c>
      <c r="B60" t="s">
        <v>71</v>
      </c>
      <c r="C60">
        <v>7</v>
      </c>
      <c r="D60">
        <v>5.1200000000000004E-3</v>
      </c>
      <c r="E60" t="s">
        <v>112</v>
      </c>
      <c r="F60">
        <v>1.8940994266950801E-2</v>
      </c>
      <c r="G60">
        <v>1.14839696640346E-3</v>
      </c>
      <c r="H60">
        <v>5.1625835589477899E-2</v>
      </c>
      <c r="I60">
        <f t="shared" si="1"/>
        <v>5.1625835589477899E-2</v>
      </c>
      <c r="J60">
        <f>I60/Table1[[#This Row],[Dispense]]</f>
        <v>10.083171013569901</v>
      </c>
    </row>
    <row r="61" spans="1:10" hidden="1" x14ac:dyDescent="0.25">
      <c r="A61">
        <v>340206</v>
      </c>
      <c r="B61" t="s">
        <v>72</v>
      </c>
      <c r="C61">
        <v>7</v>
      </c>
      <c r="D61">
        <v>4.9699999999999996E-3</v>
      </c>
      <c r="E61" t="s">
        <v>111</v>
      </c>
      <c r="F61">
        <v>1.97523027904737E-2</v>
      </c>
      <c r="G61">
        <v>3.9341043179214199E-4</v>
      </c>
      <c r="H61">
        <v>5.3837149307090902E-2</v>
      </c>
      <c r="I61">
        <f t="shared" si="1"/>
        <v>5.3837149307090902E-2</v>
      </c>
      <c r="J61">
        <f>I61/Table1[[#This Row],[Dispense]]</f>
        <v>10.832424407865373</v>
      </c>
    </row>
    <row r="62" spans="1:10" hidden="1" x14ac:dyDescent="0.25">
      <c r="A62">
        <v>340207</v>
      </c>
      <c r="B62" t="s">
        <v>73</v>
      </c>
      <c r="C62">
        <v>7</v>
      </c>
      <c r="D62">
        <v>5.0699999999999999E-3</v>
      </c>
      <c r="E62" t="s">
        <v>110</v>
      </c>
      <c r="F62">
        <v>1.9245063893441099E-2</v>
      </c>
      <c r="G62">
        <v>2.66231701071161E-4</v>
      </c>
      <c r="H62">
        <v>5.2454611963289099E-2</v>
      </c>
      <c r="I62">
        <f t="shared" si="1"/>
        <v>5.2454611963289099E-2</v>
      </c>
      <c r="J62">
        <f>I62/Table1[[#This Row],[Dispense]]</f>
        <v>10.346077310313433</v>
      </c>
    </row>
    <row r="63" spans="1:10" hidden="1" x14ac:dyDescent="0.25">
      <c r="A63">
        <v>340208</v>
      </c>
      <c r="B63" t="s">
        <v>74</v>
      </c>
      <c r="C63">
        <v>7</v>
      </c>
      <c r="D63">
        <v>5.0400000000000002E-3</v>
      </c>
      <c r="E63" t="s">
        <v>109</v>
      </c>
      <c r="F63">
        <v>1.86134352443331E-2</v>
      </c>
      <c r="G63">
        <v>2.0338917808958301E-3</v>
      </c>
      <c r="H63">
        <v>5.0733036193143503E-2</v>
      </c>
      <c r="I63">
        <f t="shared" si="1"/>
        <v>5.0733036193143503E-2</v>
      </c>
      <c r="J63">
        <f>I63/Table1[[#This Row],[Dispense]]</f>
        <v>10.066078609750695</v>
      </c>
    </row>
    <row r="64" spans="1:10" hidden="1" x14ac:dyDescent="0.25">
      <c r="A64">
        <v>340209</v>
      </c>
      <c r="B64" t="s">
        <v>75</v>
      </c>
      <c r="C64">
        <v>7</v>
      </c>
      <c r="D64">
        <v>4.96E-3</v>
      </c>
      <c r="E64" t="s">
        <v>108</v>
      </c>
      <c r="F64">
        <v>1.8163548928585099E-2</v>
      </c>
      <c r="G64">
        <v>8.3480294292162202E-4</v>
      </c>
      <c r="H64">
        <v>4.95068198370524E-2</v>
      </c>
      <c r="I64">
        <f t="shared" si="1"/>
        <v>4.95068198370524E-2</v>
      </c>
      <c r="J64">
        <f>I64/Table1[[#This Row],[Dispense]]</f>
        <v>9.9812136768250799</v>
      </c>
    </row>
    <row r="65" spans="1:10" hidden="1" x14ac:dyDescent="0.25">
      <c r="A65">
        <v>340210</v>
      </c>
      <c r="B65" t="s">
        <v>107</v>
      </c>
      <c r="C65">
        <v>7</v>
      </c>
      <c r="D65">
        <f>(5.5/1000)</f>
        <v>5.4999999999999997E-3</v>
      </c>
      <c r="E65" t="s">
        <v>106</v>
      </c>
      <c r="F65">
        <v>5.3418069533847402E-2</v>
      </c>
      <c r="G65">
        <v>8.7118073811043198E-4</v>
      </c>
      <c r="H65">
        <v>0.14559702813878</v>
      </c>
      <c r="I65">
        <f t="shared" si="1"/>
        <v>0.14559702813878</v>
      </c>
      <c r="J65">
        <f>I65/Table1[[#This Row],[Dispense]]</f>
        <v>26.472186934323638</v>
      </c>
    </row>
    <row r="66" spans="1:10" hidden="1" x14ac:dyDescent="0.25">
      <c r="A66">
        <v>340211</v>
      </c>
      <c r="B66" t="s">
        <v>105</v>
      </c>
      <c r="C66">
        <v>7</v>
      </c>
      <c r="D66">
        <f>(4.8/1000)</f>
        <v>4.7999999999999996E-3</v>
      </c>
      <c r="E66" t="s">
        <v>104</v>
      </c>
      <c r="F66">
        <v>0.22809096603401999</v>
      </c>
      <c r="G66">
        <v>4.2197834328354502E-3</v>
      </c>
      <c r="H66">
        <v>0.62168788744442005</v>
      </c>
      <c r="I66">
        <f t="shared" ref="I66:I97" si="2">H66</f>
        <v>0.62168788744442005</v>
      </c>
      <c r="J66">
        <f>I66/Table1[[#This Row],[Dispense]]</f>
        <v>129.51830988425419</v>
      </c>
    </row>
    <row r="67" spans="1:10" hidden="1" x14ac:dyDescent="0.25">
      <c r="A67">
        <v>340212</v>
      </c>
      <c r="B67" t="s">
        <v>103</v>
      </c>
      <c r="C67">
        <v>7</v>
      </c>
      <c r="D67">
        <v>5.0599999999999994E-3</v>
      </c>
      <c r="E67" t="s">
        <v>102</v>
      </c>
      <c r="F67">
        <v>5.1993574480392803E-2</v>
      </c>
      <c r="G67">
        <v>9.0423334156469E-4</v>
      </c>
      <c r="H67">
        <v>0.14171440474577299</v>
      </c>
      <c r="I67">
        <f t="shared" si="2"/>
        <v>0.14171440474577299</v>
      </c>
      <c r="J67">
        <f>I67/Table1[[#This Row],[Dispense]]</f>
        <v>28.006799356872136</v>
      </c>
    </row>
    <row r="68" spans="1:10" x14ac:dyDescent="0.25">
      <c r="A68">
        <v>340213</v>
      </c>
      <c r="B68" t="s">
        <v>101</v>
      </c>
      <c r="C68">
        <v>7</v>
      </c>
      <c r="D68">
        <v>5.0000000000000001E-3</v>
      </c>
      <c r="E68" t="s">
        <v>100</v>
      </c>
      <c r="F68">
        <v>0.30636073292482002</v>
      </c>
      <c r="G68">
        <v>6.8141472315946501E-3</v>
      </c>
      <c r="H68">
        <v>0.83502104515418696</v>
      </c>
      <c r="I68">
        <f t="shared" si="2"/>
        <v>0.83502104515418696</v>
      </c>
      <c r="J68">
        <f>I68/Table1[[#This Row],[Dispense]]</f>
        <v>167.00420903083739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36E2-2A61-4361-AB25-3D2FAFB0126E}">
  <dimension ref="A1:F59"/>
  <sheetViews>
    <sheetView workbookViewId="0">
      <selection activeCell="M12" sqref="M12"/>
    </sheetView>
  </sheetViews>
  <sheetFormatPr defaultRowHeight="15" x14ac:dyDescent="0.25"/>
  <cols>
    <col min="1" max="1" width="10.140625" customWidth="1"/>
    <col min="2" max="4" width="13.42578125" customWidth="1"/>
    <col min="5" max="5" width="10.14062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76</v>
      </c>
      <c r="D1" t="s">
        <v>68</v>
      </c>
      <c r="E1" t="s">
        <v>67</v>
      </c>
      <c r="F1" t="s">
        <v>2</v>
      </c>
    </row>
    <row r="2" spans="1:6" x14ac:dyDescent="0.25">
      <c r="A2">
        <v>339585</v>
      </c>
      <c r="B2" t="s">
        <v>9</v>
      </c>
      <c r="C2" t="s">
        <v>69</v>
      </c>
      <c r="D2">
        <v>1</v>
      </c>
      <c r="E2" t="s">
        <v>2</v>
      </c>
      <c r="F2">
        <v>5.0000000000000001E-3</v>
      </c>
    </row>
    <row r="3" spans="1:6" x14ac:dyDescent="0.25">
      <c r="A3">
        <v>339586</v>
      </c>
      <c r="B3" t="s">
        <v>10</v>
      </c>
      <c r="C3" t="s">
        <v>69</v>
      </c>
      <c r="D3">
        <v>2</v>
      </c>
      <c r="E3" t="s">
        <v>2</v>
      </c>
      <c r="F3">
        <v>5.0000000000000001E-3</v>
      </c>
    </row>
    <row r="4" spans="1:6" x14ac:dyDescent="0.25">
      <c r="A4">
        <v>339587</v>
      </c>
      <c r="B4" t="s">
        <v>11</v>
      </c>
      <c r="C4" t="s">
        <v>69</v>
      </c>
      <c r="D4">
        <v>3</v>
      </c>
      <c r="E4" t="s">
        <v>2</v>
      </c>
      <c r="F4">
        <v>4.9199999999999999E-3</v>
      </c>
    </row>
    <row r="5" spans="1:6" x14ac:dyDescent="0.25">
      <c r="A5">
        <v>339588</v>
      </c>
      <c r="B5" t="s">
        <v>12</v>
      </c>
      <c r="C5" t="s">
        <v>69</v>
      </c>
      <c r="D5">
        <v>4</v>
      </c>
      <c r="E5" t="s">
        <v>2</v>
      </c>
      <c r="F5">
        <v>5.28E-3</v>
      </c>
    </row>
    <row r="6" spans="1:6" x14ac:dyDescent="0.25">
      <c r="A6">
        <v>339589</v>
      </c>
      <c r="B6" t="s">
        <v>13</v>
      </c>
      <c r="C6" t="s">
        <v>69</v>
      </c>
      <c r="D6">
        <v>5</v>
      </c>
      <c r="E6" t="s">
        <v>2</v>
      </c>
      <c r="F6">
        <v>4.96E-3</v>
      </c>
    </row>
    <row r="7" spans="1:6" x14ac:dyDescent="0.25">
      <c r="A7">
        <v>339590</v>
      </c>
      <c r="B7" t="s">
        <v>14</v>
      </c>
      <c r="C7" t="s">
        <v>69</v>
      </c>
      <c r="D7">
        <v>6</v>
      </c>
      <c r="E7" t="s">
        <v>2</v>
      </c>
      <c r="F7">
        <v>5.0099999999999997E-3</v>
      </c>
    </row>
    <row r="8" spans="1:6" x14ac:dyDescent="0.25">
      <c r="A8">
        <v>339591</v>
      </c>
      <c r="B8" t="s">
        <v>15</v>
      </c>
      <c r="C8" t="s">
        <v>69</v>
      </c>
      <c r="D8">
        <v>7</v>
      </c>
      <c r="E8" t="s">
        <v>2</v>
      </c>
      <c r="F8">
        <v>4.9899999999999996E-3</v>
      </c>
    </row>
    <row r="9" spans="1:6" x14ac:dyDescent="0.25">
      <c r="A9">
        <v>339592</v>
      </c>
      <c r="B9" t="s">
        <v>16</v>
      </c>
      <c r="C9" t="s">
        <v>69</v>
      </c>
      <c r="D9">
        <v>8</v>
      </c>
      <c r="E9" t="s">
        <v>2</v>
      </c>
      <c r="F9">
        <v>5.2100000000000002E-3</v>
      </c>
    </row>
    <row r="10" spans="1:6" x14ac:dyDescent="0.25">
      <c r="A10">
        <v>339600</v>
      </c>
      <c r="B10" t="s">
        <v>17</v>
      </c>
      <c r="C10" t="s">
        <v>70</v>
      </c>
      <c r="D10">
        <v>1</v>
      </c>
      <c r="E10" t="s">
        <v>3</v>
      </c>
      <c r="F10">
        <v>5.0200000000000002E-3</v>
      </c>
    </row>
    <row r="11" spans="1:6" x14ac:dyDescent="0.25">
      <c r="A11">
        <v>339601</v>
      </c>
      <c r="B11" t="s">
        <v>18</v>
      </c>
      <c r="C11" t="s">
        <v>70</v>
      </c>
      <c r="D11">
        <v>2</v>
      </c>
      <c r="E11" t="s">
        <v>3</v>
      </c>
      <c r="F11">
        <v>5.1000000000000004E-3</v>
      </c>
    </row>
    <row r="12" spans="1:6" x14ac:dyDescent="0.25">
      <c r="A12">
        <v>339602</v>
      </c>
      <c r="B12" t="s">
        <v>19</v>
      </c>
      <c r="C12" t="s">
        <v>70</v>
      </c>
      <c r="D12">
        <v>3</v>
      </c>
      <c r="E12" t="s">
        <v>3</v>
      </c>
      <c r="F12">
        <v>5.0200000000000002E-3</v>
      </c>
    </row>
    <row r="13" spans="1:6" x14ac:dyDescent="0.25">
      <c r="A13">
        <v>339603</v>
      </c>
      <c r="B13" t="s">
        <v>20</v>
      </c>
      <c r="C13" t="s">
        <v>70</v>
      </c>
      <c r="D13">
        <v>4</v>
      </c>
      <c r="E13" t="s">
        <v>3</v>
      </c>
      <c r="F13">
        <v>5.0099999999999997E-3</v>
      </c>
    </row>
    <row r="14" spans="1:6" x14ac:dyDescent="0.25">
      <c r="A14">
        <v>339604</v>
      </c>
      <c r="B14" t="s">
        <v>21</v>
      </c>
      <c r="C14" t="s">
        <v>70</v>
      </c>
      <c r="D14">
        <v>5</v>
      </c>
      <c r="E14" t="s">
        <v>3</v>
      </c>
      <c r="F14">
        <v>5.11E-3</v>
      </c>
    </row>
    <row r="15" spans="1:6" x14ac:dyDescent="0.25">
      <c r="A15">
        <v>339605</v>
      </c>
      <c r="B15" t="s">
        <v>22</v>
      </c>
      <c r="C15" t="s">
        <v>70</v>
      </c>
      <c r="D15">
        <v>6</v>
      </c>
      <c r="E15" t="s">
        <v>3</v>
      </c>
      <c r="F15">
        <v>4.9500000000000004E-3</v>
      </c>
    </row>
    <row r="16" spans="1:6" x14ac:dyDescent="0.25">
      <c r="A16">
        <v>339606</v>
      </c>
      <c r="B16" t="s">
        <v>23</v>
      </c>
      <c r="C16" t="s">
        <v>70</v>
      </c>
      <c r="D16">
        <v>7</v>
      </c>
      <c r="E16" t="s">
        <v>3</v>
      </c>
      <c r="F16">
        <v>4.9800000000000001E-3</v>
      </c>
    </row>
    <row r="17" spans="1:6" x14ac:dyDescent="0.25">
      <c r="A17">
        <v>339607</v>
      </c>
      <c r="B17" t="s">
        <v>24</v>
      </c>
      <c r="C17" t="s">
        <v>70</v>
      </c>
      <c r="D17">
        <v>8</v>
      </c>
      <c r="E17" t="s">
        <v>3</v>
      </c>
      <c r="F17">
        <v>5.0499999999999998E-3</v>
      </c>
    </row>
    <row r="18" spans="1:6" x14ac:dyDescent="0.25">
      <c r="A18">
        <v>339608</v>
      </c>
      <c r="B18" t="s">
        <v>25</v>
      </c>
      <c r="C18" t="s">
        <v>70</v>
      </c>
      <c r="D18">
        <v>9</v>
      </c>
      <c r="E18" t="s">
        <v>3</v>
      </c>
      <c r="F18">
        <v>5.0099999999999997E-3</v>
      </c>
    </row>
    <row r="19" spans="1:6" x14ac:dyDescent="0.25">
      <c r="A19">
        <v>339609</v>
      </c>
      <c r="B19" t="s">
        <v>26</v>
      </c>
      <c r="C19" t="s">
        <v>70</v>
      </c>
      <c r="D19">
        <v>10</v>
      </c>
      <c r="E19" t="s">
        <v>3</v>
      </c>
      <c r="F19">
        <v>4.9399999999999999E-3</v>
      </c>
    </row>
    <row r="20" spans="1:6" x14ac:dyDescent="0.25">
      <c r="A20">
        <v>339615</v>
      </c>
      <c r="B20" t="s">
        <v>27</v>
      </c>
      <c r="C20" t="s">
        <v>71</v>
      </c>
      <c r="D20">
        <v>1</v>
      </c>
      <c r="E20" t="s">
        <v>4</v>
      </c>
      <c r="F20">
        <v>5.0899999999999999E-3</v>
      </c>
    </row>
    <row r="21" spans="1:6" x14ac:dyDescent="0.25">
      <c r="A21">
        <v>339616</v>
      </c>
      <c r="B21" t="s">
        <v>28</v>
      </c>
      <c r="C21" t="s">
        <v>71</v>
      </c>
      <c r="D21">
        <v>2</v>
      </c>
      <c r="E21" t="s">
        <v>4</v>
      </c>
      <c r="F21">
        <v>5.0000000000000001E-3</v>
      </c>
    </row>
    <row r="22" spans="1:6" x14ac:dyDescent="0.25">
      <c r="A22">
        <v>339617</v>
      </c>
      <c r="B22" t="s">
        <v>29</v>
      </c>
      <c r="C22" t="s">
        <v>71</v>
      </c>
      <c r="D22">
        <v>3</v>
      </c>
      <c r="E22" t="s">
        <v>4</v>
      </c>
      <c r="F22">
        <v>4.8999999999999998E-3</v>
      </c>
    </row>
    <row r="23" spans="1:6" x14ac:dyDescent="0.25">
      <c r="A23">
        <v>339618</v>
      </c>
      <c r="B23" t="s">
        <v>30</v>
      </c>
      <c r="C23" t="s">
        <v>71</v>
      </c>
      <c r="D23">
        <v>4</v>
      </c>
      <c r="E23" t="s">
        <v>4</v>
      </c>
      <c r="F23">
        <v>5.0200000000000002E-3</v>
      </c>
    </row>
    <row r="24" spans="1:6" x14ac:dyDescent="0.25">
      <c r="A24">
        <v>339619</v>
      </c>
      <c r="B24" t="s">
        <v>31</v>
      </c>
      <c r="C24" t="s">
        <v>71</v>
      </c>
      <c r="D24">
        <v>5</v>
      </c>
      <c r="E24" t="s">
        <v>4</v>
      </c>
      <c r="F24">
        <v>4.96E-3</v>
      </c>
    </row>
    <row r="25" spans="1:6" x14ac:dyDescent="0.25">
      <c r="A25">
        <v>339620</v>
      </c>
      <c r="B25" t="s">
        <v>32</v>
      </c>
      <c r="C25" t="s">
        <v>71</v>
      </c>
      <c r="D25">
        <v>6</v>
      </c>
      <c r="E25" t="s">
        <v>4</v>
      </c>
      <c r="F25">
        <v>5.0800000000000003E-3</v>
      </c>
    </row>
    <row r="26" spans="1:6" x14ac:dyDescent="0.25">
      <c r="A26">
        <v>339621</v>
      </c>
      <c r="B26" t="s">
        <v>33</v>
      </c>
      <c r="C26" t="s">
        <v>71</v>
      </c>
      <c r="D26">
        <v>7</v>
      </c>
      <c r="E26" t="s">
        <v>4</v>
      </c>
      <c r="F26">
        <v>5.1200000000000004E-3</v>
      </c>
    </row>
    <row r="27" spans="1:6" x14ac:dyDescent="0.25">
      <c r="A27">
        <v>339622</v>
      </c>
      <c r="B27" t="s">
        <v>34</v>
      </c>
      <c r="C27" t="s">
        <v>71</v>
      </c>
      <c r="D27">
        <v>8</v>
      </c>
      <c r="E27" t="s">
        <v>4</v>
      </c>
      <c r="F27">
        <v>5.0099999999999997E-3</v>
      </c>
    </row>
    <row r="28" spans="1:6" x14ac:dyDescent="0.25">
      <c r="A28">
        <v>339630</v>
      </c>
      <c r="B28" t="s">
        <v>35</v>
      </c>
      <c r="C28" t="s">
        <v>72</v>
      </c>
      <c r="D28">
        <v>1</v>
      </c>
      <c r="E28" t="s">
        <v>5</v>
      </c>
      <c r="F28">
        <v>5.0800000000000003E-3</v>
      </c>
    </row>
    <row r="29" spans="1:6" x14ac:dyDescent="0.25">
      <c r="A29">
        <v>339631</v>
      </c>
      <c r="B29" t="s">
        <v>36</v>
      </c>
      <c r="C29" t="s">
        <v>72</v>
      </c>
      <c r="D29">
        <v>2</v>
      </c>
      <c r="E29" t="s">
        <v>5</v>
      </c>
      <c r="F29">
        <v>4.9899999999999996E-3</v>
      </c>
    </row>
    <row r="30" spans="1:6" x14ac:dyDescent="0.25">
      <c r="A30">
        <v>339632</v>
      </c>
      <c r="B30" t="s">
        <v>37</v>
      </c>
      <c r="C30" t="s">
        <v>72</v>
      </c>
      <c r="D30">
        <v>3</v>
      </c>
      <c r="E30" t="s">
        <v>5</v>
      </c>
      <c r="F30">
        <v>4.9800000000000001E-3</v>
      </c>
    </row>
    <row r="31" spans="1:6" x14ac:dyDescent="0.25">
      <c r="A31">
        <v>339633</v>
      </c>
      <c r="B31" t="s">
        <v>38</v>
      </c>
      <c r="C31" t="s">
        <v>72</v>
      </c>
      <c r="D31">
        <v>4</v>
      </c>
      <c r="E31" t="s">
        <v>5</v>
      </c>
      <c r="F31">
        <v>4.9800000000000001E-3</v>
      </c>
    </row>
    <row r="32" spans="1:6" x14ac:dyDescent="0.25">
      <c r="A32">
        <v>339634</v>
      </c>
      <c r="B32" t="s">
        <v>39</v>
      </c>
      <c r="C32" t="s">
        <v>72</v>
      </c>
      <c r="D32">
        <v>5</v>
      </c>
      <c r="E32" t="s">
        <v>5</v>
      </c>
      <c r="F32">
        <v>5.0499999999999998E-3</v>
      </c>
    </row>
    <row r="33" spans="1:6" x14ac:dyDescent="0.25">
      <c r="A33">
        <v>339635</v>
      </c>
      <c r="B33" t="s">
        <v>40</v>
      </c>
      <c r="C33" t="s">
        <v>72</v>
      </c>
      <c r="D33">
        <v>6</v>
      </c>
      <c r="E33" t="s">
        <v>5</v>
      </c>
      <c r="F33">
        <v>4.9899999999999996E-3</v>
      </c>
    </row>
    <row r="34" spans="1:6" x14ac:dyDescent="0.25">
      <c r="A34">
        <v>339636</v>
      </c>
      <c r="B34" t="s">
        <v>41</v>
      </c>
      <c r="C34" t="s">
        <v>72</v>
      </c>
      <c r="D34">
        <v>7</v>
      </c>
      <c r="E34" t="s">
        <v>5</v>
      </c>
      <c r="F34">
        <v>4.9699999999999996E-3</v>
      </c>
    </row>
    <row r="35" spans="1:6" x14ac:dyDescent="0.25">
      <c r="A35">
        <v>339637</v>
      </c>
      <c r="B35" t="s">
        <v>42</v>
      </c>
      <c r="C35" t="s">
        <v>72</v>
      </c>
      <c r="D35">
        <v>8</v>
      </c>
      <c r="E35" t="s">
        <v>5</v>
      </c>
      <c r="F35">
        <v>5.0299999999999997E-3</v>
      </c>
    </row>
    <row r="36" spans="1:6" x14ac:dyDescent="0.25">
      <c r="A36">
        <v>339645</v>
      </c>
      <c r="B36" t="s">
        <v>43</v>
      </c>
      <c r="C36" t="s">
        <v>73</v>
      </c>
      <c r="D36">
        <v>1</v>
      </c>
      <c r="E36" t="s">
        <v>6</v>
      </c>
      <c r="F36">
        <v>5.0699999999999999E-3</v>
      </c>
    </row>
    <row r="37" spans="1:6" x14ac:dyDescent="0.25">
      <c r="A37">
        <v>339646</v>
      </c>
      <c r="B37" t="s">
        <v>44</v>
      </c>
      <c r="C37" t="s">
        <v>73</v>
      </c>
      <c r="D37">
        <v>2</v>
      </c>
      <c r="E37" t="s">
        <v>6</v>
      </c>
      <c r="F37">
        <v>5.0600000000000003E-3</v>
      </c>
    </row>
    <row r="38" spans="1:6" x14ac:dyDescent="0.25">
      <c r="A38">
        <v>339647</v>
      </c>
      <c r="B38" t="s">
        <v>45</v>
      </c>
      <c r="C38" t="s">
        <v>73</v>
      </c>
      <c r="D38">
        <v>3</v>
      </c>
      <c r="E38" t="s">
        <v>6</v>
      </c>
      <c r="F38">
        <v>5.0200000000000002E-3</v>
      </c>
    </row>
    <row r="39" spans="1:6" x14ac:dyDescent="0.25">
      <c r="A39">
        <v>339648</v>
      </c>
      <c r="B39" t="s">
        <v>46</v>
      </c>
      <c r="C39" t="s">
        <v>73</v>
      </c>
      <c r="D39">
        <v>4</v>
      </c>
      <c r="E39" t="s">
        <v>6</v>
      </c>
      <c r="F39">
        <v>5.0099999999999997E-3</v>
      </c>
    </row>
    <row r="40" spans="1:6" x14ac:dyDescent="0.25">
      <c r="A40">
        <v>339649</v>
      </c>
      <c r="B40" t="s">
        <v>47</v>
      </c>
      <c r="C40" t="s">
        <v>73</v>
      </c>
      <c r="D40">
        <v>5</v>
      </c>
      <c r="E40" t="s">
        <v>6</v>
      </c>
      <c r="F40">
        <v>5.0000000000000001E-3</v>
      </c>
    </row>
    <row r="41" spans="1:6" x14ac:dyDescent="0.25">
      <c r="A41">
        <v>339650</v>
      </c>
      <c r="B41" t="s">
        <v>48</v>
      </c>
      <c r="C41" t="s">
        <v>73</v>
      </c>
      <c r="D41">
        <v>6</v>
      </c>
      <c r="E41" t="s">
        <v>6</v>
      </c>
      <c r="F41">
        <v>5.1000000000000004E-3</v>
      </c>
    </row>
    <row r="42" spans="1:6" x14ac:dyDescent="0.25">
      <c r="A42">
        <v>339651</v>
      </c>
      <c r="B42" t="s">
        <v>49</v>
      </c>
      <c r="C42" t="s">
        <v>73</v>
      </c>
      <c r="D42">
        <v>7</v>
      </c>
      <c r="E42" t="s">
        <v>6</v>
      </c>
      <c r="F42">
        <v>5.0699999999999999E-3</v>
      </c>
    </row>
    <row r="43" spans="1:6" x14ac:dyDescent="0.25">
      <c r="A43">
        <v>339652</v>
      </c>
      <c r="B43" t="s">
        <v>50</v>
      </c>
      <c r="C43" t="s">
        <v>73</v>
      </c>
      <c r="D43">
        <v>8</v>
      </c>
      <c r="E43" t="s">
        <v>6</v>
      </c>
      <c r="F43">
        <v>5.0000000000000001E-3</v>
      </c>
    </row>
    <row r="44" spans="1:6" x14ac:dyDescent="0.25">
      <c r="A44">
        <v>339660</v>
      </c>
      <c r="B44" t="s">
        <v>51</v>
      </c>
      <c r="C44" t="s">
        <v>74</v>
      </c>
      <c r="D44">
        <v>1</v>
      </c>
      <c r="E44" t="s">
        <v>7</v>
      </c>
      <c r="F44">
        <v>5.0600000000000003E-3</v>
      </c>
    </row>
    <row r="45" spans="1:6" x14ac:dyDescent="0.25">
      <c r="A45">
        <v>339661</v>
      </c>
      <c r="B45" t="s">
        <v>52</v>
      </c>
      <c r="C45" t="s">
        <v>74</v>
      </c>
      <c r="D45">
        <v>2</v>
      </c>
      <c r="E45" t="s">
        <v>7</v>
      </c>
      <c r="F45">
        <v>5.0699999999999999E-3</v>
      </c>
    </row>
    <row r="46" spans="1:6" x14ac:dyDescent="0.25">
      <c r="A46">
        <v>339662</v>
      </c>
      <c r="B46" t="s">
        <v>53</v>
      </c>
      <c r="C46" t="s">
        <v>74</v>
      </c>
      <c r="D46">
        <v>3</v>
      </c>
      <c r="E46" t="s">
        <v>7</v>
      </c>
      <c r="F46">
        <v>5.0000000000000001E-3</v>
      </c>
    </row>
    <row r="47" spans="1:6" x14ac:dyDescent="0.25">
      <c r="A47">
        <v>339663</v>
      </c>
      <c r="B47" t="s">
        <v>54</v>
      </c>
      <c r="C47" t="s">
        <v>74</v>
      </c>
      <c r="D47">
        <v>4</v>
      </c>
      <c r="E47" t="s">
        <v>7</v>
      </c>
      <c r="F47">
        <v>4.9699999999999996E-3</v>
      </c>
    </row>
    <row r="48" spans="1:6" x14ac:dyDescent="0.25">
      <c r="A48">
        <v>339664</v>
      </c>
      <c r="B48" t="s">
        <v>55</v>
      </c>
      <c r="C48" t="s">
        <v>74</v>
      </c>
      <c r="D48">
        <v>5</v>
      </c>
      <c r="E48" t="s">
        <v>7</v>
      </c>
      <c r="F48">
        <v>4.9800000000000001E-3</v>
      </c>
    </row>
    <row r="49" spans="1:6" x14ac:dyDescent="0.25">
      <c r="A49">
        <v>339665</v>
      </c>
      <c r="B49" t="s">
        <v>56</v>
      </c>
      <c r="C49" t="s">
        <v>74</v>
      </c>
      <c r="D49">
        <v>6</v>
      </c>
      <c r="E49" t="s">
        <v>7</v>
      </c>
      <c r="F49">
        <v>4.9800000000000001E-3</v>
      </c>
    </row>
    <row r="50" spans="1:6" x14ac:dyDescent="0.25">
      <c r="A50">
        <v>339666</v>
      </c>
      <c r="B50" t="s">
        <v>57</v>
      </c>
      <c r="C50" t="s">
        <v>74</v>
      </c>
      <c r="D50">
        <v>7</v>
      </c>
      <c r="E50" t="s">
        <v>7</v>
      </c>
      <c r="F50">
        <v>5.0400000000000002E-3</v>
      </c>
    </row>
    <row r="51" spans="1:6" x14ac:dyDescent="0.25">
      <c r="A51">
        <v>339667</v>
      </c>
      <c r="B51" t="s">
        <v>58</v>
      </c>
      <c r="C51" t="s">
        <v>74</v>
      </c>
      <c r="D51">
        <v>8</v>
      </c>
      <c r="E51" t="s">
        <v>7</v>
      </c>
      <c r="F51">
        <v>5.0099999999999997E-3</v>
      </c>
    </row>
    <row r="52" spans="1:6" x14ac:dyDescent="0.25">
      <c r="A52">
        <v>339675</v>
      </c>
      <c r="B52" t="s">
        <v>59</v>
      </c>
      <c r="C52" t="s">
        <v>75</v>
      </c>
      <c r="D52">
        <v>1</v>
      </c>
      <c r="E52" t="s">
        <v>8</v>
      </c>
      <c r="F52">
        <v>5.0800000000000003E-3</v>
      </c>
    </row>
    <row r="53" spans="1:6" x14ac:dyDescent="0.25">
      <c r="A53">
        <v>339676</v>
      </c>
      <c r="B53" t="s">
        <v>60</v>
      </c>
      <c r="C53" t="s">
        <v>75</v>
      </c>
      <c r="D53">
        <v>2</v>
      </c>
      <c r="E53" t="s">
        <v>8</v>
      </c>
      <c r="F53">
        <v>5.0200000000000002E-3</v>
      </c>
    </row>
    <row r="54" spans="1:6" x14ac:dyDescent="0.25">
      <c r="A54">
        <v>339677</v>
      </c>
      <c r="B54" t="s">
        <v>61</v>
      </c>
      <c r="C54" t="s">
        <v>75</v>
      </c>
      <c r="D54">
        <v>3</v>
      </c>
      <c r="E54" t="s">
        <v>8</v>
      </c>
      <c r="F54">
        <v>5.0299999999999997E-3</v>
      </c>
    </row>
    <row r="55" spans="1:6" x14ac:dyDescent="0.25">
      <c r="A55">
        <v>339678</v>
      </c>
      <c r="B55" t="s">
        <v>62</v>
      </c>
      <c r="C55" t="s">
        <v>75</v>
      </c>
      <c r="D55">
        <v>4</v>
      </c>
      <c r="E55" t="s">
        <v>8</v>
      </c>
      <c r="F55">
        <v>5.0400000000000002E-3</v>
      </c>
    </row>
    <row r="56" spans="1:6" x14ac:dyDescent="0.25">
      <c r="A56">
        <v>339679</v>
      </c>
      <c r="B56" t="s">
        <v>63</v>
      </c>
      <c r="C56" t="s">
        <v>75</v>
      </c>
      <c r="D56">
        <v>5</v>
      </c>
      <c r="E56" t="s">
        <v>8</v>
      </c>
      <c r="F56">
        <v>5.0000000000000001E-3</v>
      </c>
    </row>
    <row r="57" spans="1:6" x14ac:dyDescent="0.25">
      <c r="A57">
        <v>339680</v>
      </c>
      <c r="B57" t="s">
        <v>64</v>
      </c>
      <c r="C57" t="s">
        <v>75</v>
      </c>
      <c r="D57">
        <v>6</v>
      </c>
      <c r="E57" t="s">
        <v>8</v>
      </c>
      <c r="F57">
        <v>5.0000000000000001E-3</v>
      </c>
    </row>
    <row r="58" spans="1:6" x14ac:dyDescent="0.25">
      <c r="A58">
        <v>339681</v>
      </c>
      <c r="B58" t="s">
        <v>65</v>
      </c>
      <c r="C58" t="s">
        <v>75</v>
      </c>
      <c r="D58">
        <v>7</v>
      </c>
      <c r="E58" t="s">
        <v>8</v>
      </c>
      <c r="F58">
        <v>4.96E-3</v>
      </c>
    </row>
    <row r="59" spans="1:6" x14ac:dyDescent="0.25">
      <c r="A59">
        <v>339682</v>
      </c>
      <c r="B59" t="s">
        <v>66</v>
      </c>
      <c r="C59" t="s">
        <v>75</v>
      </c>
      <c r="D59">
        <v>8</v>
      </c>
      <c r="E59" t="s">
        <v>8</v>
      </c>
      <c r="F59">
        <v>5.0600000000000003E-3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sampling</vt:lpstr>
      <vt:lpstr>holly dispenses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2015-06-05T18:17:20Z</dcterms:created>
  <dcterms:modified xsi:type="dcterms:W3CDTF">2023-01-10T14:05:02Z</dcterms:modified>
</cp:coreProperties>
</file>