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https://theuniversityofliverpool-my.sharepoint.com/personal/sgjgee2_liverpool_ac_uk/Documents/PhD/Project Results Storage/Project Software/Bayesian Optimiser/fe_optimizer-master/Optimizer/completed/"/>
    </mc:Choice>
  </mc:AlternateContent>
  <xr:revisionPtr revIDLastSave="273" documentId="11_7B11BDF9C2A756B3182A0AD04B5ED87656CDE9DA" xr6:coauthVersionLast="47" xr6:coauthVersionMax="47" xr10:uidLastSave="{BDD291AF-1149-4CA0-B42F-8C52A42B33E1}"/>
  <bookViews>
    <workbookView xWindow="-120" yWindow="-120" windowWidth="51840" windowHeight="21240" xr2:uid="{00000000-000D-0000-FFFF-FFFF00000000}"/>
  </bookViews>
  <sheets>
    <sheet name="Sheet1" sheetId="2" r:id="rId1"/>
    <sheet name="Output" sheetId="1" r:id="rId2"/>
  </sheets>
  <calcPr calcId="191029"/>
  <pivotCaches>
    <pivotCache cacheId="2" r:id="rId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2" i="1" l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</calcChain>
</file>

<file path=xl/sharedStrings.xml><?xml version="1.0" encoding="utf-8"?>
<sst xmlns="http://schemas.openxmlformats.org/spreadsheetml/2006/main" count="111" uniqueCount="77">
  <si>
    <t>form_id</t>
  </si>
  <si>
    <t>form_name</t>
  </si>
  <si>
    <t>form_status</t>
  </si>
  <si>
    <t>TiO2 (A, p25)</t>
  </si>
  <si>
    <t>Glucose 50 g/L</t>
  </si>
  <si>
    <t>Water 1</t>
  </si>
  <si>
    <t>Citric acid 1M</t>
  </si>
  <si>
    <t>form_datetime</t>
  </si>
  <si>
    <t>sample_name</t>
  </si>
  <si>
    <t>Baratron_Avg</t>
  </si>
  <si>
    <t>calc_%_N2_Avg</t>
  </si>
  <si>
    <t>calc_%_H2_Avg</t>
  </si>
  <si>
    <t>calc_%_H2_2STD</t>
  </si>
  <si>
    <t>calc_%_H2_umol</t>
  </si>
  <si>
    <t>calc_%_H2_umol/h</t>
  </si>
  <si>
    <t>calc_%_O2_Avg</t>
  </si>
  <si>
    <t>calc_%_O2_2STD</t>
  </si>
  <si>
    <t>calc_%_O2_umol</t>
  </si>
  <si>
    <t>calc_%_O2_umol/h</t>
  </si>
  <si>
    <t>calc_%_Ar_Avg</t>
  </si>
  <si>
    <t>calc_%_CO2_Avg</t>
  </si>
  <si>
    <t>350701</t>
  </si>
  <si>
    <t>1</t>
  </si>
  <si>
    <t>Complete</t>
  </si>
  <si>
    <t>PlateAgilent 5_Vial1</t>
  </si>
  <si>
    <t>350702</t>
  </si>
  <si>
    <t>2</t>
  </si>
  <si>
    <t>PlateAgilent 5_Vial2</t>
  </si>
  <si>
    <t>350703</t>
  </si>
  <si>
    <t>3</t>
  </si>
  <si>
    <t>PlateAgilent 5_Vial3</t>
  </si>
  <si>
    <t>350704</t>
  </si>
  <si>
    <t>4</t>
  </si>
  <si>
    <t>PlateAgilent 5_Vial4</t>
  </si>
  <si>
    <t>350705</t>
  </si>
  <si>
    <t>5</t>
  </si>
  <si>
    <t>PlateAgilent 5_Vial5</t>
  </si>
  <si>
    <t>350706</t>
  </si>
  <si>
    <t>6</t>
  </si>
  <si>
    <t>PlateAgilent 5_Vial6</t>
  </si>
  <si>
    <t>350707</t>
  </si>
  <si>
    <t>7</t>
  </si>
  <si>
    <t>PlateAgilent 5_Vial7</t>
  </si>
  <si>
    <t>350708</t>
  </si>
  <si>
    <t>8</t>
  </si>
  <si>
    <t>PlateAgilent 5_Vial8</t>
  </si>
  <si>
    <t>350709</t>
  </si>
  <si>
    <t>9</t>
  </si>
  <si>
    <t>PlateAgilent 5_Vial9</t>
  </si>
  <si>
    <t>350710</t>
  </si>
  <si>
    <t>10</t>
  </si>
  <si>
    <t>PlateAgilent 5_Vial10</t>
  </si>
  <si>
    <t>350711</t>
  </si>
  <si>
    <t>11</t>
  </si>
  <si>
    <t>PlateAgilent 5_Vial11</t>
  </si>
  <si>
    <t>350712</t>
  </si>
  <si>
    <t>12</t>
  </si>
  <si>
    <t>PlateAgilent 5_Vial12</t>
  </si>
  <si>
    <t>350713</t>
  </si>
  <si>
    <t>13</t>
  </si>
  <si>
    <t>PlateAgilent 5_Vial13</t>
  </si>
  <si>
    <t>350714</t>
  </si>
  <si>
    <t>14</t>
  </si>
  <si>
    <t>PlateAgilent 5_Vial14</t>
  </si>
  <si>
    <t>350715</t>
  </si>
  <si>
    <t>15</t>
  </si>
  <si>
    <t>PlateAgilent 5_Vial15</t>
  </si>
  <si>
    <t>h2 umol/hg</t>
  </si>
  <si>
    <t>Glucose / Citric acid</t>
  </si>
  <si>
    <t>2/1</t>
  </si>
  <si>
    <t>2/2</t>
  </si>
  <si>
    <t>2/3</t>
  </si>
  <si>
    <t>1/4</t>
  </si>
  <si>
    <t>0/5</t>
  </si>
  <si>
    <t>Row Labels</t>
  </si>
  <si>
    <t>Grand Total</t>
  </si>
  <si>
    <t>Average of h2 umol/hg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</si>
</sst>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165" fontId="0" fillId="0" borderId="0" xfId="0" applyNumberFormat="1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2" fillId="0" borderId="3" xfId="0" applyFont="1" applyBorder="1" applyAlignment="1">
      <alignment horizontal="center" vertical="top"/>
    </xf>
    <xf numFmtId="0" fontId="0" fillId="0" borderId="0" xfId="0" applyNumberFormat="1"/>
    <xf numFmtId="49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165" formatCode="yyyy\-mm\-dd\ hh:mm:ss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bottom style="thin">
          <color auto="1"/>
        </bottom>
      </border>
    </dxf>
    <dxf>
      <border outline="0">
        <left style="thin">
          <color auto="1"/>
        </left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[1411 - 170823 Citric acid conc tests.xlsx]Sheet1!PivotTable1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Glucose</a:t>
            </a:r>
            <a:r>
              <a:rPr lang="en-US" baseline="0"/>
              <a:t> / Citric acid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Sheet1!$E$4:$E$8</c:f>
                <c:numCache>
                  <c:formatCode>General</c:formatCode>
                  <c:ptCount val="5"/>
                  <c:pt idx="0">
                    <c:v>225.65292666678207</c:v>
                  </c:pt>
                  <c:pt idx="1">
                    <c:v>369.11737161495057</c:v>
                  </c:pt>
                  <c:pt idx="2">
                    <c:v>95.415874693007567</c:v>
                  </c:pt>
                  <c:pt idx="3">
                    <c:v>395.62176691489407</c:v>
                  </c:pt>
                  <c:pt idx="4">
                    <c:v>133.25491832228442</c:v>
                  </c:pt>
                </c:numCache>
              </c:numRef>
            </c:plus>
            <c:minus>
              <c:numRef>
                <c:f>Sheet1!$E$4:$E$8</c:f>
                <c:numCache>
                  <c:formatCode>General</c:formatCode>
                  <c:ptCount val="5"/>
                  <c:pt idx="0">
                    <c:v>225.65292666678207</c:v>
                  </c:pt>
                  <c:pt idx="1">
                    <c:v>369.11737161495057</c:v>
                  </c:pt>
                  <c:pt idx="2">
                    <c:v>95.415874693007567</c:v>
                  </c:pt>
                  <c:pt idx="3">
                    <c:v>395.62176691489407</c:v>
                  </c:pt>
                  <c:pt idx="4">
                    <c:v>133.25491832228442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Sheet1!$A$4:$A$9</c:f>
              <c:strCache>
                <c:ptCount val="5"/>
                <c:pt idx="0">
                  <c:v>0/5</c:v>
                </c:pt>
                <c:pt idx="1">
                  <c:v>1/4</c:v>
                </c:pt>
                <c:pt idx="2">
                  <c:v>2/1</c:v>
                </c:pt>
                <c:pt idx="3">
                  <c:v>2/2</c:v>
                </c:pt>
                <c:pt idx="4">
                  <c:v>2/3</c:v>
                </c:pt>
              </c:strCache>
            </c:strRef>
          </c:cat>
          <c:val>
            <c:numRef>
              <c:f>Sheet1!$B$4:$B$9</c:f>
              <c:numCache>
                <c:formatCode>General</c:formatCode>
                <c:ptCount val="5"/>
                <c:pt idx="0">
                  <c:v>803.60241210415836</c:v>
                </c:pt>
                <c:pt idx="1">
                  <c:v>867.83860862341874</c:v>
                </c:pt>
                <c:pt idx="2">
                  <c:v>691.88080079896406</c:v>
                </c:pt>
                <c:pt idx="3">
                  <c:v>895.03936432938065</c:v>
                </c:pt>
                <c:pt idx="4">
                  <c:v>1041.0059786543036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565-4C42-90C5-2C3288002F3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1394447"/>
        <c:axId val="301555183"/>
      </c:barChart>
      <c:catAx>
        <c:axId val="20139444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Glucose mL</a:t>
                </a:r>
                <a:r>
                  <a:rPr lang="en-GB" baseline="0"/>
                  <a:t> / Citric acid mL</a:t>
                </a:r>
              </a:p>
              <a:p>
                <a:pPr>
                  <a:defRPr/>
                </a:pPr>
                <a:endParaRPr lang="en-GB" baseline="0"/>
              </a:p>
              <a:p>
                <a:pPr>
                  <a:defRPr/>
                </a:pPr>
                <a:r>
                  <a:rPr lang="en-GB" baseline="0"/>
                  <a:t>Catalyst: 2mg Pt/TiO2, Biomass: 50 g/L, pH: 1M Citric acid</a:t>
                </a:r>
                <a:br>
                  <a:rPr lang="en-GB" baseline="0"/>
                </a:br>
                <a:r>
                  <a:rPr lang="en-GB" baseline="0"/>
                  <a:t>5 minute sonication, 4hr irrdatiation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1555183"/>
        <c:crosses val="autoZero"/>
        <c:auto val="1"/>
        <c:lblAlgn val="ctr"/>
        <c:lblOffset val="100"/>
        <c:noMultiLvlLbl val="0"/>
      </c:catAx>
      <c:valAx>
        <c:axId val="3015551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H2 umol/hg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3944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142875</xdr:colOff>
      <xdr:row>6</xdr:row>
      <xdr:rowOff>133350</xdr:rowOff>
    </xdr:from>
    <xdr:to>
      <xdr:col>18</xdr:col>
      <xdr:colOff>542925</xdr:colOff>
      <xdr:row>26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F56FDB2-E46E-2762-CA47-D16E68E8C2C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ack Gee" refreshedDate="45156.575162037036" createdVersion="8" refreshedVersion="8" minRefreshableVersion="3" recordCount="15" xr:uid="{90794AAB-0DEA-4FF5-97E5-4E680840D5B0}">
  <cacheSource type="worksheet">
    <worksheetSource name="Table1"/>
  </cacheSource>
  <cacheFields count="23">
    <cacheField name="form_id" numFmtId="0">
      <sharedItems/>
    </cacheField>
    <cacheField name="form_name" numFmtId="0">
      <sharedItems/>
    </cacheField>
    <cacheField name="form_status" numFmtId="0">
      <sharedItems/>
    </cacheField>
    <cacheField name="Glucose / Citric acid" numFmtId="49">
      <sharedItems count="5">
        <s v="2/1"/>
        <s v="2/2"/>
        <s v="2/3"/>
        <s v="1/4"/>
        <s v="0/5"/>
      </sharedItems>
    </cacheField>
    <cacheField name="TiO2 (A, p25)" numFmtId="0">
      <sharedItems containsSemiMixedTypes="0" containsString="0" containsNumber="1" minValue="1.64E-3" maxValue="2.32E-3"/>
    </cacheField>
    <cacheField name="Glucose 50 g/L" numFmtId="0">
      <sharedItems containsSemiMixedTypes="0" containsString="0" containsNumber="1" containsInteger="1" minValue="0" maxValue="2"/>
    </cacheField>
    <cacheField name="Water 1" numFmtId="0">
      <sharedItems containsSemiMixedTypes="0" containsString="0" containsNumber="1" containsInteger="1" minValue="0" maxValue="2"/>
    </cacheField>
    <cacheField name="Citric acid 1M" numFmtId="0">
      <sharedItems containsSemiMixedTypes="0" containsString="0" containsNumber="1" containsInteger="1" minValue="1" maxValue="5"/>
    </cacheField>
    <cacheField name="form_datetime" numFmtId="165">
      <sharedItems containsSemiMixedTypes="0" containsNonDate="0" containsDate="1" containsString="0" minDate="2023-08-18T05:44:25" maxDate="2023-08-18T08:32:51"/>
    </cacheField>
    <cacheField name="sample_name" numFmtId="0">
      <sharedItems/>
    </cacheField>
    <cacheField name="Baratron_Avg" numFmtId="0">
      <sharedItems containsSemiMixedTypes="0" containsString="0" containsNumber="1" minValue="0.83377699999999999" maxValue="0.93975200000000003"/>
    </cacheField>
    <cacheField name="calc_%_N2_Avg" numFmtId="0">
      <sharedItems containsSemiMixedTypes="0" containsString="0" containsNumber="1" minValue="93.236983659889816" maxValue="97.43079426144196"/>
    </cacheField>
    <cacheField name="calc_%_H2_Avg" numFmtId="0">
      <sharedItems containsSemiMixedTypes="0" containsString="0" containsNumber="1" minValue="1.115550643977758" maxValue="3.1676756697253601"/>
    </cacheField>
    <cacheField name="calc_%_H2_2STD" numFmtId="0">
      <sharedItems containsSemiMixedTypes="0" containsString="0" containsNumber="1" minValue="1.335668865329138E-2" maxValue="7.0462736457327091E-2"/>
    </cacheField>
    <cacheField name="calc_%_H2_umol" numFmtId="0">
      <sharedItems containsSemiMixedTypes="0" containsString="0" containsNumber="1" minValue="3.040560243356393" maxValue="8.6338605577518752"/>
    </cacheField>
    <cacheField name="calc_%_H2_umol/h" numFmtId="0">
      <sharedItems containsSemiMixedTypes="0" containsString="0" containsNumber="1" minValue="0.76014006083909813" maxValue="2.1584651394379688"/>
    </cacheField>
    <cacheField name="h2 umol/hg" numFmtId="0">
      <sharedItems containsSemiMixedTypes="0" containsString="0" containsNumber="1" minValue="439.38731840410298" maxValue="1188.6107919501778"/>
    </cacheField>
    <cacheField name="calc_%_O2_Avg" numFmtId="0">
      <sharedItems containsSemiMixedTypes="0" containsString="0" containsNumber="1" minValue="1.841370626955546E-2" maxValue="4.02236343213365E-2"/>
    </cacheField>
    <cacheField name="calc_%_O2_2STD" numFmtId="0">
      <sharedItems containsSemiMixedTypes="0" containsString="0" containsNumber="1" minValue="7.3614346488681858E-3" maxValue="1.6246682864152841E-2"/>
    </cacheField>
    <cacheField name="calc_%_O2_umol" numFmtId="0">
      <sharedItems containsSemiMixedTypes="0" containsString="0" containsNumber="1" minValue="5.0188652140806797E-2" maxValue="0.1096340932803047"/>
    </cacheField>
    <cacheField name="calc_%_O2_umol/h" numFmtId="0">
      <sharedItems containsSemiMixedTypes="0" containsString="0" containsNumber="1" minValue="1.2547163035201699E-2" maxValue="2.7408523320076181E-2"/>
    </cacheField>
    <cacheField name="calc_%_Ar_Avg" numFmtId="0">
      <sharedItems containsSemiMixedTypes="0" containsString="0" containsNumber="1" minValue="2.447401116986787E-2" maxValue="6.6703708469351072E-2"/>
    </cacheField>
    <cacheField name="calc_%_CO2_Avg" numFmtId="0">
      <sharedItems containsSemiMixedTypes="0" containsString="0" containsNumber="1" minValue="1.3879610050512341" maxValue="4.1609295960583683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5">
  <r>
    <s v="350701"/>
    <s v="1"/>
    <s v="Complete"/>
    <x v="0"/>
    <n v="2.32E-3"/>
    <n v="2"/>
    <n v="2"/>
    <n v="1"/>
    <d v="2023-08-18T05:44:25"/>
    <s v="PlateAgilent 5_Vial1"/>
    <n v="0.93975200000000003"/>
    <n v="94.702884953091854"/>
    <n v="1.9849635169654709"/>
    <n v="3.8458581136020367E-2"/>
    <n v="5.4102439784154086"/>
    <n v="1.3525609946038519"/>
    <n v="583.00042870855691"/>
    <n v="3.5927077778148332E-2"/>
    <n v="1.6246682864152841E-2"/>
    <n v="9.7923339421593092E-2"/>
    <n v="2.448083485539827E-2"/>
    <n v="4.8835786358375252E-2"/>
    <n v="3.2273886658061501"/>
  </r>
  <r>
    <s v="350702"/>
    <s v="2"/>
    <s v="Complete"/>
    <x v="0"/>
    <n v="1.64E-3"/>
    <n v="2"/>
    <n v="2"/>
    <n v="1"/>
    <d v="2023-08-18T05:56:23"/>
    <s v="PlateAgilent 5_Vial2"/>
    <n v="0.92580200000000001"/>
    <n v="95.586906002399957"/>
    <n v="1.8313683716816731"/>
    <n v="3.9174860135271161E-2"/>
    <n v="4.9916029289537596"/>
    <n v="1.2479007322384399"/>
    <n v="760.91508063319509"/>
    <n v="3.1711586688379367E-2"/>
    <n v="1.5053963743235791E-2"/>
    <n v="8.643353868240751E-2"/>
    <n v="2.1608384670601881E-2"/>
    <n v="3.1781380380273908E-2"/>
    <n v="2.5182326588497319"/>
  </r>
  <r>
    <s v="350703"/>
    <s v="3"/>
    <s v="Complete"/>
    <x v="0"/>
    <n v="1.7600000000000001E-3"/>
    <n v="2"/>
    <n v="2"/>
    <n v="1"/>
    <d v="2023-08-18T06:08:19"/>
    <s v="PlateAgilent 5_Vial3"/>
    <n v="0.92857699999999999"/>
    <n v="95.762338856333855"/>
    <n v="1.8899806363552121"/>
    <n v="3.5184830499806093E-2"/>
    <n v="5.1513573271081823"/>
    <n v="1.287839331777046"/>
    <n v="731.72689305513973"/>
    <n v="2.8619745465675611E-2"/>
    <n v="1.344076513404681E-2"/>
    <n v="7.8006373540892959E-2"/>
    <n v="1.950159338522324E-2"/>
    <n v="2.6212214647080508E-2"/>
    <n v="2.2928485471981759"/>
  </r>
  <r>
    <s v="350704"/>
    <s v="4"/>
    <s v="Complete"/>
    <x v="1"/>
    <n v="1.6999999999999999E-3"/>
    <n v="2"/>
    <n v="1"/>
    <n v="2"/>
    <d v="2023-08-18T06:20:19"/>
    <s v="PlateAgilent 5_Vial4"/>
    <n v="0.90630200000000005"/>
    <n v="94.132634017725195"/>
    <n v="2.7307068233154812"/>
    <n v="5.9455701468669193E-2"/>
    <n v="7.4428522345065584"/>
    <n v="1.8607130586266389"/>
    <n v="1094.5370933097877"/>
    <n v="2.8167685136669701E-2"/>
    <n v="1.274821041053879E-2"/>
    <n v="7.6774231664238371E-2"/>
    <n v="1.9193557916059589E-2"/>
    <n v="2.6834322951581831E-2"/>
    <n v="3.0816571508710719"/>
  </r>
  <r>
    <s v="350705"/>
    <s v="5"/>
    <s v="Complete"/>
    <x v="1"/>
    <n v="1.73E-3"/>
    <n v="2"/>
    <n v="1"/>
    <n v="2"/>
    <d v="2023-08-18T06:32:38"/>
    <s v="PlateAgilent 5_Vial5"/>
    <n v="0.86722699999999997"/>
    <n v="97.43079426144196"/>
    <n v="1.115550643977758"/>
    <n v="1.8032916021120129E-2"/>
    <n v="3.040560243356393"/>
    <n v="0.76014006083909813"/>
    <n v="439.38731840410298"/>
    <n v="4.02236343213365E-2"/>
    <n v="1.2862863574855291E-2"/>
    <n v="0.1096340932803047"/>
    <n v="2.7408523320076181E-2"/>
    <n v="2.5470455207714141E-2"/>
    <n v="1.3879610050512341"/>
  </r>
  <r>
    <s v="350706"/>
    <s v="6"/>
    <s v="Complete"/>
    <x v="1"/>
    <n v="1.7600000000000001E-3"/>
    <n v="2"/>
    <n v="1"/>
    <n v="2"/>
    <d v="2023-08-18T06:44:39"/>
    <s v="PlateAgilent 5_Vial6"/>
    <n v="0.90352699999999997"/>
    <n v="93.634361658892189"/>
    <n v="2.9734232634509108"/>
    <n v="7.0462736457327091E-2"/>
    <n v="8.1044035161707306"/>
    <n v="2.0261008790426831"/>
    <n v="1151.1936812742517"/>
    <n v="2.4652225924891229E-2"/>
    <n v="1.0682337717763181E-2"/>
    <n v="6.719244748063502E-2"/>
    <n v="1.6798111870158759E-2"/>
    <n v="2.447401116986787E-2"/>
    <n v="3.3430888405621402"/>
  </r>
  <r>
    <s v="350707"/>
    <s v="7"/>
    <s v="Complete"/>
    <x v="2"/>
    <n v="1.8E-3"/>
    <n v="2"/>
    <n v="0"/>
    <n v="3"/>
    <d v="2023-08-18T06:56:33"/>
    <s v="PlateAgilent 5_Vial7"/>
    <n v="0.87285199999999996"/>
    <n v="93.395974527156284"/>
    <n v="3.1398423591613418"/>
    <n v="6.5773594785633771E-2"/>
    <n v="8.5579977020412805"/>
    <n v="2.1394994255103201"/>
    <n v="1188.6107919501778"/>
    <n v="2.390779043390532E-2"/>
    <n v="9.7067680059087988E-3"/>
    <n v="6.5163403824163982E-2"/>
    <n v="1.6290850956040999E-2"/>
    <n v="2.6977389169368801E-2"/>
    <n v="3.413297934079099"/>
  </r>
  <r>
    <s v="350708"/>
    <s v="8"/>
    <s v="Complete"/>
    <x v="2"/>
    <n v="1.8E-3"/>
    <n v="2"/>
    <n v="0"/>
    <n v="3"/>
    <d v="2023-08-18T07:08:33"/>
    <s v="PlateAgilent 5_Vial8"/>
    <n v="0.85612699999999997"/>
    <n v="94.371390777528234"/>
    <n v="2.654391723178986"/>
    <n v="5.8614277373798492E-2"/>
    <n v="7.2348467435004338"/>
    <n v="1.808711685875108"/>
    <n v="1004.8398254861711"/>
    <n v="2.1785553980305461E-2"/>
    <n v="9.6409435451295291E-3"/>
    <n v="5.9379006833626222E-2"/>
    <n v="1.4844751708406561E-2"/>
    <n v="2.7494154352743279E-2"/>
    <n v="2.9249377909597341"/>
  </r>
  <r>
    <s v="350709"/>
    <s v="9"/>
    <s v="Complete"/>
    <x v="2"/>
    <n v="1.8799999999999999E-3"/>
    <n v="2"/>
    <n v="0"/>
    <n v="3"/>
    <d v="2023-08-18T07:20:33"/>
    <s v="PlateAgilent 5_Vial9"/>
    <n v="0.85890200000000005"/>
    <n v="94.378391074813763"/>
    <n v="2.5646869722371761"/>
    <n v="4.7636690810504922E-2"/>
    <n v="6.9903462353197474"/>
    <n v="1.7475865588299371"/>
    <n v="929.5673185265623"/>
    <n v="2.0553135096898489E-2"/>
    <n v="9.1053212126378184E-3"/>
    <n v="5.6019908902682249E-2"/>
    <n v="1.400497722567056E-2"/>
    <n v="2.7098384369837039E-2"/>
    <n v="3.0092704334823241"/>
  </r>
  <r>
    <s v="350710"/>
    <s v="10"/>
    <s v="Complete"/>
    <x v="3"/>
    <n v="1.89E-3"/>
    <n v="1"/>
    <n v="0"/>
    <n v="4"/>
    <d v="2023-08-18T07:32:36"/>
    <s v="PlateAgilent 5_Vial10"/>
    <n v="0.86722699999999997"/>
    <n v="93.380833341430787"/>
    <n v="3.1676756697253601"/>
    <n v="5.8372318184149619E-2"/>
    <n v="8.6338605577518752"/>
    <n v="2.1584651394379688"/>
    <n v="1142.0450473216767"/>
    <n v="1.9911441255550281E-2"/>
    <n v="8.7653389064478952E-3"/>
    <n v="5.427089930554474E-2"/>
    <n v="1.356772482638618E-2"/>
    <n v="2.7546393045224569E-2"/>
    <n v="3.4040331545430691"/>
  </r>
  <r>
    <s v="350711"/>
    <s v="11"/>
    <s v="Complete"/>
    <x v="3"/>
    <n v="2.0200000000000001E-3"/>
    <n v="1"/>
    <n v="0"/>
    <n v="4"/>
    <d v="2023-08-18T07:44:56"/>
    <s v="PlateAgilent 5_Vial11"/>
    <n v="0.83377699999999999"/>
    <n v="96.900256304458352"/>
    <n v="1.328520593342672"/>
    <n v="1.335668865329138E-2"/>
    <n v="3.6210340789140498"/>
    <n v="0.90525851972851257"/>
    <n v="448.1477820438181"/>
    <n v="2.4843011854352351E-2"/>
    <n v="9.7482445021569008E-3"/>
    <n v="6.7712456245134334E-2"/>
    <n v="1.692811406128358E-2"/>
    <n v="2.8654907221467921E-2"/>
    <n v="1.7177251831231599"/>
  </r>
  <r>
    <s v="350712"/>
    <s v="12"/>
    <s v="Complete"/>
    <x v="3"/>
    <n v="1.89E-3"/>
    <n v="1"/>
    <n v="0"/>
    <n v="4"/>
    <d v="2023-08-18T07:56:50"/>
    <s v="PlateAgilent 5_Vial12"/>
    <n v="0.87285199999999996"/>
    <n v="94.061509062962642"/>
    <n v="2.810640971763009"/>
    <n v="5.1587754022910083E-2"/>
    <n v="7.6607218535759971"/>
    <n v="1.9151804633939991"/>
    <n v="1013.3229965047615"/>
    <n v="1.8429654019334201E-2"/>
    <n v="7.8139659474444068E-3"/>
    <n v="5.0232119547876139E-2"/>
    <n v="1.255802988696903E-2"/>
    <n v="2.6526537861396061E-2"/>
    <n v="3.0828937733936108"/>
  </r>
  <r>
    <s v="350713"/>
    <s v="13"/>
    <s v="Complete"/>
    <x v="4"/>
    <n v="2.0300000000000001E-3"/>
    <n v="0"/>
    <n v="0"/>
    <n v="5"/>
    <d v="2023-08-18T08:08:48"/>
    <s v="PlateAgilent 5_Vial13"/>
    <n v="0.85612699999999997"/>
    <n v="94.743551293276141"/>
    <n v="1.6367641676194351"/>
    <n v="2.5000263075956909E-2"/>
    <n v="4.4611870224631422"/>
    <n v="1.115296755615786"/>
    <n v="549.40726877624923"/>
    <n v="1.841461489861318E-2"/>
    <n v="8.3256463042927359E-3"/>
    <n v="5.0191128712716623E-2"/>
    <n v="1.2547782178179159E-2"/>
    <n v="6.6703708469351072E-2"/>
    <n v="3.5345662157364521"/>
  </r>
  <r>
    <s v="350714"/>
    <s v="14"/>
    <s v="Complete"/>
    <x v="4"/>
    <n v="1.9499999999999999E-3"/>
    <n v="0"/>
    <n v="0"/>
    <n v="5"/>
    <d v="2023-08-18T08:20:47"/>
    <s v="PlateAgilent 5_Vial14"/>
    <n v="0.85612699999999997"/>
    <n v="93.236983659889816"/>
    <n v="2.5215459090932879"/>
    <n v="4.726670918568298E-2"/>
    <n v="6.8727603577447898"/>
    <n v="1.718190089436197"/>
    <n v="881.12312278779336"/>
    <n v="1.877946045013033E-2"/>
    <n v="8.6295973232793938E-3"/>
    <n v="5.1185556787225972E-2"/>
    <n v="1.279638919680649E-2"/>
    <n v="6.1761374508396943E-2"/>
    <n v="4.1609295960583683"/>
  </r>
  <r>
    <s v="350715"/>
    <s v="15"/>
    <s v="Complete"/>
    <x v="4"/>
    <n v="1.99E-3"/>
    <n v="0"/>
    <n v="0"/>
    <n v="5"/>
    <d v="2023-08-18T08:32:51"/>
    <s v="PlateAgilent 5_Vial15"/>
    <n v="0.87007699999999999"/>
    <n v="93.282141376643239"/>
    <n v="2.8628427290289569"/>
    <n v="5.1955469763541359E-2"/>
    <n v="7.8030036841975257"/>
    <n v="1.950750921049381"/>
    <n v="980.27684474843261"/>
    <n v="1.841370626955546E-2"/>
    <n v="7.3614346488681858E-3"/>
    <n v="5.0188652140806797E-2"/>
    <n v="1.2547163035201699E-2"/>
    <n v="4.7240628551410507E-2"/>
    <n v="3.789361559506834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D4202A0-C906-4C22-82D3-309715982B26}" name="PivotTable1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>
  <location ref="A3:B9" firstHeaderRow="1" firstDataRow="1" firstDataCol="1"/>
  <pivotFields count="23">
    <pivotField showAll="0"/>
    <pivotField showAll="0"/>
    <pivotField showAll="0"/>
    <pivotField axis="axisRow" showAll="0">
      <items count="6">
        <item x="4"/>
        <item x="3"/>
        <item x="0"/>
        <item x="1"/>
        <item x="2"/>
        <item t="default"/>
      </items>
    </pivotField>
    <pivotField showAll="0"/>
    <pivotField showAll="0"/>
    <pivotField showAll="0"/>
    <pivotField showAll="0"/>
    <pivotField numFmtId="165"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</pivotFields>
  <rowFields count="1">
    <field x="3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Average of h2 umol/hg" fld="16" subtotal="average" baseField="3" baseItem="2"/>
  </dataFields>
  <chartFormats count="3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26E7DAB-2379-41D6-9030-09199D73B15A}" name="Table1" displayName="Table1" ref="A1:W16" totalsRowShown="0" headerRowDxfId="2" headerRowBorderDxfId="5" tableBorderDxfId="6">
  <autoFilter ref="A1:W16" xr:uid="{926E7DAB-2379-41D6-9030-09199D73B15A}"/>
  <tableColumns count="23">
    <tableColumn id="1" xr3:uid="{85150538-D95F-406C-94A5-34CB1EE78689}" name="form_id" dataDxfId="4"/>
    <tableColumn id="2" xr3:uid="{4DFABC58-8BF7-4EFA-A9ED-985C9AE7EE53}" name="form_name"/>
    <tableColumn id="3" xr3:uid="{309A5E74-2750-4BF8-9C0C-2CC7A71F3BB4}" name="form_status"/>
    <tableColumn id="23" xr3:uid="{5CC283FD-F9DB-451D-B4CD-419D042CA296}" name="Glucose / Citric acid" dataDxfId="0"/>
    <tableColumn id="4" xr3:uid="{9F56F0B4-1E50-40F2-ABB8-8AED49DE2F13}" name="TiO2 (A, p25)"/>
    <tableColumn id="5" xr3:uid="{98362A19-D93D-4056-A9D9-B1793501DC34}" name="Glucose 50 g/L"/>
    <tableColumn id="6" xr3:uid="{AE6BED23-4F13-4A34-BEBC-918E3DA4C978}" name="Water 1"/>
    <tableColumn id="7" xr3:uid="{0BE65BE9-70A2-4BB6-B9E1-0930B09882CF}" name="Citric acid 1M"/>
    <tableColumn id="8" xr3:uid="{7763AA57-4F90-4B79-940C-E65CB8F305B5}" name="form_datetime" dataDxfId="3"/>
    <tableColumn id="9" xr3:uid="{14CBEE4A-1041-48E0-BE0E-62A69A0D9E16}" name="sample_name"/>
    <tableColumn id="10" xr3:uid="{C61AA4B2-0FCF-4F53-9519-8EEB7196F3FE}" name="Baratron_Avg"/>
    <tableColumn id="11" xr3:uid="{60022894-3A60-4B00-9E07-21A7C578CD03}" name="calc_%_N2_Avg"/>
    <tableColumn id="12" xr3:uid="{58243584-688E-4C77-99CD-E427824BE0DF}" name="calc_%_H2_Avg"/>
    <tableColumn id="13" xr3:uid="{FED58BE1-67AF-41A4-BEE1-601A10A11ED6}" name="calc_%_H2_2STD"/>
    <tableColumn id="14" xr3:uid="{8C6A80D6-E4B1-40B4-8B27-08F21B7EB006}" name="calc_%_H2_umol"/>
    <tableColumn id="15" xr3:uid="{2EBB3D73-0882-4A3D-89DC-03062F5305B2}" name="calc_%_H2_umol/h"/>
    <tableColumn id="22" xr3:uid="{0E8D021C-BAEF-404A-ABF3-DBDE32E5E75C}" name="h2 umol/hg" dataDxfId="1">
      <calculatedColumnFormula>Table1[[#This Row],[calc_%_H2_umol/h]]/Table1[[#This Row],[TiO2 (A, p25)]]</calculatedColumnFormula>
    </tableColumn>
    <tableColumn id="16" xr3:uid="{355FC401-267B-4EBA-8D4F-6C28C29BBF4B}" name="calc_%_O2_Avg"/>
    <tableColumn id="17" xr3:uid="{82743B22-0BD6-4F48-95DE-D05CC097EBA6}" name="calc_%_O2_2STD"/>
    <tableColumn id="18" xr3:uid="{119D829E-5DC2-449F-B58B-058E32FEB5EB}" name="calc_%_O2_umol"/>
    <tableColumn id="19" xr3:uid="{D5CE6B19-267A-4141-8E69-E40AA43B0EA1}" name="calc_%_O2_umol/h"/>
    <tableColumn id="20" xr3:uid="{661D7511-BF79-4521-A362-C1396E962132}" name="calc_%_Ar_Avg"/>
    <tableColumn id="21" xr3:uid="{1565BE6C-551C-4D7A-B47D-84C1798DC089}" name="calc_%_CO2_Avg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7E8C8-8E9F-4811-A14E-77BFB11D04F0}">
  <dimension ref="A3:E9"/>
  <sheetViews>
    <sheetView tabSelected="1" workbookViewId="0">
      <selection activeCell="B34" sqref="B34"/>
    </sheetView>
  </sheetViews>
  <sheetFormatPr defaultRowHeight="15" x14ac:dyDescent="0.25"/>
  <cols>
    <col min="1" max="1" width="13.140625" bestFit="1" customWidth="1"/>
    <col min="2" max="2" width="21.5703125" bestFit="1" customWidth="1"/>
  </cols>
  <sheetData>
    <row r="3" spans="1:5" x14ac:dyDescent="0.25">
      <c r="A3" s="8" t="s">
        <v>74</v>
      </c>
      <c r="B3" t="s">
        <v>76</v>
      </c>
    </row>
    <row r="4" spans="1:5" x14ac:dyDescent="0.25">
      <c r="A4" s="9" t="s">
        <v>73</v>
      </c>
      <c r="B4" s="6">
        <v>803.60241210415836</v>
      </c>
      <c r="D4" s="9" t="s">
        <v>73</v>
      </c>
      <c r="E4" s="6">
        <v>225.65292666678207</v>
      </c>
    </row>
    <row r="5" spans="1:5" x14ac:dyDescent="0.25">
      <c r="A5" s="9" t="s">
        <v>72</v>
      </c>
      <c r="B5" s="6">
        <v>867.83860862341874</v>
      </c>
      <c r="D5" s="9" t="s">
        <v>72</v>
      </c>
      <c r="E5" s="6">
        <v>369.11737161495057</v>
      </c>
    </row>
    <row r="6" spans="1:5" x14ac:dyDescent="0.25">
      <c r="A6" s="9" t="s">
        <v>69</v>
      </c>
      <c r="B6" s="6">
        <v>691.88080079896406</v>
      </c>
      <c r="D6" s="9" t="s">
        <v>69</v>
      </c>
      <c r="E6" s="6">
        <v>95.415874693007567</v>
      </c>
    </row>
    <row r="7" spans="1:5" x14ac:dyDescent="0.25">
      <c r="A7" s="9" t="s">
        <v>70</v>
      </c>
      <c r="B7" s="6">
        <v>895.03936432938065</v>
      </c>
      <c r="D7" s="9" t="s">
        <v>70</v>
      </c>
      <c r="E7" s="6">
        <v>395.62176691489407</v>
      </c>
    </row>
    <row r="8" spans="1:5" x14ac:dyDescent="0.25">
      <c r="A8" s="9" t="s">
        <v>71</v>
      </c>
      <c r="B8" s="6">
        <v>1041.0059786543036</v>
      </c>
      <c r="D8" s="9" t="s">
        <v>71</v>
      </c>
      <c r="E8" s="6">
        <v>133.25491832228442</v>
      </c>
    </row>
    <row r="9" spans="1:5" x14ac:dyDescent="0.25">
      <c r="A9" s="9" t="s">
        <v>75</v>
      </c>
      <c r="B9" s="6">
        <v>859.87343290204501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6"/>
  <sheetViews>
    <sheetView workbookViewId="0">
      <selection activeCell="D7" sqref="D7"/>
    </sheetView>
  </sheetViews>
  <sheetFormatPr defaultRowHeight="15" x14ac:dyDescent="0.25"/>
  <cols>
    <col min="1" max="1" width="10.140625" customWidth="1"/>
    <col min="2" max="2" width="13.42578125" customWidth="1"/>
    <col min="3" max="4" width="13.7109375" customWidth="1"/>
    <col min="5" max="5" width="14.42578125" customWidth="1"/>
    <col min="6" max="6" width="15.85546875" customWidth="1"/>
    <col min="7" max="7" width="10.140625" customWidth="1"/>
    <col min="8" max="8" width="15" customWidth="1"/>
    <col min="9" max="9" width="16.5703125" customWidth="1"/>
    <col min="10" max="10" width="15.5703125" customWidth="1"/>
    <col min="11" max="11" width="15" customWidth="1"/>
    <col min="12" max="12" width="16.7109375" customWidth="1"/>
    <col min="13" max="13" width="16.5703125" customWidth="1"/>
    <col min="14" max="14" width="17.5703125" customWidth="1"/>
    <col min="15" max="15" width="17.85546875" customWidth="1"/>
    <col min="16" max="17" width="19.85546875" customWidth="1"/>
    <col min="18" max="18" width="16.7109375" customWidth="1"/>
    <col min="19" max="19" width="17.7109375" customWidth="1"/>
    <col min="20" max="20" width="18" customWidth="1"/>
    <col min="21" max="21" width="20" customWidth="1"/>
    <col min="22" max="22" width="16.28515625" customWidth="1"/>
    <col min="23" max="23" width="17.85546875" customWidth="1"/>
  </cols>
  <sheetData>
    <row r="1" spans="1:23" x14ac:dyDescent="0.25">
      <c r="A1" s="3" t="s">
        <v>0</v>
      </c>
      <c r="B1" s="4" t="s">
        <v>1</v>
      </c>
      <c r="C1" s="4" t="s">
        <v>2</v>
      </c>
      <c r="D1" s="5" t="s">
        <v>68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5" t="s">
        <v>67</v>
      </c>
      <c r="R1" s="4" t="s">
        <v>15</v>
      </c>
      <c r="S1" s="4" t="s">
        <v>16</v>
      </c>
      <c r="T1" s="4" t="s">
        <v>17</v>
      </c>
      <c r="U1" s="4" t="s">
        <v>18</v>
      </c>
      <c r="V1" s="4" t="s">
        <v>19</v>
      </c>
      <c r="W1" s="4" t="s">
        <v>20</v>
      </c>
    </row>
    <row r="2" spans="1:23" x14ac:dyDescent="0.25">
      <c r="A2" s="2" t="s">
        <v>21</v>
      </c>
      <c r="B2" t="s">
        <v>22</v>
      </c>
      <c r="C2" t="s">
        <v>23</v>
      </c>
      <c r="D2" s="7" t="s">
        <v>69</v>
      </c>
      <c r="E2">
        <v>2.32E-3</v>
      </c>
      <c r="F2">
        <v>2</v>
      </c>
      <c r="G2">
        <v>2</v>
      </c>
      <c r="H2">
        <v>1</v>
      </c>
      <c r="I2" s="1">
        <v>45156.239178240743</v>
      </c>
      <c r="J2" t="s">
        <v>24</v>
      </c>
      <c r="K2">
        <v>0.93975200000000003</v>
      </c>
      <c r="L2">
        <v>94.702884953091854</v>
      </c>
      <c r="M2">
        <v>1.9849635169654709</v>
      </c>
      <c r="N2">
        <v>3.8458581136020367E-2</v>
      </c>
      <c r="O2">
        <v>5.4102439784154086</v>
      </c>
      <c r="P2">
        <v>1.3525609946038519</v>
      </c>
      <c r="Q2">
        <f>Table1[[#This Row],[calc_%_H2_umol/h]]/Table1[[#This Row],[TiO2 (A, p25)]]</f>
        <v>583.00042870855691</v>
      </c>
      <c r="R2">
        <v>3.5927077778148332E-2</v>
      </c>
      <c r="S2">
        <v>1.6246682864152841E-2</v>
      </c>
      <c r="T2">
        <v>9.7923339421593092E-2</v>
      </c>
      <c r="U2">
        <v>2.448083485539827E-2</v>
      </c>
      <c r="V2">
        <v>4.8835786358375252E-2</v>
      </c>
      <c r="W2">
        <v>3.2273886658061501</v>
      </c>
    </row>
    <row r="3" spans="1:23" x14ac:dyDescent="0.25">
      <c r="A3" s="2" t="s">
        <v>25</v>
      </c>
      <c r="B3" t="s">
        <v>26</v>
      </c>
      <c r="C3" t="s">
        <v>23</v>
      </c>
      <c r="D3" s="7" t="s">
        <v>69</v>
      </c>
      <c r="E3">
        <v>1.64E-3</v>
      </c>
      <c r="F3">
        <v>2</v>
      </c>
      <c r="G3">
        <v>2</v>
      </c>
      <c r="H3">
        <v>1</v>
      </c>
      <c r="I3" s="1">
        <v>45156.247488425928</v>
      </c>
      <c r="J3" t="s">
        <v>27</v>
      </c>
      <c r="K3">
        <v>0.92580200000000001</v>
      </c>
      <c r="L3">
        <v>95.586906002399957</v>
      </c>
      <c r="M3">
        <v>1.8313683716816731</v>
      </c>
      <c r="N3">
        <v>3.9174860135271161E-2</v>
      </c>
      <c r="O3">
        <v>4.9916029289537596</v>
      </c>
      <c r="P3">
        <v>1.2479007322384399</v>
      </c>
      <c r="Q3">
        <f>Table1[[#This Row],[calc_%_H2_umol/h]]/Table1[[#This Row],[TiO2 (A, p25)]]</f>
        <v>760.91508063319509</v>
      </c>
      <c r="R3">
        <v>3.1711586688379367E-2</v>
      </c>
      <c r="S3">
        <v>1.5053963743235791E-2</v>
      </c>
      <c r="T3">
        <v>8.643353868240751E-2</v>
      </c>
      <c r="U3">
        <v>2.1608384670601881E-2</v>
      </c>
      <c r="V3">
        <v>3.1781380380273908E-2</v>
      </c>
      <c r="W3">
        <v>2.5182326588497319</v>
      </c>
    </row>
    <row r="4" spans="1:23" x14ac:dyDescent="0.25">
      <c r="A4" s="2" t="s">
        <v>28</v>
      </c>
      <c r="B4" t="s">
        <v>29</v>
      </c>
      <c r="C4" t="s">
        <v>23</v>
      </c>
      <c r="D4" s="7" t="s">
        <v>69</v>
      </c>
      <c r="E4">
        <v>1.7600000000000001E-3</v>
      </c>
      <c r="F4">
        <v>2</v>
      </c>
      <c r="G4">
        <v>2</v>
      </c>
      <c r="H4">
        <v>1</v>
      </c>
      <c r="I4" s="1">
        <v>45156.25577546296</v>
      </c>
      <c r="J4" t="s">
        <v>30</v>
      </c>
      <c r="K4">
        <v>0.92857699999999999</v>
      </c>
      <c r="L4">
        <v>95.762338856333855</v>
      </c>
      <c r="M4">
        <v>1.8899806363552121</v>
      </c>
      <c r="N4">
        <v>3.5184830499806093E-2</v>
      </c>
      <c r="O4">
        <v>5.1513573271081823</v>
      </c>
      <c r="P4">
        <v>1.287839331777046</v>
      </c>
      <c r="Q4">
        <f>Table1[[#This Row],[calc_%_H2_umol/h]]/Table1[[#This Row],[TiO2 (A, p25)]]</f>
        <v>731.72689305513973</v>
      </c>
      <c r="R4">
        <v>2.8619745465675611E-2</v>
      </c>
      <c r="S4">
        <v>1.344076513404681E-2</v>
      </c>
      <c r="T4">
        <v>7.8006373540892959E-2</v>
      </c>
      <c r="U4">
        <v>1.950159338522324E-2</v>
      </c>
      <c r="V4">
        <v>2.6212214647080508E-2</v>
      </c>
      <c r="W4">
        <v>2.2928485471981759</v>
      </c>
    </row>
    <row r="5" spans="1:23" x14ac:dyDescent="0.25">
      <c r="A5" s="2" t="s">
        <v>31</v>
      </c>
      <c r="B5" t="s">
        <v>32</v>
      </c>
      <c r="C5" t="s">
        <v>23</v>
      </c>
      <c r="D5" s="7" t="s">
        <v>70</v>
      </c>
      <c r="E5">
        <v>1.6999999999999999E-3</v>
      </c>
      <c r="F5">
        <v>2</v>
      </c>
      <c r="G5">
        <v>1</v>
      </c>
      <c r="H5">
        <v>2</v>
      </c>
      <c r="I5" s="1">
        <v>45156.264108796298</v>
      </c>
      <c r="J5" t="s">
        <v>33</v>
      </c>
      <c r="K5">
        <v>0.90630200000000005</v>
      </c>
      <c r="L5">
        <v>94.132634017725195</v>
      </c>
      <c r="M5">
        <v>2.7307068233154812</v>
      </c>
      <c r="N5">
        <v>5.9455701468669193E-2</v>
      </c>
      <c r="O5">
        <v>7.4428522345065584</v>
      </c>
      <c r="P5">
        <v>1.8607130586266389</v>
      </c>
      <c r="Q5">
        <f>Table1[[#This Row],[calc_%_H2_umol/h]]/Table1[[#This Row],[TiO2 (A, p25)]]</f>
        <v>1094.5370933097877</v>
      </c>
      <c r="R5">
        <v>2.8167685136669701E-2</v>
      </c>
      <c r="S5">
        <v>1.274821041053879E-2</v>
      </c>
      <c r="T5">
        <v>7.6774231664238371E-2</v>
      </c>
      <c r="U5">
        <v>1.9193557916059589E-2</v>
      </c>
      <c r="V5">
        <v>2.6834322951581831E-2</v>
      </c>
      <c r="W5">
        <v>3.0816571508710719</v>
      </c>
    </row>
    <row r="6" spans="1:23" x14ac:dyDescent="0.25">
      <c r="A6" s="2" t="s">
        <v>34</v>
      </c>
      <c r="B6" t="s">
        <v>35</v>
      </c>
      <c r="C6" t="s">
        <v>23</v>
      </c>
      <c r="D6" s="7" t="s">
        <v>70</v>
      </c>
      <c r="E6">
        <v>1.73E-3</v>
      </c>
      <c r="F6">
        <v>2</v>
      </c>
      <c r="G6">
        <v>1</v>
      </c>
      <c r="H6">
        <v>2</v>
      </c>
      <c r="I6" s="1">
        <v>45156.272662037038</v>
      </c>
      <c r="J6" t="s">
        <v>36</v>
      </c>
      <c r="K6">
        <v>0.86722699999999997</v>
      </c>
      <c r="L6">
        <v>97.43079426144196</v>
      </c>
      <c r="M6">
        <v>1.115550643977758</v>
      </c>
      <c r="N6">
        <v>1.8032916021120129E-2</v>
      </c>
      <c r="O6">
        <v>3.040560243356393</v>
      </c>
      <c r="P6">
        <v>0.76014006083909813</v>
      </c>
      <c r="Q6">
        <f>Table1[[#This Row],[calc_%_H2_umol/h]]/Table1[[#This Row],[TiO2 (A, p25)]]</f>
        <v>439.38731840410298</v>
      </c>
      <c r="R6">
        <v>4.02236343213365E-2</v>
      </c>
      <c r="S6">
        <v>1.2862863574855291E-2</v>
      </c>
      <c r="T6">
        <v>0.1096340932803047</v>
      </c>
      <c r="U6">
        <v>2.7408523320076181E-2</v>
      </c>
      <c r="V6">
        <v>2.5470455207714141E-2</v>
      </c>
      <c r="W6">
        <v>1.3879610050512341</v>
      </c>
    </row>
    <row r="7" spans="1:23" x14ac:dyDescent="0.25">
      <c r="A7" s="2" t="s">
        <v>37</v>
      </c>
      <c r="B7" t="s">
        <v>38</v>
      </c>
      <c r="C7" t="s">
        <v>23</v>
      </c>
      <c r="D7" s="7" t="s">
        <v>70</v>
      </c>
      <c r="E7">
        <v>1.7600000000000001E-3</v>
      </c>
      <c r="F7">
        <v>2</v>
      </c>
      <c r="G7">
        <v>1</v>
      </c>
      <c r="H7">
        <v>2</v>
      </c>
      <c r="I7" s="1">
        <v>45156.281006944453</v>
      </c>
      <c r="J7" t="s">
        <v>39</v>
      </c>
      <c r="K7">
        <v>0.90352699999999997</v>
      </c>
      <c r="L7">
        <v>93.634361658892189</v>
      </c>
      <c r="M7">
        <v>2.9734232634509108</v>
      </c>
      <c r="N7">
        <v>7.0462736457327091E-2</v>
      </c>
      <c r="O7">
        <v>8.1044035161707306</v>
      </c>
      <c r="P7">
        <v>2.0261008790426831</v>
      </c>
      <c r="Q7">
        <f>Table1[[#This Row],[calc_%_H2_umol/h]]/Table1[[#This Row],[TiO2 (A, p25)]]</f>
        <v>1151.1936812742517</v>
      </c>
      <c r="R7">
        <v>2.4652225924891229E-2</v>
      </c>
      <c r="S7">
        <v>1.0682337717763181E-2</v>
      </c>
      <c r="T7">
        <v>6.719244748063502E-2</v>
      </c>
      <c r="U7">
        <v>1.6798111870158759E-2</v>
      </c>
      <c r="V7">
        <v>2.447401116986787E-2</v>
      </c>
      <c r="W7">
        <v>3.3430888405621402</v>
      </c>
    </row>
    <row r="8" spans="1:23" x14ac:dyDescent="0.25">
      <c r="A8" s="2" t="s">
        <v>40</v>
      </c>
      <c r="B8" t="s">
        <v>41</v>
      </c>
      <c r="C8" t="s">
        <v>23</v>
      </c>
      <c r="D8" s="7" t="s">
        <v>71</v>
      </c>
      <c r="E8">
        <v>1.8E-3</v>
      </c>
      <c r="F8">
        <v>2</v>
      </c>
      <c r="G8">
        <v>0</v>
      </c>
      <c r="H8">
        <v>3</v>
      </c>
      <c r="I8" s="1">
        <v>45156.289270833331</v>
      </c>
      <c r="J8" t="s">
        <v>42</v>
      </c>
      <c r="K8">
        <v>0.87285199999999996</v>
      </c>
      <c r="L8">
        <v>93.395974527156284</v>
      </c>
      <c r="M8">
        <v>3.1398423591613418</v>
      </c>
      <c r="N8">
        <v>6.5773594785633771E-2</v>
      </c>
      <c r="O8">
        <v>8.5579977020412805</v>
      </c>
      <c r="P8">
        <v>2.1394994255103201</v>
      </c>
      <c r="Q8">
        <f>Table1[[#This Row],[calc_%_H2_umol/h]]/Table1[[#This Row],[TiO2 (A, p25)]]</f>
        <v>1188.6107919501778</v>
      </c>
      <c r="R8">
        <v>2.390779043390532E-2</v>
      </c>
      <c r="S8">
        <v>9.7067680059087988E-3</v>
      </c>
      <c r="T8">
        <v>6.5163403824163982E-2</v>
      </c>
      <c r="U8">
        <v>1.6290850956040999E-2</v>
      </c>
      <c r="V8">
        <v>2.6977389169368801E-2</v>
      </c>
      <c r="W8">
        <v>3.413297934079099</v>
      </c>
    </row>
    <row r="9" spans="1:23" x14ac:dyDescent="0.25">
      <c r="A9" s="2" t="s">
        <v>43</v>
      </c>
      <c r="B9" t="s">
        <v>44</v>
      </c>
      <c r="C9" t="s">
        <v>23</v>
      </c>
      <c r="D9" s="7" t="s">
        <v>71</v>
      </c>
      <c r="E9">
        <v>1.8E-3</v>
      </c>
      <c r="F9">
        <v>2</v>
      </c>
      <c r="G9">
        <v>0</v>
      </c>
      <c r="H9">
        <v>3</v>
      </c>
      <c r="I9" s="1">
        <v>45156.29760416667</v>
      </c>
      <c r="J9" t="s">
        <v>45</v>
      </c>
      <c r="K9">
        <v>0.85612699999999997</v>
      </c>
      <c r="L9">
        <v>94.371390777528234</v>
      </c>
      <c r="M9">
        <v>2.654391723178986</v>
      </c>
      <c r="N9">
        <v>5.8614277373798492E-2</v>
      </c>
      <c r="O9">
        <v>7.2348467435004338</v>
      </c>
      <c r="P9">
        <v>1.808711685875108</v>
      </c>
      <c r="Q9">
        <f>Table1[[#This Row],[calc_%_H2_umol/h]]/Table1[[#This Row],[TiO2 (A, p25)]]</f>
        <v>1004.8398254861711</v>
      </c>
      <c r="R9">
        <v>2.1785553980305461E-2</v>
      </c>
      <c r="S9">
        <v>9.6409435451295291E-3</v>
      </c>
      <c r="T9">
        <v>5.9379006833626222E-2</v>
      </c>
      <c r="U9">
        <v>1.4844751708406561E-2</v>
      </c>
      <c r="V9">
        <v>2.7494154352743279E-2</v>
      </c>
      <c r="W9">
        <v>2.9249377909597341</v>
      </c>
    </row>
    <row r="10" spans="1:23" x14ac:dyDescent="0.25">
      <c r="A10" s="2" t="s">
        <v>46</v>
      </c>
      <c r="B10" t="s">
        <v>47</v>
      </c>
      <c r="C10" t="s">
        <v>23</v>
      </c>
      <c r="D10" s="7" t="s">
        <v>71</v>
      </c>
      <c r="E10">
        <v>1.8799999999999999E-3</v>
      </c>
      <c r="F10">
        <v>2</v>
      </c>
      <c r="G10">
        <v>0</v>
      </c>
      <c r="H10">
        <v>3</v>
      </c>
      <c r="I10" s="1">
        <v>45156.305937500001</v>
      </c>
      <c r="J10" t="s">
        <v>48</v>
      </c>
      <c r="K10">
        <v>0.85890200000000005</v>
      </c>
      <c r="L10">
        <v>94.378391074813763</v>
      </c>
      <c r="M10">
        <v>2.5646869722371761</v>
      </c>
      <c r="N10">
        <v>4.7636690810504922E-2</v>
      </c>
      <c r="O10">
        <v>6.9903462353197474</v>
      </c>
      <c r="P10">
        <v>1.7475865588299371</v>
      </c>
      <c r="Q10">
        <f>Table1[[#This Row],[calc_%_H2_umol/h]]/Table1[[#This Row],[TiO2 (A, p25)]]</f>
        <v>929.5673185265623</v>
      </c>
      <c r="R10">
        <v>2.0553135096898489E-2</v>
      </c>
      <c r="S10">
        <v>9.1053212126378184E-3</v>
      </c>
      <c r="T10">
        <v>5.6019908902682249E-2</v>
      </c>
      <c r="U10">
        <v>1.400497722567056E-2</v>
      </c>
      <c r="V10">
        <v>2.7098384369837039E-2</v>
      </c>
      <c r="W10">
        <v>3.0092704334823241</v>
      </c>
    </row>
    <row r="11" spans="1:23" x14ac:dyDescent="0.25">
      <c r="A11" s="2" t="s">
        <v>49</v>
      </c>
      <c r="B11" t="s">
        <v>50</v>
      </c>
      <c r="C11" t="s">
        <v>23</v>
      </c>
      <c r="D11" s="7" t="s">
        <v>72</v>
      </c>
      <c r="E11">
        <v>1.89E-3</v>
      </c>
      <c r="F11">
        <v>1</v>
      </c>
      <c r="G11">
        <v>0</v>
      </c>
      <c r="H11">
        <v>4</v>
      </c>
      <c r="I11" s="1">
        <v>45156.314305555563</v>
      </c>
      <c r="J11" t="s">
        <v>51</v>
      </c>
      <c r="K11">
        <v>0.86722699999999997</v>
      </c>
      <c r="L11">
        <v>93.380833341430787</v>
      </c>
      <c r="M11">
        <v>3.1676756697253601</v>
      </c>
      <c r="N11">
        <v>5.8372318184149619E-2</v>
      </c>
      <c r="O11">
        <v>8.6338605577518752</v>
      </c>
      <c r="P11">
        <v>2.1584651394379688</v>
      </c>
      <c r="Q11">
        <f>Table1[[#This Row],[calc_%_H2_umol/h]]/Table1[[#This Row],[TiO2 (A, p25)]]</f>
        <v>1142.0450473216767</v>
      </c>
      <c r="R11">
        <v>1.9911441255550281E-2</v>
      </c>
      <c r="S11">
        <v>8.7653389064478952E-3</v>
      </c>
      <c r="T11">
        <v>5.427089930554474E-2</v>
      </c>
      <c r="U11">
        <v>1.356772482638618E-2</v>
      </c>
      <c r="V11">
        <v>2.7546393045224569E-2</v>
      </c>
      <c r="W11">
        <v>3.4040331545430691</v>
      </c>
    </row>
    <row r="12" spans="1:23" x14ac:dyDescent="0.25">
      <c r="A12" s="2" t="s">
        <v>52</v>
      </c>
      <c r="B12" t="s">
        <v>53</v>
      </c>
      <c r="C12" t="s">
        <v>23</v>
      </c>
      <c r="D12" s="7" t="s">
        <v>72</v>
      </c>
      <c r="E12">
        <v>2.0200000000000001E-3</v>
      </c>
      <c r="F12">
        <v>1</v>
      </c>
      <c r="G12">
        <v>0</v>
      </c>
      <c r="H12">
        <v>4</v>
      </c>
      <c r="I12" s="1">
        <v>45156.322870370372</v>
      </c>
      <c r="J12" t="s">
        <v>54</v>
      </c>
      <c r="K12">
        <v>0.83377699999999999</v>
      </c>
      <c r="L12">
        <v>96.900256304458352</v>
      </c>
      <c r="M12">
        <v>1.328520593342672</v>
      </c>
      <c r="N12">
        <v>1.335668865329138E-2</v>
      </c>
      <c r="O12">
        <v>3.6210340789140498</v>
      </c>
      <c r="P12">
        <v>0.90525851972851257</v>
      </c>
      <c r="Q12">
        <f>Table1[[#This Row],[calc_%_H2_umol/h]]/Table1[[#This Row],[TiO2 (A, p25)]]</f>
        <v>448.1477820438181</v>
      </c>
      <c r="R12">
        <v>2.4843011854352351E-2</v>
      </c>
      <c r="S12">
        <v>9.7482445021569008E-3</v>
      </c>
      <c r="T12">
        <v>6.7712456245134334E-2</v>
      </c>
      <c r="U12">
        <v>1.692811406128358E-2</v>
      </c>
      <c r="V12">
        <v>2.8654907221467921E-2</v>
      </c>
      <c r="W12">
        <v>1.7177251831231599</v>
      </c>
    </row>
    <row r="13" spans="1:23" x14ac:dyDescent="0.25">
      <c r="A13" s="2" t="s">
        <v>55</v>
      </c>
      <c r="B13" t="s">
        <v>56</v>
      </c>
      <c r="C13" t="s">
        <v>23</v>
      </c>
      <c r="D13" s="7" t="s">
        <v>72</v>
      </c>
      <c r="E13">
        <v>1.89E-3</v>
      </c>
      <c r="F13">
        <v>1</v>
      </c>
      <c r="G13">
        <v>0</v>
      </c>
      <c r="H13">
        <v>4</v>
      </c>
      <c r="I13" s="1">
        <v>45156.331134259257</v>
      </c>
      <c r="J13" t="s">
        <v>57</v>
      </c>
      <c r="K13">
        <v>0.87285199999999996</v>
      </c>
      <c r="L13">
        <v>94.061509062962642</v>
      </c>
      <c r="M13">
        <v>2.810640971763009</v>
      </c>
      <c r="N13">
        <v>5.1587754022910083E-2</v>
      </c>
      <c r="O13">
        <v>7.6607218535759971</v>
      </c>
      <c r="P13">
        <v>1.9151804633939991</v>
      </c>
      <c r="Q13">
        <f>Table1[[#This Row],[calc_%_H2_umol/h]]/Table1[[#This Row],[TiO2 (A, p25)]]</f>
        <v>1013.3229965047615</v>
      </c>
      <c r="R13">
        <v>1.8429654019334201E-2</v>
      </c>
      <c r="S13">
        <v>7.8139659474444068E-3</v>
      </c>
      <c r="T13">
        <v>5.0232119547876139E-2</v>
      </c>
      <c r="U13">
        <v>1.255802988696903E-2</v>
      </c>
      <c r="V13">
        <v>2.6526537861396061E-2</v>
      </c>
      <c r="W13">
        <v>3.0828937733936108</v>
      </c>
    </row>
    <row r="14" spans="1:23" x14ac:dyDescent="0.25">
      <c r="A14" s="2" t="s">
        <v>58</v>
      </c>
      <c r="B14" t="s">
        <v>59</v>
      </c>
      <c r="C14" t="s">
        <v>23</v>
      </c>
      <c r="D14" s="7" t="s">
        <v>73</v>
      </c>
      <c r="E14">
        <v>2.0300000000000001E-3</v>
      </c>
      <c r="F14">
        <v>0</v>
      </c>
      <c r="G14">
        <v>0</v>
      </c>
      <c r="H14">
        <v>5</v>
      </c>
      <c r="I14" s="1">
        <v>45156.339444444442</v>
      </c>
      <c r="J14" t="s">
        <v>60</v>
      </c>
      <c r="K14">
        <v>0.85612699999999997</v>
      </c>
      <c r="L14">
        <v>94.743551293276141</v>
      </c>
      <c r="M14">
        <v>1.6367641676194351</v>
      </c>
      <c r="N14">
        <v>2.5000263075956909E-2</v>
      </c>
      <c r="O14">
        <v>4.4611870224631422</v>
      </c>
      <c r="P14">
        <v>1.115296755615786</v>
      </c>
      <c r="Q14">
        <f>Table1[[#This Row],[calc_%_H2_umol/h]]/Table1[[#This Row],[TiO2 (A, p25)]]</f>
        <v>549.40726877624923</v>
      </c>
      <c r="R14">
        <v>1.841461489861318E-2</v>
      </c>
      <c r="S14">
        <v>8.3256463042927359E-3</v>
      </c>
      <c r="T14">
        <v>5.0191128712716623E-2</v>
      </c>
      <c r="U14">
        <v>1.2547782178179159E-2</v>
      </c>
      <c r="V14">
        <v>6.6703708469351072E-2</v>
      </c>
      <c r="W14">
        <v>3.5345662157364521</v>
      </c>
    </row>
    <row r="15" spans="1:23" x14ac:dyDescent="0.25">
      <c r="A15" s="2" t="s">
        <v>61</v>
      </c>
      <c r="B15" t="s">
        <v>62</v>
      </c>
      <c r="C15" t="s">
        <v>23</v>
      </c>
      <c r="D15" s="7" t="s">
        <v>73</v>
      </c>
      <c r="E15">
        <v>1.9499999999999999E-3</v>
      </c>
      <c r="F15">
        <v>0</v>
      </c>
      <c r="G15">
        <v>0</v>
      </c>
      <c r="H15">
        <v>5</v>
      </c>
      <c r="I15" s="1">
        <v>45156.347766203697</v>
      </c>
      <c r="J15" t="s">
        <v>63</v>
      </c>
      <c r="K15">
        <v>0.85612699999999997</v>
      </c>
      <c r="L15">
        <v>93.236983659889816</v>
      </c>
      <c r="M15">
        <v>2.5215459090932879</v>
      </c>
      <c r="N15">
        <v>4.726670918568298E-2</v>
      </c>
      <c r="O15">
        <v>6.8727603577447898</v>
      </c>
      <c r="P15">
        <v>1.718190089436197</v>
      </c>
      <c r="Q15">
        <f>Table1[[#This Row],[calc_%_H2_umol/h]]/Table1[[#This Row],[TiO2 (A, p25)]]</f>
        <v>881.12312278779336</v>
      </c>
      <c r="R15">
        <v>1.877946045013033E-2</v>
      </c>
      <c r="S15">
        <v>8.6295973232793938E-3</v>
      </c>
      <c r="T15">
        <v>5.1185556787225972E-2</v>
      </c>
      <c r="U15">
        <v>1.279638919680649E-2</v>
      </c>
      <c r="V15">
        <v>6.1761374508396943E-2</v>
      </c>
      <c r="W15">
        <v>4.1609295960583683</v>
      </c>
    </row>
    <row r="16" spans="1:23" x14ac:dyDescent="0.25">
      <c r="A16" s="2" t="s">
        <v>64</v>
      </c>
      <c r="B16" t="s">
        <v>65</v>
      </c>
      <c r="C16" t="s">
        <v>23</v>
      </c>
      <c r="D16" s="7" t="s">
        <v>73</v>
      </c>
      <c r="E16">
        <v>1.99E-3</v>
      </c>
      <c r="F16">
        <v>0</v>
      </c>
      <c r="G16">
        <v>0</v>
      </c>
      <c r="H16">
        <v>5</v>
      </c>
      <c r="I16" s="1">
        <v>45156.356145833342</v>
      </c>
      <c r="J16" t="s">
        <v>66</v>
      </c>
      <c r="K16">
        <v>0.87007699999999999</v>
      </c>
      <c r="L16">
        <v>93.282141376643239</v>
      </c>
      <c r="M16">
        <v>2.8628427290289569</v>
      </c>
      <c r="N16">
        <v>5.1955469763541359E-2</v>
      </c>
      <c r="O16">
        <v>7.8030036841975257</v>
      </c>
      <c r="P16">
        <v>1.950750921049381</v>
      </c>
      <c r="Q16">
        <f>Table1[[#This Row],[calc_%_H2_umol/h]]/Table1[[#This Row],[TiO2 (A, p25)]]</f>
        <v>980.27684474843261</v>
      </c>
      <c r="R16">
        <v>1.841370626955546E-2</v>
      </c>
      <c r="S16">
        <v>7.3614346488681858E-3</v>
      </c>
      <c r="T16">
        <v>5.0188652140806797E-2</v>
      </c>
      <c r="U16">
        <v>1.2547163035201699E-2</v>
      </c>
      <c r="V16">
        <v>4.7240628551410507E-2</v>
      </c>
      <c r="W16">
        <v>3.7893615595068342</v>
      </c>
    </row>
  </sheetData>
  <phoneticPr fontId="3" type="noConversion"/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Jack Gee</cp:lastModifiedBy>
  <dcterms:created xsi:type="dcterms:W3CDTF">2023-08-18T12:40:35Z</dcterms:created>
  <dcterms:modified xsi:type="dcterms:W3CDTF">2023-08-18T12:56:16Z</dcterms:modified>
</cp:coreProperties>
</file>