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Biomass Screening/bv screening/July 23/stdev/"/>
    </mc:Choice>
  </mc:AlternateContent>
  <xr:revisionPtr revIDLastSave="81" documentId="11_1C053EE3C22758FEE08916D04B5ED87656CC6AFC" xr6:coauthVersionLast="47" xr6:coauthVersionMax="47" xr10:uidLastSave="{FA055ADB-3626-48B7-ACA2-37FF4808501D}"/>
  <bookViews>
    <workbookView xWindow="-120" yWindow="-120" windowWidth="51840" windowHeight="212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O79" i="1"/>
  <c r="N79" i="1"/>
  <c r="I79" i="1"/>
  <c r="H79" i="1"/>
  <c r="V77" i="1"/>
  <c r="J79" i="1" l="1"/>
  <c r="P79" i="1"/>
</calcChain>
</file>

<file path=xl/sharedStrings.xml><?xml version="1.0" encoding="utf-8"?>
<sst xmlns="http://schemas.openxmlformats.org/spreadsheetml/2006/main" count="336" uniqueCount="257">
  <si>
    <t>form_id</t>
  </si>
  <si>
    <t>form_name</t>
  </si>
  <si>
    <t>form_status</t>
  </si>
  <si>
    <t>L-Cysteine</t>
  </si>
  <si>
    <t>Water 1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</si>
  <si>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</si>
  <si>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</si>
  <si>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</si>
  <si>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</si>
  <si>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</si>
  <si>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</si>
  <si>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</si>
  <si>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</si>
  <si>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</si>
  <si>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</si>
  <si>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</si>
  <si>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</si>
  <si>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</si>
  <si>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</si>
  <si>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350207</t>
  </si>
  <si>
    <t>1</t>
  </si>
  <si>
    <t>Complete</t>
  </si>
  <si>
    <t>PlateAgilent 1_Vial1</t>
  </si>
  <si>
    <t>350208</t>
  </si>
  <si>
    <t>2</t>
  </si>
  <si>
    <t>PlateAgilent 1_Vial2</t>
  </si>
  <si>
    <t>350209</t>
  </si>
  <si>
    <t>3</t>
  </si>
  <si>
    <t>PlateAgilent 1_Vial3</t>
  </si>
  <si>
    <t>350210</t>
  </si>
  <si>
    <t>4</t>
  </si>
  <si>
    <t>PlateAgilent 1_Vial4</t>
  </si>
  <si>
    <t>350211</t>
  </si>
  <si>
    <t>5</t>
  </si>
  <si>
    <t>PlateAgilent 1_Vial5</t>
  </si>
  <si>
    <t>350212</t>
  </si>
  <si>
    <t>6</t>
  </si>
  <si>
    <t>PlateAgilent 1_Vial6</t>
  </si>
  <si>
    <t>350213</t>
  </si>
  <si>
    <t>7</t>
  </si>
  <si>
    <t>PlateAgilent 1_Vial7</t>
  </si>
  <si>
    <t>350214</t>
  </si>
  <si>
    <t>8</t>
  </si>
  <si>
    <t>PlateAgilent 1_Vial8</t>
  </si>
  <si>
    <t>350215</t>
  </si>
  <si>
    <t>9</t>
  </si>
  <si>
    <t>PlateAgilent 1_Vial9</t>
  </si>
  <si>
    <t>350216</t>
  </si>
  <si>
    <t>10</t>
  </si>
  <si>
    <t>PlateAgilent 1_Vial10</t>
  </si>
  <si>
    <t>350217</t>
  </si>
  <si>
    <t>11</t>
  </si>
  <si>
    <t>PlateAgilent 1_Vial11</t>
  </si>
  <si>
    <t>350218</t>
  </si>
  <si>
    <t>12</t>
  </si>
  <si>
    <t>PlateAgilent 1_Vial12</t>
  </si>
  <si>
    <t>350219</t>
  </si>
  <si>
    <t>13</t>
  </si>
  <si>
    <t>PlateAgilent 1_Vial13</t>
  </si>
  <si>
    <t>350220</t>
  </si>
  <si>
    <t>14</t>
  </si>
  <si>
    <t>PlateAgilent 1_Vial14</t>
  </si>
  <si>
    <t>350221</t>
  </si>
  <si>
    <t>15</t>
  </si>
  <si>
    <t>PlateAgilent 1_Vial15</t>
  </si>
  <si>
    <t>350222</t>
  </si>
  <si>
    <t>16</t>
  </si>
  <si>
    <t>PlateAgilent 2_Vial1</t>
  </si>
  <si>
    <t>350223</t>
  </si>
  <si>
    <t>17</t>
  </si>
  <si>
    <t>PlateAgilent 2_Vial2</t>
  </si>
  <si>
    <t>350224</t>
  </si>
  <si>
    <t>18</t>
  </si>
  <si>
    <t>PlateAgilent 2_Vial3</t>
  </si>
  <si>
    <t>350225</t>
  </si>
  <si>
    <t>19</t>
  </si>
  <si>
    <t>PlateAgilent 2_Vial4</t>
  </si>
  <si>
    <t>350226</t>
  </si>
  <si>
    <t>20</t>
  </si>
  <si>
    <t>PlateAgilent 2_Vial5</t>
  </si>
  <si>
    <t>350227</t>
  </si>
  <si>
    <t>21</t>
  </si>
  <si>
    <t>PlateAgilent 2_Vial6</t>
  </si>
  <si>
    <t>350228</t>
  </si>
  <si>
    <t>22</t>
  </si>
  <si>
    <t>PlateAgilent 2_Vial7</t>
  </si>
  <si>
    <t>350229</t>
  </si>
  <si>
    <t>23</t>
  </si>
  <si>
    <t>PlateAgilent 2_Vial8</t>
  </si>
  <si>
    <t>350230</t>
  </si>
  <si>
    <t>24</t>
  </si>
  <si>
    <t>PlateAgilent 2_Vial9</t>
  </si>
  <si>
    <t>350231</t>
  </si>
  <si>
    <t>25</t>
  </si>
  <si>
    <t>PlateAgilent 2_Vial10</t>
  </si>
  <si>
    <t>350232</t>
  </si>
  <si>
    <t>26</t>
  </si>
  <si>
    <t>PlateAgilent 2_Vial11</t>
  </si>
  <si>
    <t>350233</t>
  </si>
  <si>
    <t>27</t>
  </si>
  <si>
    <t>PlateAgilent 2_Vial12</t>
  </si>
  <si>
    <t>350234</t>
  </si>
  <si>
    <t>28</t>
  </si>
  <si>
    <t>PlateAgilent 2_Vial13</t>
  </si>
  <si>
    <t>350235</t>
  </si>
  <si>
    <t>29</t>
  </si>
  <si>
    <t>PlateAgilent 2_Vial14</t>
  </si>
  <si>
    <t>350236</t>
  </si>
  <si>
    <t>30</t>
  </si>
  <si>
    <t>PlateAgilent 2_Vial15</t>
  </si>
  <si>
    <t>350237</t>
  </si>
  <si>
    <t>31</t>
  </si>
  <si>
    <t>PlateAgilent 3_Vial1</t>
  </si>
  <si>
    <t>350238</t>
  </si>
  <si>
    <t>32</t>
  </si>
  <si>
    <t>PlateAgilent 3_Vial2</t>
  </si>
  <si>
    <t>350239</t>
  </si>
  <si>
    <t>33</t>
  </si>
  <si>
    <t>PlateAgilent 3_Vial3</t>
  </si>
  <si>
    <t>350240</t>
  </si>
  <si>
    <t>34</t>
  </si>
  <si>
    <t>PlateAgilent 3_Vial4</t>
  </si>
  <si>
    <t>350241</t>
  </si>
  <si>
    <t>35</t>
  </si>
  <si>
    <t>PlateAgilent 3_Vial5</t>
  </si>
  <si>
    <t>350242</t>
  </si>
  <si>
    <t>36</t>
  </si>
  <si>
    <t>PlateAgilent 3_Vial6</t>
  </si>
  <si>
    <t>350243</t>
  </si>
  <si>
    <t>37</t>
  </si>
  <si>
    <t>PlateAgilent 3_Vial7</t>
  </si>
  <si>
    <t>350244</t>
  </si>
  <si>
    <t>38</t>
  </si>
  <si>
    <t>PlateAgilent 3_Vial8</t>
  </si>
  <si>
    <t>350245</t>
  </si>
  <si>
    <t>39</t>
  </si>
  <si>
    <t>PlateAgilent 3_Vial9</t>
  </si>
  <si>
    <t>350246</t>
  </si>
  <si>
    <t>40</t>
  </si>
  <si>
    <t>PlateAgilent 3_Vial10</t>
  </si>
  <si>
    <t>350247</t>
  </si>
  <si>
    <t>41</t>
  </si>
  <si>
    <t>PlateAgilent 3_Vial11</t>
  </si>
  <si>
    <t>350248</t>
  </si>
  <si>
    <t>42</t>
  </si>
  <si>
    <t>PlateAgilent 3_Vial12</t>
  </si>
  <si>
    <t>350249</t>
  </si>
  <si>
    <t>43</t>
  </si>
  <si>
    <t>PlateAgilent 3_Vial13</t>
  </si>
  <si>
    <t>350250</t>
  </si>
  <si>
    <t>44</t>
  </si>
  <si>
    <t>PlateAgilent 3_Vial14</t>
  </si>
  <si>
    <t>350251</t>
  </si>
  <si>
    <t>45</t>
  </si>
  <si>
    <t>PlateAgilent 3_Vial15</t>
  </si>
  <si>
    <t>350252</t>
  </si>
  <si>
    <t>46</t>
  </si>
  <si>
    <t>PlateAgilent 4_Vial1</t>
  </si>
  <si>
    <t>350253</t>
  </si>
  <si>
    <t>47</t>
  </si>
  <si>
    <t>PlateAgilent 4_Vial2</t>
  </si>
  <si>
    <t>350254</t>
  </si>
  <si>
    <t>48</t>
  </si>
  <si>
    <t>PlateAgilent 4_Vial3</t>
  </si>
  <si>
    <t>350255</t>
  </si>
  <si>
    <t>49</t>
  </si>
  <si>
    <t>PlateAgilent 4_Vial4</t>
  </si>
  <si>
    <t>350256</t>
  </si>
  <si>
    <t>50</t>
  </si>
  <si>
    <t>PlateAgilent 4_Vial5</t>
  </si>
  <si>
    <t>350257</t>
  </si>
  <si>
    <t>51</t>
  </si>
  <si>
    <t>PlateAgilent 4_Vial6</t>
  </si>
  <si>
    <t>350258</t>
  </si>
  <si>
    <t>52</t>
  </si>
  <si>
    <t>PlateAgilent 4_Vial7</t>
  </si>
  <si>
    <t>350259</t>
  </si>
  <si>
    <t>53</t>
  </si>
  <si>
    <t>PlateAgilent 4_Vial8</t>
  </si>
  <si>
    <t>350260</t>
  </si>
  <si>
    <t>54</t>
  </si>
  <si>
    <t>PlateAgilent 4_Vial9</t>
  </si>
  <si>
    <t>350261</t>
  </si>
  <si>
    <t>55</t>
  </si>
  <si>
    <t>PlateAgilent 4_Vial10</t>
  </si>
  <si>
    <t>350262</t>
  </si>
  <si>
    <t>56</t>
  </si>
  <si>
    <t>PlateAgilent 4_Vial11</t>
  </si>
  <si>
    <t>350263</t>
  </si>
  <si>
    <t>57</t>
  </si>
  <si>
    <t>PlateAgilent 4_Vial12</t>
  </si>
  <si>
    <t>350264</t>
  </si>
  <si>
    <t>58</t>
  </si>
  <si>
    <t>PlateAgilent 4_Vial13</t>
  </si>
  <si>
    <t>350265</t>
  </si>
  <si>
    <t>59</t>
  </si>
  <si>
    <t>PlateAgilent 4_Vial14</t>
  </si>
  <si>
    <t>350266</t>
  </si>
  <si>
    <t>60</t>
  </si>
  <si>
    <t>PlateAgilent 4_Vial15</t>
  </si>
  <si>
    <t>350267</t>
  </si>
  <si>
    <t>61</t>
  </si>
  <si>
    <t>PlateAgilent 5_Vial1</t>
  </si>
  <si>
    <t>350268</t>
  </si>
  <si>
    <t>62</t>
  </si>
  <si>
    <t>PlateAgilent 5_Vial2</t>
  </si>
  <si>
    <t>350269</t>
  </si>
  <si>
    <t>63</t>
  </si>
  <si>
    <t>PlateAgilent 5_Vial3</t>
  </si>
  <si>
    <t>350270</t>
  </si>
  <si>
    <t>64</t>
  </si>
  <si>
    <t>PlateAgilent 5_Vial4</t>
  </si>
  <si>
    <t>350271</t>
  </si>
  <si>
    <t>65</t>
  </si>
  <si>
    <t>PlateAgilent 5_Vial5</t>
  </si>
  <si>
    <t>350272</t>
  </si>
  <si>
    <t>66</t>
  </si>
  <si>
    <t>PlateAgilent 5_Vial6</t>
  </si>
  <si>
    <t>350273</t>
  </si>
  <si>
    <t>67</t>
  </si>
  <si>
    <t>PlateAgilent 5_Vial7</t>
  </si>
  <si>
    <t>350274</t>
  </si>
  <si>
    <t>68</t>
  </si>
  <si>
    <t>PlateAgilent 5_Vial8</t>
  </si>
  <si>
    <t>350275</t>
  </si>
  <si>
    <t>69</t>
  </si>
  <si>
    <t>PlateAgilent 5_Vial9</t>
  </si>
  <si>
    <t>350276</t>
  </si>
  <si>
    <t>70</t>
  </si>
  <si>
    <t>PlateAgilent 5_Vial10</t>
  </si>
  <si>
    <t>350277</t>
  </si>
  <si>
    <t>71</t>
  </si>
  <si>
    <t>PlateAgilent 5_Vial11</t>
  </si>
  <si>
    <t>350278</t>
  </si>
  <si>
    <t>72</t>
  </si>
  <si>
    <t>PlateAgilent 5_Vial12</t>
  </si>
  <si>
    <t>350279</t>
  </si>
  <si>
    <t>73</t>
  </si>
  <si>
    <t>PlateAgilent 5_Vial13</t>
  </si>
  <si>
    <t>350280</t>
  </si>
  <si>
    <t>74</t>
  </si>
  <si>
    <t>PlateAgilent 5_Vial14</t>
  </si>
  <si>
    <t>350281</t>
  </si>
  <si>
    <t>75</t>
  </si>
  <si>
    <t>PlateAgilent 5_Vial15</t>
  </si>
  <si>
    <t>Catalyst</t>
  </si>
  <si>
    <t>Group 1</t>
  </si>
  <si>
    <t>Total</t>
  </si>
  <si>
    <t>std</t>
  </si>
  <si>
    <t>avg</t>
  </si>
  <si>
    <t>2stdev</t>
  </si>
  <si>
    <t>Group</t>
  </si>
  <si>
    <t>Cat</t>
  </si>
  <si>
    <t>All</t>
  </si>
  <si>
    <t>&gt;0.1 only</t>
  </si>
  <si>
    <t>h2 umol/hg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</si>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</sst>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3" borderId="4" xfId="0" applyFont="1" applyFill="1" applyBorder="1"/>
    <xf numFmtId="0" fontId="1" fillId="0" borderId="0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6" xfId="0" applyFont="1" applyFill="1" applyBorder="1"/>
    <xf numFmtId="0" fontId="0" fillId="3" borderId="0" xfId="0" applyFont="1" applyFill="1" applyBorder="1"/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11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5633C-F963-4FE9-A23E-47BBA2C86086}" name="Table1" displayName="Table1" ref="A1:V77" totalsRowCount="1" headerRowDxfId="6" headerRowBorderDxfId="9" tableBorderDxfId="10">
  <autoFilter ref="A1:V76" xr:uid="{A705633C-F963-4FE9-A23E-47BBA2C86086}">
    <filterColumn colId="2">
      <filters>
        <filter val="1"/>
      </filters>
    </filterColumn>
  </autoFilter>
  <tableColumns count="22">
    <tableColumn id="1" xr3:uid="{CAD74D7C-DBF3-4BB5-844A-2290A8A6CCC9}" name="form_id" totalsRowLabel="Total" dataDxfId="8" totalsRowDxfId="3"/>
    <tableColumn id="20" xr3:uid="{23D360D4-0FA8-446D-91ED-F0C8D47F266E}" name="Catalyst" dataDxfId="5" totalsRowDxfId="2"/>
    <tableColumn id="21" xr3:uid="{B84D3EC0-CB39-4F75-AB88-3E34D0DEFBA7}" name="Group 1" dataDxfId="4" totalsRowDxfId="1"/>
    <tableColumn id="2" xr3:uid="{9CD5248D-C205-4327-874C-6DF208339858}" name="form_name"/>
    <tableColumn id="3" xr3:uid="{F266852C-D1A7-44D9-A800-342BB99A24C6}" name="form_status"/>
    <tableColumn id="4" xr3:uid="{00D47121-CC6F-4A1F-85B3-2708DA31EDD9}" name="L-Cysteine"/>
    <tableColumn id="5" xr3:uid="{1DB4442D-C4C8-4062-9A46-446918DB4E9F}" name="Water 1"/>
    <tableColumn id="6" xr3:uid="{BD422E79-945A-431D-9144-08FA42C7A6D7}" name="form_datetime" dataDxfId="7"/>
    <tableColumn id="7" xr3:uid="{71B5C49A-BD1C-4B42-8848-0A9A4CD1BB85}" name="sample_name"/>
    <tableColumn id="8" xr3:uid="{CDEFD41D-7443-43FF-8033-E208C58B66AD}" name="Baratron_Avg"/>
    <tableColumn id="9" xr3:uid="{CCBC9D7D-71BE-4CAC-B6A5-B5CD63DBE5D3}" name="calc_%_N2_Avg"/>
    <tableColumn id="10" xr3:uid="{1CE07498-DA1C-468B-8EA4-E739352C3D6E}" name="calc_%_H2_Avg"/>
    <tableColumn id="11" xr3:uid="{2E32A0B7-D3C7-4591-AF3A-84DDEA78D490}" name="calc_%_H2_2STD"/>
    <tableColumn id="12" xr3:uid="{CE3D3CE9-D75F-46F7-A187-FC1153A1C6B7}" name="calc_%_H2_umol" totalsRowFunction="count"/>
    <tableColumn id="13" xr3:uid="{F7B2F0DE-9642-49B3-926F-27E587F7DD01}" name="calc_%_H2_umol/h"/>
    <tableColumn id="14" xr3:uid="{5FEC5391-ACDF-4752-8C72-E23D87C47DA6}" name="calc_%_O2_Avg"/>
    <tableColumn id="22" xr3:uid="{CF7BB8F4-0EDA-4E85-A3BC-53C339FD15AE}" name="h2 umol/hg" dataDxfId="0">
      <calculatedColumnFormula>Table1[[#This Row],[calc_%_H2_umol/h]]/0.005</calculatedColumnFormula>
    </tableColumn>
    <tableColumn id="15" xr3:uid="{EBBDF6B8-CBA9-47E8-9F7C-63DF6FF48F1C}" name="calc_%_O2_2STD"/>
    <tableColumn id="16" xr3:uid="{BBE50C82-6598-4B38-BB59-C27D643EA941}" name="calc_%_O2_umol"/>
    <tableColumn id="17" xr3:uid="{E692D9E2-0B6C-4173-A3B2-97CD209DB9BF}" name="calc_%_O2_umol/h"/>
    <tableColumn id="18" xr3:uid="{CAF62620-60B5-4069-9339-D1CBE7C51616}" name="calc_%_Ar_Avg"/>
    <tableColumn id="19" xr3:uid="{F44ACF5F-95A5-437E-A385-35094BB62A4D}" name="calc_%_CO2_Avg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C37ADF-237C-45FD-A069-6CF9526FA9B4}" name="Table2" displayName="Table2" ref="F80:J85" totalsRowShown="0">
  <autoFilter ref="F80:J85" xr:uid="{5DC37ADF-237C-45FD-A069-6CF9526FA9B4}"/>
  <tableColumns count="5">
    <tableColumn id="1" xr3:uid="{144B506F-5500-4ACF-92B9-19B901CB640C}" name="Group"/>
    <tableColumn id="2" xr3:uid="{7AF952F6-9451-4C37-875F-D9548E3FB41F}" name="Cat"/>
    <tableColumn id="3" xr3:uid="{E41E0D54-FB99-479C-BD91-11399B5E2954}" name="avg"/>
    <tableColumn id="4" xr3:uid="{CDDFB09A-9173-441E-95E1-3079F87A27E8}" name="std"/>
    <tableColumn id="5" xr3:uid="{7426D88F-D95F-4BF4-803A-AD9C0AC20C6F}" name="2stdev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B4BC1B-5FF9-4C41-A613-8F5E88ED4F03}" name="Table24" displayName="Table24" ref="L80:Q85" totalsRowShown="0">
  <autoFilter ref="L80:Q85" xr:uid="{D4B4BC1B-5FF9-4C41-A613-8F5E88ED4F03}"/>
  <tableColumns count="6">
    <tableColumn id="1" xr3:uid="{5AB3C228-ADA1-4128-8C3B-C056F080A293}" name="Group"/>
    <tableColumn id="2" xr3:uid="{BECE40E2-E3A1-4052-A19D-B86609BC31A7}" name="Cat"/>
    <tableColumn id="3" xr3:uid="{7BEFB42A-94E3-4375-8BA9-CE2147EC4192}" name="avg"/>
    <tableColumn id="4" xr3:uid="{B65209E3-1404-43B5-8DB4-4324C488906F}" name="std"/>
    <tableColumn id="5" xr3:uid="{B146ED32-0457-4FE8-955F-31917C5F5FA0}" name="2stdev"/>
    <tableColumn id="6" xr3:uid="{C403A6BC-819D-47D1-B386-1AA9B1DE72D1}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workbookViewId="0">
      <selection activeCell="D7" sqref="D7"/>
    </sheetView>
  </sheetViews>
  <sheetFormatPr defaultRowHeight="15" x14ac:dyDescent="0.25"/>
  <cols>
    <col min="1" max="3" width="10.140625" customWidth="1"/>
    <col min="4" max="4" width="13.42578125" customWidth="1"/>
    <col min="5" max="5" width="13.7109375" customWidth="1"/>
    <col min="6" max="6" width="12.42578125" customWidth="1"/>
    <col min="7" max="7" width="10.140625" customWidth="1"/>
    <col min="8" max="8" width="16.5703125" customWidth="1"/>
    <col min="9" max="9" width="15.5703125" customWidth="1"/>
    <col min="10" max="10" width="15" customWidth="1"/>
    <col min="11" max="11" width="16.7109375" customWidth="1"/>
    <col min="12" max="12" width="16.5703125" customWidth="1"/>
    <col min="13" max="13" width="17.5703125" customWidth="1"/>
    <col min="14" max="14" width="17.85546875" customWidth="1"/>
    <col min="15" max="15" width="19.85546875" customWidth="1"/>
    <col min="16" max="17" width="16.7109375" customWidth="1"/>
    <col min="18" max="18" width="17.7109375" customWidth="1"/>
    <col min="19" max="19" width="18" customWidth="1"/>
    <col min="20" max="20" width="20" customWidth="1"/>
    <col min="21" max="21" width="16.28515625" customWidth="1"/>
    <col min="22" max="22" width="17.85546875" customWidth="1"/>
  </cols>
  <sheetData>
    <row r="1" spans="1:22" x14ac:dyDescent="0.25">
      <c r="A1" s="3" t="s">
        <v>0</v>
      </c>
      <c r="B1" s="7" t="s">
        <v>245</v>
      </c>
      <c r="C1" s="7" t="s">
        <v>246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12" t="s">
        <v>255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</row>
    <row r="2" spans="1:22" x14ac:dyDescent="0.25">
      <c r="A2" s="2" t="s">
        <v>19</v>
      </c>
      <c r="B2" s="6"/>
      <c r="C2" s="6">
        <v>1</v>
      </c>
      <c r="D2" t="s">
        <v>20</v>
      </c>
      <c r="E2" t="s">
        <v>21</v>
      </c>
      <c r="F2">
        <v>2</v>
      </c>
      <c r="G2">
        <v>3</v>
      </c>
      <c r="H2" s="1">
        <v>45147.029861111107</v>
      </c>
      <c r="I2" t="s">
        <v>22</v>
      </c>
      <c r="J2">
        <v>0.92857699999999999</v>
      </c>
      <c r="K2">
        <v>97.140378034075965</v>
      </c>
      <c r="L2">
        <v>2.7507017361203818</v>
      </c>
      <c r="M2">
        <v>5.1384536346894667E-2</v>
      </c>
      <c r="N2">
        <v>7.4973506450199316</v>
      </c>
      <c r="O2">
        <v>1.8743376612549829</v>
      </c>
      <c r="P2">
        <v>3.6580784815646E-2</v>
      </c>
      <c r="Q2">
        <f>Table1[[#This Row],[calc_%_H2_umol/h]]/0.005</f>
        <v>374.86753225099659</v>
      </c>
      <c r="R2">
        <v>1.7163263041200381E-2</v>
      </c>
      <c r="S2">
        <v>9.9705092352083413E-2</v>
      </c>
      <c r="T2">
        <v>2.492627308802085E-2</v>
      </c>
      <c r="U2">
        <v>2.491790735432442E-2</v>
      </c>
      <c r="V2">
        <v>4.7421537633688352E-2</v>
      </c>
    </row>
    <row r="3" spans="1:22" x14ac:dyDescent="0.25">
      <c r="A3" s="2" t="s">
        <v>23</v>
      </c>
      <c r="B3" s="6"/>
      <c r="C3" s="6">
        <v>1</v>
      </c>
      <c r="D3" t="s">
        <v>24</v>
      </c>
      <c r="E3" t="s">
        <v>21</v>
      </c>
      <c r="F3">
        <v>2</v>
      </c>
      <c r="G3">
        <v>3</v>
      </c>
      <c r="H3" s="1">
        <v>45147.038206018522</v>
      </c>
      <c r="I3" t="s">
        <v>25</v>
      </c>
      <c r="J3">
        <v>0.91470200000000002</v>
      </c>
      <c r="K3">
        <v>97.926390908593206</v>
      </c>
      <c r="L3">
        <v>1.976822598036732</v>
      </c>
      <c r="M3">
        <v>3.3668055745393527E-2</v>
      </c>
      <c r="N3">
        <v>5.3880549773398068</v>
      </c>
      <c r="O3">
        <v>1.3470137443349519</v>
      </c>
      <c r="P3">
        <v>3.4363264446473037E-2</v>
      </c>
      <c r="Q3">
        <f>Table1[[#This Row],[calc_%_H2_umol/h]]/0.005</f>
        <v>269.40274886699035</v>
      </c>
      <c r="R3">
        <v>1.669435987174615E-2</v>
      </c>
      <c r="S3">
        <v>9.3660988205185772E-2</v>
      </c>
      <c r="T3">
        <v>2.3415247051296439E-2</v>
      </c>
      <c r="U3">
        <v>2.4208817686735652E-2</v>
      </c>
      <c r="V3">
        <v>3.8214411236844562E-2</v>
      </c>
    </row>
    <row r="4" spans="1:22" x14ac:dyDescent="0.25">
      <c r="A4" s="2" t="s">
        <v>26</v>
      </c>
      <c r="B4" s="6"/>
      <c r="C4" s="6">
        <v>1</v>
      </c>
      <c r="D4" t="s">
        <v>27</v>
      </c>
      <c r="E4" t="s">
        <v>21</v>
      </c>
      <c r="F4">
        <v>2</v>
      </c>
      <c r="G4">
        <v>3</v>
      </c>
      <c r="H4" s="1">
        <v>45147.046458333331</v>
      </c>
      <c r="I4" t="s">
        <v>28</v>
      </c>
      <c r="J4">
        <v>0.97597699999999998</v>
      </c>
      <c r="K4">
        <v>98.227071034854973</v>
      </c>
      <c r="L4">
        <v>1.6937612557963699</v>
      </c>
      <c r="M4">
        <v>2.7746466182946919E-2</v>
      </c>
      <c r="N4">
        <v>4.6165390732493918</v>
      </c>
      <c r="O4">
        <v>1.154134768312348</v>
      </c>
      <c r="P4">
        <v>3.0498104145512909E-2</v>
      </c>
      <c r="Q4">
        <f>Table1[[#This Row],[calc_%_H2_umol/h]]/0.005</f>
        <v>230.82695366246958</v>
      </c>
      <c r="R4">
        <v>1.5369874656908811E-2</v>
      </c>
      <c r="S4">
        <v>8.312605390279193E-2</v>
      </c>
      <c r="T4">
        <v>2.0781513475697979E-2</v>
      </c>
      <c r="U4">
        <v>1.809915590282668E-2</v>
      </c>
      <c r="V4">
        <v>3.057044930031132E-2</v>
      </c>
    </row>
    <row r="5" spans="1:22" x14ac:dyDescent="0.25">
      <c r="A5" s="2" t="s">
        <v>29</v>
      </c>
      <c r="B5" s="6"/>
      <c r="C5" s="6">
        <v>1</v>
      </c>
      <c r="D5" t="s">
        <v>30</v>
      </c>
      <c r="E5" t="s">
        <v>21</v>
      </c>
      <c r="F5">
        <v>2</v>
      </c>
      <c r="G5">
        <v>3</v>
      </c>
      <c r="H5" s="1">
        <v>45147.0546412037</v>
      </c>
      <c r="I5" t="s">
        <v>31</v>
      </c>
      <c r="J5">
        <v>0.92302700000000004</v>
      </c>
      <c r="K5">
        <v>97.053762654487912</v>
      </c>
      <c r="L5">
        <v>2.8537137754493211</v>
      </c>
      <c r="M5">
        <v>4.842321117969569E-2</v>
      </c>
      <c r="N5">
        <v>7.7781216822305748</v>
      </c>
      <c r="O5">
        <v>1.9445304205576439</v>
      </c>
      <c r="P5">
        <v>3.0847225102847691E-2</v>
      </c>
      <c r="Q5">
        <f>Table1[[#This Row],[calc_%_H2_umol/h]]/0.005</f>
        <v>388.9060841115288</v>
      </c>
      <c r="R5">
        <v>1.4917171799193871E-2</v>
      </c>
      <c r="S5">
        <v>8.4077622806207702E-2</v>
      </c>
      <c r="T5">
        <v>2.1019405701551929E-2</v>
      </c>
      <c r="U5">
        <v>2.3601245341451329E-2</v>
      </c>
      <c r="V5">
        <v>3.8075099618461741E-2</v>
      </c>
    </row>
    <row r="6" spans="1:22" x14ac:dyDescent="0.25">
      <c r="A6" s="2" t="s">
        <v>32</v>
      </c>
      <c r="B6" s="6"/>
      <c r="C6" s="6">
        <v>1</v>
      </c>
      <c r="D6" t="s">
        <v>33</v>
      </c>
      <c r="E6" t="s">
        <v>21</v>
      </c>
      <c r="F6">
        <v>2</v>
      </c>
      <c r="G6">
        <v>3</v>
      </c>
      <c r="H6" s="1">
        <v>45147.062986111108</v>
      </c>
      <c r="I6" t="s">
        <v>34</v>
      </c>
      <c r="J6">
        <v>0.911852</v>
      </c>
      <c r="K6">
        <v>98.514815968349467</v>
      </c>
      <c r="L6">
        <v>1.403681165499888</v>
      </c>
      <c r="M6">
        <v>1.388868589874525E-2</v>
      </c>
      <c r="N6">
        <v>3.8258927725133591</v>
      </c>
      <c r="O6">
        <v>0.95647319312833967</v>
      </c>
      <c r="P6">
        <v>2.993617881062758E-2</v>
      </c>
      <c r="Q6">
        <f>Table1[[#This Row],[calc_%_H2_umol/h]]/0.005</f>
        <v>191.29463862566794</v>
      </c>
      <c r="R6">
        <v>1.5269493677934841E-2</v>
      </c>
      <c r="S6">
        <v>8.1594462448642643E-2</v>
      </c>
      <c r="T6">
        <v>2.0398615612160661E-2</v>
      </c>
      <c r="U6">
        <v>2.3689442149223729E-2</v>
      </c>
      <c r="V6">
        <v>2.7877245190785532E-2</v>
      </c>
    </row>
    <row r="7" spans="1:22" x14ac:dyDescent="0.25">
      <c r="A7" s="2" t="s">
        <v>35</v>
      </c>
      <c r="B7" s="6"/>
      <c r="C7" s="6">
        <v>1</v>
      </c>
      <c r="D7" t="s">
        <v>36</v>
      </c>
      <c r="E7" t="s">
        <v>21</v>
      </c>
      <c r="F7">
        <v>2</v>
      </c>
      <c r="G7">
        <v>3</v>
      </c>
      <c r="H7" s="1">
        <v>45147.070567129631</v>
      </c>
      <c r="I7" t="s">
        <v>37</v>
      </c>
      <c r="J7">
        <v>0.99270199999999997</v>
      </c>
      <c r="K7">
        <v>99.767225338352802</v>
      </c>
      <c r="L7">
        <v>1.884141537243041E-2</v>
      </c>
      <c r="M7">
        <v>1.927402541403015E-3</v>
      </c>
      <c r="N7">
        <v>5.1354421979176529E-2</v>
      </c>
      <c r="O7">
        <v>1.283860549479413E-2</v>
      </c>
      <c r="P7">
        <v>0.18910097365800391</v>
      </c>
      <c r="Q7">
        <f>Table1[[#This Row],[calc_%_H2_umol/h]]/0.005</f>
        <v>2.5677210989588262</v>
      </c>
      <c r="R7">
        <v>1.481115452769313E-2</v>
      </c>
      <c r="S7">
        <v>0.51541622568950363</v>
      </c>
      <c r="T7">
        <v>0.12885405642237591</v>
      </c>
      <c r="U7">
        <v>1.7026043841919889E-2</v>
      </c>
      <c r="V7">
        <v>7.8062287748563068E-3</v>
      </c>
    </row>
    <row r="8" spans="1:22" x14ac:dyDescent="0.25">
      <c r="A8" s="2" t="s">
        <v>38</v>
      </c>
      <c r="B8" s="6"/>
      <c r="C8" s="6">
        <v>1</v>
      </c>
      <c r="D8" t="s">
        <v>39</v>
      </c>
      <c r="E8" t="s">
        <v>21</v>
      </c>
      <c r="F8">
        <v>2</v>
      </c>
      <c r="G8">
        <v>3</v>
      </c>
      <c r="H8" s="1">
        <v>45147.07885416667</v>
      </c>
      <c r="I8" t="s">
        <v>40</v>
      </c>
      <c r="J8">
        <v>0.93975200000000003</v>
      </c>
      <c r="K8">
        <v>96.175453792934519</v>
      </c>
      <c r="L8">
        <v>3.7297723917237882</v>
      </c>
      <c r="M8">
        <v>8.1367164862039515E-2</v>
      </c>
      <c r="N8">
        <v>10.165919146983841</v>
      </c>
      <c r="O8">
        <v>2.5414797867459589</v>
      </c>
      <c r="P8">
        <v>2.868812434287939E-2</v>
      </c>
      <c r="Q8">
        <f>Table1[[#This Row],[calc_%_H2_umol/h]]/0.005</f>
        <v>508.29595734919178</v>
      </c>
      <c r="R8">
        <v>1.395765726342729E-2</v>
      </c>
      <c r="S8">
        <v>7.8192747953057515E-2</v>
      </c>
      <c r="T8">
        <v>1.9548186988264379E-2</v>
      </c>
      <c r="U8">
        <v>2.2732140386836949E-2</v>
      </c>
      <c r="V8">
        <v>4.3353550611983253E-2</v>
      </c>
    </row>
    <row r="9" spans="1:22" x14ac:dyDescent="0.25">
      <c r="A9" s="2" t="s">
        <v>41</v>
      </c>
      <c r="B9" s="6"/>
      <c r="C9" s="6">
        <v>1</v>
      </c>
      <c r="D9" t="s">
        <v>42</v>
      </c>
      <c r="E9" t="s">
        <v>21</v>
      </c>
      <c r="F9">
        <v>2</v>
      </c>
      <c r="G9">
        <v>3</v>
      </c>
      <c r="H9" s="1">
        <v>45147.087094907409</v>
      </c>
      <c r="I9" t="s">
        <v>43</v>
      </c>
      <c r="J9">
        <v>0.90907700000000002</v>
      </c>
      <c r="K9">
        <v>98.377960618269299</v>
      </c>
      <c r="L9">
        <v>1.5391156161476851</v>
      </c>
      <c r="M9">
        <v>1.9698352998216571E-2</v>
      </c>
      <c r="N9">
        <v>4.1950347818372444</v>
      </c>
      <c r="O9">
        <v>1.0487586954593111</v>
      </c>
      <c r="P9">
        <v>2.857109434296775E-2</v>
      </c>
      <c r="Q9">
        <f>Table1[[#This Row],[calc_%_H2_umol/h]]/0.005</f>
        <v>209.75173909186222</v>
      </c>
      <c r="R9">
        <v>1.5302544353333499E-2</v>
      </c>
      <c r="S9">
        <v>7.7873769368864768E-2</v>
      </c>
      <c r="T9">
        <v>1.9468442342216188E-2</v>
      </c>
      <c r="U9">
        <v>2.3135093903268171E-2</v>
      </c>
      <c r="V9">
        <v>3.121757733677091E-2</v>
      </c>
    </row>
    <row r="10" spans="1:22" x14ac:dyDescent="0.25">
      <c r="A10" s="2" t="s">
        <v>44</v>
      </c>
      <c r="B10" s="6"/>
      <c r="C10" s="6">
        <v>1</v>
      </c>
      <c r="D10" t="s">
        <v>45</v>
      </c>
      <c r="E10" t="s">
        <v>21</v>
      </c>
      <c r="F10">
        <v>2</v>
      </c>
      <c r="G10">
        <v>3</v>
      </c>
      <c r="H10" s="1">
        <v>45147.095347222217</v>
      </c>
      <c r="I10" t="s">
        <v>46</v>
      </c>
      <c r="J10">
        <v>0.93420199999999998</v>
      </c>
      <c r="K10">
        <v>96.407345769805261</v>
      </c>
      <c r="L10">
        <v>3.5047312760320901</v>
      </c>
      <c r="M10">
        <v>5.981601000612137E-2</v>
      </c>
      <c r="N10">
        <v>9.5525439737573805</v>
      </c>
      <c r="O10">
        <v>2.3881359934393451</v>
      </c>
      <c r="P10">
        <v>2.6176561785713381E-2</v>
      </c>
      <c r="Q10">
        <f>Table1[[#This Row],[calc_%_H2_umol/h]]/0.005</f>
        <v>477.627198687869</v>
      </c>
      <c r="R10">
        <v>1.403922299595035E-2</v>
      </c>
      <c r="S10">
        <v>7.1347198357217104E-2</v>
      </c>
      <c r="T10">
        <v>1.7836799589304279E-2</v>
      </c>
      <c r="U10">
        <v>2.21057903780069E-2</v>
      </c>
      <c r="V10">
        <v>3.9640601998926772E-2</v>
      </c>
    </row>
    <row r="11" spans="1:22" x14ac:dyDescent="0.25">
      <c r="A11" s="2" t="s">
        <v>47</v>
      </c>
      <c r="B11" s="6"/>
      <c r="C11" s="6">
        <v>1</v>
      </c>
      <c r="D11" t="s">
        <v>48</v>
      </c>
      <c r="E11" t="s">
        <v>21</v>
      </c>
      <c r="F11">
        <v>2</v>
      </c>
      <c r="G11">
        <v>3</v>
      </c>
      <c r="H11" s="1">
        <v>45147.103587962964</v>
      </c>
      <c r="I11" t="s">
        <v>49</v>
      </c>
      <c r="J11">
        <v>0.93420199999999998</v>
      </c>
      <c r="K11">
        <v>95.995594732378237</v>
      </c>
      <c r="L11">
        <v>3.9155774253731201</v>
      </c>
      <c r="M11">
        <v>6.532441721187783E-2</v>
      </c>
      <c r="N11">
        <v>10.67235191306175</v>
      </c>
      <c r="O11">
        <v>2.6680879782654379</v>
      </c>
      <c r="P11">
        <v>2.5680714965805249E-2</v>
      </c>
      <c r="Q11">
        <f>Table1[[#This Row],[calc_%_H2_umol/h]]/0.005</f>
        <v>533.61759565308751</v>
      </c>
      <c r="R11">
        <v>1.3845485372776261E-2</v>
      </c>
      <c r="S11">
        <v>6.9995711416174694E-2</v>
      </c>
      <c r="T11">
        <v>1.749892785404367E-2</v>
      </c>
      <c r="U11">
        <v>2.2321848449504359E-2</v>
      </c>
      <c r="V11">
        <v>4.0825278833321953E-2</v>
      </c>
    </row>
    <row r="12" spans="1:22" x14ac:dyDescent="0.25">
      <c r="A12" s="2" t="s">
        <v>50</v>
      </c>
      <c r="B12" s="6"/>
      <c r="C12" s="6">
        <v>1</v>
      </c>
      <c r="D12" t="s">
        <v>51</v>
      </c>
      <c r="E12" t="s">
        <v>21</v>
      </c>
      <c r="F12">
        <v>2</v>
      </c>
      <c r="G12">
        <v>3</v>
      </c>
      <c r="H12" s="1">
        <v>45147.111168981479</v>
      </c>
      <c r="I12" t="s">
        <v>52</v>
      </c>
      <c r="J12">
        <v>0.99555199999999999</v>
      </c>
      <c r="K12">
        <v>99.769964376863811</v>
      </c>
      <c r="L12">
        <v>2.039093680020455E-2</v>
      </c>
      <c r="M12">
        <v>2.0123304075007212E-3</v>
      </c>
      <c r="N12">
        <v>5.5577818984909252E-2</v>
      </c>
      <c r="O12">
        <v>1.389445474622731E-2</v>
      </c>
      <c r="P12">
        <v>0.18445974102327969</v>
      </c>
      <c r="Q12">
        <f>Table1[[#This Row],[calc_%_H2_umol/h]]/0.005</f>
        <v>2.7788909492454619</v>
      </c>
      <c r="R12">
        <v>1.209360046966909E-2</v>
      </c>
      <c r="S12">
        <v>0.50276601791499043</v>
      </c>
      <c r="T12">
        <v>0.12569150447874761</v>
      </c>
      <c r="U12">
        <v>1.685150329543628E-2</v>
      </c>
      <c r="V12">
        <v>8.3334420172711896E-3</v>
      </c>
    </row>
    <row r="13" spans="1:22" x14ac:dyDescent="0.25">
      <c r="A13" s="2" t="s">
        <v>53</v>
      </c>
      <c r="B13" s="6"/>
      <c r="C13" s="6">
        <v>1</v>
      </c>
      <c r="D13" t="s">
        <v>54</v>
      </c>
      <c r="E13" t="s">
        <v>21</v>
      </c>
      <c r="F13">
        <v>2</v>
      </c>
      <c r="G13">
        <v>3</v>
      </c>
      <c r="H13" s="1">
        <v>45147.119432870371</v>
      </c>
      <c r="I13" t="s">
        <v>55</v>
      </c>
      <c r="J13">
        <v>0.92857699999999999</v>
      </c>
      <c r="K13">
        <v>95.991642968044715</v>
      </c>
      <c r="L13">
        <v>3.9219552316734698</v>
      </c>
      <c r="M13">
        <v>7.8037245732323152E-2</v>
      </c>
      <c r="N13">
        <v>10.68973535000508</v>
      </c>
      <c r="O13">
        <v>2.6724338375012699</v>
      </c>
      <c r="P13">
        <v>2.451539310680342E-2</v>
      </c>
      <c r="Q13">
        <f>Table1[[#This Row],[calc_%_H2_umol/h]]/0.005</f>
        <v>534.48676750025402</v>
      </c>
      <c r="R13">
        <v>1.2948608605376831E-2</v>
      </c>
      <c r="S13">
        <v>6.6819494061702206E-2</v>
      </c>
      <c r="T13">
        <v>1.6704873515425551E-2</v>
      </c>
      <c r="U13">
        <v>2.2788962000796002E-2</v>
      </c>
      <c r="V13">
        <v>3.9097445174218072E-2</v>
      </c>
    </row>
    <row r="14" spans="1:22" x14ac:dyDescent="0.25">
      <c r="A14" s="2" t="s">
        <v>56</v>
      </c>
      <c r="B14" s="6"/>
      <c r="C14" s="6">
        <v>1</v>
      </c>
      <c r="D14" t="s">
        <v>57</v>
      </c>
      <c r="E14" t="s">
        <v>21</v>
      </c>
      <c r="F14">
        <v>2</v>
      </c>
      <c r="G14">
        <v>3</v>
      </c>
      <c r="H14" s="1">
        <v>45147.127025462964</v>
      </c>
      <c r="I14" t="s">
        <v>58</v>
      </c>
      <c r="J14">
        <v>0.99270199999999997</v>
      </c>
      <c r="K14">
        <v>99.77377538595691</v>
      </c>
      <c r="L14">
        <v>2.055254355214494E-2</v>
      </c>
      <c r="M14">
        <v>1.506690327271914E-3</v>
      </c>
      <c r="N14">
        <v>5.601829658013148E-2</v>
      </c>
      <c r="O14">
        <v>1.400457414503287E-2</v>
      </c>
      <c r="P14">
        <v>0.18157645226765659</v>
      </c>
      <c r="Q14">
        <f>Table1[[#This Row],[calc_%_H2_umol/h]]/0.005</f>
        <v>2.8009148290065737</v>
      </c>
      <c r="R14">
        <v>1.318932495980004E-2</v>
      </c>
      <c r="S14">
        <v>0.49490728625830488</v>
      </c>
      <c r="T14">
        <v>0.12372682156457621</v>
      </c>
      <c r="U14">
        <v>1.6367308972975361E-2</v>
      </c>
      <c r="V14">
        <v>7.7283092503057874E-3</v>
      </c>
    </row>
    <row r="15" spans="1:22" x14ac:dyDescent="0.25">
      <c r="A15" s="2" t="s">
        <v>59</v>
      </c>
      <c r="B15" s="6"/>
      <c r="C15" s="6">
        <v>1</v>
      </c>
      <c r="D15" t="s">
        <v>60</v>
      </c>
      <c r="E15" t="s">
        <v>21</v>
      </c>
      <c r="F15">
        <v>2</v>
      </c>
      <c r="G15">
        <v>3</v>
      </c>
      <c r="H15" s="1">
        <v>45147.134548611109</v>
      </c>
      <c r="I15" t="s">
        <v>61</v>
      </c>
      <c r="J15">
        <v>0.98437699999999995</v>
      </c>
      <c r="K15">
        <v>99.768904353187452</v>
      </c>
      <c r="L15">
        <v>1.909599344905321E-2</v>
      </c>
      <c r="M15">
        <v>1.9489646376965751E-3</v>
      </c>
      <c r="N15">
        <v>5.2048303501085157E-2</v>
      </c>
      <c r="O15">
        <v>1.3012075875271289E-2</v>
      </c>
      <c r="P15">
        <v>0.1856577611734086</v>
      </c>
      <c r="Q15">
        <f>Table1[[#This Row],[calc_%_H2_umol/h]]/0.005</f>
        <v>2.6024151750542579</v>
      </c>
      <c r="R15">
        <v>1.352681694056752E-2</v>
      </c>
      <c r="S15">
        <v>0.50603135818339207</v>
      </c>
      <c r="T15">
        <v>0.12650783954584799</v>
      </c>
      <c r="U15">
        <v>1.7010583083779118E-2</v>
      </c>
      <c r="V15">
        <v>9.3313091063133707E-3</v>
      </c>
    </row>
    <row r="16" spans="1:22" x14ac:dyDescent="0.25">
      <c r="A16" s="2" t="s">
        <v>62</v>
      </c>
      <c r="B16" s="6"/>
      <c r="C16" s="6">
        <v>1</v>
      </c>
      <c r="D16" t="s">
        <v>63</v>
      </c>
      <c r="E16" t="s">
        <v>21</v>
      </c>
      <c r="F16">
        <v>2</v>
      </c>
      <c r="G16">
        <v>3</v>
      </c>
      <c r="H16" s="1">
        <v>45147.142800925933</v>
      </c>
      <c r="I16" t="s">
        <v>64</v>
      </c>
      <c r="J16">
        <v>0.93420199999999998</v>
      </c>
      <c r="K16">
        <v>96.505157122832316</v>
      </c>
      <c r="L16">
        <v>3.410389490160485</v>
      </c>
      <c r="M16">
        <v>5.9889278399125223E-2</v>
      </c>
      <c r="N16">
        <v>9.2954046991247168</v>
      </c>
      <c r="O16">
        <v>2.3238511747811792</v>
      </c>
      <c r="P16">
        <v>2.510891785925708E-2</v>
      </c>
      <c r="Q16">
        <f>Table1[[#This Row],[calc_%_H2_umol/h]]/0.005</f>
        <v>464.77023495623581</v>
      </c>
      <c r="R16">
        <v>1.299444363504193E-2</v>
      </c>
      <c r="S16">
        <v>6.8437213324830992E-2</v>
      </c>
      <c r="T16">
        <v>1.7109303331207752E-2</v>
      </c>
      <c r="U16">
        <v>2.1630297060999091E-2</v>
      </c>
      <c r="V16">
        <v>3.7714172086950597E-2</v>
      </c>
    </row>
    <row r="17" spans="1:22" hidden="1" x14ac:dyDescent="0.25">
      <c r="A17" s="2" t="s">
        <v>65</v>
      </c>
      <c r="B17" s="6"/>
      <c r="C17" s="6">
        <v>2</v>
      </c>
      <c r="D17" t="s">
        <v>66</v>
      </c>
      <c r="E17" t="s">
        <v>21</v>
      </c>
      <c r="F17">
        <v>2</v>
      </c>
      <c r="G17">
        <v>3</v>
      </c>
      <c r="H17" s="1">
        <v>45147.151956018519</v>
      </c>
      <c r="I17" t="s">
        <v>67</v>
      </c>
      <c r="J17">
        <v>0.92302700000000004</v>
      </c>
      <c r="K17">
        <v>98.321561396374562</v>
      </c>
      <c r="L17">
        <v>1.5293899414489729</v>
      </c>
      <c r="M17">
        <v>1.217674448276791E-2</v>
      </c>
      <c r="N17">
        <v>4.1685263485461501</v>
      </c>
      <c r="O17">
        <v>1.042131587136538</v>
      </c>
      <c r="P17">
        <v>2.8453695090463721E-2</v>
      </c>
      <c r="Q17">
        <f>Table1[[#This Row],[calc_%_H2_umol/h]]/0.005</f>
        <v>208.42631742730759</v>
      </c>
      <c r="R17">
        <v>1.3369007773782551E-2</v>
      </c>
      <c r="S17">
        <v>7.7553784344706028E-2</v>
      </c>
      <c r="T17">
        <v>1.9388446086176511E-2</v>
      </c>
      <c r="U17">
        <v>2.0701595611707039E-2</v>
      </c>
      <c r="V17">
        <v>9.989337147429099E-2</v>
      </c>
    </row>
    <row r="18" spans="1:22" hidden="1" x14ac:dyDescent="0.25">
      <c r="A18" s="2" t="s">
        <v>68</v>
      </c>
      <c r="B18" s="6"/>
      <c r="C18" s="6">
        <v>2</v>
      </c>
      <c r="D18" t="s">
        <v>69</v>
      </c>
      <c r="E18" t="s">
        <v>21</v>
      </c>
      <c r="F18">
        <v>2</v>
      </c>
      <c r="G18">
        <v>3</v>
      </c>
      <c r="H18" s="1">
        <v>45147.160208333327</v>
      </c>
      <c r="I18" t="s">
        <v>70</v>
      </c>
      <c r="J18">
        <v>0.91747699999999999</v>
      </c>
      <c r="K18">
        <v>98.204638815461678</v>
      </c>
      <c r="L18">
        <v>1.582868829620687</v>
      </c>
      <c r="M18">
        <v>1.4379005716652739E-2</v>
      </c>
      <c r="N18">
        <v>4.3142891448043343</v>
      </c>
      <c r="O18">
        <v>1.078572286201084</v>
      </c>
      <c r="P18">
        <v>3.4409624310620918E-2</v>
      </c>
      <c r="Q18">
        <f>Table1[[#This Row],[calc_%_H2_umol/h]]/0.005</f>
        <v>215.7144572402168</v>
      </c>
      <c r="R18">
        <v>1.223993364722626E-2</v>
      </c>
      <c r="S18">
        <v>9.3787347291235723E-2</v>
      </c>
      <c r="T18">
        <v>2.3446836822808931E-2</v>
      </c>
      <c r="U18">
        <v>2.1496568076776381E-2</v>
      </c>
      <c r="V18">
        <v>0.15658616253023269</v>
      </c>
    </row>
    <row r="19" spans="1:22" hidden="1" x14ac:dyDescent="0.25">
      <c r="A19" s="2" t="s">
        <v>71</v>
      </c>
      <c r="B19" s="6"/>
      <c r="C19" s="6">
        <v>2</v>
      </c>
      <c r="D19" t="s">
        <v>72</v>
      </c>
      <c r="E19" t="s">
        <v>21</v>
      </c>
      <c r="F19">
        <v>2</v>
      </c>
      <c r="G19">
        <v>3</v>
      </c>
      <c r="H19" s="1">
        <v>45147.16846064815</v>
      </c>
      <c r="I19" t="s">
        <v>73</v>
      </c>
      <c r="J19">
        <v>0.92302700000000004</v>
      </c>
      <c r="K19">
        <v>97.959366539115138</v>
      </c>
      <c r="L19">
        <v>1.8467841770976789</v>
      </c>
      <c r="M19">
        <v>2.1699582292133712E-2</v>
      </c>
      <c r="N19">
        <v>5.0336204611207371</v>
      </c>
      <c r="O19">
        <v>1.2584051152801841</v>
      </c>
      <c r="P19">
        <v>3.366915837760491E-2</v>
      </c>
      <c r="Q19">
        <f>Table1[[#This Row],[calc_%_H2_umol/h]]/0.005</f>
        <v>251.68102305603682</v>
      </c>
      <c r="R19">
        <v>1.24998016840253E-2</v>
      </c>
      <c r="S19">
        <v>9.1769123116795484E-2</v>
      </c>
      <c r="T19">
        <v>2.2942280779198871E-2</v>
      </c>
      <c r="U19">
        <v>2.0289629803571421E-2</v>
      </c>
      <c r="V19">
        <v>0.13989049560600469</v>
      </c>
    </row>
    <row r="20" spans="1:22" hidden="1" x14ac:dyDescent="0.25">
      <c r="A20" s="2" t="s">
        <v>74</v>
      </c>
      <c r="B20" s="6"/>
      <c r="C20" s="6">
        <v>2</v>
      </c>
      <c r="D20" t="s">
        <v>75</v>
      </c>
      <c r="E20" t="s">
        <v>21</v>
      </c>
      <c r="F20">
        <v>2</v>
      </c>
      <c r="G20">
        <v>3</v>
      </c>
      <c r="H20" s="1">
        <v>45147.176689814813</v>
      </c>
      <c r="I20" t="s">
        <v>76</v>
      </c>
      <c r="J20">
        <v>0.911852</v>
      </c>
      <c r="K20">
        <v>98.164711292703444</v>
      </c>
      <c r="L20">
        <v>1.652350688511055</v>
      </c>
      <c r="M20">
        <v>1.5120631454985651E-2</v>
      </c>
      <c r="N20">
        <v>4.5036698590883972</v>
      </c>
      <c r="O20">
        <v>1.1259174647720991</v>
      </c>
      <c r="P20">
        <v>3.3332156418627301E-2</v>
      </c>
      <c r="Q20">
        <f>Table1[[#This Row],[calc_%_H2_umol/h]]/0.005</f>
        <v>225.18349295441982</v>
      </c>
      <c r="R20">
        <v>1.218597422649746E-2</v>
      </c>
      <c r="S20">
        <v>9.0850585922691227E-2</v>
      </c>
      <c r="T20">
        <v>2.271264648067281E-2</v>
      </c>
      <c r="U20">
        <v>2.3158734536627961E-2</v>
      </c>
      <c r="V20">
        <v>0.1264471278302535</v>
      </c>
    </row>
    <row r="21" spans="1:22" hidden="1" x14ac:dyDescent="0.25">
      <c r="A21" s="2" t="s">
        <v>77</v>
      </c>
      <c r="B21" s="6"/>
      <c r="C21" s="6">
        <v>2</v>
      </c>
      <c r="D21" t="s">
        <v>78</v>
      </c>
      <c r="E21" t="s">
        <v>21</v>
      </c>
      <c r="F21">
        <v>2</v>
      </c>
      <c r="G21">
        <v>3</v>
      </c>
      <c r="H21" s="1">
        <v>45147.184895833343</v>
      </c>
      <c r="I21" t="s">
        <v>79</v>
      </c>
      <c r="J21">
        <v>0.91747699999999999</v>
      </c>
      <c r="K21">
        <v>98.205427662890742</v>
      </c>
      <c r="L21">
        <v>1.581771215642493</v>
      </c>
      <c r="M21">
        <v>1.8294003701760351E-2</v>
      </c>
      <c r="N21">
        <v>4.3112974729849816</v>
      </c>
      <c r="O21">
        <v>1.0778243682462461</v>
      </c>
      <c r="P21">
        <v>3.510229515162195E-2</v>
      </c>
      <c r="Q21">
        <f>Table1[[#This Row],[calc_%_H2_umol/h]]/0.005</f>
        <v>215.56487364924919</v>
      </c>
      <c r="R21">
        <v>1.333633337424537E-2</v>
      </c>
      <c r="S21">
        <v>9.5675300502727878E-2</v>
      </c>
      <c r="T21">
        <v>2.391882512568197E-2</v>
      </c>
      <c r="U21">
        <v>2.3227552360490612E-2</v>
      </c>
      <c r="V21">
        <v>0.15447127395465979</v>
      </c>
    </row>
    <row r="22" spans="1:22" hidden="1" x14ac:dyDescent="0.25">
      <c r="A22" s="2" t="s">
        <v>80</v>
      </c>
      <c r="B22" s="6"/>
      <c r="C22" s="6">
        <v>2</v>
      </c>
      <c r="D22" t="s">
        <v>81</v>
      </c>
      <c r="E22" t="s">
        <v>21</v>
      </c>
      <c r="F22">
        <v>2</v>
      </c>
      <c r="G22">
        <v>3</v>
      </c>
      <c r="H22" s="1">
        <v>45147.193229166667</v>
      </c>
      <c r="I22" t="s">
        <v>82</v>
      </c>
      <c r="J22">
        <v>0.911852</v>
      </c>
      <c r="K22">
        <v>98.6142070109331</v>
      </c>
      <c r="L22">
        <v>1.182024530178277</v>
      </c>
      <c r="M22">
        <v>6.7736620360130534E-3</v>
      </c>
      <c r="N22">
        <v>3.221742385730491</v>
      </c>
      <c r="O22">
        <v>0.80543559643262275</v>
      </c>
      <c r="P22">
        <v>3.6607873867605688E-2</v>
      </c>
      <c r="Q22">
        <f>Table1[[#This Row],[calc_%_H2_umol/h]]/0.005</f>
        <v>161.08711928652454</v>
      </c>
      <c r="R22">
        <v>1.275047001247479E-2</v>
      </c>
      <c r="S22">
        <v>9.9778926646262242E-2</v>
      </c>
      <c r="T22">
        <v>2.4944731661565561E-2</v>
      </c>
      <c r="U22">
        <v>2.3647532133814968E-2</v>
      </c>
      <c r="V22">
        <v>0.14351305288719951</v>
      </c>
    </row>
    <row r="23" spans="1:22" hidden="1" x14ac:dyDescent="0.25">
      <c r="A23" s="2" t="s">
        <v>83</v>
      </c>
      <c r="B23" s="6"/>
      <c r="C23" s="6">
        <v>2</v>
      </c>
      <c r="D23" t="s">
        <v>84</v>
      </c>
      <c r="E23" t="s">
        <v>21</v>
      </c>
      <c r="F23">
        <v>2</v>
      </c>
      <c r="G23">
        <v>3</v>
      </c>
      <c r="H23" s="1">
        <v>45147.201516203713</v>
      </c>
      <c r="I23" t="s">
        <v>85</v>
      </c>
      <c r="J23">
        <v>0.91747699999999999</v>
      </c>
      <c r="K23">
        <v>98.202102259102787</v>
      </c>
      <c r="L23">
        <v>1.613364389773861</v>
      </c>
      <c r="M23">
        <v>1.720251471204863E-2</v>
      </c>
      <c r="N23">
        <v>4.3974082647664687</v>
      </c>
      <c r="O23">
        <v>1.099352066191617</v>
      </c>
      <c r="P23">
        <v>3.4205075668585369E-2</v>
      </c>
      <c r="Q23">
        <f>Table1[[#This Row],[calc_%_H2_umol/h]]/0.005</f>
        <v>219.87041323832338</v>
      </c>
      <c r="R23">
        <v>1.384323551924033E-2</v>
      </c>
      <c r="S23">
        <v>9.3229826687251147E-2</v>
      </c>
      <c r="T23">
        <v>2.330745667181279E-2</v>
      </c>
      <c r="U23">
        <v>2.328252239094903E-2</v>
      </c>
      <c r="V23">
        <v>0.12704575306383409</v>
      </c>
    </row>
    <row r="24" spans="1:22" hidden="1" x14ac:dyDescent="0.25">
      <c r="A24" s="2" t="s">
        <v>86</v>
      </c>
      <c r="B24" s="6"/>
      <c r="C24" s="6">
        <v>2</v>
      </c>
      <c r="D24" t="s">
        <v>87</v>
      </c>
      <c r="E24" t="s">
        <v>21</v>
      </c>
      <c r="F24">
        <v>2</v>
      </c>
      <c r="G24">
        <v>3</v>
      </c>
      <c r="H24" s="1">
        <v>45147.209780092591</v>
      </c>
      <c r="I24" t="s">
        <v>88</v>
      </c>
      <c r="J24">
        <v>0.91747699999999999</v>
      </c>
      <c r="K24">
        <v>97.931373610048752</v>
      </c>
      <c r="L24">
        <v>1.874006340180888</v>
      </c>
      <c r="M24">
        <v>2.8207180848419569E-2</v>
      </c>
      <c r="N24">
        <v>5.107817564816389</v>
      </c>
      <c r="O24">
        <v>1.276954391204097</v>
      </c>
      <c r="P24">
        <v>3.5282061320184757E-2</v>
      </c>
      <c r="Q24">
        <f>Table1[[#This Row],[calc_%_H2_umol/h]]/0.005</f>
        <v>255.3908782408194</v>
      </c>
      <c r="R24">
        <v>1.374318908985612E-2</v>
      </c>
      <c r="S24">
        <v>9.6165273654716388E-2</v>
      </c>
      <c r="T24">
        <v>2.40413184136791E-2</v>
      </c>
      <c r="U24">
        <v>2.3079067225479141E-2</v>
      </c>
      <c r="V24">
        <v>0.13625892122468139</v>
      </c>
    </row>
    <row r="25" spans="1:22" hidden="1" x14ac:dyDescent="0.25">
      <c r="A25" s="2" t="s">
        <v>89</v>
      </c>
      <c r="B25" s="6"/>
      <c r="C25" s="6">
        <v>2</v>
      </c>
      <c r="D25" t="s">
        <v>90</v>
      </c>
      <c r="E25" t="s">
        <v>21</v>
      </c>
      <c r="F25">
        <v>2</v>
      </c>
      <c r="G25">
        <v>3</v>
      </c>
      <c r="H25" s="1">
        <v>45147.217835648153</v>
      </c>
      <c r="I25" t="s">
        <v>91</v>
      </c>
      <c r="J25">
        <v>0.91470200000000002</v>
      </c>
      <c r="K25">
        <v>98.179545629115651</v>
      </c>
      <c r="L25">
        <v>1.5713637300537591</v>
      </c>
      <c r="M25">
        <v>2.062765038784406E-2</v>
      </c>
      <c r="N25">
        <v>4.2829306865147831</v>
      </c>
      <c r="O25">
        <v>1.070732671628696</v>
      </c>
      <c r="P25">
        <v>4.0741912213563478E-2</v>
      </c>
      <c r="Q25">
        <f>Table1[[#This Row],[calc_%_H2_umol/h]]/0.005</f>
        <v>214.1465343257392</v>
      </c>
      <c r="R25">
        <v>1.3086253364668839E-2</v>
      </c>
      <c r="S25">
        <v>0.11104671866188021</v>
      </c>
      <c r="T25">
        <v>2.7761679665470058E-2</v>
      </c>
      <c r="U25">
        <v>2.3119348203422929E-2</v>
      </c>
      <c r="V25">
        <v>0.18522938041359979</v>
      </c>
    </row>
    <row r="26" spans="1:22" hidden="1" x14ac:dyDescent="0.25">
      <c r="A26" s="2" t="s">
        <v>92</v>
      </c>
      <c r="B26" s="6"/>
      <c r="C26" s="6">
        <v>2</v>
      </c>
      <c r="D26" t="s">
        <v>93</v>
      </c>
      <c r="E26" t="s">
        <v>21</v>
      </c>
      <c r="F26">
        <v>2</v>
      </c>
      <c r="G26">
        <v>3</v>
      </c>
      <c r="H26" s="1">
        <v>45147.225347222222</v>
      </c>
      <c r="I26" t="s">
        <v>94</v>
      </c>
      <c r="J26">
        <v>0.99000200000000005</v>
      </c>
      <c r="K26">
        <v>99.878315264541499</v>
      </c>
      <c r="L26">
        <v>2.0190532982715149E-2</v>
      </c>
      <c r="M26">
        <v>1.6090106765605291E-3</v>
      </c>
      <c r="N26">
        <v>5.5031595571956547E-2</v>
      </c>
      <c r="O26">
        <v>1.375789889298914E-2</v>
      </c>
      <c r="P26">
        <v>5.9013579742127453E-2</v>
      </c>
      <c r="Q26">
        <f>Table1[[#This Row],[calc_%_H2_umol/h]]/0.005</f>
        <v>2.751579778597828</v>
      </c>
      <c r="R26">
        <v>1.146870021834797E-2</v>
      </c>
      <c r="S26">
        <v>0.16084822804838311</v>
      </c>
      <c r="T26">
        <v>4.0212057012095771E-2</v>
      </c>
      <c r="U26">
        <v>1.677601430181876E-2</v>
      </c>
      <c r="V26">
        <v>2.57046084318528E-2</v>
      </c>
    </row>
    <row r="27" spans="1:22" hidden="1" x14ac:dyDescent="0.25">
      <c r="A27" s="2" t="s">
        <v>95</v>
      </c>
      <c r="B27" s="6"/>
      <c r="C27" s="6">
        <v>2</v>
      </c>
      <c r="D27" t="s">
        <v>96</v>
      </c>
      <c r="E27" t="s">
        <v>21</v>
      </c>
      <c r="F27">
        <v>2</v>
      </c>
      <c r="G27">
        <v>3</v>
      </c>
      <c r="H27" s="1">
        <v>45147.23364583333</v>
      </c>
      <c r="I27" t="s">
        <v>97</v>
      </c>
      <c r="J27">
        <v>0.89790199999999998</v>
      </c>
      <c r="K27">
        <v>98.077025038742477</v>
      </c>
      <c r="L27">
        <v>1.7530140458688219</v>
      </c>
      <c r="M27">
        <v>2.3870744146392949E-2</v>
      </c>
      <c r="N27">
        <v>4.7780392962781137</v>
      </c>
      <c r="O27">
        <v>1.194509824069528</v>
      </c>
      <c r="P27">
        <v>3.3975158645128609E-2</v>
      </c>
      <c r="Q27">
        <f>Table1[[#This Row],[calc_%_H2_umol/h]]/0.005</f>
        <v>238.90196481390561</v>
      </c>
      <c r="R27">
        <v>1.352524632983867E-2</v>
      </c>
      <c r="S27">
        <v>9.2603161672473566E-2</v>
      </c>
      <c r="T27">
        <v>2.3150790418118392E-2</v>
      </c>
      <c r="U27">
        <v>2.4019265610523401E-2</v>
      </c>
      <c r="V27">
        <v>0.1119664911330389</v>
      </c>
    </row>
    <row r="28" spans="1:22" hidden="1" x14ac:dyDescent="0.25">
      <c r="A28" s="2" t="s">
        <v>98</v>
      </c>
      <c r="B28" s="6"/>
      <c r="C28" s="6">
        <v>2</v>
      </c>
      <c r="D28" t="s">
        <v>99</v>
      </c>
      <c r="E28" t="s">
        <v>21</v>
      </c>
      <c r="F28">
        <v>2</v>
      </c>
      <c r="G28">
        <v>3</v>
      </c>
      <c r="H28" s="1">
        <v>45147.241886574076</v>
      </c>
      <c r="I28" t="s">
        <v>100</v>
      </c>
      <c r="J28">
        <v>0.91747699999999999</v>
      </c>
      <c r="K28">
        <v>97.855344313812111</v>
      </c>
      <c r="L28">
        <v>1.978056559618065</v>
      </c>
      <c r="M28">
        <v>2.8298368812808731E-2</v>
      </c>
      <c r="N28">
        <v>5.391418280069523</v>
      </c>
      <c r="O28">
        <v>1.347854570017381</v>
      </c>
      <c r="P28">
        <v>3.3267106544814337E-2</v>
      </c>
      <c r="Q28">
        <f>Table1[[#This Row],[calc_%_H2_umol/h]]/0.005</f>
        <v>269.57091400347616</v>
      </c>
      <c r="R28">
        <v>1.301051334304355E-2</v>
      </c>
      <c r="S28">
        <v>9.0673285088149286E-2</v>
      </c>
      <c r="T28">
        <v>2.2668321272037321E-2</v>
      </c>
      <c r="U28">
        <v>2.2554949519163061E-2</v>
      </c>
      <c r="V28">
        <v>0.1107770705058569</v>
      </c>
    </row>
    <row r="29" spans="1:22" hidden="1" x14ac:dyDescent="0.25">
      <c r="A29" s="2" t="s">
        <v>101</v>
      </c>
      <c r="B29" s="6"/>
      <c r="C29" s="6">
        <v>2</v>
      </c>
      <c r="D29" t="s">
        <v>102</v>
      </c>
      <c r="E29" t="s">
        <v>21</v>
      </c>
      <c r="F29">
        <v>2</v>
      </c>
      <c r="G29">
        <v>3</v>
      </c>
      <c r="H29" s="1">
        <v>45147.249467592592</v>
      </c>
      <c r="I29" t="s">
        <v>103</v>
      </c>
      <c r="J29">
        <v>0.98715200000000003</v>
      </c>
      <c r="K29">
        <v>99.835425538349767</v>
      </c>
      <c r="L29">
        <v>2.0939862928381112E-2</v>
      </c>
      <c r="M29">
        <v>1.8164514892783409E-3</v>
      </c>
      <c r="N29">
        <v>5.7073979621706378E-2</v>
      </c>
      <c r="O29">
        <v>1.4268494905426589E-2</v>
      </c>
      <c r="P29">
        <v>0.119211118820216</v>
      </c>
      <c r="Q29">
        <f>Table1[[#This Row],[calc_%_H2_umol/h]]/0.005</f>
        <v>2.8536989810853179</v>
      </c>
      <c r="R29">
        <v>1.194546961198778E-2</v>
      </c>
      <c r="S29">
        <v>0.32492347201586202</v>
      </c>
      <c r="T29">
        <v>8.1230868003965492E-2</v>
      </c>
      <c r="U29">
        <v>1.6217038024363459E-2</v>
      </c>
      <c r="V29">
        <v>8.2064418772809684E-3</v>
      </c>
    </row>
    <row r="30" spans="1:22" hidden="1" x14ac:dyDescent="0.25">
      <c r="A30" s="2" t="s">
        <v>104</v>
      </c>
      <c r="B30" s="6"/>
      <c r="C30" s="6">
        <v>2</v>
      </c>
      <c r="D30" t="s">
        <v>105</v>
      </c>
      <c r="E30" t="s">
        <v>21</v>
      </c>
      <c r="F30">
        <v>2</v>
      </c>
      <c r="G30">
        <v>3</v>
      </c>
      <c r="H30" s="1">
        <v>45147.256979166668</v>
      </c>
      <c r="I30" t="s">
        <v>106</v>
      </c>
      <c r="J30">
        <v>0.99000200000000005</v>
      </c>
      <c r="K30">
        <v>99.811554277581877</v>
      </c>
      <c r="L30">
        <v>2.032697055755301E-2</v>
      </c>
      <c r="M30">
        <v>1.648093149266972E-3</v>
      </c>
      <c r="N30">
        <v>5.5403471710428157E-2</v>
      </c>
      <c r="O30">
        <v>1.3850867927607039E-2</v>
      </c>
      <c r="P30">
        <v>0.14281227222420331</v>
      </c>
      <c r="Q30">
        <f>Table1[[#This Row],[calc_%_H2_umol/h]]/0.005</f>
        <v>2.7701735855214076</v>
      </c>
      <c r="R30">
        <v>1.26269085380927E-2</v>
      </c>
      <c r="S30">
        <v>0.38925110171597083</v>
      </c>
      <c r="T30">
        <v>9.7312775428992707E-2</v>
      </c>
      <c r="U30">
        <v>1.6810902382232169E-2</v>
      </c>
      <c r="V30">
        <v>8.4955772541375658E-3</v>
      </c>
    </row>
    <row r="31" spans="1:22" hidden="1" x14ac:dyDescent="0.25">
      <c r="A31" s="2" t="s">
        <v>107</v>
      </c>
      <c r="B31" s="6"/>
      <c r="C31" s="6">
        <v>2</v>
      </c>
      <c r="D31" t="s">
        <v>108</v>
      </c>
      <c r="E31" t="s">
        <v>21</v>
      </c>
      <c r="F31">
        <v>2</v>
      </c>
      <c r="G31">
        <v>3</v>
      </c>
      <c r="H31" s="1">
        <v>45147.265046296299</v>
      </c>
      <c r="I31" t="s">
        <v>109</v>
      </c>
      <c r="J31">
        <v>0.91747699999999999</v>
      </c>
      <c r="K31">
        <v>98.008622995001119</v>
      </c>
      <c r="L31">
        <v>1.756571720711207</v>
      </c>
      <c r="M31">
        <v>2.3636588825284219E-2</v>
      </c>
      <c r="N31">
        <v>4.787736143967587</v>
      </c>
      <c r="O31">
        <v>1.196934035991897</v>
      </c>
      <c r="P31">
        <v>4.0875410783308148E-2</v>
      </c>
      <c r="Q31">
        <f>Table1[[#This Row],[calc_%_H2_umol/h]]/0.005</f>
        <v>239.38680719837939</v>
      </c>
      <c r="R31">
        <v>1.1727243822127181E-2</v>
      </c>
      <c r="S31">
        <v>0.1114105842074759</v>
      </c>
      <c r="T31">
        <v>2.785264605186898E-2</v>
      </c>
      <c r="U31">
        <v>2.1571314343966742E-2</v>
      </c>
      <c r="V31">
        <v>0.17235855916041251</v>
      </c>
    </row>
    <row r="32" spans="1:22" hidden="1" x14ac:dyDescent="0.25">
      <c r="A32" s="2" t="s">
        <v>110</v>
      </c>
      <c r="B32" s="6"/>
      <c r="C32" s="6">
        <v>3</v>
      </c>
      <c r="D32" t="s">
        <v>111</v>
      </c>
      <c r="E32" t="s">
        <v>21</v>
      </c>
      <c r="F32">
        <v>2</v>
      </c>
      <c r="G32">
        <v>3</v>
      </c>
      <c r="H32" s="1">
        <v>45147.274236111109</v>
      </c>
      <c r="I32" t="s">
        <v>112</v>
      </c>
      <c r="J32">
        <v>0.900752</v>
      </c>
      <c r="K32">
        <v>99.911716396566618</v>
      </c>
      <c r="L32">
        <v>2.2609549284506921E-2</v>
      </c>
      <c r="M32">
        <v>3.38095791335146E-3</v>
      </c>
      <c r="N32">
        <v>6.1624899815888048E-2</v>
      </c>
      <c r="O32">
        <v>1.540622495397201E-2</v>
      </c>
      <c r="P32">
        <v>2.5891908169112271E-2</v>
      </c>
      <c r="Q32">
        <f>Table1[[#This Row],[calc_%_H2_umol/h]]/0.005</f>
        <v>3.081244990794402</v>
      </c>
      <c r="R32">
        <v>1.6576490414540661E-2</v>
      </c>
      <c r="S32">
        <v>7.0571342528136294E-2</v>
      </c>
      <c r="T32">
        <v>1.764283563203407E-2</v>
      </c>
      <c r="U32">
        <v>2.2104643119397149E-2</v>
      </c>
      <c r="V32">
        <v>1.7677502860353751E-2</v>
      </c>
    </row>
    <row r="33" spans="1:22" hidden="1" x14ac:dyDescent="0.25">
      <c r="A33" s="2" t="s">
        <v>113</v>
      </c>
      <c r="B33" s="6"/>
      <c r="C33" s="6">
        <v>3</v>
      </c>
      <c r="D33" t="s">
        <v>114</v>
      </c>
      <c r="E33" t="s">
        <v>21</v>
      </c>
      <c r="F33">
        <v>2</v>
      </c>
      <c r="G33">
        <v>3</v>
      </c>
      <c r="H33" s="1">
        <v>45147.281759259262</v>
      </c>
      <c r="I33" t="s">
        <v>115</v>
      </c>
      <c r="J33">
        <v>0.98437699999999995</v>
      </c>
      <c r="K33">
        <v>99.770180398144888</v>
      </c>
      <c r="L33">
        <v>1.8864597479783311E-2</v>
      </c>
      <c r="M33">
        <v>1.2449899713267429E-3</v>
      </c>
      <c r="N33">
        <v>5.1417607451171868E-2</v>
      </c>
      <c r="O33">
        <v>1.285440186279297E-2</v>
      </c>
      <c r="P33">
        <v>0.18630973327166581</v>
      </c>
      <c r="Q33">
        <f>Table1[[#This Row],[calc_%_H2_umol/h]]/0.005</f>
        <v>2.570880372558594</v>
      </c>
      <c r="R33">
        <v>1.4453610118429539E-2</v>
      </c>
      <c r="S33">
        <v>0.5078083823395253</v>
      </c>
      <c r="T33">
        <v>0.1269520955848813</v>
      </c>
      <c r="U33">
        <v>1.643674422140122E-2</v>
      </c>
      <c r="V33">
        <v>8.2085268822626126E-3</v>
      </c>
    </row>
    <row r="34" spans="1:22" hidden="1" x14ac:dyDescent="0.25">
      <c r="A34" s="2" t="s">
        <v>116</v>
      </c>
      <c r="B34" s="6"/>
      <c r="C34" s="6">
        <v>3</v>
      </c>
      <c r="D34" t="s">
        <v>117</v>
      </c>
      <c r="E34" t="s">
        <v>21</v>
      </c>
      <c r="F34">
        <v>2</v>
      </c>
      <c r="G34">
        <v>3</v>
      </c>
      <c r="H34" s="1">
        <v>45147.290138888893</v>
      </c>
      <c r="I34" t="s">
        <v>118</v>
      </c>
      <c r="J34">
        <v>0.89235200000000003</v>
      </c>
      <c r="K34">
        <v>99.910189899780804</v>
      </c>
      <c r="L34">
        <v>2.1448176550737129E-2</v>
      </c>
      <c r="M34">
        <v>2.788125348067336E-3</v>
      </c>
      <c r="N34">
        <v>5.8459446251693817E-2</v>
      </c>
      <c r="O34">
        <v>1.4614861562923451E-2</v>
      </c>
      <c r="P34">
        <v>2.73942018342157E-2</v>
      </c>
      <c r="Q34">
        <f>Table1[[#This Row],[calc_%_H2_umol/h]]/0.005</f>
        <v>2.9229723125846903</v>
      </c>
      <c r="R34">
        <v>1.8406605724590179E-2</v>
      </c>
      <c r="S34">
        <v>7.4666014891617741E-2</v>
      </c>
      <c r="T34">
        <v>1.8666503722904439E-2</v>
      </c>
      <c r="U34">
        <v>2.268095680723135E-2</v>
      </c>
      <c r="V34">
        <v>1.828676502701778E-2</v>
      </c>
    </row>
    <row r="35" spans="1:22" hidden="1" x14ac:dyDescent="0.25">
      <c r="A35" s="2" t="s">
        <v>119</v>
      </c>
      <c r="B35" s="6"/>
      <c r="C35" s="6">
        <v>3</v>
      </c>
      <c r="D35" t="s">
        <v>120</v>
      </c>
      <c r="E35" t="s">
        <v>21</v>
      </c>
      <c r="F35">
        <v>2</v>
      </c>
      <c r="G35">
        <v>3</v>
      </c>
      <c r="H35" s="1">
        <v>45147.298425925917</v>
      </c>
      <c r="I35" t="s">
        <v>121</v>
      </c>
      <c r="J35">
        <v>0.90352699999999997</v>
      </c>
      <c r="K35">
        <v>99.909836112532801</v>
      </c>
      <c r="L35">
        <v>2.0818800731065401E-2</v>
      </c>
      <c r="M35">
        <v>3.3251702397930761E-3</v>
      </c>
      <c r="N35">
        <v>5.674401082457587E-2</v>
      </c>
      <c r="O35">
        <v>1.4186002706143969E-2</v>
      </c>
      <c r="P35">
        <v>2.7578689110745999E-2</v>
      </c>
      <c r="Q35">
        <f>Table1[[#This Row],[calc_%_H2_umol/h]]/0.005</f>
        <v>2.8372005412287939</v>
      </c>
      <c r="R35">
        <v>1.784578122656132E-2</v>
      </c>
      <c r="S35">
        <v>7.5168855960691019E-2</v>
      </c>
      <c r="T35">
        <v>1.8792213990172751E-2</v>
      </c>
      <c r="U35">
        <v>2.3719792971591491E-2</v>
      </c>
      <c r="V35">
        <v>1.8046604653798499E-2</v>
      </c>
    </row>
    <row r="36" spans="1:22" hidden="1" x14ac:dyDescent="0.25">
      <c r="A36" s="2" t="s">
        <v>122</v>
      </c>
      <c r="B36" s="6"/>
      <c r="C36" s="6">
        <v>3</v>
      </c>
      <c r="D36" t="s">
        <v>123</v>
      </c>
      <c r="E36" t="s">
        <v>21</v>
      </c>
      <c r="F36">
        <v>2</v>
      </c>
      <c r="G36">
        <v>3</v>
      </c>
      <c r="H36" s="1">
        <v>45147.305949074071</v>
      </c>
      <c r="I36" t="s">
        <v>124</v>
      </c>
      <c r="J36">
        <v>0.98715200000000003</v>
      </c>
      <c r="K36">
        <v>99.762527979656468</v>
      </c>
      <c r="L36">
        <v>1.7885534019793571E-2</v>
      </c>
      <c r="M36">
        <v>1.266564227618464E-3</v>
      </c>
      <c r="N36">
        <v>4.8749058561671978E-2</v>
      </c>
      <c r="O36">
        <v>1.2187264640417989E-2</v>
      </c>
      <c r="P36">
        <v>0.1948672224088156</v>
      </c>
      <c r="Q36">
        <f>Table1[[#This Row],[calc_%_H2_umol/h]]/0.005</f>
        <v>2.4374529280835979</v>
      </c>
      <c r="R36">
        <v>1.42799273534323E-2</v>
      </c>
      <c r="S36">
        <v>0.53113279292889393</v>
      </c>
      <c r="T36">
        <v>0.13278319823222351</v>
      </c>
      <c r="U36">
        <v>1.6422051179934619E-2</v>
      </c>
      <c r="V36">
        <v>8.2972127349826078E-3</v>
      </c>
    </row>
    <row r="37" spans="1:22" hidden="1" x14ac:dyDescent="0.25">
      <c r="A37" s="2" t="s">
        <v>125</v>
      </c>
      <c r="B37" s="6"/>
      <c r="C37" s="6">
        <v>3</v>
      </c>
      <c r="D37" t="s">
        <v>126</v>
      </c>
      <c r="E37" t="s">
        <v>21</v>
      </c>
      <c r="F37">
        <v>2</v>
      </c>
      <c r="G37">
        <v>3</v>
      </c>
      <c r="H37" s="1">
        <v>45147.314340277779</v>
      </c>
      <c r="I37" t="s">
        <v>127</v>
      </c>
      <c r="J37">
        <v>0.900752</v>
      </c>
      <c r="K37">
        <v>99.912278184152029</v>
      </c>
      <c r="L37">
        <v>2.0968387178687219E-2</v>
      </c>
      <c r="M37">
        <v>2.6015229956278651E-3</v>
      </c>
      <c r="N37">
        <v>5.7151725712321369E-2</v>
      </c>
      <c r="O37">
        <v>1.4287931428080341E-2</v>
      </c>
      <c r="P37">
        <v>2.7044523927867669E-2</v>
      </c>
      <c r="Q37">
        <f>Table1[[#This Row],[calc_%_H2_umol/h]]/0.005</f>
        <v>2.8575862856160681</v>
      </c>
      <c r="R37">
        <v>1.8813175154498821E-2</v>
      </c>
      <c r="S37">
        <v>7.3712927960278826E-2</v>
      </c>
      <c r="T37">
        <v>1.842823199006971E-2</v>
      </c>
      <c r="U37">
        <v>2.212398106470391E-2</v>
      </c>
      <c r="V37">
        <v>1.7584923676716008E-2</v>
      </c>
    </row>
    <row r="38" spans="1:22" hidden="1" x14ac:dyDescent="0.25">
      <c r="A38" s="2" t="s">
        <v>128</v>
      </c>
      <c r="B38" s="6"/>
      <c r="C38" s="6">
        <v>3</v>
      </c>
      <c r="D38" t="s">
        <v>129</v>
      </c>
      <c r="E38" t="s">
        <v>21</v>
      </c>
      <c r="F38">
        <v>2</v>
      </c>
      <c r="G38">
        <v>3</v>
      </c>
      <c r="H38" s="1">
        <v>45147.32267361111</v>
      </c>
      <c r="I38" t="s">
        <v>130</v>
      </c>
      <c r="J38">
        <v>0.89790199999999998</v>
      </c>
      <c r="K38">
        <v>99.910173770495575</v>
      </c>
      <c r="L38">
        <v>2.121164034236683E-2</v>
      </c>
      <c r="M38">
        <v>3.2515634561798182E-3</v>
      </c>
      <c r="N38">
        <v>5.7814739895090853E-2</v>
      </c>
      <c r="O38">
        <v>1.445368497377271E-2</v>
      </c>
      <c r="P38">
        <v>2.772714287867609E-2</v>
      </c>
      <c r="Q38">
        <f>Table1[[#This Row],[calc_%_H2_umol/h]]/0.005</f>
        <v>2.8907369947545418</v>
      </c>
      <c r="R38">
        <v>1.9404227502918189E-2</v>
      </c>
      <c r="S38">
        <v>7.5573483601024005E-2</v>
      </c>
      <c r="T38">
        <v>1.8893370900256001E-2</v>
      </c>
      <c r="U38">
        <v>2.3610481338713671E-2</v>
      </c>
      <c r="V38">
        <v>1.7276964944658801E-2</v>
      </c>
    </row>
    <row r="39" spans="1:22" hidden="1" x14ac:dyDescent="0.25">
      <c r="A39" s="2" t="s">
        <v>131</v>
      </c>
      <c r="B39" s="6"/>
      <c r="C39" s="6">
        <v>3</v>
      </c>
      <c r="D39" t="s">
        <v>132</v>
      </c>
      <c r="E39" t="s">
        <v>21</v>
      </c>
      <c r="F39">
        <v>2</v>
      </c>
      <c r="G39">
        <v>3</v>
      </c>
      <c r="H39" s="1">
        <v>45147.331064814818</v>
      </c>
      <c r="I39" t="s">
        <v>133</v>
      </c>
      <c r="J39">
        <v>0.900752</v>
      </c>
      <c r="K39">
        <v>99.911380088241444</v>
      </c>
      <c r="L39">
        <v>2.1011429966423651E-2</v>
      </c>
      <c r="M39">
        <v>3.3512378574338791E-3</v>
      </c>
      <c r="N39">
        <v>5.7269043729088358E-2</v>
      </c>
      <c r="O39">
        <v>1.4317260932272089E-2</v>
      </c>
      <c r="P39">
        <v>2.7895484251585501E-2</v>
      </c>
      <c r="Q39">
        <f>Table1[[#This Row],[calc_%_H2_umol/h]]/0.005</f>
        <v>2.8634521864544178</v>
      </c>
      <c r="R39">
        <v>1.8317510090736761E-2</v>
      </c>
      <c r="S39">
        <v>7.6032317172178857E-2</v>
      </c>
      <c r="T39">
        <v>1.9008079293044711E-2</v>
      </c>
      <c r="U39">
        <v>2.3198305871382462E-2</v>
      </c>
      <c r="V39">
        <v>1.6514691669163559E-2</v>
      </c>
    </row>
    <row r="40" spans="1:22" hidden="1" x14ac:dyDescent="0.25">
      <c r="A40" s="2" t="s">
        <v>134</v>
      </c>
      <c r="B40" s="6"/>
      <c r="C40" s="6">
        <v>3</v>
      </c>
      <c r="D40" t="s">
        <v>135</v>
      </c>
      <c r="E40" t="s">
        <v>21</v>
      </c>
      <c r="F40">
        <v>2</v>
      </c>
      <c r="G40">
        <v>3</v>
      </c>
      <c r="H40" s="1">
        <v>45147.33935185185</v>
      </c>
      <c r="I40" t="s">
        <v>136</v>
      </c>
      <c r="J40">
        <v>0.90352699999999997</v>
      </c>
      <c r="K40">
        <v>99.911586165636592</v>
      </c>
      <c r="L40">
        <v>2.0651333547993301E-2</v>
      </c>
      <c r="M40">
        <v>2.856131801798428E-3</v>
      </c>
      <c r="N40">
        <v>5.6287559957316033E-2</v>
      </c>
      <c r="O40">
        <v>1.407188998932901E-2</v>
      </c>
      <c r="P40">
        <v>2.7327698745189491E-2</v>
      </c>
      <c r="Q40">
        <f>Table1[[#This Row],[calc_%_H2_umol/h]]/0.005</f>
        <v>2.8143779978658019</v>
      </c>
      <c r="R40">
        <v>1.872728731426922E-2</v>
      </c>
      <c r="S40">
        <v>7.4484753153618605E-2</v>
      </c>
      <c r="T40">
        <v>1.8621188288404651E-2</v>
      </c>
      <c r="U40">
        <v>2.3657538817799188E-2</v>
      </c>
      <c r="V40">
        <v>1.6777263252429831E-2</v>
      </c>
    </row>
    <row r="41" spans="1:22" hidden="1" x14ac:dyDescent="0.25">
      <c r="A41" s="2" t="s">
        <v>137</v>
      </c>
      <c r="B41" s="6"/>
      <c r="C41" s="6">
        <v>3</v>
      </c>
      <c r="D41" t="s">
        <v>138</v>
      </c>
      <c r="E41" t="s">
        <v>21</v>
      </c>
      <c r="F41">
        <v>2</v>
      </c>
      <c r="G41">
        <v>3</v>
      </c>
      <c r="H41" s="1">
        <v>45147.347685185188</v>
      </c>
      <c r="I41" t="s">
        <v>139</v>
      </c>
      <c r="J41">
        <v>0.89235200000000003</v>
      </c>
      <c r="K41">
        <v>99.908539422205735</v>
      </c>
      <c r="L41">
        <v>2.0716828667543409E-2</v>
      </c>
      <c r="M41">
        <v>2.7961351857589659E-3</v>
      </c>
      <c r="N41">
        <v>5.646607435978894E-2</v>
      </c>
      <c r="O41">
        <v>1.411651858994723E-2</v>
      </c>
      <c r="P41">
        <v>3.0073618516676E-2</v>
      </c>
      <c r="Q41">
        <f>Table1[[#This Row],[calc_%_H2_umol/h]]/0.005</f>
        <v>2.8233037179894458</v>
      </c>
      <c r="R41">
        <v>1.887303801087194E-2</v>
      </c>
      <c r="S41">
        <v>8.1969070009783332E-2</v>
      </c>
      <c r="T41">
        <v>2.049226750244583E-2</v>
      </c>
      <c r="U41">
        <v>2.3844653048374562E-2</v>
      </c>
      <c r="V41">
        <v>1.682547756168103E-2</v>
      </c>
    </row>
    <row r="42" spans="1:22" hidden="1" x14ac:dyDescent="0.25">
      <c r="A42" s="2" t="s">
        <v>140</v>
      </c>
      <c r="B42" s="6"/>
      <c r="C42" s="6">
        <v>3</v>
      </c>
      <c r="D42" t="s">
        <v>141</v>
      </c>
      <c r="E42" t="s">
        <v>21</v>
      </c>
      <c r="F42">
        <v>2</v>
      </c>
      <c r="G42">
        <v>3</v>
      </c>
      <c r="H42" s="1">
        <v>45147.356076388889</v>
      </c>
      <c r="I42" t="s">
        <v>142</v>
      </c>
      <c r="J42">
        <v>0.89512700000000001</v>
      </c>
      <c r="K42">
        <v>99.911270392862818</v>
      </c>
      <c r="L42">
        <v>2.0101126310093659E-2</v>
      </c>
      <c r="M42">
        <v>2.9628233875796692E-3</v>
      </c>
      <c r="N42">
        <v>5.4787907510162839E-2</v>
      </c>
      <c r="O42">
        <v>1.369697687754071E-2</v>
      </c>
      <c r="P42">
        <v>2.8321267532976958E-2</v>
      </c>
      <c r="Q42">
        <f>Table1[[#This Row],[calc_%_H2_umol/h]]/0.005</f>
        <v>2.7393953755081419</v>
      </c>
      <c r="R42">
        <v>1.807987337807274E-2</v>
      </c>
      <c r="S42">
        <v>7.7192837964913469E-2</v>
      </c>
      <c r="T42">
        <v>1.9298209491228371E-2</v>
      </c>
      <c r="U42">
        <v>2.3801130463637379E-2</v>
      </c>
      <c r="V42">
        <v>1.650608283047748E-2</v>
      </c>
    </row>
    <row r="43" spans="1:22" hidden="1" x14ac:dyDescent="0.25">
      <c r="A43" s="2" t="s">
        <v>143</v>
      </c>
      <c r="B43" s="6"/>
      <c r="C43" s="6">
        <v>3</v>
      </c>
      <c r="D43" t="s">
        <v>144</v>
      </c>
      <c r="E43" t="s">
        <v>21</v>
      </c>
      <c r="F43">
        <v>2</v>
      </c>
      <c r="G43">
        <v>3</v>
      </c>
      <c r="H43" s="1">
        <v>45147.36440972222</v>
      </c>
      <c r="I43" t="s">
        <v>145</v>
      </c>
      <c r="J43">
        <v>0.89512700000000001</v>
      </c>
      <c r="K43">
        <v>99.914417869216336</v>
      </c>
      <c r="L43">
        <v>2.037810167083905E-2</v>
      </c>
      <c r="M43">
        <v>2.579688870540657E-3</v>
      </c>
      <c r="N43">
        <v>5.5542835379030181E-2</v>
      </c>
      <c r="O43">
        <v>1.388570884475755E-2</v>
      </c>
      <c r="P43">
        <v>2.5943482410383661E-2</v>
      </c>
      <c r="Q43">
        <f>Table1[[#This Row],[calc_%_H2_umol/h]]/0.005</f>
        <v>2.7771417689515099</v>
      </c>
      <c r="R43">
        <v>1.7575521816600489E-2</v>
      </c>
      <c r="S43">
        <v>7.0711913992495753E-2</v>
      </c>
      <c r="T43">
        <v>1.7677978498123938E-2</v>
      </c>
      <c r="U43">
        <v>2.3082797125368381E-2</v>
      </c>
      <c r="V43">
        <v>1.6177749577069581E-2</v>
      </c>
    </row>
    <row r="44" spans="1:22" hidden="1" x14ac:dyDescent="0.25">
      <c r="A44" s="2" t="s">
        <v>146</v>
      </c>
      <c r="B44" s="6"/>
      <c r="C44" s="6">
        <v>3</v>
      </c>
      <c r="D44" t="s">
        <v>147</v>
      </c>
      <c r="E44" t="s">
        <v>21</v>
      </c>
      <c r="F44">
        <v>2</v>
      </c>
      <c r="G44">
        <v>3</v>
      </c>
      <c r="H44" s="1">
        <v>45147.371990740743</v>
      </c>
      <c r="I44" t="s">
        <v>148</v>
      </c>
      <c r="J44">
        <v>0.99270199999999997</v>
      </c>
      <c r="K44">
        <v>99.842033690244733</v>
      </c>
      <c r="L44">
        <v>1.7497358054087728E-2</v>
      </c>
      <c r="M44">
        <v>1.513722564868493E-3</v>
      </c>
      <c r="N44">
        <v>4.7691040788007198E-2</v>
      </c>
      <c r="O44">
        <v>1.19227601970018E-2</v>
      </c>
      <c r="P44">
        <v>0.1153353313015416</v>
      </c>
      <c r="Q44">
        <f>Table1[[#This Row],[calc_%_H2_umol/h]]/0.005</f>
        <v>2.3845520394003596</v>
      </c>
      <c r="R44">
        <v>9.9196894888067683E-3</v>
      </c>
      <c r="S44">
        <v>0.31435957202208159</v>
      </c>
      <c r="T44">
        <v>7.8589893005520411E-2</v>
      </c>
      <c r="U44">
        <v>1.678606188825197E-2</v>
      </c>
      <c r="V44">
        <v>8.3475585113875518E-3</v>
      </c>
    </row>
    <row r="45" spans="1:22" hidden="1" x14ac:dyDescent="0.25">
      <c r="A45" s="2" t="s">
        <v>149</v>
      </c>
      <c r="B45" s="6"/>
      <c r="C45" s="6">
        <v>3</v>
      </c>
      <c r="D45" t="s">
        <v>150</v>
      </c>
      <c r="E45" t="s">
        <v>21</v>
      </c>
      <c r="F45">
        <v>2</v>
      </c>
      <c r="G45">
        <v>3</v>
      </c>
      <c r="H45" s="1">
        <v>45147.379525462973</v>
      </c>
      <c r="I45" t="s">
        <v>151</v>
      </c>
      <c r="J45">
        <v>0.98715200000000003</v>
      </c>
      <c r="K45">
        <v>99.752718670649969</v>
      </c>
      <c r="L45">
        <v>1.6176406144795531E-2</v>
      </c>
      <c r="M45">
        <v>1.322016413133887E-3</v>
      </c>
      <c r="N45">
        <v>4.4090636018880767E-2</v>
      </c>
      <c r="O45">
        <v>1.102265900472019E-2</v>
      </c>
      <c r="P45">
        <v>0.20657100167587869</v>
      </c>
      <c r="Q45">
        <f>Table1[[#This Row],[calc_%_H2_umol/h]]/0.005</f>
        <v>2.204531800944038</v>
      </c>
      <c r="R45">
        <v>1.212186747233323E-2</v>
      </c>
      <c r="S45">
        <v>0.56303277535332319</v>
      </c>
      <c r="T45">
        <v>0.1407581938383308</v>
      </c>
      <c r="U45">
        <v>1.7575509554088788E-2</v>
      </c>
      <c r="V45">
        <v>6.9584119752654182E-3</v>
      </c>
    </row>
    <row r="46" spans="1:22" hidden="1" x14ac:dyDescent="0.25">
      <c r="A46" s="2" t="s">
        <v>152</v>
      </c>
      <c r="B46" s="6"/>
      <c r="C46" s="6">
        <v>3</v>
      </c>
      <c r="D46" t="s">
        <v>153</v>
      </c>
      <c r="E46" t="s">
        <v>21</v>
      </c>
      <c r="F46">
        <v>2</v>
      </c>
      <c r="G46">
        <v>3</v>
      </c>
      <c r="H46" s="1">
        <v>45147.387060185189</v>
      </c>
      <c r="I46" t="s">
        <v>154</v>
      </c>
      <c r="J46">
        <v>0.98715200000000003</v>
      </c>
      <c r="K46">
        <v>99.764770208449974</v>
      </c>
      <c r="L46">
        <v>1.6106707493845188E-2</v>
      </c>
      <c r="M46">
        <v>1.247325530494454E-3</v>
      </c>
      <c r="N46">
        <v>4.3900664413163683E-2</v>
      </c>
      <c r="O46">
        <v>1.0975166103290921E-2</v>
      </c>
      <c r="P46">
        <v>0.1956432565010392</v>
      </c>
      <c r="Q46">
        <f>Table1[[#This Row],[calc_%_H2_umol/h]]/0.005</f>
        <v>2.1950332206581842</v>
      </c>
      <c r="R46">
        <v>1.072676528295873E-2</v>
      </c>
      <c r="S46">
        <v>0.53324796216934245</v>
      </c>
      <c r="T46">
        <v>0.13331199054233561</v>
      </c>
      <c r="U46">
        <v>1.6456089536706801E-2</v>
      </c>
      <c r="V46">
        <v>7.0237380184364206E-3</v>
      </c>
    </row>
    <row r="47" spans="1:22" hidden="1" x14ac:dyDescent="0.25">
      <c r="A47" s="2" t="s">
        <v>155</v>
      </c>
      <c r="B47" s="6"/>
      <c r="C47" s="6">
        <v>4</v>
      </c>
      <c r="D47" t="s">
        <v>156</v>
      </c>
      <c r="E47" t="s">
        <v>21</v>
      </c>
      <c r="F47">
        <v>2</v>
      </c>
      <c r="G47">
        <v>3</v>
      </c>
      <c r="H47" s="1">
        <v>45147.395532407398</v>
      </c>
      <c r="I47" t="s">
        <v>157</v>
      </c>
      <c r="J47">
        <v>0.89790199999999998</v>
      </c>
      <c r="K47">
        <v>99.720576578314322</v>
      </c>
      <c r="L47">
        <v>1.793369926659763E-2</v>
      </c>
      <c r="M47">
        <v>7.7594036516019573E-4</v>
      </c>
      <c r="N47">
        <v>4.8880338423625783E-2</v>
      </c>
      <c r="O47">
        <v>1.222008460590644E-2</v>
      </c>
      <c r="P47">
        <v>0.2255835957201073</v>
      </c>
      <c r="Q47">
        <f>Table1[[#This Row],[calc_%_H2_umol/h]]/0.005</f>
        <v>2.4440169211812881</v>
      </c>
      <c r="R47">
        <v>1.0454579533647959E-2</v>
      </c>
      <c r="S47">
        <v>0.61485376428469485</v>
      </c>
      <c r="T47">
        <v>0.15371344107117371</v>
      </c>
      <c r="U47">
        <v>2.1522065319543659E-2</v>
      </c>
      <c r="V47">
        <v>1.438406137942422E-2</v>
      </c>
    </row>
    <row r="48" spans="1:22" hidden="1" x14ac:dyDescent="0.25">
      <c r="A48" s="2" t="s">
        <v>158</v>
      </c>
      <c r="B48" s="6"/>
      <c r="C48" s="6">
        <v>4</v>
      </c>
      <c r="D48" t="s">
        <v>159</v>
      </c>
      <c r="E48" t="s">
        <v>21</v>
      </c>
      <c r="F48">
        <v>2</v>
      </c>
      <c r="G48">
        <v>3</v>
      </c>
      <c r="H48" s="1">
        <v>45147.403043981481</v>
      </c>
      <c r="I48" t="s">
        <v>160</v>
      </c>
      <c r="J48">
        <v>0.98715200000000003</v>
      </c>
      <c r="K48">
        <v>99.782224435183167</v>
      </c>
      <c r="L48">
        <v>1.536081111731394E-2</v>
      </c>
      <c r="M48">
        <v>1.2336236780826531E-3</v>
      </c>
      <c r="N48">
        <v>4.1867638946872308E-2</v>
      </c>
      <c r="O48">
        <v>1.0466909736718081E-2</v>
      </c>
      <c r="P48">
        <v>0.1535754323561549</v>
      </c>
      <c r="Q48">
        <f>Table1[[#This Row],[calc_%_H2_umol/h]]/0.005</f>
        <v>2.0933819473436159</v>
      </c>
      <c r="R48">
        <v>8.3786903714177709E-3</v>
      </c>
      <c r="S48">
        <v>0.41858731963378609</v>
      </c>
      <c r="T48">
        <v>0.1046468299084465</v>
      </c>
      <c r="U48">
        <v>1.6967508729225599E-2</v>
      </c>
      <c r="V48">
        <v>3.1871812614145532E-2</v>
      </c>
    </row>
    <row r="49" spans="1:22" hidden="1" x14ac:dyDescent="0.25">
      <c r="A49" s="2" t="s">
        <v>161</v>
      </c>
      <c r="B49" s="6"/>
      <c r="C49" s="6">
        <v>4</v>
      </c>
      <c r="D49" t="s">
        <v>162</v>
      </c>
      <c r="E49" t="s">
        <v>21</v>
      </c>
      <c r="F49">
        <v>2</v>
      </c>
      <c r="G49">
        <v>3</v>
      </c>
      <c r="H49" s="1">
        <v>45147.410590277781</v>
      </c>
      <c r="I49" t="s">
        <v>163</v>
      </c>
      <c r="J49">
        <v>0.89512700000000001</v>
      </c>
      <c r="K49">
        <v>99.712918181446653</v>
      </c>
      <c r="L49">
        <v>1.6876054766796111E-2</v>
      </c>
      <c r="M49">
        <v>1.187915219931155E-3</v>
      </c>
      <c r="N49">
        <v>4.599760796664331E-2</v>
      </c>
      <c r="O49">
        <v>1.1499401991660829E-2</v>
      </c>
      <c r="P49">
        <v>0.23406271609101931</v>
      </c>
      <c r="Q49">
        <f>Table1[[#This Row],[calc_%_H2_umol/h]]/0.005</f>
        <v>2.2998803983321658</v>
      </c>
      <c r="R49">
        <v>1.046804124625752E-2</v>
      </c>
      <c r="S49">
        <v>0.6379645718823661</v>
      </c>
      <c r="T49">
        <v>0.1594911429705915</v>
      </c>
      <c r="U49">
        <v>2.191852650984601E-2</v>
      </c>
      <c r="V49">
        <v>1.42245211856951E-2</v>
      </c>
    </row>
    <row r="50" spans="1:22" hidden="1" x14ac:dyDescent="0.25">
      <c r="A50" s="2" t="s">
        <v>164</v>
      </c>
      <c r="B50" s="6"/>
      <c r="C50" s="6">
        <v>4</v>
      </c>
      <c r="D50" t="s">
        <v>165</v>
      </c>
      <c r="E50" t="s">
        <v>21</v>
      </c>
      <c r="F50">
        <v>2</v>
      </c>
      <c r="G50">
        <v>3</v>
      </c>
      <c r="H50" s="1">
        <v>45147.418182870373</v>
      </c>
      <c r="I50" t="s">
        <v>166</v>
      </c>
      <c r="J50">
        <v>0.89512700000000001</v>
      </c>
      <c r="K50">
        <v>99.711320174728854</v>
      </c>
      <c r="L50">
        <v>1.6534870963293011E-2</v>
      </c>
      <c r="M50">
        <v>1.112222410778663E-3</v>
      </c>
      <c r="N50">
        <v>4.5067672679340212E-2</v>
      </c>
      <c r="O50">
        <v>1.126691816983505E-2</v>
      </c>
      <c r="P50">
        <v>0.23579913715298831</v>
      </c>
      <c r="Q50">
        <f>Table1[[#This Row],[calc_%_H2_umol/h]]/0.005</f>
        <v>2.2533836339670099</v>
      </c>
      <c r="R50">
        <v>1.0228732926862331E-2</v>
      </c>
      <c r="S50">
        <v>0.64269738511254226</v>
      </c>
      <c r="T50">
        <v>0.16067434627813559</v>
      </c>
      <c r="U50">
        <v>2.2759225322809769E-2</v>
      </c>
      <c r="V50">
        <v>1.3586591832064451E-2</v>
      </c>
    </row>
    <row r="51" spans="1:22" hidden="1" x14ac:dyDescent="0.25">
      <c r="A51" s="2" t="s">
        <v>167</v>
      </c>
      <c r="B51" s="6"/>
      <c r="C51" s="6">
        <v>4</v>
      </c>
      <c r="D51" t="s">
        <v>168</v>
      </c>
      <c r="E51" t="s">
        <v>21</v>
      </c>
      <c r="F51">
        <v>2</v>
      </c>
      <c r="G51">
        <v>3</v>
      </c>
      <c r="H51" s="1">
        <v>45147.425706018519</v>
      </c>
      <c r="I51" t="s">
        <v>169</v>
      </c>
      <c r="J51">
        <v>0.89512700000000001</v>
      </c>
      <c r="K51">
        <v>99.71445667782146</v>
      </c>
      <c r="L51">
        <v>1.6508870150940099E-2</v>
      </c>
      <c r="M51">
        <v>9.3163051165294053E-4</v>
      </c>
      <c r="N51">
        <v>4.4996804506064497E-2</v>
      </c>
      <c r="O51">
        <v>1.124920112651613E-2</v>
      </c>
      <c r="P51">
        <v>0.2336592384915101</v>
      </c>
      <c r="Q51">
        <f>Table1[[#This Row],[calc_%_H2_umol/h]]/0.005</f>
        <v>2.2498402253032257</v>
      </c>
      <c r="R51">
        <v>8.5898614768439314E-3</v>
      </c>
      <c r="S51">
        <v>0.63686484776425867</v>
      </c>
      <c r="T51">
        <v>0.15921621194106469</v>
      </c>
      <c r="U51">
        <v>2.23196137770405E-2</v>
      </c>
      <c r="V51">
        <v>1.3055599759043459E-2</v>
      </c>
    </row>
    <row r="52" spans="1:22" hidden="1" x14ac:dyDescent="0.25">
      <c r="A52" s="2" t="s">
        <v>170</v>
      </c>
      <c r="B52" s="6"/>
      <c r="C52" s="6">
        <v>4</v>
      </c>
      <c r="D52" t="s">
        <v>171</v>
      </c>
      <c r="E52" t="s">
        <v>21</v>
      </c>
      <c r="F52">
        <v>2</v>
      </c>
      <c r="G52">
        <v>3</v>
      </c>
      <c r="H52" s="1">
        <v>45147.433298611111</v>
      </c>
      <c r="I52" t="s">
        <v>172</v>
      </c>
      <c r="J52">
        <v>0.97597699999999998</v>
      </c>
      <c r="K52">
        <v>99.75897315774283</v>
      </c>
      <c r="L52">
        <v>1.482965321805447E-2</v>
      </c>
      <c r="M52">
        <v>7.7534069497914803E-4</v>
      </c>
      <c r="N52">
        <v>4.0419907640228687E-2</v>
      </c>
      <c r="O52">
        <v>1.010497691005717E-2</v>
      </c>
      <c r="P52">
        <v>0.19796123339624169</v>
      </c>
      <c r="Q52">
        <f>Table1[[#This Row],[calc_%_H2_umol/h]]/0.005</f>
        <v>2.0209953820114341</v>
      </c>
      <c r="R52">
        <v>8.3680846363989349E-3</v>
      </c>
      <c r="S52">
        <v>0.53956587201110495</v>
      </c>
      <c r="T52">
        <v>0.13489146800277621</v>
      </c>
      <c r="U52">
        <v>1.7824348949591021E-2</v>
      </c>
      <c r="V52">
        <v>1.0411606693279811E-2</v>
      </c>
    </row>
    <row r="53" spans="1:22" hidden="1" x14ac:dyDescent="0.25">
      <c r="A53" s="2" t="s">
        <v>173</v>
      </c>
      <c r="B53" s="6"/>
      <c r="C53" s="6">
        <v>4</v>
      </c>
      <c r="D53" t="s">
        <v>174</v>
      </c>
      <c r="E53" t="s">
        <v>21</v>
      </c>
      <c r="F53">
        <v>2</v>
      </c>
      <c r="G53">
        <v>3</v>
      </c>
      <c r="H53" s="1">
        <v>45147.440821759257</v>
      </c>
      <c r="I53" t="s">
        <v>175</v>
      </c>
      <c r="J53">
        <v>0.900752</v>
      </c>
      <c r="K53">
        <v>99.714361482223694</v>
      </c>
      <c r="L53">
        <v>1.6302949147718512E-2</v>
      </c>
      <c r="M53">
        <v>6.9143633128764209E-4</v>
      </c>
      <c r="N53">
        <v>4.4435543375476047E-2</v>
      </c>
      <c r="O53">
        <v>1.110888584386901E-2</v>
      </c>
      <c r="P53">
        <v>0.23391873111374181</v>
      </c>
      <c r="Q53">
        <f>Table1[[#This Row],[calc_%_H2_umol/h]]/0.005</f>
        <v>2.2217771687738019</v>
      </c>
      <c r="R53">
        <v>8.7276486000530448E-3</v>
      </c>
      <c r="S53">
        <v>0.63757212443955924</v>
      </c>
      <c r="T53">
        <v>0.15939303110988981</v>
      </c>
      <c r="U53">
        <v>2.1957434776355571E-2</v>
      </c>
      <c r="V53">
        <v>1.3459402738487281E-2</v>
      </c>
    </row>
    <row r="54" spans="1:22" hidden="1" x14ac:dyDescent="0.25">
      <c r="A54" s="2" t="s">
        <v>176</v>
      </c>
      <c r="B54" s="6"/>
      <c r="C54" s="6">
        <v>4</v>
      </c>
      <c r="D54" t="s">
        <v>177</v>
      </c>
      <c r="E54" t="s">
        <v>21</v>
      </c>
      <c r="F54">
        <v>2</v>
      </c>
      <c r="G54">
        <v>3</v>
      </c>
      <c r="H54" s="1">
        <v>45147.44835648148</v>
      </c>
      <c r="I54" t="s">
        <v>178</v>
      </c>
      <c r="J54">
        <v>0.900752</v>
      </c>
      <c r="K54">
        <v>99.711544877960947</v>
      </c>
      <c r="L54">
        <v>1.655817686508752E-2</v>
      </c>
      <c r="M54">
        <v>6.7969795484946625E-4</v>
      </c>
      <c r="N54">
        <v>4.5131195567175472E-2</v>
      </c>
      <c r="O54">
        <v>1.128279889179387E-2</v>
      </c>
      <c r="P54">
        <v>0.2362234947866555</v>
      </c>
      <c r="Q54">
        <f>Table1[[#This Row],[calc_%_H2_umol/h]]/0.005</f>
        <v>2.2565597783587741</v>
      </c>
      <c r="R54">
        <v>8.9638398012504387E-3</v>
      </c>
      <c r="S54">
        <v>0.6438540201401487</v>
      </c>
      <c r="T54">
        <v>0.1609635050350372</v>
      </c>
      <c r="U54">
        <v>2.2668837942997119E-2</v>
      </c>
      <c r="V54">
        <v>1.3004612444311539E-2</v>
      </c>
    </row>
    <row r="55" spans="1:22" hidden="1" x14ac:dyDescent="0.25">
      <c r="A55" s="2" t="s">
        <v>179</v>
      </c>
      <c r="B55" s="6"/>
      <c r="C55" s="6">
        <v>4</v>
      </c>
      <c r="D55" t="s">
        <v>180</v>
      </c>
      <c r="E55" t="s">
        <v>21</v>
      </c>
      <c r="F55">
        <v>2</v>
      </c>
      <c r="G55">
        <v>3</v>
      </c>
      <c r="H55" s="1">
        <v>45147.455949074072</v>
      </c>
      <c r="I55" t="s">
        <v>181</v>
      </c>
      <c r="J55">
        <v>0.98715200000000003</v>
      </c>
      <c r="K55">
        <v>99.770000426759324</v>
      </c>
      <c r="L55">
        <v>1.433769238452226E-2</v>
      </c>
      <c r="M55">
        <v>5.584632472616333E-4</v>
      </c>
      <c r="N55">
        <v>3.9079012397326293E-2</v>
      </c>
      <c r="O55">
        <v>9.7697530993315716E-3</v>
      </c>
      <c r="P55">
        <v>0.1722307485950868</v>
      </c>
      <c r="Q55">
        <f>Table1[[#This Row],[calc_%_H2_umol/h]]/0.005</f>
        <v>1.9539506198663144</v>
      </c>
      <c r="R55">
        <v>6.9969888576032931E-3</v>
      </c>
      <c r="S55">
        <v>0.46943450724427371</v>
      </c>
      <c r="T55">
        <v>0.1173586268110684</v>
      </c>
      <c r="U55">
        <v>1.6923765839865781E-2</v>
      </c>
      <c r="V55">
        <v>2.650736642119144E-2</v>
      </c>
    </row>
    <row r="56" spans="1:22" hidden="1" x14ac:dyDescent="0.25">
      <c r="A56" s="2" t="s">
        <v>182</v>
      </c>
      <c r="B56" s="6"/>
      <c r="C56" s="6">
        <v>4</v>
      </c>
      <c r="D56" t="s">
        <v>183</v>
      </c>
      <c r="E56" t="s">
        <v>21</v>
      </c>
      <c r="F56">
        <v>2</v>
      </c>
      <c r="G56">
        <v>3</v>
      </c>
      <c r="H56" s="1">
        <v>45147.463483796288</v>
      </c>
      <c r="I56" t="s">
        <v>184</v>
      </c>
      <c r="J56">
        <v>0.89790199999999998</v>
      </c>
      <c r="K56">
        <v>99.679082861072644</v>
      </c>
      <c r="L56">
        <v>1.6353740706325209E-2</v>
      </c>
      <c r="M56">
        <v>4.8592016168160721E-4</v>
      </c>
      <c r="N56">
        <v>4.4573981549154068E-2</v>
      </c>
      <c r="O56">
        <v>1.114349538728852E-2</v>
      </c>
      <c r="P56">
        <v>0.26498863889044783</v>
      </c>
      <c r="Q56">
        <f>Table1[[#This Row],[calc_%_H2_umol/h]]/0.005</f>
        <v>2.228699077457704</v>
      </c>
      <c r="R56">
        <v>8.5529760556712683E-3</v>
      </c>
      <c r="S56">
        <v>0.72225669421735716</v>
      </c>
      <c r="T56">
        <v>0.18056417355433929</v>
      </c>
      <c r="U56">
        <v>2.4914838307129181E-2</v>
      </c>
      <c r="V56">
        <v>1.465992102345443E-2</v>
      </c>
    </row>
    <row r="57" spans="1:22" hidden="1" x14ac:dyDescent="0.25">
      <c r="A57" s="2" t="s">
        <v>185</v>
      </c>
      <c r="B57" s="6"/>
      <c r="C57" s="6">
        <v>4</v>
      </c>
      <c r="D57" t="s">
        <v>186</v>
      </c>
      <c r="E57" t="s">
        <v>21</v>
      </c>
      <c r="F57">
        <v>2</v>
      </c>
      <c r="G57">
        <v>3</v>
      </c>
      <c r="H57" s="1">
        <v>45147.471076388887</v>
      </c>
      <c r="I57" t="s">
        <v>187</v>
      </c>
      <c r="J57">
        <v>0.88680199999999998</v>
      </c>
      <c r="K57">
        <v>99.672981143863694</v>
      </c>
      <c r="L57">
        <v>1.693699371341572E-2</v>
      </c>
      <c r="M57">
        <v>4.7856498626210671E-4</v>
      </c>
      <c r="N57">
        <v>4.6163704001246378E-2</v>
      </c>
      <c r="O57">
        <v>1.15409260003116E-2</v>
      </c>
      <c r="P57">
        <v>0.27007994708679578</v>
      </c>
      <c r="Q57">
        <f>Table1[[#This Row],[calc_%_H2_umol/h]]/0.005</f>
        <v>2.30818520006232</v>
      </c>
      <c r="R57">
        <v>7.9819980922493528E-3</v>
      </c>
      <c r="S57">
        <v>0.73613363415913458</v>
      </c>
      <c r="T57">
        <v>0.18403340853978359</v>
      </c>
      <c r="U57">
        <v>2.4428846811972351E-2</v>
      </c>
      <c r="V57">
        <v>1.557306852412348E-2</v>
      </c>
    </row>
    <row r="58" spans="1:22" hidden="1" x14ac:dyDescent="0.25">
      <c r="A58" s="2" t="s">
        <v>188</v>
      </c>
      <c r="B58" s="6"/>
      <c r="C58" s="6">
        <v>4</v>
      </c>
      <c r="D58" t="s">
        <v>189</v>
      </c>
      <c r="E58" t="s">
        <v>21</v>
      </c>
      <c r="F58">
        <v>2</v>
      </c>
      <c r="G58">
        <v>3</v>
      </c>
      <c r="H58" s="1">
        <v>45147.478587962964</v>
      </c>
      <c r="I58" t="s">
        <v>190</v>
      </c>
      <c r="J58">
        <v>0.89790199999999998</v>
      </c>
      <c r="K58">
        <v>99.681114680558323</v>
      </c>
      <c r="L58">
        <v>1.556269225838822E-2</v>
      </c>
      <c r="M58">
        <v>1.3413424637086901E-3</v>
      </c>
      <c r="N58">
        <v>4.241788897339295E-2</v>
      </c>
      <c r="O58">
        <v>1.0604472243348239E-2</v>
      </c>
      <c r="P58">
        <v>0.26457611930960251</v>
      </c>
      <c r="Q58">
        <f>Table1[[#This Row],[calc_%_H2_umol/h]]/0.005</f>
        <v>2.1208944486696479</v>
      </c>
      <c r="R58">
        <v>8.1102176484439143E-3</v>
      </c>
      <c r="S58">
        <v>0.72113232515003101</v>
      </c>
      <c r="T58">
        <v>0.18028308128750781</v>
      </c>
      <c r="U58">
        <v>2.3884949542381559E-2</v>
      </c>
      <c r="V58">
        <v>1.486155833131488E-2</v>
      </c>
    </row>
    <row r="59" spans="1:22" hidden="1" x14ac:dyDescent="0.25">
      <c r="A59" s="2" t="s">
        <v>191</v>
      </c>
      <c r="B59" s="6"/>
      <c r="C59" s="6">
        <v>4</v>
      </c>
      <c r="D59" t="s">
        <v>192</v>
      </c>
      <c r="E59" t="s">
        <v>21</v>
      </c>
      <c r="F59">
        <v>2</v>
      </c>
      <c r="G59">
        <v>3</v>
      </c>
      <c r="H59" s="1">
        <v>45147.486122685194</v>
      </c>
      <c r="I59" t="s">
        <v>193</v>
      </c>
      <c r="J59">
        <v>0.99000200000000005</v>
      </c>
      <c r="K59">
        <v>99.757396454624043</v>
      </c>
      <c r="L59">
        <v>1.374519791084269E-2</v>
      </c>
      <c r="M59">
        <v>5.112181003090096E-4</v>
      </c>
      <c r="N59">
        <v>3.7464101276254491E-2</v>
      </c>
      <c r="O59">
        <v>9.3660253190636228E-3</v>
      </c>
      <c r="P59">
        <v>0.1990437604534622</v>
      </c>
      <c r="Q59">
        <f>Table1[[#This Row],[calc_%_H2_umol/h]]/0.005</f>
        <v>1.8732050638127244</v>
      </c>
      <c r="R59">
        <v>7.4483501623171071E-3</v>
      </c>
      <c r="S59">
        <v>0.54251642271026956</v>
      </c>
      <c r="T59">
        <v>0.13562910567756739</v>
      </c>
      <c r="U59">
        <v>1.7487353011612011E-2</v>
      </c>
      <c r="V59">
        <v>1.232723400002919E-2</v>
      </c>
    </row>
    <row r="60" spans="1:22" hidden="1" x14ac:dyDescent="0.25">
      <c r="A60" s="2" t="s">
        <v>194</v>
      </c>
      <c r="B60" s="6"/>
      <c r="C60" s="6">
        <v>4</v>
      </c>
      <c r="D60" t="s">
        <v>195</v>
      </c>
      <c r="E60" t="s">
        <v>21</v>
      </c>
      <c r="F60">
        <v>2</v>
      </c>
      <c r="G60">
        <v>3</v>
      </c>
      <c r="H60" s="1">
        <v>45147.493645833332</v>
      </c>
      <c r="I60" t="s">
        <v>196</v>
      </c>
      <c r="J60">
        <v>0.89235200000000003</v>
      </c>
      <c r="K60">
        <v>99.68418782785335</v>
      </c>
      <c r="L60">
        <v>1.6275049446708569E-2</v>
      </c>
      <c r="M60">
        <v>4.3005134675349103E-4</v>
      </c>
      <c r="N60">
        <v>4.4359499565049053E-2</v>
      </c>
      <c r="O60">
        <v>1.108987489126226E-2</v>
      </c>
      <c r="P60">
        <v>0.26200382127070387</v>
      </c>
      <c r="Q60">
        <f>Table1[[#This Row],[calc_%_H2_umol/h]]/0.005</f>
        <v>2.2179749782524518</v>
      </c>
      <c r="R60">
        <v>8.063253450696313E-3</v>
      </c>
      <c r="S60">
        <v>0.71412123408629391</v>
      </c>
      <c r="T60">
        <v>0.17853030852157351</v>
      </c>
      <c r="U60">
        <v>2.3502638729948049E-2</v>
      </c>
      <c r="V60">
        <v>1.403066269928477E-2</v>
      </c>
    </row>
    <row r="61" spans="1:22" hidden="1" x14ac:dyDescent="0.25">
      <c r="A61" s="2" t="s">
        <v>197</v>
      </c>
      <c r="B61" s="6"/>
      <c r="C61" s="6">
        <v>4</v>
      </c>
      <c r="D61" t="s">
        <v>198</v>
      </c>
      <c r="E61" t="s">
        <v>21</v>
      </c>
      <c r="F61">
        <v>2</v>
      </c>
      <c r="G61">
        <v>3</v>
      </c>
      <c r="H61" s="1">
        <v>45147.501238425917</v>
      </c>
      <c r="I61" t="s">
        <v>199</v>
      </c>
      <c r="J61">
        <v>0.89235200000000003</v>
      </c>
      <c r="K61">
        <v>99.705474469272275</v>
      </c>
      <c r="L61">
        <v>1.5791003585383739E-2</v>
      </c>
      <c r="M61">
        <v>6.5153208854216093E-4</v>
      </c>
      <c r="N61">
        <v>4.3040177479717702E-2</v>
      </c>
      <c r="O61">
        <v>1.0760044369929431E-2</v>
      </c>
      <c r="P61">
        <v>0.2425221991946695</v>
      </c>
      <c r="Q61">
        <f>Table1[[#This Row],[calc_%_H2_umol/h]]/0.005</f>
        <v>2.1520088739858863</v>
      </c>
      <c r="R61">
        <v>7.4025039519631042E-3</v>
      </c>
      <c r="S61">
        <v>0.66102185587315609</v>
      </c>
      <c r="T61">
        <v>0.165255463968289</v>
      </c>
      <c r="U61">
        <v>2.227899980242333E-2</v>
      </c>
      <c r="V61">
        <v>1.3933328145265329E-2</v>
      </c>
    </row>
    <row r="62" spans="1:22" hidden="1" x14ac:dyDescent="0.25">
      <c r="A62" s="2" t="s">
        <v>200</v>
      </c>
      <c r="B62" s="6"/>
      <c r="C62" s="6">
        <v>5</v>
      </c>
      <c r="D62" t="s">
        <v>201</v>
      </c>
      <c r="E62" t="s">
        <v>21</v>
      </c>
      <c r="F62">
        <v>2</v>
      </c>
      <c r="G62">
        <v>3</v>
      </c>
      <c r="H62" s="1">
        <v>45147.510428240741</v>
      </c>
      <c r="I62" t="s">
        <v>202</v>
      </c>
      <c r="J62">
        <v>0.900752</v>
      </c>
      <c r="K62">
        <v>99.35009579926556</v>
      </c>
      <c r="L62">
        <v>0.54258736092481241</v>
      </c>
      <c r="M62">
        <v>1.2174708901306799E-2</v>
      </c>
      <c r="N62">
        <v>1.478883605223883</v>
      </c>
      <c r="O62">
        <v>0.36972090130597068</v>
      </c>
      <c r="P62">
        <v>4.2034763374061958E-2</v>
      </c>
      <c r="Q62">
        <f>Table1[[#This Row],[calc_%_H2_umol/h]]/0.005</f>
        <v>73.944180261194134</v>
      </c>
      <c r="R62">
        <v>1.157524629371043E-2</v>
      </c>
      <c r="S62">
        <v>0.11457053164196331</v>
      </c>
      <c r="T62">
        <v>2.864263291049083E-2</v>
      </c>
      <c r="U62">
        <v>2.618348991781053E-2</v>
      </c>
      <c r="V62">
        <v>3.9098586517751978E-2</v>
      </c>
    </row>
    <row r="63" spans="1:22" hidden="1" x14ac:dyDescent="0.25">
      <c r="A63" s="2" t="s">
        <v>203</v>
      </c>
      <c r="B63" s="6"/>
      <c r="C63" s="6">
        <v>5</v>
      </c>
      <c r="D63" t="s">
        <v>204</v>
      </c>
      <c r="E63" t="s">
        <v>21</v>
      </c>
      <c r="F63">
        <v>2</v>
      </c>
      <c r="G63">
        <v>3</v>
      </c>
      <c r="H63" s="1">
        <v>45147.517951388887</v>
      </c>
      <c r="I63" t="s">
        <v>205</v>
      </c>
      <c r="J63">
        <v>0.98160199999999997</v>
      </c>
      <c r="K63">
        <v>99.772497881850882</v>
      </c>
      <c r="L63">
        <v>1.541211078839526E-2</v>
      </c>
      <c r="M63">
        <v>4.9089520613196315E-4</v>
      </c>
      <c r="N63">
        <v>4.2007462038929307E-2</v>
      </c>
      <c r="O63">
        <v>1.050186550973233E-2</v>
      </c>
      <c r="P63">
        <v>0.17899841441971129</v>
      </c>
      <c r="Q63">
        <f>Table1[[#This Row],[calc_%_H2_umol/h]]/0.005</f>
        <v>2.1003731019464658</v>
      </c>
      <c r="R63">
        <v>6.9835178729842082E-3</v>
      </c>
      <c r="S63">
        <v>0.48788055069175112</v>
      </c>
      <c r="T63">
        <v>0.1219701376729378</v>
      </c>
      <c r="U63">
        <v>2.69194130820554E-2</v>
      </c>
      <c r="V63">
        <v>6.1721798589670883E-3</v>
      </c>
    </row>
    <row r="64" spans="1:22" hidden="1" x14ac:dyDescent="0.25">
      <c r="A64" s="2" t="s">
        <v>206</v>
      </c>
      <c r="B64" s="6"/>
      <c r="C64" s="6">
        <v>5</v>
      </c>
      <c r="D64" t="s">
        <v>207</v>
      </c>
      <c r="E64" t="s">
        <v>21</v>
      </c>
      <c r="F64">
        <v>2</v>
      </c>
      <c r="G64">
        <v>3</v>
      </c>
      <c r="H64" s="1">
        <v>45147.525462962964</v>
      </c>
      <c r="I64" t="s">
        <v>208</v>
      </c>
      <c r="J64">
        <v>0.89790199999999998</v>
      </c>
      <c r="K64">
        <v>99.332568730042439</v>
      </c>
      <c r="L64">
        <v>0.53742846019982093</v>
      </c>
      <c r="M64">
        <v>1.037938491817633E-2</v>
      </c>
      <c r="N64">
        <v>1.4648224341524381</v>
      </c>
      <c r="O64">
        <v>0.36620560853810952</v>
      </c>
      <c r="P64">
        <v>5.1263198271621048E-2</v>
      </c>
      <c r="Q64">
        <f>Table1[[#This Row],[calc_%_H2_umol/h]]/0.005</f>
        <v>73.2411217076219</v>
      </c>
      <c r="R64">
        <v>5.7194082794197508E-3</v>
      </c>
      <c r="S64">
        <v>0.1397236812630937</v>
      </c>
      <c r="T64">
        <v>3.4930920315773432E-2</v>
      </c>
      <c r="U64">
        <v>3.6822509676236882E-2</v>
      </c>
      <c r="V64">
        <v>4.1917101809875353E-2</v>
      </c>
    </row>
    <row r="65" spans="1:22" hidden="1" x14ac:dyDescent="0.25">
      <c r="A65" s="2" t="s">
        <v>209</v>
      </c>
      <c r="B65" s="6"/>
      <c r="C65" s="6">
        <v>5</v>
      </c>
      <c r="D65" t="s">
        <v>210</v>
      </c>
      <c r="E65" t="s">
        <v>21</v>
      </c>
      <c r="F65">
        <v>2</v>
      </c>
      <c r="G65">
        <v>3</v>
      </c>
      <c r="H65" s="1">
        <v>45147.532997685194</v>
      </c>
      <c r="I65" t="s">
        <v>211</v>
      </c>
      <c r="J65">
        <v>0.90352699999999997</v>
      </c>
      <c r="K65">
        <v>99.314490971992285</v>
      </c>
      <c r="L65">
        <v>0.55148964494120323</v>
      </c>
      <c r="M65">
        <v>9.0617734317276211E-3</v>
      </c>
      <c r="N65">
        <v>1.5031477934984629</v>
      </c>
      <c r="O65">
        <v>0.37578694837461563</v>
      </c>
      <c r="P65">
        <v>5.1174369384244293E-2</v>
      </c>
      <c r="Q65">
        <f>Table1[[#This Row],[calc_%_H2_umol/h]]/0.005</f>
        <v>75.157389674923124</v>
      </c>
      <c r="R65">
        <v>6.9773388344607041E-3</v>
      </c>
      <c r="S65">
        <v>0.13948156802074349</v>
      </c>
      <c r="T65">
        <v>3.4870392005185873E-2</v>
      </c>
      <c r="U65">
        <v>4.0540196917710873E-2</v>
      </c>
      <c r="V65">
        <v>4.2304816764542737E-2</v>
      </c>
    </row>
    <row r="66" spans="1:22" hidden="1" x14ac:dyDescent="0.25">
      <c r="A66" s="2" t="s">
        <v>212</v>
      </c>
      <c r="B66" s="6"/>
      <c r="C66" s="6">
        <v>5</v>
      </c>
      <c r="D66" t="s">
        <v>213</v>
      </c>
      <c r="E66" t="s">
        <v>21</v>
      </c>
      <c r="F66">
        <v>2</v>
      </c>
      <c r="G66">
        <v>3</v>
      </c>
      <c r="H66" s="1">
        <v>45147.540601851862</v>
      </c>
      <c r="I66" t="s">
        <v>214</v>
      </c>
      <c r="J66">
        <v>0.978827</v>
      </c>
      <c r="K66">
        <v>99.758683351873685</v>
      </c>
      <c r="L66">
        <v>1.593101669680836E-2</v>
      </c>
      <c r="M66">
        <v>4.166014872924301E-4</v>
      </c>
      <c r="N66">
        <v>4.3421799150095933E-2</v>
      </c>
      <c r="O66">
        <v>1.085544978752398E-2</v>
      </c>
      <c r="P66">
        <v>0.1811536377422269</v>
      </c>
      <c r="Q66">
        <f>Table1[[#This Row],[calc_%_H2_umol/h]]/0.005</f>
        <v>2.1710899575047957</v>
      </c>
      <c r="R66">
        <v>8.1915472614758015E-3</v>
      </c>
      <c r="S66">
        <v>0.4937548571478243</v>
      </c>
      <c r="T66">
        <v>0.1234387142869561</v>
      </c>
      <c r="U66">
        <v>3.8208243627337067E-2</v>
      </c>
      <c r="V66">
        <v>6.0237500599496464E-3</v>
      </c>
    </row>
    <row r="67" spans="1:22" hidden="1" x14ac:dyDescent="0.25">
      <c r="A67" s="2" t="s">
        <v>215</v>
      </c>
      <c r="B67" s="6"/>
      <c r="C67" s="6">
        <v>5</v>
      </c>
      <c r="D67" t="s">
        <v>216</v>
      </c>
      <c r="E67" t="s">
        <v>21</v>
      </c>
      <c r="F67">
        <v>2</v>
      </c>
      <c r="G67">
        <v>3</v>
      </c>
      <c r="H67" s="1">
        <v>45147.548842592587</v>
      </c>
      <c r="I67" t="s">
        <v>217</v>
      </c>
      <c r="J67">
        <v>0.89790199999999998</v>
      </c>
      <c r="K67">
        <v>99.276258851563426</v>
      </c>
      <c r="L67">
        <v>0.5937804654648694</v>
      </c>
      <c r="M67">
        <v>9.28081971616199E-3</v>
      </c>
      <c r="N67">
        <v>1.6184162380440821</v>
      </c>
      <c r="O67">
        <v>0.40460405951102052</v>
      </c>
      <c r="P67">
        <v>4.2324635779026787E-2</v>
      </c>
      <c r="Q67">
        <f>Table1[[#This Row],[calc_%_H2_umol/h]]/0.005</f>
        <v>80.920811902204107</v>
      </c>
      <c r="R67">
        <v>1.1160895234671869E-2</v>
      </c>
      <c r="S67">
        <v>0.1153606118726908</v>
      </c>
      <c r="T67">
        <v>2.884015296817271E-2</v>
      </c>
      <c r="U67">
        <v>4.5638855525481033E-2</v>
      </c>
      <c r="V67">
        <v>4.1997191667199257E-2</v>
      </c>
    </row>
    <row r="68" spans="1:22" hidden="1" x14ac:dyDescent="0.25">
      <c r="A68" s="2" t="s">
        <v>218</v>
      </c>
      <c r="B68" s="6"/>
      <c r="C68" s="6">
        <v>5</v>
      </c>
      <c r="D68" t="s">
        <v>219</v>
      </c>
      <c r="E68" t="s">
        <v>21</v>
      </c>
      <c r="F68">
        <v>2</v>
      </c>
      <c r="G68">
        <v>3</v>
      </c>
      <c r="H68" s="1">
        <v>45147.557060185187</v>
      </c>
      <c r="I68" t="s">
        <v>220</v>
      </c>
      <c r="J68">
        <v>0.89512700000000001</v>
      </c>
      <c r="K68">
        <v>99.260649055885267</v>
      </c>
      <c r="L68">
        <v>0.60731902633798507</v>
      </c>
      <c r="M68">
        <v>9.6309365751540248E-3</v>
      </c>
      <c r="N68">
        <v>1.6553171265562101</v>
      </c>
      <c r="O68">
        <v>0.41382928163905253</v>
      </c>
      <c r="P68">
        <v>4.2786960507522058E-2</v>
      </c>
      <c r="Q68">
        <f>Table1[[#This Row],[calc_%_H2_umol/h]]/0.005</f>
        <v>82.765856327810511</v>
      </c>
      <c r="R68">
        <v>1.172646527362369E-2</v>
      </c>
      <c r="S68">
        <v>0.1166207305383668</v>
      </c>
      <c r="T68">
        <v>2.91551826345917E-2</v>
      </c>
      <c r="U68">
        <v>4.6397439504121951E-2</v>
      </c>
      <c r="V68">
        <v>4.2847517765094489E-2</v>
      </c>
    </row>
    <row r="69" spans="1:22" hidden="1" x14ac:dyDescent="0.25">
      <c r="A69" s="2" t="s">
        <v>221</v>
      </c>
      <c r="B69" s="6"/>
      <c r="C69" s="6">
        <v>5</v>
      </c>
      <c r="D69" t="s">
        <v>222</v>
      </c>
      <c r="E69" t="s">
        <v>21</v>
      </c>
      <c r="F69">
        <v>2</v>
      </c>
      <c r="G69">
        <v>3</v>
      </c>
      <c r="H69" s="1">
        <v>45147.564583333333</v>
      </c>
      <c r="I69" t="s">
        <v>223</v>
      </c>
      <c r="J69">
        <v>0.90525199999999995</v>
      </c>
      <c r="K69">
        <v>99.247578666956059</v>
      </c>
      <c r="L69">
        <v>0.62024791664931533</v>
      </c>
      <c r="M69">
        <v>8.863347596181485E-3</v>
      </c>
      <c r="N69">
        <v>1.6905562885642871</v>
      </c>
      <c r="O69">
        <v>0.42263907214107171</v>
      </c>
      <c r="P69">
        <v>4.204799281992147E-2</v>
      </c>
      <c r="Q69">
        <f>Table1[[#This Row],[calc_%_H2_umol/h]]/0.005</f>
        <v>84.527814428214342</v>
      </c>
      <c r="R69">
        <v>5.7330681360181976E-3</v>
      </c>
      <c r="S69">
        <v>0.1146065900023248</v>
      </c>
      <c r="T69">
        <v>2.86516475005812E-2</v>
      </c>
      <c r="U69">
        <v>4.6672892060502007E-2</v>
      </c>
      <c r="V69">
        <v>4.3452531514191602E-2</v>
      </c>
    </row>
    <row r="70" spans="1:22" hidden="1" x14ac:dyDescent="0.25">
      <c r="A70" s="2" t="s">
        <v>224</v>
      </c>
      <c r="B70" s="6"/>
      <c r="C70" s="6">
        <v>5</v>
      </c>
      <c r="D70" t="s">
        <v>225</v>
      </c>
      <c r="E70" t="s">
        <v>21</v>
      </c>
      <c r="F70">
        <v>2</v>
      </c>
      <c r="G70">
        <v>3</v>
      </c>
      <c r="H70" s="1">
        <v>45147.572581018518</v>
      </c>
      <c r="I70" t="s">
        <v>226</v>
      </c>
      <c r="J70">
        <v>0.900752</v>
      </c>
      <c r="K70">
        <v>99.227990619179195</v>
      </c>
      <c r="L70">
        <v>0.63052817070827194</v>
      </c>
      <c r="M70">
        <v>7.0284369175033822E-3</v>
      </c>
      <c r="N70">
        <v>1.718576291019585</v>
      </c>
      <c r="O70">
        <v>0.42964407275489619</v>
      </c>
      <c r="P70">
        <v>4.7935054022082681E-2</v>
      </c>
      <c r="Q70">
        <f>Table1[[#This Row],[calc_%_H2_umol/h]]/0.005</f>
        <v>85.92881455097924</v>
      </c>
      <c r="R70">
        <v>9.2131071439090079E-3</v>
      </c>
      <c r="S70">
        <v>0.13065244532779061</v>
      </c>
      <c r="T70">
        <v>3.2663111331947638E-2</v>
      </c>
      <c r="U70">
        <v>4.794707319618733E-2</v>
      </c>
      <c r="V70">
        <v>4.5599082894263281E-2</v>
      </c>
    </row>
    <row r="71" spans="1:22" hidden="1" x14ac:dyDescent="0.25">
      <c r="A71" s="2" t="s">
        <v>227</v>
      </c>
      <c r="B71" s="6"/>
      <c r="C71" s="6">
        <v>5</v>
      </c>
      <c r="D71" t="s">
        <v>228</v>
      </c>
      <c r="E71" t="s">
        <v>21</v>
      </c>
      <c r="F71">
        <v>2</v>
      </c>
      <c r="G71">
        <v>3</v>
      </c>
      <c r="H71" s="1">
        <v>45147.58017361111</v>
      </c>
      <c r="I71" t="s">
        <v>229</v>
      </c>
      <c r="J71">
        <v>0.98437699999999995</v>
      </c>
      <c r="K71">
        <v>99.760105423044507</v>
      </c>
      <c r="L71">
        <v>1.6174723949850721E-2</v>
      </c>
      <c r="M71">
        <v>5.831796424929271E-4</v>
      </c>
      <c r="N71">
        <v>4.4086051005104501E-2</v>
      </c>
      <c r="O71">
        <v>1.1021512751276131E-2</v>
      </c>
      <c r="P71">
        <v>0.17408651363315961</v>
      </c>
      <c r="Q71">
        <f>Table1[[#This Row],[calc_%_H2_umol/h]]/0.005</f>
        <v>2.204302550255226</v>
      </c>
      <c r="R71">
        <v>7.5184342982931316E-3</v>
      </c>
      <c r="S71">
        <v>0.47449260606411298</v>
      </c>
      <c r="T71">
        <v>0.1186231515160283</v>
      </c>
      <c r="U71">
        <v>4.3399476400586542E-2</v>
      </c>
      <c r="V71">
        <v>6.2338629718977807E-3</v>
      </c>
    </row>
    <row r="72" spans="1:22" hidden="1" x14ac:dyDescent="0.25">
      <c r="A72" s="2" t="s">
        <v>230</v>
      </c>
      <c r="B72" s="6"/>
      <c r="C72" s="6">
        <v>5</v>
      </c>
      <c r="D72" t="s">
        <v>231</v>
      </c>
      <c r="E72" t="s">
        <v>21</v>
      </c>
      <c r="F72">
        <v>2</v>
      </c>
      <c r="G72">
        <v>3</v>
      </c>
      <c r="H72" s="1">
        <v>45147.587731481479</v>
      </c>
      <c r="I72" t="s">
        <v>232</v>
      </c>
      <c r="J72">
        <v>0.978827</v>
      </c>
      <c r="K72">
        <v>99.755539473517317</v>
      </c>
      <c r="L72">
        <v>1.5985933353454541E-2</v>
      </c>
      <c r="M72">
        <v>4.2068483532080748E-4</v>
      </c>
      <c r="N72">
        <v>4.3571480747966802E-2</v>
      </c>
      <c r="O72">
        <v>1.0892870186991701E-2</v>
      </c>
      <c r="P72">
        <v>0.1780191601755601</v>
      </c>
      <c r="Q72">
        <f>Table1[[#This Row],[calc_%_H2_umol/h]]/0.005</f>
        <v>2.1785740373983402</v>
      </c>
      <c r="R72">
        <v>8.1098804642241069E-3</v>
      </c>
      <c r="S72">
        <v>0.48521148179830548</v>
      </c>
      <c r="T72">
        <v>0.1213028704495764</v>
      </c>
      <c r="U72">
        <v>4.3838484007568727E-2</v>
      </c>
      <c r="V72">
        <v>6.6169489460949612E-3</v>
      </c>
    </row>
    <row r="73" spans="1:22" hidden="1" x14ac:dyDescent="0.25">
      <c r="A73" s="2" t="s">
        <v>233</v>
      </c>
      <c r="B73" s="6"/>
      <c r="C73" s="6">
        <v>5</v>
      </c>
      <c r="D73" t="s">
        <v>234</v>
      </c>
      <c r="E73" t="s">
        <v>21</v>
      </c>
      <c r="F73">
        <v>2</v>
      </c>
      <c r="G73">
        <v>3</v>
      </c>
      <c r="H73" s="1">
        <v>45147.596041666657</v>
      </c>
      <c r="I73" t="s">
        <v>235</v>
      </c>
      <c r="J73">
        <v>0.89235200000000003</v>
      </c>
      <c r="K73">
        <v>99.247109408506219</v>
      </c>
      <c r="L73">
        <v>0.62171004586528622</v>
      </c>
      <c r="M73">
        <v>7.6192814342877788E-3</v>
      </c>
      <c r="N73">
        <v>1.6945414881504559</v>
      </c>
      <c r="O73">
        <v>0.42363537203761398</v>
      </c>
      <c r="P73">
        <v>4.0470367776210672E-2</v>
      </c>
      <c r="Q73">
        <f>Table1[[#This Row],[calc_%_H2_umol/h]]/0.005</f>
        <v>84.727074407522792</v>
      </c>
      <c r="R73">
        <v>1.082814328251124E-2</v>
      </c>
      <c r="S73">
        <v>0.1103065933928243</v>
      </c>
      <c r="T73">
        <v>2.7576648348206081E-2</v>
      </c>
      <c r="U73">
        <v>4.8322706266965457E-2</v>
      </c>
      <c r="V73">
        <v>4.2387471585325173E-2</v>
      </c>
    </row>
    <row r="74" spans="1:22" hidden="1" x14ac:dyDescent="0.25">
      <c r="A74" s="2" t="s">
        <v>236</v>
      </c>
      <c r="B74" s="6"/>
      <c r="C74" s="6">
        <v>5</v>
      </c>
      <c r="D74" t="s">
        <v>237</v>
      </c>
      <c r="E74" t="s">
        <v>21</v>
      </c>
      <c r="F74">
        <v>2</v>
      </c>
      <c r="G74">
        <v>3</v>
      </c>
      <c r="H74" s="1">
        <v>45147.604328703703</v>
      </c>
      <c r="I74" t="s">
        <v>238</v>
      </c>
      <c r="J74">
        <v>0.92302700000000004</v>
      </c>
      <c r="K74">
        <v>99.341248622353106</v>
      </c>
      <c r="L74">
        <v>0.53378281704316333</v>
      </c>
      <c r="M74">
        <v>4.8184845426732939E-3</v>
      </c>
      <c r="N74">
        <v>1.4548858188105549</v>
      </c>
      <c r="O74">
        <v>0.36372145470263872</v>
      </c>
      <c r="P74">
        <v>3.848533329053256E-2</v>
      </c>
      <c r="Q74">
        <f>Table1[[#This Row],[calc_%_H2_umol/h]]/0.005</f>
        <v>72.744290940527748</v>
      </c>
      <c r="R74">
        <v>1.1028301102500641E-2</v>
      </c>
      <c r="S74">
        <v>0.10489615598110549</v>
      </c>
      <c r="T74">
        <v>2.622403899527638E-2</v>
      </c>
      <c r="U74">
        <v>4.6378785033710332E-2</v>
      </c>
      <c r="V74">
        <v>4.0104442279488853E-2</v>
      </c>
    </row>
    <row r="75" spans="1:22" hidden="1" x14ac:dyDescent="0.25">
      <c r="A75" s="2" t="s">
        <v>239</v>
      </c>
      <c r="B75" s="6"/>
      <c r="C75" s="6">
        <v>5</v>
      </c>
      <c r="D75" t="s">
        <v>240</v>
      </c>
      <c r="E75" t="s">
        <v>21</v>
      </c>
      <c r="F75">
        <v>2</v>
      </c>
      <c r="G75">
        <v>3</v>
      </c>
      <c r="H75" s="1">
        <v>45147.611851851849</v>
      </c>
      <c r="I75" t="s">
        <v>241</v>
      </c>
      <c r="J75">
        <v>0.978827</v>
      </c>
      <c r="K75">
        <v>99.764879825571683</v>
      </c>
      <c r="L75">
        <v>1.7400781227568472E-2</v>
      </c>
      <c r="M75">
        <v>4.8476327682123638E-4</v>
      </c>
      <c r="N75">
        <v>4.7427809655714602E-2</v>
      </c>
      <c r="O75">
        <v>1.185695241392865E-2</v>
      </c>
      <c r="P75">
        <v>0.16746260645110769</v>
      </c>
      <c r="Q75">
        <f>Table1[[#This Row],[calc_%_H2_umol/h]]/0.005</f>
        <v>2.3713904827857299</v>
      </c>
      <c r="R75">
        <v>8.3225439558081669E-3</v>
      </c>
      <c r="S75">
        <v>0.45643839315844448</v>
      </c>
      <c r="T75">
        <v>0.11410959828961111</v>
      </c>
      <c r="U75">
        <v>4.4446691530013807E-2</v>
      </c>
      <c r="V75">
        <v>5.8100952196244544E-3</v>
      </c>
    </row>
    <row r="76" spans="1:22" hidden="1" x14ac:dyDescent="0.25">
      <c r="A76" s="2" t="s">
        <v>242</v>
      </c>
      <c r="B76" s="6"/>
      <c r="C76" s="6">
        <v>5</v>
      </c>
      <c r="D76" t="s">
        <v>243</v>
      </c>
      <c r="E76" t="s">
        <v>21</v>
      </c>
      <c r="F76">
        <v>2</v>
      </c>
      <c r="G76">
        <v>3</v>
      </c>
      <c r="H76" s="1">
        <v>45147.619375000002</v>
      </c>
      <c r="I76" t="s">
        <v>244</v>
      </c>
      <c r="J76">
        <v>0.98715200000000003</v>
      </c>
      <c r="K76">
        <v>99.768807289965395</v>
      </c>
      <c r="L76">
        <v>1.5680853480273389E-2</v>
      </c>
      <c r="M76">
        <v>5.2289565934654004E-4</v>
      </c>
      <c r="N76">
        <v>4.2739950831821333E-2</v>
      </c>
      <c r="O76">
        <v>1.068498770795533E-2</v>
      </c>
      <c r="P76">
        <v>0.16594175401839351</v>
      </c>
      <c r="Q76">
        <f>Table1[[#This Row],[calc_%_H2_umol/h]]/0.005</f>
        <v>2.1369975415910658</v>
      </c>
      <c r="R76">
        <v>8.3139140128943179E-3</v>
      </c>
      <c r="S76">
        <v>0.45229313676162719</v>
      </c>
      <c r="T76">
        <v>0.1130732841904068</v>
      </c>
      <c r="U76">
        <v>4.3500497525531943E-2</v>
      </c>
      <c r="V76">
        <v>6.0696050103955009E-3</v>
      </c>
    </row>
    <row r="77" spans="1:22" x14ac:dyDescent="0.25">
      <c r="A77" s="8" t="s">
        <v>247</v>
      </c>
      <c r="B77" s="9"/>
      <c r="C77" s="9"/>
      <c r="N77">
        <f>SUBTOTAL(103,Table1[calc_%_H2_umol])</f>
        <v>15</v>
      </c>
      <c r="V77">
        <f>SUBTOTAL(109,Table1[calc_%_CO2_Avg])</f>
        <v>0.44720665817100969</v>
      </c>
    </row>
    <row r="78" spans="1:22" ht="15.75" thickBot="1" x14ac:dyDescent="0.3"/>
    <row r="79" spans="1:22" ht="15.75" thickTop="1" x14ac:dyDescent="0.25">
      <c r="F79" t="s">
        <v>253</v>
      </c>
      <c r="H79" s="10">
        <f>SUBTOTAL(101,Table1[calc_%_H2_umol])</f>
        <v>5.5927965237445578</v>
      </c>
      <c r="I79" s="10">
        <f>SUBTOTAL(107,Table1[calc_%_H2_umol])</f>
        <v>4.1341855173716571</v>
      </c>
      <c r="J79" s="5">
        <f>((I79*2)/H79)*100</f>
        <v>147.83965409146288</v>
      </c>
      <c r="L79" t="s">
        <v>254</v>
      </c>
      <c r="N79" s="10">
        <f>SUBTOTAL(101,Table1[calc_%_H2_umol])</f>
        <v>5.5927965237445578</v>
      </c>
      <c r="O79" s="10">
        <f>SUBTOTAL(107,Table1[calc_%_H2_umol])</f>
        <v>4.1341855173716571</v>
      </c>
      <c r="P79" s="5">
        <f>((O79*2)/N79)*100</f>
        <v>147.83965409146288</v>
      </c>
      <c r="Q79" s="11"/>
    </row>
    <row r="80" spans="1:22" x14ac:dyDescent="0.25">
      <c r="F80" t="s">
        <v>251</v>
      </c>
      <c r="G80" t="s">
        <v>252</v>
      </c>
      <c r="H80" t="s">
        <v>249</v>
      </c>
      <c r="I80" t="s">
        <v>248</v>
      </c>
      <c r="J80" t="s">
        <v>250</v>
      </c>
      <c r="L80" t="s">
        <v>251</v>
      </c>
      <c r="M80" t="s">
        <v>252</v>
      </c>
      <c r="N80" t="s">
        <v>249</v>
      </c>
      <c r="O80" t="s">
        <v>248</v>
      </c>
      <c r="P80" t="s">
        <v>250</v>
      </c>
      <c r="Q80" t="s">
        <v>256</v>
      </c>
    </row>
    <row r="81" spans="6:17" x14ac:dyDescent="0.25">
      <c r="F81">
        <v>1</v>
      </c>
      <c r="H81">
        <v>5.5927965237445578</v>
      </c>
      <c r="I81">
        <v>4.1341855173716571</v>
      </c>
      <c r="J81">
        <v>147.83965409146288</v>
      </c>
      <c r="L81">
        <v>1</v>
      </c>
      <c r="N81">
        <v>7.6069953650111879</v>
      </c>
      <c r="O81">
        <v>2.6819715931826766</v>
      </c>
      <c r="P81">
        <v>70.513296367145401</v>
      </c>
      <c r="Q81">
        <v>11</v>
      </c>
    </row>
    <row r="82" spans="6:17" x14ac:dyDescent="0.25">
      <c r="F82">
        <v>2</v>
      </c>
      <c r="H82">
        <v>3.6310669970394693</v>
      </c>
      <c r="I82">
        <v>1.9162201475733875</v>
      </c>
      <c r="J82">
        <v>105.54584363966548</v>
      </c>
      <c r="L82">
        <v>2</v>
      </c>
      <c r="N82">
        <v>4.5248746590573292</v>
      </c>
      <c r="O82">
        <v>0.56190136532346224</v>
      </c>
      <c r="P82">
        <v>24.836107413438217</v>
      </c>
      <c r="Q82">
        <v>12</v>
      </c>
    </row>
    <row r="83" spans="6:17" x14ac:dyDescent="0.25">
      <c r="F83">
        <v>3</v>
      </c>
      <c r="H83">
        <v>5.386648337785678E-2</v>
      </c>
      <c r="I83">
        <v>5.4051033124548186E-3</v>
      </c>
      <c r="J83">
        <v>20.068521178706561</v>
      </c>
      <c r="L83">
        <v>3</v>
      </c>
      <c r="N83">
        <v>0</v>
      </c>
      <c r="O83">
        <v>0</v>
      </c>
      <c r="P83">
        <v>0</v>
      </c>
    </row>
    <row r="84" spans="6:17" x14ac:dyDescent="0.25">
      <c r="F84">
        <v>4</v>
      </c>
      <c r="H84">
        <v>4.3593004956504491E-2</v>
      </c>
      <c r="I84">
        <v>2.9494439217154869E-3</v>
      </c>
      <c r="J84">
        <v>13.531730261120261</v>
      </c>
      <c r="L84">
        <v>4</v>
      </c>
      <c r="N84">
        <v>0</v>
      </c>
      <c r="O84">
        <v>0</v>
      </c>
      <c r="P84">
        <v>0</v>
      </c>
    </row>
    <row r="85" spans="6:17" x14ac:dyDescent="0.25">
      <c r="F85">
        <v>5</v>
      </c>
      <c r="H85">
        <v>0.96949344249663938</v>
      </c>
      <c r="I85">
        <v>0.78667721286755932</v>
      </c>
      <c r="J85">
        <v>162.28623699438509</v>
      </c>
      <c r="L85">
        <v>5</v>
      </c>
      <c r="N85">
        <v>1.5865718982244399</v>
      </c>
      <c r="O85">
        <v>0.10974733431228355</v>
      </c>
      <c r="P85">
        <v>13.83452391096851</v>
      </c>
      <c r="Q85">
        <v>9</v>
      </c>
    </row>
  </sheetData>
  <pageMargins left="0.75" right="0.75" top="1" bottom="1" header="0.5" footer="0.5"/>
  <tableParts count="3">
    <tablePart r:id="rId1"/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53255131-b129-4010-86e1-474bfd7e8076}" enabled="0" method="" siteId="{53255131-b129-4010-86e1-474bfd7e807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Gee</cp:lastModifiedBy>
  <dcterms:created xsi:type="dcterms:W3CDTF">2023-08-11T09:34:38Z</dcterms:created>
  <dcterms:modified xsi:type="dcterms:W3CDTF">2023-08-11T11:02:50Z</dcterms:modified>
</cp:coreProperties>
</file>