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completed/"/>
    </mc:Choice>
  </mc:AlternateContent>
  <xr:revisionPtr revIDLastSave="3" documentId="11_40897DE3C2C7D4C660CA0AD04B5ED87656CDB174" xr6:coauthVersionLast="47" xr6:coauthVersionMax="47" xr10:uidLastSave="{DE5A57EF-E25C-4718-AD7B-083263488F3D}"/>
  <bookViews>
    <workbookView xWindow="51480" yWindow="5400" windowWidth="29040" windowHeight="158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1" l="1"/>
  <c r="V31" i="1"/>
  <c r="V30" i="1"/>
  <c r="V29" i="1"/>
  <c r="V28" i="1"/>
  <c r="V16" i="1"/>
  <c r="V15" i="1"/>
  <c r="V14" i="1"/>
  <c r="V13" i="1"/>
  <c r="V2" i="1"/>
  <c r="V3" i="1"/>
  <c r="V4" i="1"/>
  <c r="V5" i="1"/>
  <c r="V6" i="1"/>
  <c r="V7" i="1"/>
  <c r="V8" i="1"/>
  <c r="V9" i="1"/>
  <c r="V10" i="1"/>
  <c r="V11" i="1"/>
  <c r="V12" i="1"/>
  <c r="V17" i="1"/>
  <c r="V18" i="1"/>
  <c r="V19" i="1"/>
  <c r="V20" i="1"/>
  <c r="V21" i="1"/>
  <c r="V22" i="1"/>
  <c r="V23" i="1"/>
  <c r="V24" i="1"/>
  <c r="V25" i="1"/>
  <c r="V26" i="1"/>
  <c r="V27" i="1"/>
</calcChain>
</file>

<file path=xl/sharedStrings.xml><?xml version="1.0" encoding="utf-8"?>
<sst xmlns="http://schemas.openxmlformats.org/spreadsheetml/2006/main" count="142" uniqueCount="113">
  <si>
    <t>form_id</t>
  </si>
  <si>
    <t>form_name</t>
  </si>
  <si>
    <t>form_status</t>
  </si>
  <si>
    <t>Water 1</t>
  </si>
  <si>
    <t>P10</t>
  </si>
  <si>
    <t>Glucose 100g/L</t>
  </si>
  <si>
    <t>NaOH 0.5M</t>
  </si>
  <si>
    <t>sample_name</t>
  </si>
  <si>
    <t>Baratron_Avg</t>
  </si>
  <si>
    <t>calc_%_N2_Avg</t>
  </si>
  <si>
    <t>calc_%_H2_Avg</t>
  </si>
  <si>
    <t>calc_%_H2_2STD</t>
  </si>
  <si>
    <t>calc_%_H2_umol</t>
  </si>
  <si>
    <t>calc_%_H2_umol/h</t>
  </si>
  <si>
    <t>calc_%_O2_Avg</t>
  </si>
  <si>
    <t>calc_%_O2_2STD</t>
  </si>
  <si>
    <t>calc_%_O2_umol</t>
  </si>
  <si>
    <t>calc_%_O2_umol/h</t>
  </si>
  <si>
    <t>calc_%_Ar_Avg</t>
  </si>
  <si>
    <t>calc_%_CO2_Avg</t>
  </si>
  <si>
    <t>344487</t>
  </si>
  <si>
    <t>1</t>
  </si>
  <si>
    <t>Complete</t>
  </si>
  <si>
    <t>344488</t>
  </si>
  <si>
    <t>2</t>
  </si>
  <si>
    <t>344489</t>
  </si>
  <si>
    <t>3</t>
  </si>
  <si>
    <t>344490</t>
  </si>
  <si>
    <t>4</t>
  </si>
  <si>
    <t>344491</t>
  </si>
  <si>
    <t>5</t>
  </si>
  <si>
    <t>344492</t>
  </si>
  <si>
    <t>6</t>
  </si>
  <si>
    <t>344493</t>
  </si>
  <si>
    <t>7</t>
  </si>
  <si>
    <t>344494</t>
  </si>
  <si>
    <t>8</t>
  </si>
  <si>
    <t>344495</t>
  </si>
  <si>
    <t>9</t>
  </si>
  <si>
    <t>344496</t>
  </si>
  <si>
    <t>10</t>
  </si>
  <si>
    <t>344497</t>
  </si>
  <si>
    <t>11</t>
  </si>
  <si>
    <t>344498</t>
  </si>
  <si>
    <t>12</t>
  </si>
  <si>
    <t>344499</t>
  </si>
  <si>
    <t>13</t>
  </si>
  <si>
    <t>344500</t>
  </si>
  <si>
    <t>14</t>
  </si>
  <si>
    <t>344501</t>
  </si>
  <si>
    <t>15</t>
  </si>
  <si>
    <t>344502</t>
  </si>
  <si>
    <t>16</t>
  </si>
  <si>
    <t>PlateAgilent 2_Vial1</t>
  </si>
  <si>
    <t>344503</t>
  </si>
  <si>
    <t>17</t>
  </si>
  <si>
    <t>344504</t>
  </si>
  <si>
    <t>18</t>
  </si>
  <si>
    <t>PlateAgilent 2_Vial3</t>
  </si>
  <si>
    <t>344505</t>
  </si>
  <si>
    <t>19</t>
  </si>
  <si>
    <t>PlateAgilent 2_Vial4</t>
  </si>
  <si>
    <t>344506</t>
  </si>
  <si>
    <t>20</t>
  </si>
  <si>
    <t>PlateAgilent 2_Vial5</t>
  </si>
  <si>
    <t>344507</t>
  </si>
  <si>
    <t>21</t>
  </si>
  <si>
    <t>PlateAgilent 2_Vial6</t>
  </si>
  <si>
    <t>344508</t>
  </si>
  <si>
    <t>22</t>
  </si>
  <si>
    <t>PlateAgilent 2_Vial7</t>
  </si>
  <si>
    <t>344509</t>
  </si>
  <si>
    <t>23</t>
  </si>
  <si>
    <t>PlateAgilent 2_Vial8</t>
  </si>
  <si>
    <t>344510</t>
  </si>
  <si>
    <t>24</t>
  </si>
  <si>
    <t>PlateAgilent 2_Vial9</t>
  </si>
  <si>
    <t>344511</t>
  </si>
  <si>
    <t>25</t>
  </si>
  <si>
    <t>PlateAgilent 2_Vial10</t>
  </si>
  <si>
    <t>344512</t>
  </si>
  <si>
    <t>26</t>
  </si>
  <si>
    <t>PlateAgilent 2_Vial11</t>
  </si>
  <si>
    <t>344513</t>
  </si>
  <si>
    <t>27</t>
  </si>
  <si>
    <t>PlateAgilent 2_Vial12</t>
  </si>
  <si>
    <t>344514</t>
  </si>
  <si>
    <t>28</t>
  </si>
  <si>
    <t>PlateAgilent 2_Vial13</t>
  </si>
  <si>
    <t>344515</t>
  </si>
  <si>
    <t>29</t>
  </si>
  <si>
    <t>PlateAgilent 2_Vial14</t>
  </si>
  <si>
    <t>344516</t>
  </si>
  <si>
    <t>30</t>
  </si>
  <si>
    <t>PlateAgilent 2_Vial15</t>
  </si>
  <si>
    <t>PlateAgilent 1_Vial1</t>
  </si>
  <si>
    <t>PlateAgilent 1_Vial2</t>
  </si>
  <si>
    <t>PlateAgilent 1_Vial3</t>
  </si>
  <si>
    <t>PlateAgilent 1_Vial4</t>
  </si>
  <si>
    <t>PlateAgilent 1_Vial5</t>
  </si>
  <si>
    <t>PlateAgilent 1_Vial6</t>
  </si>
  <si>
    <t>PlateAgilent 1_Vial7</t>
  </si>
  <si>
    <t>PlateAgilent 1_Vial8</t>
  </si>
  <si>
    <t>PlateAgilent 1_Vial9</t>
  </si>
  <si>
    <t>PlateAgilent 1_Vial10</t>
  </si>
  <si>
    <t>PlateAgilent 1_Vial11</t>
  </si>
  <si>
    <t>PlateAgilent 1_Vial12</t>
  </si>
  <si>
    <t>PlateAgilent 1_Vial13</t>
  </si>
  <si>
    <t>PlateAgilent 1_Vial14</t>
  </si>
  <si>
    <t>PlateAgilent 1_Vial15</t>
  </si>
  <si>
    <t>Irr time</t>
  </si>
  <si>
    <t>H2 umol/hg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</si>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</sst>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074507-B2B5-4EB6-BEEC-54D8256AE781}" name="Table1" displayName="Table1" ref="A1:V32" totalsRowCount="1" headerRowDxfId="5" headerRowBorderDxfId="4" tableBorderDxfId="3">
  <autoFilter ref="A1:V31" xr:uid="{C864AAF3-26D7-4AD0-9610-B57F352DF68A}">
    <filterColumn colId="3">
      <filters>
        <filter val="0"/>
        <filter val="3"/>
      </filters>
    </filterColumn>
    <filterColumn colId="21">
      <filters>
        <filter val="38.82923995"/>
        <filter val="42.10476051"/>
        <filter val="44.09909007"/>
        <filter val="45.32017133"/>
        <filter val="59.4863205"/>
        <filter val="61.63214743"/>
        <filter val="92.19331037"/>
      </filters>
    </filterColumn>
  </autoFilter>
  <tableColumns count="22">
    <tableColumn id="1" xr3:uid="{DE107E4E-FFF5-4FE5-8131-00FACF57F5A1}" name="form_id" totalsRowLabel="Total" dataDxfId="2" totalsRowDxfId="1"/>
    <tableColumn id="2" xr3:uid="{F5EDC6D7-F5BF-4624-8A46-46CBB982F8B8}" name="form_name"/>
    <tableColumn id="3" xr3:uid="{BB9DAE20-C79E-4CE0-824F-FF36005A1AD6}" name="form_status"/>
    <tableColumn id="4" xr3:uid="{43F16CE7-C78E-480E-91A3-2E4C18B780C2}" name="Water 1"/>
    <tableColumn id="5" xr3:uid="{92E853F1-14DA-4F52-B535-2BA9783B68B5}" name="P10"/>
    <tableColumn id="6" xr3:uid="{BB844F06-955B-40DC-8E01-AE194907C62C}" name="Glucose 100g/L"/>
    <tableColumn id="7" xr3:uid="{E8183694-FAB6-4103-870B-9EC3926E8E87}" name="NaOH 0.5M"/>
    <tableColumn id="21" xr3:uid="{91B0B932-53A8-4FB0-B610-F41DDA558FAE}" name="Irr time"/>
    <tableColumn id="8" xr3:uid="{3601D718-7670-4CE7-860B-AB95818BD040}" name="sample_name"/>
    <tableColumn id="9" xr3:uid="{0BB04ADD-AEF7-481D-A78E-CEDD339CBA11}" name="Baratron_Avg"/>
    <tableColumn id="10" xr3:uid="{A0F38677-7EA8-4786-AC28-59011B900196}" name="calc_%_N2_Avg"/>
    <tableColumn id="11" xr3:uid="{78D1F209-B64E-4E05-AE2E-9AEA234B394F}" name="calc_%_H2_Avg"/>
    <tableColumn id="12" xr3:uid="{A34DF520-7790-4A93-B445-E06C09CC4655}" name="calc_%_H2_2STD"/>
    <tableColumn id="13" xr3:uid="{C16864CA-94E6-4215-9CA3-CD51BB9D2BF7}" name="calc_%_H2_umol"/>
    <tableColumn id="14" xr3:uid="{C28B42E2-2684-40A1-B6FD-0E8F14B47079}" name="calc_%_H2_umol/h"/>
    <tableColumn id="15" xr3:uid="{78A004FF-329C-4B5A-B6C2-534B3539F446}" name="calc_%_O2_Avg"/>
    <tableColumn id="16" xr3:uid="{B1DB6B74-C981-4D83-84FC-1610DD1BE677}" name="calc_%_O2_2STD"/>
    <tableColumn id="17" xr3:uid="{236CB709-EA12-4427-A17F-02AE5C36F327}" name="calc_%_O2_umol"/>
    <tableColumn id="18" xr3:uid="{41FFEFF7-EBDC-45AC-A628-5A3873B3464F}" name="calc_%_O2_umol/h"/>
    <tableColumn id="19" xr3:uid="{E7E43FFC-8836-45D8-B4C4-99F5003BF5A7}" name="calc_%_Ar_Avg"/>
    <tableColumn id="20" xr3:uid="{06484665-5ED6-4DED-919C-DE1073E69812}" name="calc_%_CO2_Avg"/>
    <tableColumn id="22" xr3:uid="{0694DB03-6314-4ECD-9FEF-76F48AC62AC6}" name="H2 umol/hg" totalsRowFunction="average" dataDxfId="0">
      <calculatedColumnFormula>Table1[[#This Row],[calc_%_H2_umol]]/(E3)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workbookViewId="0">
      <selection activeCell="V34" sqref="V34"/>
    </sheetView>
  </sheetViews>
  <sheetFormatPr defaultRowHeight="15" x14ac:dyDescent="0.25"/>
  <cols>
    <col min="1" max="1" width="9.5703125" customWidth="1"/>
    <col min="2" max="2" width="12.7109375" customWidth="1"/>
    <col min="3" max="3" width="13" customWidth="1"/>
    <col min="4" max="4" width="9.42578125" customWidth="1"/>
    <col min="6" max="6" width="15.7109375" customWidth="1"/>
    <col min="7" max="8" width="12.5703125" customWidth="1"/>
    <col min="9" max="9" width="14.7109375" customWidth="1"/>
    <col min="10" max="10" width="14.42578125" customWidth="1"/>
    <col min="11" max="11" width="16.140625" hidden="1" customWidth="1"/>
    <col min="12" max="12" width="16" hidden="1" customWidth="1"/>
    <col min="13" max="13" width="17" hidden="1" customWidth="1"/>
    <col min="14" max="14" width="17.140625" customWidth="1"/>
    <col min="15" max="15" width="19.140625" hidden="1" customWidth="1"/>
    <col min="16" max="16" width="16.140625" hidden="1" customWidth="1"/>
    <col min="17" max="17" width="17.140625" hidden="1" customWidth="1"/>
    <col min="18" max="18" width="17.28515625" hidden="1" customWidth="1"/>
    <col min="19" max="19" width="19.28515625" hidden="1" customWidth="1"/>
    <col min="20" max="20" width="15.7109375" hidden="1" customWidth="1"/>
    <col min="21" max="21" width="17.28515625" hidden="1" customWidth="1"/>
    <col min="22" max="22" width="12" bestFit="1" customWidth="1"/>
  </cols>
  <sheetData>
    <row r="1" spans="1:2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110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111</v>
      </c>
    </row>
    <row r="2" spans="1:22" hidden="1" x14ac:dyDescent="0.25">
      <c r="A2" s="1" t="s">
        <v>20</v>
      </c>
      <c r="B2" t="s">
        <v>21</v>
      </c>
      <c r="C2" t="s">
        <v>22</v>
      </c>
      <c r="D2">
        <v>5</v>
      </c>
      <c r="E2">
        <v>0</v>
      </c>
      <c r="F2">
        <v>0</v>
      </c>
      <c r="G2">
        <v>0</v>
      </c>
      <c r="I2" t="s">
        <v>95</v>
      </c>
      <c r="J2">
        <v>0.88395199999999996</v>
      </c>
      <c r="K2">
        <v>99.58026970189789</v>
      </c>
      <c r="L2">
        <v>1.290891465571921E-2</v>
      </c>
      <c r="M2">
        <v>6.4422272812423719E-4</v>
      </c>
      <c r="N2">
        <v>3.5184716085236822E-2</v>
      </c>
      <c r="O2">
        <v>8.7961790213092056E-3</v>
      </c>
      <c r="P2">
        <v>0.37281360861191981</v>
      </c>
      <c r="Q2">
        <v>7.1835503871277634E-3</v>
      </c>
      <c r="R2">
        <v>1.0161459209827099</v>
      </c>
      <c r="S2">
        <v>0.25403648024567749</v>
      </c>
      <c r="T2">
        <v>2.198567709232201E-2</v>
      </c>
      <c r="U2">
        <v>1.2022097742150951E-2</v>
      </c>
      <c r="V2" t="e">
        <f>Table1[[#This Row],[calc_%_H2_umol]]/(E3)</f>
        <v>#DIV/0!</v>
      </c>
    </row>
    <row r="3" spans="1:22" hidden="1" x14ac:dyDescent="0.25">
      <c r="A3" s="1" t="s">
        <v>23</v>
      </c>
      <c r="B3" t="s">
        <v>24</v>
      </c>
      <c r="C3" t="s">
        <v>22</v>
      </c>
      <c r="D3">
        <v>5</v>
      </c>
      <c r="E3">
        <v>0</v>
      </c>
      <c r="F3">
        <v>0</v>
      </c>
      <c r="G3">
        <v>0</v>
      </c>
      <c r="I3" t="s">
        <v>96</v>
      </c>
      <c r="J3">
        <v>0.89235200000000003</v>
      </c>
      <c r="K3">
        <v>99.57580279366536</v>
      </c>
      <c r="L3">
        <v>1.2725024260917881E-2</v>
      </c>
      <c r="M3">
        <v>2.350893446837654E-4</v>
      </c>
      <c r="N3">
        <v>3.4683501885248262E-2</v>
      </c>
      <c r="O3">
        <v>8.6708754713120638E-3</v>
      </c>
      <c r="P3">
        <v>0.37873287434349961</v>
      </c>
      <c r="Q3">
        <v>1.1716928915508471E-2</v>
      </c>
      <c r="R3">
        <v>1.032279553418372</v>
      </c>
      <c r="S3">
        <v>0.25806988835459299</v>
      </c>
      <c r="T3">
        <v>2.2045101554442909E-2</v>
      </c>
      <c r="U3">
        <v>1.069420617578481E-2</v>
      </c>
      <c r="V3" t="e">
        <f>Table1[[#This Row],[calc_%_H2_umol]]/(E4)</f>
        <v>#DIV/0!</v>
      </c>
    </row>
    <row r="4" spans="1:22" hidden="1" x14ac:dyDescent="0.25">
      <c r="A4" s="1" t="s">
        <v>25</v>
      </c>
      <c r="B4" t="s">
        <v>26</v>
      </c>
      <c r="C4" t="s">
        <v>22</v>
      </c>
      <c r="D4">
        <v>5</v>
      </c>
      <c r="E4">
        <v>0</v>
      </c>
      <c r="F4">
        <v>0</v>
      </c>
      <c r="G4">
        <v>0</v>
      </c>
      <c r="I4" t="s">
        <v>97</v>
      </c>
      <c r="J4">
        <v>0.89790199999999998</v>
      </c>
      <c r="K4">
        <v>99.585521071387177</v>
      </c>
      <c r="L4">
        <v>1.335110722194173E-2</v>
      </c>
      <c r="M4">
        <v>6.6699280861931326E-4</v>
      </c>
      <c r="N4">
        <v>3.6389962251354178E-2</v>
      </c>
      <c r="O4">
        <v>9.0974905628385446E-3</v>
      </c>
      <c r="P4">
        <v>0.36917912385886098</v>
      </c>
      <c r="Q4">
        <v>1.1965299362407511E-2</v>
      </c>
      <c r="R4">
        <v>1.0062397191397969</v>
      </c>
      <c r="S4">
        <v>0.25155992978494918</v>
      </c>
      <c r="T4">
        <v>2.1895510272965549E-2</v>
      </c>
      <c r="U4">
        <v>1.005318725905383E-2</v>
      </c>
      <c r="V4" t="e">
        <f>Table1[[#This Row],[calc_%_H2_umol]]/(E5)</f>
        <v>#DIV/0!</v>
      </c>
    </row>
    <row r="5" spans="1:22" hidden="1" x14ac:dyDescent="0.25">
      <c r="A5" s="1" t="s">
        <v>27</v>
      </c>
      <c r="B5" t="s">
        <v>28</v>
      </c>
      <c r="C5" t="s">
        <v>22</v>
      </c>
      <c r="D5">
        <v>5</v>
      </c>
      <c r="E5">
        <v>0</v>
      </c>
      <c r="F5">
        <v>0</v>
      </c>
      <c r="G5">
        <v>0</v>
      </c>
      <c r="I5" t="s">
        <v>98</v>
      </c>
      <c r="J5">
        <v>0.88680199999999998</v>
      </c>
      <c r="K5">
        <v>99.589669102412444</v>
      </c>
      <c r="L5">
        <v>1.276214695759844E-2</v>
      </c>
      <c r="M5">
        <v>6.2900277653145571E-4</v>
      </c>
      <c r="N5">
        <v>3.4784684020064308E-2</v>
      </c>
      <c r="O5">
        <v>8.6961710050160769E-3</v>
      </c>
      <c r="P5">
        <v>0.36747416913772257</v>
      </c>
      <c r="Q5">
        <v>8.9222233831546642E-3</v>
      </c>
      <c r="R5">
        <v>1.001592671002806</v>
      </c>
      <c r="S5">
        <v>0.25039816775070151</v>
      </c>
      <c r="T5">
        <v>2.059593620324034E-2</v>
      </c>
      <c r="U5">
        <v>9.4986452889862828E-3</v>
      </c>
      <c r="V5" t="e">
        <f>Table1[[#This Row],[calc_%_H2_umol]]/(E6)</f>
        <v>#DIV/0!</v>
      </c>
    </row>
    <row r="6" spans="1:22" hidden="1" x14ac:dyDescent="0.25">
      <c r="A6" s="1" t="s">
        <v>29</v>
      </c>
      <c r="B6" t="s">
        <v>30</v>
      </c>
      <c r="C6" t="s">
        <v>22</v>
      </c>
      <c r="D6">
        <v>5</v>
      </c>
      <c r="E6">
        <v>0</v>
      </c>
      <c r="F6">
        <v>0</v>
      </c>
      <c r="G6">
        <v>0</v>
      </c>
      <c r="I6" t="s">
        <v>99</v>
      </c>
      <c r="J6">
        <v>0.89512700000000001</v>
      </c>
      <c r="K6">
        <v>99.621209505759936</v>
      </c>
      <c r="L6">
        <v>1.3125815638755979E-2</v>
      </c>
      <c r="M6">
        <v>1.8851673349927291E-4</v>
      </c>
      <c r="N6">
        <v>3.5775904400466442E-2</v>
      </c>
      <c r="O6">
        <v>8.9439761001166105E-3</v>
      </c>
      <c r="P6">
        <v>0.33525619544798951</v>
      </c>
      <c r="Q6">
        <v>9.655956418678972E-3</v>
      </c>
      <c r="R6">
        <v>0.91377891691522506</v>
      </c>
      <c r="S6">
        <v>0.22844472922880629</v>
      </c>
      <c r="T6">
        <v>2.052176042214323E-2</v>
      </c>
      <c r="U6">
        <v>9.8867227311701111E-3</v>
      </c>
      <c r="V6" t="e">
        <f>Table1[[#This Row],[calc_%_H2_umol]]/(E7)</f>
        <v>#DIV/0!</v>
      </c>
    </row>
    <row r="7" spans="1:22" hidden="1" x14ac:dyDescent="0.25">
      <c r="A7" s="1" t="s">
        <v>31</v>
      </c>
      <c r="B7" t="s">
        <v>32</v>
      </c>
      <c r="C7" t="s">
        <v>22</v>
      </c>
      <c r="D7">
        <v>5</v>
      </c>
      <c r="E7">
        <v>0</v>
      </c>
      <c r="F7">
        <v>0</v>
      </c>
      <c r="G7">
        <v>0</v>
      </c>
      <c r="I7" t="s">
        <v>100</v>
      </c>
      <c r="J7">
        <v>0.89235200000000003</v>
      </c>
      <c r="K7">
        <v>99.643813611844408</v>
      </c>
      <c r="L7">
        <v>1.392158357498794E-2</v>
      </c>
      <c r="M7">
        <v>3.6887752924008843E-4</v>
      </c>
      <c r="N7">
        <v>3.7944860478710533E-2</v>
      </c>
      <c r="O7">
        <v>9.4862151196776316E-3</v>
      </c>
      <c r="P7">
        <v>0.31457539193433398</v>
      </c>
      <c r="Q7">
        <v>9.0614058989634087E-3</v>
      </c>
      <c r="R7">
        <v>0.85741103321245737</v>
      </c>
      <c r="S7">
        <v>0.21435275830311429</v>
      </c>
      <c r="T7">
        <v>1.794783131416619E-2</v>
      </c>
      <c r="U7">
        <v>9.7415813321023968E-3</v>
      </c>
      <c r="V7" t="e">
        <f>Table1[[#This Row],[calc_%_H2_umol]]/(E8)</f>
        <v>#DIV/0!</v>
      </c>
    </row>
    <row r="8" spans="1:22" hidden="1" x14ac:dyDescent="0.25">
      <c r="A8" s="1" t="s">
        <v>33</v>
      </c>
      <c r="B8" t="s">
        <v>34</v>
      </c>
      <c r="C8" t="s">
        <v>22</v>
      </c>
      <c r="D8">
        <v>5</v>
      </c>
      <c r="E8">
        <v>0</v>
      </c>
      <c r="F8">
        <v>0</v>
      </c>
      <c r="G8">
        <v>0</v>
      </c>
      <c r="I8" t="s">
        <v>101</v>
      </c>
      <c r="J8">
        <v>0.89235200000000003</v>
      </c>
      <c r="K8">
        <v>99.661797814503288</v>
      </c>
      <c r="L8">
        <v>1.313076450714289E-2</v>
      </c>
      <c r="M8">
        <v>9.8791510624833675E-4</v>
      </c>
      <c r="N8">
        <v>3.578939310449622E-2</v>
      </c>
      <c r="O8">
        <v>8.947348276124055E-3</v>
      </c>
      <c r="P8">
        <v>0.29852305103032623</v>
      </c>
      <c r="Q8">
        <v>9.4778173325646836E-3</v>
      </c>
      <c r="R8">
        <v>0.81365855112747287</v>
      </c>
      <c r="S8">
        <v>0.20341463778186819</v>
      </c>
      <c r="T8">
        <v>1.7377066429280049E-2</v>
      </c>
      <c r="U8">
        <v>9.1713035299613114E-3</v>
      </c>
      <c r="V8" t="e">
        <f>Table1[[#This Row],[calc_%_H2_umol]]/(E9)</f>
        <v>#DIV/0!</v>
      </c>
    </row>
    <row r="9" spans="1:22" hidden="1" x14ac:dyDescent="0.25">
      <c r="A9" s="1" t="s">
        <v>35</v>
      </c>
      <c r="B9" t="s">
        <v>36</v>
      </c>
      <c r="C9" t="s">
        <v>22</v>
      </c>
      <c r="D9">
        <v>5</v>
      </c>
      <c r="E9">
        <v>0</v>
      </c>
      <c r="F9">
        <v>0</v>
      </c>
      <c r="G9">
        <v>0</v>
      </c>
      <c r="I9" t="s">
        <v>102</v>
      </c>
      <c r="J9">
        <v>0.89790199999999998</v>
      </c>
      <c r="K9">
        <v>99.670586417073096</v>
      </c>
      <c r="L9">
        <v>1.3294282550873889E-2</v>
      </c>
      <c r="M9">
        <v>5.8818816554954848E-4</v>
      </c>
      <c r="N9">
        <v>3.623508014302193E-2</v>
      </c>
      <c r="O9">
        <v>9.0587700357554826E-3</v>
      </c>
      <c r="P9">
        <v>0.2889423669101171</v>
      </c>
      <c r="Q9">
        <v>9.2698061405174035E-3</v>
      </c>
      <c r="R9">
        <v>0.78754530615977558</v>
      </c>
      <c r="S9">
        <v>0.1968863265399439</v>
      </c>
      <c r="T9">
        <v>1.7182986322616282E-2</v>
      </c>
      <c r="U9">
        <v>9.9939471432973319E-3</v>
      </c>
      <c r="V9" t="e">
        <f>Table1[[#This Row],[calc_%_H2_umol]]/(E10)</f>
        <v>#DIV/0!</v>
      </c>
    </row>
    <row r="10" spans="1:22" hidden="1" x14ac:dyDescent="0.25">
      <c r="A10" s="1" t="s">
        <v>37</v>
      </c>
      <c r="B10" t="s">
        <v>38</v>
      </c>
      <c r="C10" t="s">
        <v>22</v>
      </c>
      <c r="D10">
        <v>5</v>
      </c>
      <c r="E10">
        <v>0</v>
      </c>
      <c r="F10">
        <v>0</v>
      </c>
      <c r="G10">
        <v>0</v>
      </c>
      <c r="I10" t="s">
        <v>103</v>
      </c>
      <c r="J10">
        <v>0.88680199999999998</v>
      </c>
      <c r="K10">
        <v>99.676155412967944</v>
      </c>
      <c r="L10">
        <v>1.240643015428098E-2</v>
      </c>
      <c r="M10">
        <v>1.121033860967876E-3</v>
      </c>
      <c r="N10">
        <v>3.3815137387735478E-2</v>
      </c>
      <c r="O10">
        <v>8.4537843469338694E-3</v>
      </c>
      <c r="P10">
        <v>0.28458745767663851</v>
      </c>
      <c r="Q10">
        <v>8.5677112352960071E-3</v>
      </c>
      <c r="R10">
        <v>0.77567550540243335</v>
      </c>
      <c r="S10">
        <v>0.19391887635060831</v>
      </c>
      <c r="T10">
        <v>1.7894735063762639E-2</v>
      </c>
      <c r="U10">
        <v>8.9559641373755661E-3</v>
      </c>
      <c r="V10" t="e">
        <f>Table1[[#This Row],[calc_%_H2_umol]]/(E11)</f>
        <v>#DIV/0!</v>
      </c>
    </row>
    <row r="11" spans="1:22" hidden="1" x14ac:dyDescent="0.25">
      <c r="A11" s="1" t="s">
        <v>39</v>
      </c>
      <c r="B11" t="s">
        <v>40</v>
      </c>
      <c r="C11" t="s">
        <v>22</v>
      </c>
      <c r="D11">
        <v>5</v>
      </c>
      <c r="E11">
        <v>0</v>
      </c>
      <c r="F11">
        <v>0</v>
      </c>
      <c r="G11">
        <v>0</v>
      </c>
      <c r="I11" t="s">
        <v>104</v>
      </c>
      <c r="J11">
        <v>0.88680199999999998</v>
      </c>
      <c r="K11">
        <v>99.686349264008442</v>
      </c>
      <c r="L11">
        <v>1.2907091695831549E-2</v>
      </c>
      <c r="M11">
        <v>7.5418277214533481E-4</v>
      </c>
      <c r="N11">
        <v>3.5179747400588067E-2</v>
      </c>
      <c r="O11">
        <v>8.7949368501470167E-3</v>
      </c>
      <c r="P11">
        <v>0.27504941295475838</v>
      </c>
      <c r="Q11">
        <v>8.2542589593821609E-3</v>
      </c>
      <c r="R11">
        <v>0.74967847896776252</v>
      </c>
      <c r="S11">
        <v>0.1874196197419406</v>
      </c>
      <c r="T11">
        <v>1.6513462902361921E-2</v>
      </c>
      <c r="U11">
        <v>9.1807684386037182E-3</v>
      </c>
      <c r="V11" t="e">
        <f>Table1[[#This Row],[calc_%_H2_umol]]/(E12)</f>
        <v>#DIV/0!</v>
      </c>
    </row>
    <row r="12" spans="1:22" hidden="1" x14ac:dyDescent="0.25">
      <c r="A12" s="1" t="s">
        <v>41</v>
      </c>
      <c r="B12" t="s">
        <v>42</v>
      </c>
      <c r="C12" t="s">
        <v>22</v>
      </c>
      <c r="D12">
        <v>5</v>
      </c>
      <c r="E12">
        <v>0</v>
      </c>
      <c r="F12">
        <v>0</v>
      </c>
      <c r="G12">
        <v>0</v>
      </c>
      <c r="I12" t="s">
        <v>105</v>
      </c>
      <c r="J12">
        <v>0.88957699999999995</v>
      </c>
      <c r="K12">
        <v>99.694091302399926</v>
      </c>
      <c r="L12">
        <v>1.39777723606725E-2</v>
      </c>
      <c r="M12">
        <v>4.7903879606461439E-4</v>
      </c>
      <c r="N12">
        <v>3.8098009409059178E-2</v>
      </c>
      <c r="O12">
        <v>9.5245023522647944E-3</v>
      </c>
      <c r="P12">
        <v>0.26738231033945792</v>
      </c>
      <c r="Q12">
        <v>6.9580298241422771E-3</v>
      </c>
      <c r="R12">
        <v>0.72878091818048074</v>
      </c>
      <c r="S12">
        <v>0.18219522954512021</v>
      </c>
      <c r="T12">
        <v>1.6215057215508009E-2</v>
      </c>
      <c r="U12">
        <v>8.3335576844216133E-3</v>
      </c>
      <c r="V12" t="e">
        <f>Table1[[#This Row],[calc_%_H2_umol]]/(E13)</f>
        <v>#DIV/0!</v>
      </c>
    </row>
    <row r="13" spans="1:22" hidden="1" x14ac:dyDescent="0.25">
      <c r="A13" s="1" t="s">
        <v>43</v>
      </c>
      <c r="B13" t="s">
        <v>44</v>
      </c>
      <c r="C13" t="s">
        <v>22</v>
      </c>
      <c r="D13">
        <v>0</v>
      </c>
      <c r="E13">
        <v>0</v>
      </c>
      <c r="F13">
        <v>0</v>
      </c>
      <c r="G13">
        <v>0</v>
      </c>
      <c r="H13">
        <v>1</v>
      </c>
      <c r="I13" t="s">
        <v>106</v>
      </c>
      <c r="J13">
        <v>1.0708500000000001</v>
      </c>
      <c r="K13">
        <v>78.340590695225714</v>
      </c>
      <c r="L13">
        <v>1.1075269935506379E-2</v>
      </c>
      <c r="M13">
        <v>5.3784903301408199E-4</v>
      </c>
      <c r="N13">
        <v>3.018690870928532E-2</v>
      </c>
      <c r="O13">
        <v>7.5467271773213308E-3</v>
      </c>
      <c r="P13">
        <v>20.650736569516031</v>
      </c>
      <c r="Q13">
        <v>0.14691709180777829</v>
      </c>
      <c r="R13">
        <v>56.285932824532843</v>
      </c>
      <c r="S13">
        <v>14.071483206133211</v>
      </c>
      <c r="T13">
        <v>0.91384464787218544</v>
      </c>
      <c r="U13">
        <v>8.3752817450564176E-2</v>
      </c>
      <c r="V13" t="e">
        <f>Table1[[#This Row],[calc_%_H2_umol]]/(Table1[[#This Row],[Irr time]]*Table1[[#This Row],[P10]])</f>
        <v>#DIV/0!</v>
      </c>
    </row>
    <row r="14" spans="1:22" x14ac:dyDescent="0.25">
      <c r="A14" s="1" t="s">
        <v>45</v>
      </c>
      <c r="B14" t="s">
        <v>46</v>
      </c>
      <c r="C14" t="s">
        <v>22</v>
      </c>
      <c r="D14">
        <v>3</v>
      </c>
      <c r="E14">
        <v>4.9500000000000004E-3</v>
      </c>
      <c r="F14">
        <v>1</v>
      </c>
      <c r="G14">
        <v>1</v>
      </c>
      <c r="H14">
        <v>1</v>
      </c>
      <c r="I14" t="s">
        <v>107</v>
      </c>
      <c r="J14">
        <v>0.88395199999999996</v>
      </c>
      <c r="K14">
        <v>99.777576946076337</v>
      </c>
      <c r="L14">
        <v>0.16743270241645869</v>
      </c>
      <c r="M14">
        <v>3.6560300256242009E-3</v>
      </c>
      <c r="N14">
        <v>0.45635688630856691</v>
      </c>
      <c r="O14">
        <v>0.1140892215771417</v>
      </c>
      <c r="P14">
        <v>1.9953314644194871E-2</v>
      </c>
      <c r="Q14">
        <v>8.0141202624448033E-3</v>
      </c>
      <c r="R14">
        <v>5.4385029991995119E-2</v>
      </c>
      <c r="S14">
        <v>1.359625749799878E-2</v>
      </c>
      <c r="T14">
        <v>2.4381182517604929E-2</v>
      </c>
      <c r="U14">
        <v>1.065585434541037E-2</v>
      </c>
      <c r="V14">
        <f>Table1[[#This Row],[calc_%_H2_umol]]/(Table1[[#This Row],[Irr time]]*Table1[[#This Row],[P10]])</f>
        <v>92.19331036536704</v>
      </c>
    </row>
    <row r="15" spans="1:22" x14ac:dyDescent="0.25">
      <c r="A15" s="1" t="s">
        <v>47</v>
      </c>
      <c r="B15" t="s">
        <v>48</v>
      </c>
      <c r="C15" t="s">
        <v>22</v>
      </c>
      <c r="D15">
        <v>3</v>
      </c>
      <c r="E15">
        <v>4.9399999999999999E-3</v>
      </c>
      <c r="F15">
        <v>1</v>
      </c>
      <c r="G15">
        <v>1</v>
      </c>
      <c r="H15">
        <v>1</v>
      </c>
      <c r="I15" t="s">
        <v>108</v>
      </c>
      <c r="J15">
        <v>0.88117699999999999</v>
      </c>
      <c r="K15">
        <v>99.832771017013187</v>
      </c>
      <c r="L15">
        <v>0.10781513578246681</v>
      </c>
      <c r="M15">
        <v>2.0303142183597518E-3</v>
      </c>
      <c r="N15">
        <v>0.29386242324537259</v>
      </c>
      <c r="O15">
        <v>7.3465605811343149E-2</v>
      </c>
      <c r="P15">
        <v>1.842477634178474E-2</v>
      </c>
      <c r="Q15">
        <v>1.031210671993372E-2</v>
      </c>
      <c r="R15">
        <v>5.0218824882576188E-2</v>
      </c>
      <c r="S15">
        <v>1.255470622064405E-2</v>
      </c>
      <c r="T15">
        <v>3.113675380525888E-2</v>
      </c>
      <c r="U15">
        <v>9.8523170573113217E-3</v>
      </c>
      <c r="V15">
        <f>Table1[[#This Row],[calc_%_H2_umol]]/(Table1[[#This Row],[Irr time]]*Table1[[#This Row],[P10]])</f>
        <v>59.486320495014695</v>
      </c>
    </row>
    <row r="16" spans="1:22" x14ac:dyDescent="0.25">
      <c r="A16" s="1" t="s">
        <v>49</v>
      </c>
      <c r="B16" t="s">
        <v>50</v>
      </c>
      <c r="C16" t="s">
        <v>22</v>
      </c>
      <c r="D16">
        <v>3</v>
      </c>
      <c r="E16">
        <v>4.9899999999999996E-3</v>
      </c>
      <c r="F16">
        <v>1</v>
      </c>
      <c r="G16">
        <v>1</v>
      </c>
      <c r="H16">
        <v>1</v>
      </c>
      <c r="I16" t="s">
        <v>109</v>
      </c>
      <c r="J16">
        <v>0.87562700000000004</v>
      </c>
      <c r="K16">
        <v>99.858407914043482</v>
      </c>
      <c r="L16">
        <v>8.0735744177162977E-2</v>
      </c>
      <c r="M16">
        <v>7.3924056049022959E-4</v>
      </c>
      <c r="N16">
        <v>0.22005445946187691</v>
      </c>
      <c r="O16">
        <v>5.5013614865469233E-2</v>
      </c>
      <c r="P16">
        <v>1.8023698926497089E-2</v>
      </c>
      <c r="Q16">
        <v>9.4658381808330472E-3</v>
      </c>
      <c r="R16">
        <v>4.9125642739734743E-2</v>
      </c>
      <c r="S16">
        <v>1.2281410684933689E-2</v>
      </c>
      <c r="T16">
        <v>3.4616737577291279E-2</v>
      </c>
      <c r="U16">
        <v>8.2159052755681403E-3</v>
      </c>
      <c r="V16">
        <f>Table1[[#This Row],[calc_%_H2_umol]]/(Table1[[#This Row],[Irr time]]*Table1[[#This Row],[P10]])</f>
        <v>44.099090072520426</v>
      </c>
    </row>
    <row r="17" spans="1:22" hidden="1" x14ac:dyDescent="0.25">
      <c r="A17" s="1" t="s">
        <v>51</v>
      </c>
      <c r="B17" t="s">
        <v>52</v>
      </c>
      <c r="C17" t="s">
        <v>22</v>
      </c>
      <c r="D17">
        <v>5</v>
      </c>
      <c r="E17">
        <v>0</v>
      </c>
      <c r="F17">
        <v>0</v>
      </c>
      <c r="G17">
        <v>0</v>
      </c>
      <c r="I17" t="s">
        <v>53</v>
      </c>
      <c r="J17">
        <v>0.900752</v>
      </c>
      <c r="K17">
        <v>99.673554818234493</v>
      </c>
      <c r="L17">
        <v>1.7083112222012239E-2</v>
      </c>
      <c r="M17">
        <v>6.4625585727795076E-4</v>
      </c>
      <c r="N17">
        <v>4.6561966626484902E-2</v>
      </c>
      <c r="O17">
        <v>1.1640491656621231E-2</v>
      </c>
      <c r="P17">
        <v>0.28101565915443011</v>
      </c>
      <c r="Q17">
        <v>1.3465739571740361E-2</v>
      </c>
      <c r="R17">
        <v>0.76594016201615611</v>
      </c>
      <c r="S17">
        <v>0.191485040504039</v>
      </c>
      <c r="T17">
        <v>1.8912635941413881E-2</v>
      </c>
      <c r="U17">
        <v>9.4337744476602065E-3</v>
      </c>
      <c r="V17" t="e">
        <f>Table1[[#This Row],[calc_%_H2_umol]]/(E18)</f>
        <v>#DIV/0!</v>
      </c>
    </row>
    <row r="18" spans="1:22" hidden="1" x14ac:dyDescent="0.25">
      <c r="A18" s="1" t="s">
        <v>54</v>
      </c>
      <c r="B18" t="s">
        <v>55</v>
      </c>
      <c r="C18" t="s">
        <v>22</v>
      </c>
      <c r="D18">
        <v>5</v>
      </c>
      <c r="E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e">
        <f>Table1[[#This Row],[calc_%_H2_umol]]/(E19)</f>
        <v>#DIV/0!</v>
      </c>
    </row>
    <row r="19" spans="1:22" hidden="1" x14ac:dyDescent="0.25">
      <c r="A19" s="1" t="s">
        <v>56</v>
      </c>
      <c r="B19" t="s">
        <v>57</v>
      </c>
      <c r="C19" t="s">
        <v>22</v>
      </c>
      <c r="D19">
        <v>5</v>
      </c>
      <c r="E19">
        <v>0</v>
      </c>
      <c r="F19">
        <v>0</v>
      </c>
      <c r="G19">
        <v>0</v>
      </c>
      <c r="I19" t="s">
        <v>58</v>
      </c>
      <c r="J19">
        <v>0.91747699999999999</v>
      </c>
      <c r="K19">
        <v>79.053865711080988</v>
      </c>
      <c r="L19">
        <v>1.662433259810912E-2</v>
      </c>
      <c r="M19">
        <v>2.941498975737464E-4</v>
      </c>
      <c r="N19">
        <v>4.5311510546850717E-2</v>
      </c>
      <c r="O19">
        <v>1.1327877636712679E-2</v>
      </c>
      <c r="P19">
        <v>19.910212431230601</v>
      </c>
      <c r="Q19">
        <v>0.32110943564147032</v>
      </c>
      <c r="R19">
        <v>54.267550005006328</v>
      </c>
      <c r="S19">
        <v>13.56688750125158</v>
      </c>
      <c r="T19">
        <v>0.90849730862928557</v>
      </c>
      <c r="U19">
        <v>0.11080021646102881</v>
      </c>
      <c r="V19" t="e">
        <f>Table1[[#This Row],[calc_%_H2_umol]]/(E20)</f>
        <v>#DIV/0!</v>
      </c>
    </row>
    <row r="20" spans="1:22" hidden="1" x14ac:dyDescent="0.25">
      <c r="A20" s="1" t="s">
        <v>59</v>
      </c>
      <c r="B20" t="s">
        <v>60</v>
      </c>
      <c r="C20" t="s">
        <v>22</v>
      </c>
      <c r="D20">
        <v>5</v>
      </c>
      <c r="E20">
        <v>0</v>
      </c>
      <c r="F20">
        <v>0</v>
      </c>
      <c r="G20">
        <v>0</v>
      </c>
      <c r="I20" t="s">
        <v>61</v>
      </c>
      <c r="J20">
        <v>0.91747699999999999</v>
      </c>
      <c r="K20">
        <v>78.779643220802257</v>
      </c>
      <c r="L20">
        <v>1.349876954727134E-2</v>
      </c>
      <c r="M20">
        <v>6.6536125318059265E-4</v>
      </c>
      <c r="N20">
        <v>3.67924327248038E-2</v>
      </c>
      <c r="O20">
        <v>9.1981081812009501E-3</v>
      </c>
      <c r="P20">
        <v>20.230914004288501</v>
      </c>
      <c r="Q20">
        <v>0.14018354972585079</v>
      </c>
      <c r="R20">
        <v>55.141658642104801</v>
      </c>
      <c r="S20">
        <v>13.7854146605262</v>
      </c>
      <c r="T20">
        <v>0.90980940241297814</v>
      </c>
      <c r="U20">
        <v>6.6134602948997534E-2</v>
      </c>
      <c r="V20" t="e">
        <f>Table1[[#This Row],[calc_%_H2_umol]]/(E21)</f>
        <v>#DIV/0!</v>
      </c>
    </row>
    <row r="21" spans="1:22" hidden="1" x14ac:dyDescent="0.25">
      <c r="A21" s="1" t="s">
        <v>62</v>
      </c>
      <c r="B21" t="s">
        <v>63</v>
      </c>
      <c r="C21" t="s">
        <v>22</v>
      </c>
      <c r="D21">
        <v>5</v>
      </c>
      <c r="E21">
        <v>0</v>
      </c>
      <c r="F21">
        <v>0</v>
      </c>
      <c r="G21">
        <v>0</v>
      </c>
      <c r="I21" t="s">
        <v>64</v>
      </c>
      <c r="J21">
        <v>0.91470200000000002</v>
      </c>
      <c r="K21">
        <v>99.543167462505096</v>
      </c>
      <c r="L21">
        <v>1.315542196541988E-2</v>
      </c>
      <c r="M21">
        <v>1.3454318918388519E-3</v>
      </c>
      <c r="N21">
        <v>3.585659981334801E-2</v>
      </c>
      <c r="O21">
        <v>8.9641499533370025E-3</v>
      </c>
      <c r="P21">
        <v>0.40619451729542339</v>
      </c>
      <c r="Q21">
        <v>1.154308477404542E-2</v>
      </c>
      <c r="R21">
        <v>1.107129386751921</v>
      </c>
      <c r="S21">
        <v>0.27678234668798019</v>
      </c>
      <c r="T21">
        <v>2.4493069787764721E-2</v>
      </c>
      <c r="U21">
        <v>1.298952844630155E-2</v>
      </c>
      <c r="V21" t="e">
        <f>Table1[[#This Row],[calc_%_H2_umol]]/(E22)</f>
        <v>#DIV/0!</v>
      </c>
    </row>
    <row r="22" spans="1:22" hidden="1" x14ac:dyDescent="0.25">
      <c r="A22" s="1" t="s">
        <v>65</v>
      </c>
      <c r="B22" t="s">
        <v>66</v>
      </c>
      <c r="C22" t="s">
        <v>22</v>
      </c>
      <c r="D22">
        <v>5</v>
      </c>
      <c r="E22">
        <v>0</v>
      </c>
      <c r="F22">
        <v>0</v>
      </c>
      <c r="G22">
        <v>0</v>
      </c>
      <c r="I22" t="s">
        <v>67</v>
      </c>
      <c r="J22">
        <v>0.91470200000000002</v>
      </c>
      <c r="K22">
        <v>99.537167394186142</v>
      </c>
      <c r="L22">
        <v>1.275083654596279E-2</v>
      </c>
      <c r="M22">
        <v>1.208887807636285E-3</v>
      </c>
      <c r="N22">
        <v>3.4753856205889312E-2</v>
      </c>
      <c r="O22">
        <v>8.6884640514723263E-3</v>
      </c>
      <c r="P22">
        <v>0.41459200681672398</v>
      </c>
      <c r="Q22">
        <v>1.1723094704911291E-2</v>
      </c>
      <c r="R22">
        <v>1.1300177001783951</v>
      </c>
      <c r="S22">
        <v>0.28250442504459877</v>
      </c>
      <c r="T22">
        <v>2.4816872017338339E-2</v>
      </c>
      <c r="U22">
        <v>1.0672890433832511E-2</v>
      </c>
      <c r="V22" t="e">
        <f>Table1[[#This Row],[calc_%_H2_umol]]/(E23)</f>
        <v>#DIV/0!</v>
      </c>
    </row>
    <row r="23" spans="1:22" hidden="1" x14ac:dyDescent="0.25">
      <c r="A23" s="1" t="s">
        <v>68</v>
      </c>
      <c r="B23" t="s">
        <v>69</v>
      </c>
      <c r="C23" t="s">
        <v>22</v>
      </c>
      <c r="D23">
        <v>5</v>
      </c>
      <c r="E23">
        <v>0</v>
      </c>
      <c r="F23">
        <v>0</v>
      </c>
      <c r="G23">
        <v>0</v>
      </c>
      <c r="I23" t="s">
        <v>70</v>
      </c>
      <c r="J23">
        <v>0.91747699999999999</v>
      </c>
      <c r="K23">
        <v>99.531705311939874</v>
      </c>
      <c r="L23">
        <v>1.4050058207421541E-2</v>
      </c>
      <c r="M23">
        <v>2.5337994164304942E-4</v>
      </c>
      <c r="N23">
        <v>3.8295032711379892E-2</v>
      </c>
      <c r="O23">
        <v>9.573758177844973E-3</v>
      </c>
      <c r="P23">
        <v>0.41941976144473431</v>
      </c>
      <c r="Q23">
        <v>1.122200469611077E-2</v>
      </c>
      <c r="R23">
        <v>1.1431762948740749</v>
      </c>
      <c r="S23">
        <v>0.28579407371851873</v>
      </c>
      <c r="T23">
        <v>2.5056476229456282E-2</v>
      </c>
      <c r="U23">
        <v>9.7683921785277211E-3</v>
      </c>
      <c r="V23" t="e">
        <f>Table1[[#This Row],[calc_%_H2_umol]]/(E24)</f>
        <v>#DIV/0!</v>
      </c>
    </row>
    <row r="24" spans="1:22" hidden="1" x14ac:dyDescent="0.25">
      <c r="A24" s="1" t="s">
        <v>71</v>
      </c>
      <c r="B24" t="s">
        <v>72</v>
      </c>
      <c r="C24" t="s">
        <v>22</v>
      </c>
      <c r="D24">
        <v>5</v>
      </c>
      <c r="E24">
        <v>0</v>
      </c>
      <c r="F24">
        <v>0</v>
      </c>
      <c r="G24">
        <v>0</v>
      </c>
      <c r="I24" t="s">
        <v>73</v>
      </c>
      <c r="J24">
        <v>0.92302700000000004</v>
      </c>
      <c r="K24">
        <v>99.545620811256725</v>
      </c>
      <c r="L24">
        <v>1.3980249919609521E-2</v>
      </c>
      <c r="M24">
        <v>5.9542232945693197E-4</v>
      </c>
      <c r="N24">
        <v>3.8104762277918293E-2</v>
      </c>
      <c r="O24">
        <v>9.5261905694795732E-3</v>
      </c>
      <c r="P24">
        <v>0.40609918340460438</v>
      </c>
      <c r="Q24">
        <v>1.136190674496102E-2</v>
      </c>
      <c r="R24">
        <v>1.1068695433823399</v>
      </c>
      <c r="S24">
        <v>0.27671738584558508</v>
      </c>
      <c r="T24">
        <v>2.2252078456923539E-2</v>
      </c>
      <c r="U24">
        <v>1.204767696212985E-2</v>
      </c>
      <c r="V24" t="e">
        <f>Table1[[#This Row],[calc_%_H2_umol]]/(E25)</f>
        <v>#DIV/0!</v>
      </c>
    </row>
    <row r="25" spans="1:22" hidden="1" x14ac:dyDescent="0.25">
      <c r="A25" s="1" t="s">
        <v>74</v>
      </c>
      <c r="B25" t="s">
        <v>75</v>
      </c>
      <c r="C25" t="s">
        <v>22</v>
      </c>
      <c r="D25">
        <v>5</v>
      </c>
      <c r="E25">
        <v>0</v>
      </c>
      <c r="F25">
        <v>0</v>
      </c>
      <c r="G25">
        <v>0</v>
      </c>
      <c r="I25" t="s">
        <v>76</v>
      </c>
      <c r="J25">
        <v>0.91747699999999999</v>
      </c>
      <c r="K25">
        <v>99.550953039284465</v>
      </c>
      <c r="L25">
        <v>1.4287320231027099E-2</v>
      </c>
      <c r="M25">
        <v>5.5390906116742887E-4</v>
      </c>
      <c r="N25">
        <v>3.8941717360013138E-2</v>
      </c>
      <c r="O25">
        <v>9.7354293400032845E-3</v>
      </c>
      <c r="P25">
        <v>0.40193463045609767</v>
      </c>
      <c r="Q25">
        <v>8.5209014959246338E-3</v>
      </c>
      <c r="R25">
        <v>1.095518580344544</v>
      </c>
      <c r="S25">
        <v>0.27387964508613588</v>
      </c>
      <c r="T25">
        <v>2.3043300653566731E-2</v>
      </c>
      <c r="U25">
        <v>9.7817093748438864E-3</v>
      </c>
      <c r="V25" t="e">
        <f>Table1[[#This Row],[calc_%_H2_umol]]/(E26)</f>
        <v>#DIV/0!</v>
      </c>
    </row>
    <row r="26" spans="1:22" hidden="1" x14ac:dyDescent="0.25">
      <c r="A26" s="1" t="s">
        <v>77</v>
      </c>
      <c r="B26" t="s">
        <v>78</v>
      </c>
      <c r="C26" t="s">
        <v>22</v>
      </c>
      <c r="D26">
        <v>5</v>
      </c>
      <c r="E26">
        <v>0</v>
      </c>
      <c r="F26">
        <v>0</v>
      </c>
      <c r="G26">
        <v>0</v>
      </c>
      <c r="I26" t="s">
        <v>79</v>
      </c>
      <c r="J26">
        <v>0.91470200000000002</v>
      </c>
      <c r="K26">
        <v>99.5580500560731</v>
      </c>
      <c r="L26">
        <v>1.34545265319185E-2</v>
      </c>
      <c r="M26">
        <v>4.6770326341627049E-4</v>
      </c>
      <c r="N26">
        <v>3.6671843351067823E-2</v>
      </c>
      <c r="O26">
        <v>9.1679608377669541E-3</v>
      </c>
      <c r="P26">
        <v>0.39727113355174698</v>
      </c>
      <c r="Q26">
        <v>8.8712498170457517E-3</v>
      </c>
      <c r="R26">
        <v>1.0828076887692191</v>
      </c>
      <c r="S26">
        <v>0.27070192219230482</v>
      </c>
      <c r="T26">
        <v>2.1951472591502069E-2</v>
      </c>
      <c r="U26">
        <v>9.2728112517257502E-3</v>
      </c>
      <c r="V26" t="e">
        <f>Table1[[#This Row],[calc_%_H2_umol]]/(E27)</f>
        <v>#DIV/0!</v>
      </c>
    </row>
    <row r="27" spans="1:22" hidden="1" x14ac:dyDescent="0.25">
      <c r="A27" s="1" t="s">
        <v>80</v>
      </c>
      <c r="B27" t="s">
        <v>81</v>
      </c>
      <c r="C27" t="s">
        <v>22</v>
      </c>
      <c r="D27">
        <v>5</v>
      </c>
      <c r="E27">
        <v>0</v>
      </c>
      <c r="F27">
        <v>0</v>
      </c>
      <c r="G27">
        <v>0</v>
      </c>
      <c r="I27" t="s">
        <v>82</v>
      </c>
      <c r="J27">
        <v>0.91470200000000002</v>
      </c>
      <c r="K27">
        <v>99.561740658035831</v>
      </c>
      <c r="L27">
        <v>1.368631296586062E-2</v>
      </c>
      <c r="M27">
        <v>9.4145515027249465E-4</v>
      </c>
      <c r="N27">
        <v>3.7303603656884843E-2</v>
      </c>
      <c r="O27">
        <v>9.325900914221209E-3</v>
      </c>
      <c r="P27">
        <v>0.39132865580019421</v>
      </c>
      <c r="Q27">
        <v>7.5392941882261016E-3</v>
      </c>
      <c r="R27">
        <v>1.066610789331311</v>
      </c>
      <c r="S27">
        <v>0.26665269733282781</v>
      </c>
      <c r="T27">
        <v>2.253357028542817E-2</v>
      </c>
      <c r="U27">
        <v>1.071080291268579E-2</v>
      </c>
      <c r="V27">
        <f>Table1[[#This Row],[calc_%_H2_umol]]/(E28)</f>
        <v>7.475672075528025</v>
      </c>
    </row>
    <row r="28" spans="1:22" x14ac:dyDescent="0.25">
      <c r="A28" s="1" t="s">
        <v>83</v>
      </c>
      <c r="B28" t="s">
        <v>84</v>
      </c>
      <c r="C28" t="s">
        <v>22</v>
      </c>
      <c r="D28">
        <v>3</v>
      </c>
      <c r="E28">
        <v>4.9899999999999996E-3</v>
      </c>
      <c r="F28">
        <v>1</v>
      </c>
      <c r="G28">
        <v>1</v>
      </c>
      <c r="H28">
        <v>2</v>
      </c>
      <c r="I28" t="s">
        <v>85</v>
      </c>
      <c r="J28">
        <v>0.911852</v>
      </c>
      <c r="K28">
        <v>99.712210515765435</v>
      </c>
      <c r="L28">
        <v>0.2256698394431145</v>
      </c>
      <c r="M28">
        <v>4.0586243326224576E-3</v>
      </c>
      <c r="N28">
        <v>0.61508883136733283</v>
      </c>
      <c r="O28">
        <v>0.15377220784183321</v>
      </c>
      <c r="P28">
        <v>1.912817885484926E-2</v>
      </c>
      <c r="Q28">
        <v>1.134683651875186E-2</v>
      </c>
      <c r="R28">
        <v>5.2136028487671883E-2</v>
      </c>
      <c r="S28">
        <v>1.3034007121917971E-2</v>
      </c>
      <c r="T28">
        <v>3.4168015265783107E-2</v>
      </c>
      <c r="U28">
        <v>8.8234506708046757E-3</v>
      </c>
      <c r="V28">
        <f>Table1[[#This Row],[calc_%_H2_umol]]/(Table1[[#This Row],[Irr time]]*Table1[[#This Row],[P10]])</f>
        <v>61.632147431596479</v>
      </c>
    </row>
    <row r="29" spans="1:22" x14ac:dyDescent="0.25">
      <c r="A29" s="1" t="s">
        <v>86</v>
      </c>
      <c r="B29" t="s">
        <v>87</v>
      </c>
      <c r="C29" t="s">
        <v>22</v>
      </c>
      <c r="D29">
        <v>3</v>
      </c>
      <c r="E29">
        <v>5.0200000000000002E-3</v>
      </c>
      <c r="F29">
        <v>1</v>
      </c>
      <c r="G29">
        <v>1</v>
      </c>
      <c r="H29">
        <v>2</v>
      </c>
      <c r="I29" t="s">
        <v>88</v>
      </c>
      <c r="J29">
        <v>0.911852</v>
      </c>
      <c r="K29">
        <v>99.768615264513215</v>
      </c>
      <c r="L29">
        <v>0.16694020193487341</v>
      </c>
      <c r="M29">
        <v>3.4087574190486271E-3</v>
      </c>
      <c r="N29">
        <v>0.45501452019347738</v>
      </c>
      <c r="O29">
        <v>0.1137536300483693</v>
      </c>
      <c r="P29">
        <v>1.858467205928694E-2</v>
      </c>
      <c r="Q29">
        <v>1.135815594875236E-2</v>
      </c>
      <c r="R29">
        <v>5.065463885870064E-2</v>
      </c>
      <c r="S29">
        <v>1.266365971467516E-2</v>
      </c>
      <c r="T29">
        <v>3.7404365173020829E-2</v>
      </c>
      <c r="U29">
        <v>8.4554963196070386E-3</v>
      </c>
      <c r="V29">
        <f>Table1[[#This Row],[calc_%_H2_umol]]/(Table1[[#This Row],[Irr time]]*Table1[[#This Row],[P10]])</f>
        <v>45.32017133401169</v>
      </c>
    </row>
    <row r="30" spans="1:22" x14ac:dyDescent="0.25">
      <c r="A30" s="1" t="s">
        <v>89</v>
      </c>
      <c r="B30" t="s">
        <v>90</v>
      </c>
      <c r="C30" t="s">
        <v>22</v>
      </c>
      <c r="D30">
        <v>3</v>
      </c>
      <c r="E30">
        <v>4.9500000000000004E-3</v>
      </c>
      <c r="F30">
        <v>1</v>
      </c>
      <c r="G30">
        <v>1</v>
      </c>
      <c r="H30">
        <v>2</v>
      </c>
      <c r="I30" t="s">
        <v>91</v>
      </c>
      <c r="J30">
        <v>0.91470200000000002</v>
      </c>
      <c r="K30">
        <v>99.790817563422223</v>
      </c>
      <c r="L30">
        <v>0.1410359287867084</v>
      </c>
      <c r="M30">
        <v>1.6267497613749609E-3</v>
      </c>
      <c r="N30">
        <v>0.3844094755076482</v>
      </c>
      <c r="O30">
        <v>9.610236887691205E-2</v>
      </c>
      <c r="P30">
        <v>1.794478531224768E-2</v>
      </c>
      <c r="Q30">
        <v>9.998806076227237E-3</v>
      </c>
      <c r="R30">
        <v>4.8910554702771447E-2</v>
      </c>
      <c r="S30">
        <v>1.222763867569286E-2</v>
      </c>
      <c r="T30">
        <v>4.1477487102047433E-2</v>
      </c>
      <c r="U30">
        <v>8.7242353767626197E-3</v>
      </c>
      <c r="V30">
        <f>Table1[[#This Row],[calc_%_H2_umol]]/(Table1[[#This Row],[Irr time]]*Table1[[#This Row],[P10]])</f>
        <v>38.829239950267493</v>
      </c>
    </row>
    <row r="31" spans="1:22" x14ac:dyDescent="0.25">
      <c r="A31" s="1" t="s">
        <v>92</v>
      </c>
      <c r="B31" t="s">
        <v>93</v>
      </c>
      <c r="C31" t="s">
        <v>22</v>
      </c>
      <c r="D31">
        <v>3</v>
      </c>
      <c r="E31">
        <v>4.9800000000000001E-3</v>
      </c>
      <c r="F31">
        <v>1</v>
      </c>
      <c r="G31">
        <v>1</v>
      </c>
      <c r="H31">
        <v>2</v>
      </c>
      <c r="I31" t="s">
        <v>94</v>
      </c>
      <c r="J31">
        <v>0.91470200000000002</v>
      </c>
      <c r="K31">
        <v>99.777672902930988</v>
      </c>
      <c r="L31">
        <v>0.15386017373302929</v>
      </c>
      <c r="M31">
        <v>2.5987212792218878E-3</v>
      </c>
      <c r="N31">
        <v>0.41936341466347998</v>
      </c>
      <c r="O31">
        <v>0.10484085366587</v>
      </c>
      <c r="P31">
        <v>1.8585169179832921E-2</v>
      </c>
      <c r="Q31">
        <v>1.0964627150417209E-2</v>
      </c>
      <c r="R31">
        <v>5.0655993817327077E-2</v>
      </c>
      <c r="S31">
        <v>1.2663998454331769E-2</v>
      </c>
      <c r="T31">
        <v>4.1895132492995507E-2</v>
      </c>
      <c r="U31">
        <v>7.9866216631560398E-3</v>
      </c>
      <c r="V31">
        <f>Table1[[#This Row],[calc_%_H2_umol]]/(Table1[[#This Row],[Irr time]]*Table1[[#This Row],[P10]])</f>
        <v>42.104760508381524</v>
      </c>
    </row>
    <row r="32" spans="1:22" x14ac:dyDescent="0.25">
      <c r="A32" s="5" t="s">
        <v>112</v>
      </c>
      <c r="V32">
        <f>SUBTOTAL(101,Table1[H2 umol/hg])</f>
        <v>54.809291451022766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Gee</cp:lastModifiedBy>
  <dcterms:created xsi:type="dcterms:W3CDTF">2023-03-16T15:20:32Z</dcterms:created>
  <dcterms:modified xsi:type="dcterms:W3CDTF">2023-04-24T08:51:22Z</dcterms:modified>
</cp:coreProperties>
</file>