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62" documentId="11_42E17CEEC24759FFA0280BD04B5ED87656CD4236" xr6:coauthVersionLast="47" xr6:coauthVersionMax="47" xr10:uidLastSave="{B07F3F61-CA76-44E3-BAE9-158B9C39A937}"/>
  <bookViews>
    <workbookView xWindow="-120" yWindow="-120" windowWidth="51840" windowHeight="21240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U9" i="1" s="1"/>
  <c r="V9" i="1" s="1"/>
  <c r="T10" i="1"/>
  <c r="U10" i="1" s="1"/>
  <c r="V10" i="1" s="1"/>
  <c r="T11" i="1"/>
  <c r="U11" i="1" s="1"/>
  <c r="V11" i="1" s="1"/>
  <c r="T12" i="1"/>
  <c r="U12" i="1" s="1"/>
  <c r="V12" i="1" s="1"/>
  <c r="T13" i="1"/>
  <c r="U13" i="1" s="1"/>
  <c r="V13" i="1" s="1"/>
  <c r="T2" i="1"/>
  <c r="U2" i="1" s="1"/>
  <c r="V2" i="1" s="1"/>
  <c r="T3" i="1"/>
  <c r="U3" i="1" s="1"/>
  <c r="V3" i="1" s="1"/>
  <c r="T4" i="1"/>
  <c r="U4" i="1" s="1"/>
  <c r="V4" i="1" s="1"/>
  <c r="T5" i="1"/>
  <c r="U5" i="1" s="1"/>
  <c r="V5" i="1" s="1"/>
  <c r="T6" i="1"/>
  <c r="U6" i="1" s="1"/>
  <c r="V6" i="1" s="1"/>
  <c r="T7" i="1"/>
  <c r="U7" i="1" s="1"/>
  <c r="V7" i="1" s="1"/>
  <c r="T14" i="1"/>
  <c r="U14" i="1" s="1"/>
  <c r="V14" i="1" s="1"/>
  <c r="T15" i="1"/>
  <c r="U15" i="1" s="1"/>
  <c r="V15" i="1" s="1"/>
  <c r="T16" i="1"/>
  <c r="U16" i="1" s="1"/>
  <c r="V16" i="1" s="1"/>
  <c r="T8" i="1"/>
  <c r="U8" i="1" s="1"/>
  <c r="V8" i="1" s="1"/>
</calcChain>
</file>

<file path=xl/sharedStrings.xml><?xml version="1.0" encoding="utf-8"?>
<sst xmlns="http://schemas.openxmlformats.org/spreadsheetml/2006/main" count="103" uniqueCount="87">
  <si>
    <t>form_id</t>
  </si>
  <si>
    <t>form_name</t>
  </si>
  <si>
    <t>form_status</t>
  </si>
  <si>
    <t>PCAT_Gee-pt/g-c3n4</t>
  </si>
  <si>
    <t>Glucose 100g/L</t>
  </si>
  <si>
    <t>Acid Red 87 (1g/L)</t>
  </si>
  <si>
    <t>Water 1</t>
  </si>
  <si>
    <t>COF-4-36-D</t>
  </si>
  <si>
    <t>NaOH 1M</t>
  </si>
  <si>
    <t>AcOH 5M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</si>
  <si>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</si>
  <si>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</si>
  <si>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</si>
  <si>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</si>
  <si>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</si>
  <si>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</si>
  <si>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</si>
  <si>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</si>
  <si>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</si>
  <si>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</si>
  <si>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</si>
  <si>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</si>
  <si>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</si>
  <si>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</si>
  <si>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345304</t>
  </si>
  <si>
    <t>1</t>
  </si>
  <si>
    <t>Complete</t>
  </si>
  <si>
    <t>PlateAgilent 8_Vial1</t>
  </si>
  <si>
    <t>345305</t>
  </si>
  <si>
    <t>2</t>
  </si>
  <si>
    <t>PlateAgilent 8_Vial2</t>
  </si>
  <si>
    <t>345306</t>
  </si>
  <si>
    <t>3</t>
  </si>
  <si>
    <t>PlateAgilent 8_Vial3</t>
  </si>
  <si>
    <t>345307</t>
  </si>
  <si>
    <t>4</t>
  </si>
  <si>
    <t>PlateAgilent 8_Vial4</t>
  </si>
  <si>
    <t>345308</t>
  </si>
  <si>
    <t>5</t>
  </si>
  <si>
    <t>PlateAgilent 8_Vial5</t>
  </si>
  <si>
    <t>345309</t>
  </si>
  <si>
    <t>6</t>
  </si>
  <si>
    <t>PlateAgilent 8_Vial6</t>
  </si>
  <si>
    <t>345310</t>
  </si>
  <si>
    <t>7</t>
  </si>
  <si>
    <t>PlateAgilent 8_Vial7</t>
  </si>
  <si>
    <t>345311</t>
  </si>
  <si>
    <t>8</t>
  </si>
  <si>
    <t>PlateAgilent 8_Vial8</t>
  </si>
  <si>
    <t>345312</t>
  </si>
  <si>
    <t>9</t>
  </si>
  <si>
    <t>PlateAgilent 8_Vial9</t>
  </si>
  <si>
    <t>345313</t>
  </si>
  <si>
    <t>10</t>
  </si>
  <si>
    <t>PlateAgilent 8_Vial10</t>
  </si>
  <si>
    <t>345314</t>
  </si>
  <si>
    <t>11</t>
  </si>
  <si>
    <t>PlateAgilent 8_Vial11</t>
  </si>
  <si>
    <t>345315</t>
  </si>
  <si>
    <t>12</t>
  </si>
  <si>
    <t>PlateAgilent 8_Vial12</t>
  </si>
  <si>
    <t>345316</t>
  </si>
  <si>
    <t>13</t>
  </si>
  <si>
    <t>PlateAgilent 8_Vial13</t>
  </si>
  <si>
    <t>345317</t>
  </si>
  <si>
    <t>14</t>
  </si>
  <si>
    <t>PlateAgilent 8_Vial14</t>
  </si>
  <si>
    <t>345318</t>
  </si>
  <si>
    <t>15</t>
  </si>
  <si>
    <t>PlateAgilent 8_Vial15</t>
  </si>
  <si>
    <t>h2 umol/hg</t>
  </si>
  <si>
    <t>h2 rate corrected</t>
  </si>
  <si>
    <t>Name</t>
  </si>
  <si>
    <t>COF</t>
  </si>
  <si>
    <t>PCN</t>
  </si>
  <si>
    <t>COF + Dye</t>
  </si>
  <si>
    <t>PCN + Dye</t>
  </si>
  <si>
    <t>COF  + Dye + NaOH</t>
  </si>
  <si>
    <t>PCN + Dye + NaOH</t>
  </si>
  <si>
    <t>COF + Dye + AcOH</t>
  </si>
  <si>
    <t>PCN + Dye +AcOH</t>
  </si>
  <si>
    <t>COF + NaOH</t>
  </si>
  <si>
    <t>PCN + NaOH</t>
  </si>
  <si>
    <t>COF + AcOH</t>
  </si>
  <si>
    <t>PCN + AcOH</t>
  </si>
  <si>
    <t>Blank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</si>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</sst>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Output!$U$2:$U$16</c:f>
              <c:numCache>
                <c:formatCode>General</c:formatCode>
                <c:ptCount val="12"/>
                <c:pt idx="0">
                  <c:v>9.9756619423267505</c:v>
                </c:pt>
                <c:pt idx="1">
                  <c:v>10.861141997175185</c:v>
                </c:pt>
                <c:pt idx="2">
                  <c:v>11.016518230225913</c:v>
                </c:pt>
                <c:pt idx="3">
                  <c:v>19.462338971970262</c:v>
                </c:pt>
                <c:pt idx="4">
                  <c:v>10.13145812232821</c:v>
                </c:pt>
                <c:pt idx="5">
                  <c:v>11.928277542449647</c:v>
                </c:pt>
                <c:pt idx="6">
                  <c:v>12.988387306154861</c:v>
                </c:pt>
                <c:pt idx="7">
                  <c:v>13.00368412539488</c:v>
                </c:pt>
                <c:pt idx="8">
                  <c:v>36.92427539384763</c:v>
                </c:pt>
                <c:pt idx="9">
                  <c:v>35.278545419826251</c:v>
                </c:pt>
                <c:pt idx="10">
                  <c:v>10.762545594374767</c:v>
                </c:pt>
                <c:pt idx="11">
                  <c:v>13.131870680103427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82-4795-8EC0-ED83EB8D2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807039"/>
        <c:axId val="65804159"/>
      </c:barChart>
      <c:catAx>
        <c:axId val="6580703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04159"/>
        <c:crosses val="autoZero"/>
        <c:auto val="1"/>
        <c:lblAlgn val="ctr"/>
        <c:lblOffset val="100"/>
        <c:noMultiLvlLbl val="0"/>
      </c:catAx>
      <c:valAx>
        <c:axId val="6580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H2</a:t>
                </a:r>
                <a:r>
                  <a:rPr lang="en-GB" baseline="0"/>
                  <a:t> umol/hg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07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H2</a:t>
            </a:r>
            <a:r>
              <a:rPr lang="en-GB" baseline="0"/>
              <a:t> Evol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Output!$V$2:$V$16</c:f>
              <c:numCache>
                <c:formatCode>General</c:formatCode>
                <c:ptCount val="12"/>
                <c:pt idx="0">
                  <c:v>0.97566194232675052</c:v>
                </c:pt>
                <c:pt idx="1">
                  <c:v>1.861141997175185</c:v>
                </c:pt>
                <c:pt idx="2">
                  <c:v>2.0165182302259126</c:v>
                </c:pt>
                <c:pt idx="3">
                  <c:v>10.462338971970262</c:v>
                </c:pt>
                <c:pt idx="4">
                  <c:v>1.1314581223282101</c:v>
                </c:pt>
                <c:pt idx="5">
                  <c:v>2.9282775424496474</c:v>
                </c:pt>
                <c:pt idx="6">
                  <c:v>3.9883873061548609</c:v>
                </c:pt>
                <c:pt idx="7">
                  <c:v>4.0036841253948801</c:v>
                </c:pt>
                <c:pt idx="8">
                  <c:v>27.92427539384763</c:v>
                </c:pt>
                <c:pt idx="9">
                  <c:v>26.278545419826251</c:v>
                </c:pt>
                <c:pt idx="10">
                  <c:v>1.7625455943747674</c:v>
                </c:pt>
                <c:pt idx="11">
                  <c:v>4.1318706801034271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32-4A44-B298-52A56A70D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5215152"/>
        <c:axId val="1145215632"/>
      </c:barChart>
      <c:catAx>
        <c:axId val="114521515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215632"/>
        <c:crosses val="autoZero"/>
        <c:auto val="1"/>
        <c:lblAlgn val="ctr"/>
        <c:lblOffset val="100"/>
        <c:noMultiLvlLbl val="0"/>
      </c:catAx>
      <c:valAx>
        <c:axId val="11452156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H2 umol/hg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215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Output!$N$2:$N$16</c:f>
              <c:strCache>
                <c:ptCount val="12"/>
                <c:pt idx="0">
                  <c:v>COF</c:v>
                </c:pt>
                <c:pt idx="1">
                  <c:v>PCN</c:v>
                </c:pt>
                <c:pt idx="2">
                  <c:v>COF + NaOH</c:v>
                </c:pt>
                <c:pt idx="3">
                  <c:v>PCN + NaOH</c:v>
                </c:pt>
                <c:pt idx="4">
                  <c:v>COF + AcOH</c:v>
                </c:pt>
                <c:pt idx="5">
                  <c:v>PCN + AcOH</c:v>
                </c:pt>
                <c:pt idx="6">
                  <c:v>COF + Dye</c:v>
                </c:pt>
                <c:pt idx="7">
                  <c:v>PCN + Dye</c:v>
                </c:pt>
                <c:pt idx="8">
                  <c:v>COF  + Dye + NaOH</c:v>
                </c:pt>
                <c:pt idx="9">
                  <c:v>PCN + Dye + NaOH</c:v>
                </c:pt>
                <c:pt idx="10">
                  <c:v>COF + Dye + AcOH</c:v>
                </c:pt>
                <c:pt idx="11">
                  <c:v>PCN + Dye +AcOH</c:v>
                </c:pt>
              </c:strCache>
            </c:strRef>
          </c:cat>
          <c:val>
            <c:numRef>
              <c:f>Output!$V$2:$V$16</c:f>
              <c:numCache>
                <c:formatCode>General</c:formatCode>
                <c:ptCount val="12"/>
                <c:pt idx="0">
                  <c:v>0.97566194232675052</c:v>
                </c:pt>
                <c:pt idx="1">
                  <c:v>1.861141997175185</c:v>
                </c:pt>
                <c:pt idx="2">
                  <c:v>2.0165182302259126</c:v>
                </c:pt>
                <c:pt idx="3">
                  <c:v>10.462338971970262</c:v>
                </c:pt>
                <c:pt idx="4">
                  <c:v>1.1314581223282101</c:v>
                </c:pt>
                <c:pt idx="5">
                  <c:v>2.9282775424496474</c:v>
                </c:pt>
                <c:pt idx="6">
                  <c:v>3.9883873061548609</c:v>
                </c:pt>
                <c:pt idx="7">
                  <c:v>4.0036841253948801</c:v>
                </c:pt>
                <c:pt idx="8">
                  <c:v>27.92427539384763</c:v>
                </c:pt>
                <c:pt idx="9">
                  <c:v>26.278545419826251</c:v>
                </c:pt>
                <c:pt idx="10">
                  <c:v>1.7625455943747674</c:v>
                </c:pt>
                <c:pt idx="11">
                  <c:v>4.1318706801034271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29-44D0-BEBB-8DB6391FD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688111"/>
        <c:axId val="423369503"/>
      </c:barChart>
      <c:catAx>
        <c:axId val="37468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69503"/>
        <c:crosses val="autoZero"/>
        <c:auto val="1"/>
        <c:lblAlgn val="ctr"/>
        <c:lblOffset val="100"/>
        <c:noMultiLvlLbl val="0"/>
      </c:catAx>
      <c:valAx>
        <c:axId val="42336950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H2 umol/HG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68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914400</xdr:colOff>
      <xdr:row>17</xdr:row>
      <xdr:rowOff>147637</xdr:rowOff>
    </xdr:from>
    <xdr:to>
      <xdr:col>9</xdr:col>
      <xdr:colOff>323850</xdr:colOff>
      <xdr:row>32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C7E577-06B9-8DDE-2BF5-3ABCF5C9D8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600075</xdr:colOff>
      <xdr:row>17</xdr:row>
      <xdr:rowOff>14287</xdr:rowOff>
    </xdr:from>
    <xdr:to>
      <xdr:col>15</xdr:col>
      <xdr:colOff>1000125</xdr:colOff>
      <xdr:row>31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24E364-7B0B-2363-94CD-B9A64BB18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576261</xdr:colOff>
      <xdr:row>17</xdr:row>
      <xdr:rowOff>52387</xdr:rowOff>
    </xdr:from>
    <xdr:to>
      <xdr:col>24</xdr:col>
      <xdr:colOff>666749</xdr:colOff>
      <xdr:row>31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2FEC28-D078-A90B-0B28-6EEB2753B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BA1419-294B-41DC-9309-24A8DA1F84FC}" name="Table1" displayName="Table1" ref="A1:AB16" totalsRowShown="0" headerRowDxfId="6" headerRowBorderDxfId="5" tableBorderDxfId="4">
  <autoFilter ref="A1:AB16" xr:uid="{129C88AB-D02F-4BF6-AAC2-E79F9F7F772A}">
    <filterColumn colId="13">
      <filters>
        <filter val="COF"/>
        <filter val="COF  + Dye + NaOH"/>
        <filter val="COF + AcOH"/>
        <filter val="COF + Dye"/>
        <filter val="COF + Dye + AcOH"/>
        <filter val="COF + NaOH"/>
        <filter val="PCN"/>
        <filter val="PCN + AcOH"/>
        <filter val="PCN + Dye"/>
        <filter val="PCN + Dye + NaOH"/>
        <filter val="PCN + Dye +AcOH"/>
        <filter val="PCN + NaOH"/>
      </filters>
    </filterColumn>
  </autoFilter>
  <sortState xmlns:xlrd2="http://schemas.microsoft.com/office/spreadsheetml/2017/richdata2" ref="A2:AB16">
    <sortCondition ref="C1:C16"/>
  </sortState>
  <tableColumns count="28">
    <tableColumn id="1" xr3:uid="{F9B6E4F2-E9E8-4429-BA30-3507D27D8EE0}" name="form_id" dataDxfId="3"/>
    <tableColumn id="2" xr3:uid="{0543736E-162E-46E5-965C-36761405158A}" name="form_name"/>
    <tableColumn id="28" xr3:uid="{02C318BE-9D15-4661-BDCE-BDB8444D946A}" name="ID"/>
    <tableColumn id="3" xr3:uid="{89994B15-73C5-46A0-9E33-462663674962}" name="form_status"/>
    <tableColumn id="4" xr3:uid="{A5C3018C-E0D3-444B-BD3D-562FF7330D6C}" name="PCAT_Gee-pt/g-c3n4"/>
    <tableColumn id="5" xr3:uid="{83571679-BF23-44D9-856D-1D4DBC0E3204}" name="Glucose 100g/L"/>
    <tableColumn id="6" xr3:uid="{866348CB-E05F-441D-978D-42B65C46BE4A}" name="Acid Red 87 (1g/L)"/>
    <tableColumn id="7" xr3:uid="{E6B361B8-8FEC-4A29-AC45-1BC865EA39ED}" name="Water 1"/>
    <tableColumn id="8" xr3:uid="{D4F0C3D6-901F-4307-BC47-42CECFF3D5E5}" name="COF-4-36-D"/>
    <tableColumn id="9" xr3:uid="{F048E2CC-EFFB-4F19-AECE-9BF0D2FE884D}" name="NaOH 1M"/>
    <tableColumn id="10" xr3:uid="{A87A8162-2252-4FE8-8C93-59B9DE5CA5F7}" name="AcOH 5M"/>
    <tableColumn id="11" xr3:uid="{FC7C6A9E-63A1-4F29-8A26-CE46A2DD4295}" name="form_datetime" dataDxfId="2"/>
    <tableColumn id="12" xr3:uid="{0DA2487B-68A0-4A66-B365-75E2E5A64345}" name="sample_name"/>
    <tableColumn id="27" xr3:uid="{874A2339-968E-41AA-AA61-DC9ED5AEE365}" name="Name"/>
    <tableColumn id="13" xr3:uid="{B085B36F-8FE0-4B9A-884D-BAAF0B28AA6C}" name="Baratron_Avg"/>
    <tableColumn id="14" xr3:uid="{65121ABD-0AFD-4941-BE44-ADFD9475B7CC}" name="calc_%_N2_Avg"/>
    <tableColumn id="15" xr3:uid="{58F6087E-14DC-4DD6-B423-CC8D08F9C3A4}" name="calc_%_H2_Avg"/>
    <tableColumn id="16" xr3:uid="{EECB45FA-34EA-4FD7-AF4D-25B5D60DF39D}" name="calc_%_H2_2STD"/>
    <tableColumn id="17" xr3:uid="{DD901250-FCDB-4D2F-AE3A-779EA6D887F1}" name="calc_%_H2_umol"/>
    <tableColumn id="18" xr3:uid="{299DBA8D-0333-412C-B8B3-806283AD7A56}" name="calc_%_H2_umol/h">
      <calculatedColumnFormula>Table1[[#This Row],[calc_%_H2_umol]]/2</calculatedColumnFormula>
    </tableColumn>
    <tableColumn id="25" xr3:uid="{CD8EF03E-AF0C-4429-A474-AD0F19A46AC7}" name="h2 umol/hg" dataDxfId="1">
      <calculatedColumnFormula>Table1[[#This Row],[calc_%_H2_umol/h]]/0.002</calculatedColumnFormula>
    </tableColumn>
    <tableColumn id="26" xr3:uid="{1DB1C85D-6493-47E6-99EE-00C41F65A731}" name="h2 rate corrected" dataDxfId="0">
      <calculatedColumnFormula>Table1[[#This Row],[h2 umol/hg]]-9</calculatedColumnFormula>
    </tableColumn>
    <tableColumn id="19" xr3:uid="{1ED5FA0D-4592-4002-967B-9F5F10C0479A}" name="calc_%_O2_Avg"/>
    <tableColumn id="20" xr3:uid="{3107FB61-24E5-413B-AB94-59BF3C704946}" name="calc_%_O2_2STD"/>
    <tableColumn id="21" xr3:uid="{832012B9-2C55-46C1-B777-CEA4F52E3243}" name="calc_%_O2_umol"/>
    <tableColumn id="22" xr3:uid="{AFDEAEA0-4E99-48AF-970D-EE982CC3685C}" name="calc_%_O2_umol/h"/>
    <tableColumn id="23" xr3:uid="{951766F7-77C4-4677-B31B-648FA59ADE1C}" name="calc_%_Ar_Avg"/>
    <tableColumn id="24" xr3:uid="{570453A5-4D19-4F77-977D-EE2DDDC46DDE}" name="calc_%_CO2_Av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tabSelected="1" workbookViewId="0">
      <selection activeCell="U40" sqref="U40"/>
    </sheetView>
  </sheetViews>
  <sheetFormatPr defaultRowHeight="15" x14ac:dyDescent="0.25"/>
  <cols>
    <col min="1" max="1" width="9.7109375" customWidth="1"/>
    <col min="2" max="3" width="12.85546875" customWidth="1"/>
    <col min="4" max="4" width="13.28515625" customWidth="1"/>
    <col min="5" max="5" width="20.85546875" customWidth="1"/>
    <col min="6" max="6" width="15.85546875" customWidth="1"/>
    <col min="7" max="7" width="18.28515625" customWidth="1"/>
    <col min="8" max="8" width="9.7109375" customWidth="1"/>
    <col min="9" max="9" width="12.7109375" customWidth="1"/>
    <col min="10" max="10" width="11.140625" customWidth="1"/>
    <col min="11" max="11" width="10.85546875" customWidth="1"/>
    <col min="12" max="12" width="16" customWidth="1"/>
    <col min="13" max="14" width="21.28515625" customWidth="1"/>
    <col min="15" max="15" width="14.42578125" hidden="1" customWidth="1"/>
    <col min="16" max="16" width="16.140625" hidden="1" customWidth="1"/>
    <col min="17" max="17" width="16" hidden="1" customWidth="1"/>
    <col min="18" max="18" width="17" hidden="1" customWidth="1"/>
    <col min="19" max="19" width="17.28515625" hidden="1" customWidth="1"/>
    <col min="20" max="20" width="19.28515625" hidden="1" customWidth="1"/>
    <col min="21" max="22" width="19.28515625" customWidth="1"/>
    <col min="23" max="23" width="16.140625" customWidth="1"/>
    <col min="24" max="24" width="17.140625" customWidth="1"/>
    <col min="25" max="25" width="17.28515625" customWidth="1"/>
    <col min="26" max="26" width="19.28515625" customWidth="1"/>
    <col min="27" max="27" width="15.7109375" customWidth="1"/>
    <col min="28" max="28" width="17.28515625" customWidth="1"/>
  </cols>
  <sheetData>
    <row r="1" spans="1:28" x14ac:dyDescent="0.25">
      <c r="A1" s="3" t="s">
        <v>0</v>
      </c>
      <c r="B1" s="4" t="s">
        <v>1</v>
      </c>
      <c r="C1" s="5" t="s">
        <v>86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72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5" t="s">
        <v>70</v>
      </c>
      <c r="V1" s="5" t="s">
        <v>71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</row>
    <row r="2" spans="1:28" x14ac:dyDescent="0.25">
      <c r="A2" s="2" t="s">
        <v>43</v>
      </c>
      <c r="B2" t="s">
        <v>44</v>
      </c>
      <c r="C2">
        <v>1</v>
      </c>
      <c r="D2" t="s">
        <v>26</v>
      </c>
      <c r="E2">
        <v>0</v>
      </c>
      <c r="F2">
        <v>1</v>
      </c>
      <c r="G2">
        <v>0</v>
      </c>
      <c r="H2">
        <v>4</v>
      </c>
      <c r="I2">
        <v>1.9599999999999999E-3</v>
      </c>
      <c r="J2">
        <v>0</v>
      </c>
      <c r="K2">
        <v>0</v>
      </c>
      <c r="L2" s="1">
        <v>45033.876192129632</v>
      </c>
      <c r="M2" t="s">
        <v>45</v>
      </c>
      <c r="N2" t="s">
        <v>73</v>
      </c>
      <c r="O2">
        <v>0.93697699999999995</v>
      </c>
      <c r="P2">
        <v>99.29251914370559</v>
      </c>
      <c r="Q2">
        <v>1.463987582970265E-2</v>
      </c>
      <c r="R2">
        <v>9.561466268313421E-4</v>
      </c>
      <c r="S2">
        <v>3.9902647769306999E-2</v>
      </c>
      <c r="T2">
        <f>Table1[[#This Row],[calc_%_H2_umol]]/2</f>
        <v>1.99513238846535E-2</v>
      </c>
      <c r="U2">
        <f>Table1[[#This Row],[calc_%_H2_umol/h]]/0.002</f>
        <v>9.9756619423267505</v>
      </c>
      <c r="V2">
        <f>Table1[[#This Row],[h2 umol/hg]]-9</f>
        <v>0.97566194232675052</v>
      </c>
      <c r="W2">
        <v>0.60545311452320083</v>
      </c>
      <c r="X2">
        <v>1.144567371787987E-2</v>
      </c>
      <c r="Y2">
        <v>1.650231371541617</v>
      </c>
      <c r="Z2">
        <v>0.41255784288540431</v>
      </c>
      <c r="AA2">
        <v>4.3215908142505269E-2</v>
      </c>
      <c r="AB2">
        <v>4.4171957799011202E-2</v>
      </c>
    </row>
    <row r="3" spans="1:28" x14ac:dyDescent="0.25">
      <c r="A3" s="2" t="s">
        <v>46</v>
      </c>
      <c r="B3" t="s">
        <v>47</v>
      </c>
      <c r="C3">
        <v>2</v>
      </c>
      <c r="D3" t="s">
        <v>26</v>
      </c>
      <c r="E3">
        <v>2.0100000000000001E-3</v>
      </c>
      <c r="F3">
        <v>1</v>
      </c>
      <c r="G3">
        <v>0</v>
      </c>
      <c r="H3">
        <v>4</v>
      </c>
      <c r="I3">
        <v>0</v>
      </c>
      <c r="J3">
        <v>0</v>
      </c>
      <c r="K3">
        <v>0</v>
      </c>
      <c r="L3" s="1">
        <v>45033.88349537037</v>
      </c>
      <c r="M3" t="s">
        <v>48</v>
      </c>
      <c r="N3" t="s">
        <v>74</v>
      </c>
      <c r="O3">
        <v>0.92857699999999999</v>
      </c>
      <c r="P3">
        <v>99.17760391056072</v>
      </c>
      <c r="Q3">
        <v>1.593937035223212E-2</v>
      </c>
      <c r="R3">
        <v>7.2066848052282221E-4</v>
      </c>
      <c r="S3">
        <v>4.3444567988700743E-2</v>
      </c>
      <c r="T3">
        <f>Table1[[#This Row],[calc_%_H2_umol]]/2</f>
        <v>2.1722283994350371E-2</v>
      </c>
      <c r="U3">
        <f>Table1[[#This Row],[calc_%_H2_umol/h]]/0.002</f>
        <v>10.861141997175185</v>
      </c>
      <c r="V3">
        <f>Table1[[#This Row],[h2 umol/hg]]-9</f>
        <v>1.861141997175185</v>
      </c>
      <c r="W3">
        <v>0.74627682991250699</v>
      </c>
      <c r="X3">
        <v>1.084193709500221E-2</v>
      </c>
      <c r="Y3">
        <v>2.0340624352821872</v>
      </c>
      <c r="Z3">
        <v>0.50851560882054681</v>
      </c>
      <c r="AA3">
        <v>4.5221957388290379E-2</v>
      </c>
      <c r="AB3">
        <v>1.495793178626262E-2</v>
      </c>
    </row>
    <row r="4" spans="1:28" x14ac:dyDescent="0.25">
      <c r="A4" s="2" t="s">
        <v>49</v>
      </c>
      <c r="B4" t="s">
        <v>50</v>
      </c>
      <c r="C4">
        <v>3</v>
      </c>
      <c r="D4" t="s">
        <v>26</v>
      </c>
      <c r="E4">
        <v>0</v>
      </c>
      <c r="F4">
        <v>1</v>
      </c>
      <c r="G4">
        <v>0</v>
      </c>
      <c r="H4">
        <v>3</v>
      </c>
      <c r="I4">
        <v>2.0200000000000001E-3</v>
      </c>
      <c r="J4">
        <v>1</v>
      </c>
      <c r="K4">
        <v>0</v>
      </c>
      <c r="L4" s="1">
        <v>45033.891759259262</v>
      </c>
      <c r="M4" t="s">
        <v>51</v>
      </c>
      <c r="N4" t="s">
        <v>81</v>
      </c>
      <c r="O4">
        <v>0.92025199999999996</v>
      </c>
      <c r="P4">
        <v>99.927596668484995</v>
      </c>
      <c r="Q4">
        <v>1.6167394193847901E-2</v>
      </c>
      <c r="R4">
        <v>6.890524874355972E-4</v>
      </c>
      <c r="S4">
        <v>4.406607292090365E-2</v>
      </c>
      <c r="T4">
        <f>Table1[[#This Row],[calc_%_H2_umol]]/2</f>
        <v>2.2033036460451825E-2</v>
      </c>
      <c r="U4">
        <f>Table1[[#This Row],[calc_%_H2_umol/h]]/0.002</f>
        <v>11.016518230225913</v>
      </c>
      <c r="V4">
        <f>Table1[[#This Row],[h2 umol/hg]]-9</f>
        <v>2.0165182302259126</v>
      </c>
      <c r="W4">
        <v>1.0404537008914789E-2</v>
      </c>
      <c r="X4">
        <v>6.2584924402136347E-3</v>
      </c>
      <c r="Y4">
        <v>2.8358749780316859E-2</v>
      </c>
      <c r="Z4">
        <v>7.0896874450792147E-3</v>
      </c>
      <c r="AA4">
        <v>4.0565798532890718E-2</v>
      </c>
      <c r="AB4">
        <v>5.2656017793548913E-3</v>
      </c>
    </row>
    <row r="5" spans="1:28" x14ac:dyDescent="0.25">
      <c r="A5" s="2" t="s">
        <v>52</v>
      </c>
      <c r="B5" t="s">
        <v>53</v>
      </c>
      <c r="C5">
        <v>4</v>
      </c>
      <c r="D5" t="s">
        <v>26</v>
      </c>
      <c r="E5">
        <v>1.99E-3</v>
      </c>
      <c r="F5">
        <v>1</v>
      </c>
      <c r="G5">
        <v>0</v>
      </c>
      <c r="H5">
        <v>3</v>
      </c>
      <c r="I5">
        <v>0</v>
      </c>
      <c r="J5">
        <v>1</v>
      </c>
      <c r="K5">
        <v>0</v>
      </c>
      <c r="L5" s="1">
        <v>45033.899282407408</v>
      </c>
      <c r="M5" t="s">
        <v>54</v>
      </c>
      <c r="N5" t="s">
        <v>82</v>
      </c>
      <c r="O5">
        <v>0.92580200000000001</v>
      </c>
      <c r="P5">
        <v>99.82425853443543</v>
      </c>
      <c r="Q5">
        <v>2.8562137284974028E-2</v>
      </c>
      <c r="R5">
        <v>5.2878699952582165E-4</v>
      </c>
      <c r="S5">
        <v>7.7849355887881042E-2</v>
      </c>
      <c r="T5">
        <f>Table1[[#This Row],[calc_%_H2_umol]]/2</f>
        <v>3.8924677943940521E-2</v>
      </c>
      <c r="U5">
        <f>Table1[[#This Row],[calc_%_H2_umol/h]]/0.002</f>
        <v>19.462338971970262</v>
      </c>
      <c r="V5">
        <f>Table1[[#This Row],[h2 umol/hg]]-9</f>
        <v>10.462338971970262</v>
      </c>
      <c r="W5">
        <v>0.1011341902442852</v>
      </c>
      <c r="X5">
        <v>4.0827813501979112E-3</v>
      </c>
      <c r="Y5">
        <v>0.27565274580841581</v>
      </c>
      <c r="Z5">
        <v>6.8913186452103953E-2</v>
      </c>
      <c r="AA5">
        <v>4.0923036451555213E-2</v>
      </c>
      <c r="AB5">
        <v>5.1221015837551488E-3</v>
      </c>
    </row>
    <row r="6" spans="1:28" x14ac:dyDescent="0.25">
      <c r="A6" s="2" t="s">
        <v>55</v>
      </c>
      <c r="B6" t="s">
        <v>56</v>
      </c>
      <c r="C6">
        <v>5</v>
      </c>
      <c r="D6" t="s">
        <v>26</v>
      </c>
      <c r="E6">
        <v>0</v>
      </c>
      <c r="F6">
        <v>1</v>
      </c>
      <c r="G6">
        <v>0</v>
      </c>
      <c r="H6">
        <v>3</v>
      </c>
      <c r="I6">
        <v>1.92E-3</v>
      </c>
      <c r="J6">
        <v>0</v>
      </c>
      <c r="K6">
        <v>1</v>
      </c>
      <c r="L6" s="1">
        <v>45033.906631944446</v>
      </c>
      <c r="M6" t="s">
        <v>57</v>
      </c>
      <c r="N6" t="s">
        <v>83</v>
      </c>
      <c r="O6">
        <v>0.93135199999999996</v>
      </c>
      <c r="P6">
        <v>99.321104573843328</v>
      </c>
      <c r="Q6">
        <v>1.4868515968387159E-2</v>
      </c>
      <c r="R6">
        <v>2.43174289894207E-4</v>
      </c>
      <c r="S6">
        <v>4.0525832489312838E-2</v>
      </c>
      <c r="T6">
        <f>Table1[[#This Row],[calc_%_H2_umol]]/2</f>
        <v>2.0262916244656419E-2</v>
      </c>
      <c r="U6">
        <f>Table1[[#This Row],[calc_%_H2_umol/h]]/0.002</f>
        <v>10.13145812232821</v>
      </c>
      <c r="V6">
        <f>Table1[[#This Row],[h2 umol/hg]]-9</f>
        <v>1.1314581223282101</v>
      </c>
      <c r="W6">
        <v>0.56306403142103956</v>
      </c>
      <c r="X6">
        <v>8.7672832870553455E-3</v>
      </c>
      <c r="Y6">
        <v>1.5346951011548371</v>
      </c>
      <c r="Z6">
        <v>0.38367377528870922</v>
      </c>
      <c r="AA6">
        <v>4.0358143116426208E-2</v>
      </c>
      <c r="AB6">
        <v>6.0604735650813923E-2</v>
      </c>
    </row>
    <row r="7" spans="1:28" x14ac:dyDescent="0.25">
      <c r="A7" s="2" t="s">
        <v>58</v>
      </c>
      <c r="B7" t="s">
        <v>59</v>
      </c>
      <c r="C7">
        <v>6</v>
      </c>
      <c r="D7" t="s">
        <v>26</v>
      </c>
      <c r="E7">
        <v>1.98E-3</v>
      </c>
      <c r="F7">
        <v>1</v>
      </c>
      <c r="G7">
        <v>0</v>
      </c>
      <c r="H7">
        <v>5</v>
      </c>
      <c r="I7">
        <v>0</v>
      </c>
      <c r="J7">
        <v>0</v>
      </c>
      <c r="K7">
        <v>1</v>
      </c>
      <c r="L7" s="1">
        <v>45033.913981481477</v>
      </c>
      <c r="M7" t="s">
        <v>60</v>
      </c>
      <c r="N7" t="s">
        <v>84</v>
      </c>
      <c r="O7">
        <v>0.80032700000000001</v>
      </c>
      <c r="P7">
        <v>99.180864866279876</v>
      </c>
      <c r="Q7">
        <v>1.7505455085917099E-2</v>
      </c>
      <c r="R7">
        <v>2.9735803328479669E-4</v>
      </c>
      <c r="S7">
        <v>4.7713110169798588E-2</v>
      </c>
      <c r="T7">
        <f>Table1[[#This Row],[calc_%_H2_umol]]/2</f>
        <v>2.3856555084899294E-2</v>
      </c>
      <c r="U7">
        <f>Table1[[#This Row],[calc_%_H2_umol/h]]/0.002</f>
        <v>11.928277542449647</v>
      </c>
      <c r="V7">
        <f>Table1[[#This Row],[h2 umol/hg]]-9</f>
        <v>2.9282775424496474</v>
      </c>
      <c r="W7">
        <v>0.63766179796297795</v>
      </c>
      <c r="X7">
        <v>9.1121840844322587E-3</v>
      </c>
      <c r="Y7">
        <v>1.7380198039956001</v>
      </c>
      <c r="Z7">
        <v>0.43450495099889991</v>
      </c>
      <c r="AA7">
        <v>4.8068243263599382E-2</v>
      </c>
      <c r="AB7">
        <v>0.1158996374076372</v>
      </c>
    </row>
    <row r="8" spans="1:28" x14ac:dyDescent="0.25">
      <c r="A8" s="2" t="s">
        <v>24</v>
      </c>
      <c r="B8" t="s">
        <v>25</v>
      </c>
      <c r="C8">
        <v>7</v>
      </c>
      <c r="D8" t="s">
        <v>26</v>
      </c>
      <c r="E8">
        <v>0</v>
      </c>
      <c r="F8">
        <v>1</v>
      </c>
      <c r="G8">
        <v>1</v>
      </c>
      <c r="H8">
        <v>3</v>
      </c>
      <c r="I8">
        <v>1.8799999999999999E-3</v>
      </c>
      <c r="J8">
        <v>0</v>
      </c>
      <c r="K8">
        <v>0</v>
      </c>
      <c r="L8" s="1">
        <v>45033.828611111108</v>
      </c>
      <c r="M8" t="s">
        <v>27</v>
      </c>
      <c r="N8" t="s">
        <v>75</v>
      </c>
      <c r="O8">
        <v>0.93420199999999998</v>
      </c>
      <c r="P8">
        <v>99.741440372673949</v>
      </c>
      <c r="Q8">
        <v>1.906122906825795E-2</v>
      </c>
      <c r="R8">
        <v>8.664450005450013E-4</v>
      </c>
      <c r="S8">
        <v>5.1953549224619443E-2</v>
      </c>
      <c r="T8">
        <f>Table1[[#This Row],[calc_%_H2_umol]]/2</f>
        <v>2.5976774612309721E-2</v>
      </c>
      <c r="U8">
        <f>Table1[[#This Row],[calc_%_H2_umol/h]]/0.002</f>
        <v>12.988387306154861</v>
      </c>
      <c r="V8">
        <f>Table1[[#This Row],[h2 umol/hg]]-9</f>
        <v>3.9883873061548609</v>
      </c>
      <c r="W8">
        <v>2.6854833017290029E-2</v>
      </c>
      <c r="X8">
        <v>8.838881781926957E-3</v>
      </c>
      <c r="Y8">
        <v>7.319590379437288E-2</v>
      </c>
      <c r="Z8">
        <v>1.829897594859322E-2</v>
      </c>
      <c r="AA8">
        <v>3.0887628487100371E-2</v>
      </c>
      <c r="AB8">
        <v>0.18175593675340049</v>
      </c>
    </row>
    <row r="9" spans="1:28" x14ac:dyDescent="0.25">
      <c r="A9" s="2" t="s">
        <v>28</v>
      </c>
      <c r="B9" t="s">
        <v>29</v>
      </c>
      <c r="C9">
        <v>8</v>
      </c>
      <c r="D9" t="s">
        <v>26</v>
      </c>
      <c r="E9">
        <v>2.2399999999999998E-3</v>
      </c>
      <c r="F9">
        <v>1</v>
      </c>
      <c r="G9">
        <v>1</v>
      </c>
      <c r="H9">
        <v>3</v>
      </c>
      <c r="I9">
        <v>0</v>
      </c>
      <c r="J9">
        <v>0</v>
      </c>
      <c r="K9">
        <v>0</v>
      </c>
      <c r="L9" s="1">
        <v>45033.836747685193</v>
      </c>
      <c r="M9" t="s">
        <v>30</v>
      </c>
      <c r="N9" t="s">
        <v>76</v>
      </c>
      <c r="O9">
        <v>0.93135199999999996</v>
      </c>
      <c r="P9">
        <v>99.715290964112057</v>
      </c>
      <c r="Q9">
        <v>1.9083678058165389E-2</v>
      </c>
      <c r="R9">
        <v>1.173509589314308E-3</v>
      </c>
      <c r="S9">
        <v>5.201473650157952E-2</v>
      </c>
      <c r="T9">
        <f>Table1[[#This Row],[calc_%_H2_umol]]/2</f>
        <v>2.600736825078976E-2</v>
      </c>
      <c r="U9">
        <f>Table1[[#This Row],[calc_%_H2_umol/h]]/0.002</f>
        <v>13.00368412539488</v>
      </c>
      <c r="V9">
        <f>Table1[[#This Row],[h2 umol/hg]]-9</f>
        <v>4.0036841253948801</v>
      </c>
      <c r="W9">
        <v>3.0395481950990129E-2</v>
      </c>
      <c r="X9">
        <v>7.844590769661014E-3</v>
      </c>
      <c r="Y9">
        <v>8.2846345431969573E-2</v>
      </c>
      <c r="Z9">
        <v>2.071158635799239E-2</v>
      </c>
      <c r="AA9">
        <v>3.5267519598883391E-2</v>
      </c>
      <c r="AB9">
        <v>0.1999623562798965</v>
      </c>
    </row>
    <row r="10" spans="1:28" x14ac:dyDescent="0.25">
      <c r="A10" s="2" t="s">
        <v>31</v>
      </c>
      <c r="B10" t="s">
        <v>32</v>
      </c>
      <c r="C10">
        <v>9</v>
      </c>
      <c r="D10" t="s">
        <v>26</v>
      </c>
      <c r="E10">
        <v>0</v>
      </c>
      <c r="F10">
        <v>1</v>
      </c>
      <c r="G10">
        <v>1</v>
      </c>
      <c r="H10">
        <v>2</v>
      </c>
      <c r="I10">
        <v>2.0100000000000001E-3</v>
      </c>
      <c r="J10">
        <v>1</v>
      </c>
      <c r="K10">
        <v>0</v>
      </c>
      <c r="L10" s="1">
        <v>45033.845231481479</v>
      </c>
      <c r="M10" t="s">
        <v>33</v>
      </c>
      <c r="N10" t="s">
        <v>77</v>
      </c>
      <c r="O10">
        <v>0.92857699999999999</v>
      </c>
      <c r="P10">
        <v>99.890106360557581</v>
      </c>
      <c r="Q10">
        <v>5.4188565129101682E-2</v>
      </c>
      <c r="R10">
        <v>6.1803408812374371E-4</v>
      </c>
      <c r="S10">
        <v>0.14769710157539051</v>
      </c>
      <c r="T10">
        <f>Table1[[#This Row],[calc_%_H2_umol]]/2</f>
        <v>7.3848550787695255E-2</v>
      </c>
      <c r="U10">
        <f>Table1[[#This Row],[calc_%_H2_umol/h]]/0.002</f>
        <v>36.92427539384763</v>
      </c>
      <c r="V10">
        <f>Table1[[#This Row],[h2 umol/hg]]-9</f>
        <v>27.92427539384763</v>
      </c>
      <c r="W10">
        <v>1.372617121292386E-2</v>
      </c>
      <c r="X10">
        <v>8.3066224946020794E-3</v>
      </c>
      <c r="Y10">
        <v>3.7412241845607687E-2</v>
      </c>
      <c r="Z10">
        <v>9.3530604614019235E-3</v>
      </c>
      <c r="AA10">
        <v>3.5721093373198468E-2</v>
      </c>
      <c r="AB10">
        <v>6.2578097271816504E-3</v>
      </c>
    </row>
    <row r="11" spans="1:28" x14ac:dyDescent="0.25">
      <c r="A11" s="2" t="s">
        <v>34</v>
      </c>
      <c r="B11" t="s">
        <v>35</v>
      </c>
      <c r="C11">
        <v>10</v>
      </c>
      <c r="D11" t="s">
        <v>26</v>
      </c>
      <c r="E11">
        <v>1.9599999999999999E-3</v>
      </c>
      <c r="F11">
        <v>1</v>
      </c>
      <c r="G11">
        <v>1</v>
      </c>
      <c r="H11">
        <v>2</v>
      </c>
      <c r="I11">
        <v>0</v>
      </c>
      <c r="J11">
        <v>1</v>
      </c>
      <c r="K11">
        <v>0</v>
      </c>
      <c r="L11" s="1">
        <v>45033.853715277779</v>
      </c>
      <c r="M11" t="s">
        <v>36</v>
      </c>
      <c r="N11" t="s">
        <v>78</v>
      </c>
      <c r="O11">
        <v>0.93697699999999995</v>
      </c>
      <c r="P11">
        <v>99.892935295636022</v>
      </c>
      <c r="Q11">
        <v>5.1773358738970821E-2</v>
      </c>
      <c r="R11">
        <v>6.9419454252740058E-4</v>
      </c>
      <c r="S11">
        <v>0.14111418167930501</v>
      </c>
      <c r="T11">
        <f>Table1[[#This Row],[calc_%_H2_umol]]/2</f>
        <v>7.0557090839652503E-2</v>
      </c>
      <c r="U11">
        <f>Table1[[#This Row],[calc_%_H2_umol/h]]/0.002</f>
        <v>35.278545419826251</v>
      </c>
      <c r="V11">
        <f>Table1[[#This Row],[h2 umol/hg]]-9</f>
        <v>26.278545419826251</v>
      </c>
      <c r="W11">
        <v>1.277903295609714E-2</v>
      </c>
      <c r="X11">
        <v>7.2712923141076396E-3</v>
      </c>
      <c r="Y11">
        <v>3.4830708730803982E-2</v>
      </c>
      <c r="Z11">
        <v>8.7076771827009954E-3</v>
      </c>
      <c r="AA11">
        <v>3.6810561467992678E-2</v>
      </c>
      <c r="AB11">
        <v>5.7017512009166901E-3</v>
      </c>
    </row>
    <row r="12" spans="1:28" x14ac:dyDescent="0.25">
      <c r="A12" s="2" t="s">
        <v>37</v>
      </c>
      <c r="B12" t="s">
        <v>38</v>
      </c>
      <c r="C12">
        <v>11</v>
      </c>
      <c r="D12" t="s">
        <v>26</v>
      </c>
      <c r="E12">
        <v>0</v>
      </c>
      <c r="F12">
        <v>1</v>
      </c>
      <c r="G12">
        <v>1</v>
      </c>
      <c r="H12">
        <v>2</v>
      </c>
      <c r="I12">
        <v>1.99E-3</v>
      </c>
      <c r="J12">
        <v>0</v>
      </c>
      <c r="K12">
        <v>1</v>
      </c>
      <c r="L12" s="1">
        <v>45033.861215277779</v>
      </c>
      <c r="M12" t="s">
        <v>39</v>
      </c>
      <c r="N12" t="s">
        <v>79</v>
      </c>
      <c r="O12">
        <v>0.93420199999999998</v>
      </c>
      <c r="P12">
        <v>99.407608017336599</v>
      </c>
      <c r="Q12">
        <v>1.5794674280673309E-2</v>
      </c>
      <c r="R12">
        <v>6.809767652833146E-4</v>
      </c>
      <c r="S12">
        <v>4.3050182377499073E-2</v>
      </c>
      <c r="T12">
        <f>Table1[[#This Row],[calc_%_H2_umol]]/2</f>
        <v>2.1525091188749537E-2</v>
      </c>
      <c r="U12">
        <f>Table1[[#This Row],[calc_%_H2_umol/h]]/0.002</f>
        <v>10.762545594374767</v>
      </c>
      <c r="V12">
        <f>Table1[[#This Row],[h2 umol/hg]]-9</f>
        <v>1.7625455943747674</v>
      </c>
      <c r="W12">
        <v>0.4949479214809786</v>
      </c>
      <c r="X12">
        <v>9.0148642119827205E-3</v>
      </c>
      <c r="Y12">
        <v>1.3490368910736339</v>
      </c>
      <c r="Z12">
        <v>0.33725922276840858</v>
      </c>
      <c r="AA12">
        <v>3.5586999603112422E-2</v>
      </c>
      <c r="AB12">
        <v>4.6062387298637798E-2</v>
      </c>
    </row>
    <row r="13" spans="1:28" x14ac:dyDescent="0.25">
      <c r="A13" s="2" t="s">
        <v>40</v>
      </c>
      <c r="B13" t="s">
        <v>41</v>
      </c>
      <c r="C13">
        <v>12</v>
      </c>
      <c r="D13" t="s">
        <v>26</v>
      </c>
      <c r="E13">
        <v>1.92E-3</v>
      </c>
      <c r="F13">
        <v>1</v>
      </c>
      <c r="G13">
        <v>1</v>
      </c>
      <c r="H13">
        <v>2</v>
      </c>
      <c r="I13">
        <v>0</v>
      </c>
      <c r="J13">
        <v>0</v>
      </c>
      <c r="K13">
        <v>1</v>
      </c>
      <c r="L13" s="1">
        <v>45033.868819444448</v>
      </c>
      <c r="M13" t="s">
        <v>42</v>
      </c>
      <c r="N13" t="s">
        <v>80</v>
      </c>
      <c r="O13">
        <v>0.93420199999999998</v>
      </c>
      <c r="P13">
        <v>99.315773582592826</v>
      </c>
      <c r="Q13">
        <v>1.927179943345057E-2</v>
      </c>
      <c r="R13">
        <v>5.8026155187126537E-4</v>
      </c>
      <c r="S13">
        <v>5.2527482720413708E-2</v>
      </c>
      <c r="T13">
        <f>Table1[[#This Row],[calc_%_H2_umol]]/2</f>
        <v>2.6263741360206854E-2</v>
      </c>
      <c r="U13">
        <f>Table1[[#This Row],[calc_%_H2_umol/h]]/0.002</f>
        <v>13.131870680103427</v>
      </c>
      <c r="V13">
        <f>Table1[[#This Row],[h2 umol/hg]]-9</f>
        <v>4.1318706801034271</v>
      </c>
      <c r="W13">
        <v>0.57330030220153849</v>
      </c>
      <c r="X13">
        <v>6.1770816438731736E-3</v>
      </c>
      <c r="Y13">
        <v>1.5625952221788679</v>
      </c>
      <c r="Z13">
        <v>0.39064880554471693</v>
      </c>
      <c r="AA13">
        <v>3.7786010597653033E-2</v>
      </c>
      <c r="AB13">
        <v>5.3868305174532352E-2</v>
      </c>
    </row>
    <row r="14" spans="1:28" hidden="1" x14ac:dyDescent="0.25">
      <c r="A14" s="2" t="s">
        <v>61</v>
      </c>
      <c r="B14" t="s">
        <v>62</v>
      </c>
      <c r="C14">
        <v>13</v>
      </c>
      <c r="D14" t="s">
        <v>26</v>
      </c>
      <c r="E14">
        <v>0</v>
      </c>
      <c r="F14">
        <v>0</v>
      </c>
      <c r="G14">
        <v>0</v>
      </c>
      <c r="H14">
        <v>5</v>
      </c>
      <c r="I14">
        <v>0</v>
      </c>
      <c r="J14">
        <v>0</v>
      </c>
      <c r="K14">
        <v>0</v>
      </c>
      <c r="L14" s="1">
        <v>45033.921261574083</v>
      </c>
      <c r="M14" t="s">
        <v>63</v>
      </c>
      <c r="N14" t="s">
        <v>85</v>
      </c>
      <c r="O14">
        <v>0.92857699999999999</v>
      </c>
      <c r="P14">
        <v>99.560933978738021</v>
      </c>
      <c r="Q14">
        <v>1.3421086233113741E-2</v>
      </c>
      <c r="R14">
        <v>6.3566443068852172E-4</v>
      </c>
      <c r="S14">
        <v>3.6580698010763801E-2</v>
      </c>
      <c r="T14">
        <f>Table1[[#This Row],[calc_%_H2_umol]]/2</f>
        <v>1.8290349005381901E-2</v>
      </c>
      <c r="U14">
        <f>Table1[[#This Row],[calc_%_H2_umol/h]]/0.002</f>
        <v>9.145174502690951</v>
      </c>
      <c r="V14">
        <f>Table1[[#This Row],[h2 umol/hg]]-9</f>
        <v>0.145174502690951</v>
      </c>
      <c r="W14">
        <v>0.39200078847208281</v>
      </c>
      <c r="X14">
        <v>7.340649024694881E-3</v>
      </c>
      <c r="Y14">
        <v>1.068442763425395</v>
      </c>
      <c r="Z14">
        <v>0.26711069085634859</v>
      </c>
      <c r="AA14">
        <v>2.4744229951378489E-2</v>
      </c>
      <c r="AB14">
        <v>8.8999166054066006E-3</v>
      </c>
    </row>
    <row r="15" spans="1:28" hidden="1" x14ac:dyDescent="0.25">
      <c r="A15" s="2" t="s">
        <v>64</v>
      </c>
      <c r="B15" t="s">
        <v>65</v>
      </c>
      <c r="C15">
        <v>14</v>
      </c>
      <c r="D15" t="s">
        <v>26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  <c r="K15">
        <v>0</v>
      </c>
      <c r="L15" s="1">
        <v>45033.928553240738</v>
      </c>
      <c r="M15" t="s">
        <v>66</v>
      </c>
      <c r="N15" t="s">
        <v>85</v>
      </c>
      <c r="O15">
        <v>0.92580200000000001</v>
      </c>
      <c r="P15">
        <v>99.300770861545914</v>
      </c>
      <c r="Q15">
        <v>1.412132928212083E-2</v>
      </c>
      <c r="R15">
        <v>7.2224235476611742E-4</v>
      </c>
      <c r="S15">
        <v>3.8489290136985627E-2</v>
      </c>
      <c r="T15">
        <f>Table1[[#This Row],[calc_%_H2_umol]]/2</f>
        <v>1.9244645068492813E-2</v>
      </c>
      <c r="U15">
        <f>Table1[[#This Row],[calc_%_H2_umol/h]]/0.002</f>
        <v>9.6223225342464058</v>
      </c>
      <c r="V15">
        <f>Table1[[#This Row],[h2 umol/hg]]-9</f>
        <v>0.62232253424640582</v>
      </c>
      <c r="W15">
        <v>0.64168255167444033</v>
      </c>
      <c r="X15">
        <v>9.9006731336865189E-3</v>
      </c>
      <c r="Y15">
        <v>1.7489788258467349</v>
      </c>
      <c r="Z15">
        <v>0.43724470646168367</v>
      </c>
      <c r="AA15">
        <v>3.6875583607290083E-2</v>
      </c>
      <c r="AB15">
        <v>6.5496738902338474E-3</v>
      </c>
    </row>
    <row r="16" spans="1:28" hidden="1" x14ac:dyDescent="0.25">
      <c r="A16" s="2" t="s">
        <v>67</v>
      </c>
      <c r="B16" t="s">
        <v>68</v>
      </c>
      <c r="C16">
        <v>15</v>
      </c>
      <c r="D16" t="s">
        <v>26</v>
      </c>
      <c r="E16">
        <v>0</v>
      </c>
      <c r="F16">
        <v>0</v>
      </c>
      <c r="G16">
        <v>0</v>
      </c>
      <c r="H16">
        <v>5</v>
      </c>
      <c r="I16">
        <v>0</v>
      </c>
      <c r="J16">
        <v>0</v>
      </c>
      <c r="K16">
        <v>0</v>
      </c>
      <c r="L16" s="1">
        <v>45033.935879629629</v>
      </c>
      <c r="M16" t="s">
        <v>69</v>
      </c>
      <c r="N16" t="s">
        <v>85</v>
      </c>
      <c r="O16">
        <v>0.92302700000000004</v>
      </c>
      <c r="P16">
        <v>99.338156395645768</v>
      </c>
      <c r="Q16">
        <v>1.3185976492410311E-2</v>
      </c>
      <c r="R16">
        <v>1.062529082074724E-3</v>
      </c>
      <c r="S16">
        <v>3.5939879654136232E-2</v>
      </c>
      <c r="T16">
        <f>Table1[[#This Row],[calc_%_H2_umol]]/2</f>
        <v>1.7969939827068116E-2</v>
      </c>
      <c r="U16">
        <f>Table1[[#This Row],[calc_%_H2_umol/h]]/0.002</f>
        <v>8.9849699135340586</v>
      </c>
      <c r="V16">
        <f>Table1[[#This Row],[h2 umol/hg]]-9</f>
        <v>-1.5030086465941395E-2</v>
      </c>
      <c r="W16">
        <v>0.60817972488605909</v>
      </c>
      <c r="X16">
        <v>8.8247449676674642E-3</v>
      </c>
      <c r="Y16">
        <v>1.657663058406921</v>
      </c>
      <c r="Z16">
        <v>0.41441576460173019</v>
      </c>
      <c r="AA16">
        <v>3.4400558203677822E-2</v>
      </c>
      <c r="AB16">
        <v>6.0773447720819176E-3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Gee</cp:lastModifiedBy>
  <dcterms:created xsi:type="dcterms:W3CDTF">2023-04-18T15:43:01Z</dcterms:created>
  <dcterms:modified xsi:type="dcterms:W3CDTF">2023-04-24T09:50:09Z</dcterms:modified>
</cp:coreProperties>
</file>