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completed/"/>
    </mc:Choice>
  </mc:AlternateContent>
  <xr:revisionPtr revIDLastSave="14" documentId="8_{16EBEF0A-36AA-4B77-BE7E-220B8A4C9C87}" xr6:coauthVersionLast="46" xr6:coauthVersionMax="46" xr10:uidLastSave="{BC78C4B3-9F04-4225-AF96-48339214B567}"/>
  <bookViews>
    <workbookView xWindow="-120" yWindow="-120" windowWidth="51840" windowHeight="21240" xr2:uid="{00000000-000D-0000-FFFF-FFFF00000000}"/>
  </bookViews>
  <sheets>
    <sheet name="73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5" i="1" l="1"/>
  <c r="P125" i="1"/>
  <c r="P122" i="1"/>
  <c r="N122" i="1"/>
  <c r="I127" i="1"/>
  <c r="V12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</calcChain>
</file>

<file path=xl/sharedStrings.xml><?xml version="1.0" encoding="utf-8"?>
<sst xmlns="http://schemas.openxmlformats.org/spreadsheetml/2006/main" count="382" uniqueCount="263">
  <si>
    <t>form_name</t>
  </si>
  <si>
    <t>form_status</t>
  </si>
  <si>
    <t>PCAT_Gee-pt/g-c3n4</t>
  </si>
  <si>
    <t>PCAT_Gee-T/M/W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</si>
  <si>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</si>
  <si>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</si>
  <si>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</si>
  <si>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</si>
  <si>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</si>
  <si>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</si>
  <si>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</si>
  <si>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</si>
  <si>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</si>
  <si>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</si>
  <si>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</si>
  <si>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</si>
  <si>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</si>
  <si>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</si>
  <si>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230321_JCG_8plate_4hour_1</t>
  </si>
  <si>
    <t>Complete</t>
  </si>
  <si>
    <t>PlateAgilent 1_Vial1</t>
  </si>
  <si>
    <t>230321_JCG_8plate_4hour_2</t>
  </si>
  <si>
    <t>PlateAgilent 1_Vial2</t>
  </si>
  <si>
    <t>230321_JCG_8plate_4hour_3</t>
  </si>
  <si>
    <t>PlateAgilent 1_Vial3</t>
  </si>
  <si>
    <t>230321_JCG_8plate_4hour_4</t>
  </si>
  <si>
    <t>PlateAgilent 1_Vial4</t>
  </si>
  <si>
    <t>230321_JCG_8plate_4hour_5</t>
  </si>
  <si>
    <t>PlateAgilent 1_Vial5</t>
  </si>
  <si>
    <t>230321_JCG_8plate_4hour_6</t>
  </si>
  <si>
    <t>PlateAgilent 1_Vial6</t>
  </si>
  <si>
    <t>230321_JCG_8plate_4hour_7</t>
  </si>
  <si>
    <t>PlateAgilent 1_Vial7</t>
  </si>
  <si>
    <t>230321_JCG_8plate_4hour_8</t>
  </si>
  <si>
    <t>230321_JCG_8plate_4hour_9</t>
  </si>
  <si>
    <t>PlateAgilent 1_Vial9</t>
  </si>
  <si>
    <t>230321_JCG_8plate_4hour_10</t>
  </si>
  <si>
    <t>PlateAgilent 1_Vial10</t>
  </si>
  <si>
    <t>230321_JCG_8plate_4hour_11</t>
  </si>
  <si>
    <t>PlateAgilent 1_Vial11</t>
  </si>
  <si>
    <t>230321_JCG_8plate_4hour_12</t>
  </si>
  <si>
    <t>PlateAgilent 1_Vial12</t>
  </si>
  <si>
    <t>230321_JCG_8plate_4hour_13</t>
  </si>
  <si>
    <t>PlateAgilent 1_Vial13</t>
  </si>
  <si>
    <t>230321_JCG_8plate_4hour_14</t>
  </si>
  <si>
    <t>PlateAgilent 1_Vial14</t>
  </si>
  <si>
    <t>230321_JCG_8plate_4hour_15</t>
  </si>
  <si>
    <t>PlateAgilent 1_Vial15</t>
  </si>
  <si>
    <t>230321_JCG_8plate_4hour_16</t>
  </si>
  <si>
    <t>PlateAgilent 2_Vial1</t>
  </si>
  <si>
    <t>230321_JCG_8plate_4hour_17</t>
  </si>
  <si>
    <t>PlateAgilent 2_Vial2</t>
  </si>
  <si>
    <t>230321_JCG_8plate_4hour_18</t>
  </si>
  <si>
    <t>PlateAgilent 2_Vial3</t>
  </si>
  <si>
    <t>230321_JCG_8plate_4hour_19</t>
  </si>
  <si>
    <t>PlateAgilent 2_Vial4</t>
  </si>
  <si>
    <t>230321_JCG_8plate_4hour_20</t>
  </si>
  <si>
    <t>PlateAgilent 2_Vial5</t>
  </si>
  <si>
    <t>230321_JCG_8plate_4hour_21</t>
  </si>
  <si>
    <t>PlateAgilent 2_Vial6</t>
  </si>
  <si>
    <t>230321_JCG_8plate_4hour_22</t>
  </si>
  <si>
    <t>PlateAgilent 2_Vial7</t>
  </si>
  <si>
    <t>230321_JCG_8plate_4hour_23</t>
  </si>
  <si>
    <t>PlateAgilent 2_Vial8</t>
  </si>
  <si>
    <t>230321_JCG_8plate_4hour_24</t>
  </si>
  <si>
    <t>PlateAgilent 2_Vial9</t>
  </si>
  <si>
    <t>230321_JCG_8plate_4hour_25</t>
  </si>
  <si>
    <t>PlateAgilent 2_Vial10</t>
  </si>
  <si>
    <t>230321_JCG_8plate_4hour_26</t>
  </si>
  <si>
    <t>PlateAgilent 2_Vial11</t>
  </si>
  <si>
    <t>230321_JCG_8plate_4hour_27</t>
  </si>
  <si>
    <t>PlateAgilent 2_Vial12</t>
  </si>
  <si>
    <t>230321_JCG_8plate_4hour_28</t>
  </si>
  <si>
    <t>PlateAgilent 2_Vial13</t>
  </si>
  <si>
    <t>230321_JCG_8plate_4hour_29</t>
  </si>
  <si>
    <t>PlateAgilent 2_Vial14</t>
  </si>
  <si>
    <t>230321_JCG_8plate_4hour_30</t>
  </si>
  <si>
    <t>PlateAgilent 2_Vial15</t>
  </si>
  <si>
    <t>230321_JCG_8plate_4hour_31</t>
  </si>
  <si>
    <t>PlateAgilent 3_Vial1</t>
  </si>
  <si>
    <t>230321_JCG_8plate_4hour_32</t>
  </si>
  <si>
    <t>PlateAgilent 3_Vial2</t>
  </si>
  <si>
    <t>230321_JCG_8plate_4hour_33</t>
  </si>
  <si>
    <t>PlateAgilent 3_Vial3</t>
  </si>
  <si>
    <t>230321_JCG_8plate_4hour_34</t>
  </si>
  <si>
    <t>PlateAgilent 3_Vial4</t>
  </si>
  <si>
    <t>230321_JCG_8plate_4hour_35</t>
  </si>
  <si>
    <t>PlateAgilent 3_Vial5</t>
  </si>
  <si>
    <t>230321_JCG_8plate_4hour_36</t>
  </si>
  <si>
    <t>PlateAgilent 3_Vial6</t>
  </si>
  <si>
    <t>230321_JCG_8plate_4hour_37</t>
  </si>
  <si>
    <t>PlateAgilent 3_Vial7</t>
  </si>
  <si>
    <t>230321_JCG_8plate_4hour_38</t>
  </si>
  <si>
    <t>PlateAgilent 3_Vial8</t>
  </si>
  <si>
    <t>230321_JCG_8plate_4hour_39</t>
  </si>
  <si>
    <t>PlateAgilent 3_Vial9</t>
  </si>
  <si>
    <t>230321_JCG_8plate_4hour_40</t>
  </si>
  <si>
    <t>PlateAgilent 3_Vial10</t>
  </si>
  <si>
    <t>230321_JCG_8plate_4hour_41</t>
  </si>
  <si>
    <t>PlateAgilent 3_Vial11</t>
  </si>
  <si>
    <t>230321_JCG_8plate_4hour_42</t>
  </si>
  <si>
    <t>PlateAgilent 3_Vial12</t>
  </si>
  <si>
    <t>230321_JCG_8plate_4hour_43</t>
  </si>
  <si>
    <t>PlateAgilent 3_Vial13</t>
  </si>
  <si>
    <t>230321_JCG_8plate_4hour_44</t>
  </si>
  <si>
    <t>PlateAgilent 3_Vial14</t>
  </si>
  <si>
    <t>230321_JCG_8plate_4hour_45</t>
  </si>
  <si>
    <t>PlateAgilent 3_Vial15</t>
  </si>
  <si>
    <t>230321_JCG_8plate_4hour_46</t>
  </si>
  <si>
    <t>PlateAgilent 4_Vial1</t>
  </si>
  <si>
    <t>230321_JCG_8plate_4hour_47</t>
  </si>
  <si>
    <t>PlateAgilent 4_Vial2</t>
  </si>
  <si>
    <t>230321_JCG_8plate_4hour_48</t>
  </si>
  <si>
    <t>PlateAgilent 4_Vial3</t>
  </si>
  <si>
    <t>230321_JCG_8plate_4hour_49</t>
  </si>
  <si>
    <t>PlateAgilent 4_Vial4</t>
  </si>
  <si>
    <t>230321_JCG_8plate_4hour_50</t>
  </si>
  <si>
    <t>PlateAgilent 4_Vial5</t>
  </si>
  <si>
    <t>230321_JCG_8plate_4hour_51</t>
  </si>
  <si>
    <t>PlateAgilent 4_Vial6</t>
  </si>
  <si>
    <t>230321_JCG_8plate_4hour_52</t>
  </si>
  <si>
    <t>PlateAgilent 4_Vial7</t>
  </si>
  <si>
    <t>230321_JCG_8plate_4hour_53</t>
  </si>
  <si>
    <t>PlateAgilent 4_Vial8</t>
  </si>
  <si>
    <t>230321_JCG_8plate_4hour_54</t>
  </si>
  <si>
    <t>PlateAgilent 4_Vial9</t>
  </si>
  <si>
    <t>230321_JCG_8plate_4hour_55</t>
  </si>
  <si>
    <t>PlateAgilent 4_Vial10</t>
  </si>
  <si>
    <t>230321_JCG_8plate_4hour_56</t>
  </si>
  <si>
    <t>PlateAgilent 4_Vial11</t>
  </si>
  <si>
    <t>230321_JCG_8plate_4hour_57</t>
  </si>
  <si>
    <t>PlateAgilent 4_Vial12</t>
  </si>
  <si>
    <t>230321_JCG_8plate_4hour_58</t>
  </si>
  <si>
    <t>PlateAgilent 4_Vial13</t>
  </si>
  <si>
    <t>230321_JCG_8plate_4hour_59</t>
  </si>
  <si>
    <t>PlateAgilent 4_Vial14</t>
  </si>
  <si>
    <t>230321_JCG_8plate_4hour_60</t>
  </si>
  <si>
    <t>PlateAgilent 4_Vial15</t>
  </si>
  <si>
    <t>230321_JCG_8plate_4hour_61</t>
  </si>
  <si>
    <t>PlateAgilent 5_Vial1</t>
  </si>
  <si>
    <t>230321_JCG_8plate_4hour_62</t>
  </si>
  <si>
    <t>PlateAgilent 5_Vial2</t>
  </si>
  <si>
    <t>230321_JCG_8plate_4hour_63</t>
  </si>
  <si>
    <t>PlateAgilent 5_Vial3</t>
  </si>
  <si>
    <t>230321_JCG_8plate_4hour_64</t>
  </si>
  <si>
    <t>PlateAgilent 5_Vial4</t>
  </si>
  <si>
    <t>230321_JCG_8plate_4hour_65</t>
  </si>
  <si>
    <t>PlateAgilent 5_Vial5</t>
  </si>
  <si>
    <t>230321_JCG_8plate_4hour_66</t>
  </si>
  <si>
    <t>PlateAgilent 5_Vial6</t>
  </si>
  <si>
    <t>230321_JCG_8plate_4hour_67</t>
  </si>
  <si>
    <t>PlateAgilent 5_Vial7</t>
  </si>
  <si>
    <t>230321_JCG_8plate_4hour_68</t>
  </si>
  <si>
    <t>PlateAgilent 5_Vial8</t>
  </si>
  <si>
    <t>230321_JCG_8plate_4hour_69</t>
  </si>
  <si>
    <t>PlateAgilent 5_Vial9</t>
  </si>
  <si>
    <t>230321_JCG_8plate_4hour_70</t>
  </si>
  <si>
    <t>PlateAgilent 5_Vial10</t>
  </si>
  <si>
    <t>230321_JCG_8plate_4hour_71</t>
  </si>
  <si>
    <t>PlateAgilent 5_Vial11</t>
  </si>
  <si>
    <t>230321_JCG_8plate_4hour_72</t>
  </si>
  <si>
    <t>PlateAgilent 5_Vial12</t>
  </si>
  <si>
    <t>230321_JCG_8plate_4hour_73</t>
  </si>
  <si>
    <t>PlateAgilent 5_Vial13</t>
  </si>
  <si>
    <t>230321_JCG_8plate_4hour_74</t>
  </si>
  <si>
    <t>PlateAgilent 5_Vial14</t>
  </si>
  <si>
    <t>230321_JCG_8plate_4hour_75</t>
  </si>
  <si>
    <t>PlateAgilent 5_Vial15</t>
  </si>
  <si>
    <t>230321_JCG_8plate_4hour_76</t>
  </si>
  <si>
    <t>PlateAgilent 6_Vial1</t>
  </si>
  <si>
    <t>230321_JCG_8plate_4hour_77</t>
  </si>
  <si>
    <t>PlateAgilent 6_Vial2</t>
  </si>
  <si>
    <t>230321_JCG_8plate_4hour_78</t>
  </si>
  <si>
    <t>PlateAgilent 6_Vial3</t>
  </si>
  <si>
    <t>230321_JCG_8plate_4hour_79</t>
  </si>
  <si>
    <t>PlateAgilent 6_Vial4</t>
  </si>
  <si>
    <t>230321_JCG_8plate_4hour_80</t>
  </si>
  <si>
    <t>PlateAgilent 6_Vial5</t>
  </si>
  <si>
    <t>230321_JCG_8plate_4hour_81</t>
  </si>
  <si>
    <t>PlateAgilent 6_Vial6</t>
  </si>
  <si>
    <t>230321_JCG_8plate_4hour_82</t>
  </si>
  <si>
    <t>PlateAgilent 6_Vial7</t>
  </si>
  <si>
    <t>230321_JCG_8plate_4hour_83</t>
  </si>
  <si>
    <t>PlateAgilent 6_Vial8</t>
  </si>
  <si>
    <t>230321_JCG_8plate_4hour_84</t>
  </si>
  <si>
    <t>PlateAgilent 6_Vial9</t>
  </si>
  <si>
    <t>230321_JCG_8plate_4hour_85</t>
  </si>
  <si>
    <t>PlateAgilent 6_Vial10</t>
  </si>
  <si>
    <t>230321_JCG_8plate_4hour_86</t>
  </si>
  <si>
    <t>PlateAgilent 6_Vial11</t>
  </si>
  <si>
    <t>230321_JCG_8plate_4hour_87</t>
  </si>
  <si>
    <t>PlateAgilent 6_Vial12</t>
  </si>
  <si>
    <t>230321_JCG_8plate_4hour_88</t>
  </si>
  <si>
    <t>PlateAgilent 6_Vial13</t>
  </si>
  <si>
    <t>230321_JCG_8plate_4hour_89</t>
  </si>
  <si>
    <t>PlateAgilent 6_Vial14</t>
  </si>
  <si>
    <t>230321_JCG_8plate_4hour_90</t>
  </si>
  <si>
    <t>PlateAgilent 6_Vial15</t>
  </si>
  <si>
    <t>230321_JCG_8plate_4hour_91</t>
  </si>
  <si>
    <t>PlateAgilent 7_Vial1</t>
  </si>
  <si>
    <t>230321_JCG_8plate_4hour_92</t>
  </si>
  <si>
    <t>PlateAgilent 7_Vial2</t>
  </si>
  <si>
    <t>230321_JCG_8plate_4hour_93</t>
  </si>
  <si>
    <t>PlateAgilent 7_Vial3</t>
  </si>
  <si>
    <t>230321_JCG_8plate_4hour_94</t>
  </si>
  <si>
    <t>PlateAgilent 7_Vial4</t>
  </si>
  <si>
    <t>230321_JCG_8plate_4hour_95</t>
  </si>
  <si>
    <t>PlateAgilent 7_Vial5</t>
  </si>
  <si>
    <t>230321_JCG_8plate_4hour_96</t>
  </si>
  <si>
    <t>PlateAgilent 7_Vial6</t>
  </si>
  <si>
    <t>230321_JCG_8plate_4hour_97</t>
  </si>
  <si>
    <t>PlateAgilent 7_Vial7</t>
  </si>
  <si>
    <t>230321_JCG_8plate_4hour_98</t>
  </si>
  <si>
    <t>PlateAgilent 7_Vial8</t>
  </si>
  <si>
    <t>230321_JCG_8plate_4hour_99</t>
  </si>
  <si>
    <t>PlateAgilent 7_Vial9</t>
  </si>
  <si>
    <t>230321_JCG_8plate_4hour_100</t>
  </si>
  <si>
    <t>PlateAgilent 7_Vial10</t>
  </si>
  <si>
    <t>230321_JCG_8plate_4hour_101</t>
  </si>
  <si>
    <t>PlateAgilent 7_Vial11</t>
  </si>
  <si>
    <t>230321_JCG_8plate_4hour_102</t>
  </si>
  <si>
    <t>PlateAgilent 7_Vial12</t>
  </si>
  <si>
    <t>230321_JCG_8plate_4hour_103</t>
  </si>
  <si>
    <t>PlateAgilent 7_Vial13</t>
  </si>
  <si>
    <t>230321_JCG_8plate_4hour_104</t>
  </si>
  <si>
    <t>PlateAgilent 7_Vial14</t>
  </si>
  <si>
    <t>230321_JCG_8plate_4hour_105</t>
  </si>
  <si>
    <t>PlateAgilent 7_Vial15</t>
  </si>
  <si>
    <t>230321_JCG_8plate_4hour_106</t>
  </si>
  <si>
    <t>PlateAgilent 8_Vial1</t>
  </si>
  <si>
    <t>230321_JCG_8plate_4hour_107</t>
  </si>
  <si>
    <t>PlateAgilent 8_Vial2</t>
  </si>
  <si>
    <t>230321_JCG_8plate_4hour_108</t>
  </si>
  <si>
    <t>PlateAgilent 8_Vial3</t>
  </si>
  <si>
    <t>230321_JCG_8plate_4hour_109</t>
  </si>
  <si>
    <t>PlateAgilent 8_Vial4</t>
  </si>
  <si>
    <t>230321_JCG_8plate_4hour_110</t>
  </si>
  <si>
    <t>PlateAgilent 8_Vial5</t>
  </si>
  <si>
    <t>230321_JCG_8plate_4hour_111</t>
  </si>
  <si>
    <t>PlateAgilent 8_Vial6</t>
  </si>
  <si>
    <t>230321_JCG_8plate_4hour_112</t>
  </si>
  <si>
    <t>PlateAgilent 8_Vial7</t>
  </si>
  <si>
    <t>230321_JCG_8plate_4hour_113</t>
  </si>
  <si>
    <t>PlateAgilent 8_Vial8</t>
  </si>
  <si>
    <t>230321_JCG_8plate_4hour_114</t>
  </si>
  <si>
    <t>PlateAgilent 8_Vial9</t>
  </si>
  <si>
    <t>230321_JCG_8plate_4hour_115</t>
  </si>
  <si>
    <t>PlateAgilent 8_Vial10</t>
  </si>
  <si>
    <t>230321_JCG_8plate_4hour_116</t>
  </si>
  <si>
    <t>PlateAgilent 8_Vial11</t>
  </si>
  <si>
    <t>230321_JCG_8plate_4hour_117</t>
  </si>
  <si>
    <t>PlateAgilent 8_Vial12</t>
  </si>
  <si>
    <t>230321_JCG_8plate_4hour_118</t>
  </si>
  <si>
    <t>PlateAgilent 8_Vial13</t>
  </si>
  <si>
    <t>230321_JCG_8plate_4hour_119</t>
  </si>
  <si>
    <t>PlateAgilent 8_Vial14</t>
  </si>
  <si>
    <t>230321_JCG_8plate_4hour_120</t>
  </si>
  <si>
    <t>PlateAgilent 8_Vial15</t>
  </si>
  <si>
    <t>formid</t>
  </si>
  <si>
    <t>h2 umol/hg</t>
  </si>
  <si>
    <t>Total</t>
  </si>
  <si>
    <t>Plate</t>
  </si>
  <si>
    <t>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</si>
</sst>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738</a:t>
            </a:r>
            <a:r>
              <a:rPr lang="en-GB" baseline="0"/>
              <a:t> Overlay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Plate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'738'!$I$2:$I$16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'738'!$P$2:$P$16</c:f>
              <c:numCache>
                <c:formatCode>General</c:formatCode>
                <c:ptCount val="13"/>
                <c:pt idx="0">
                  <c:v>395.64973731918269</c:v>
                </c:pt>
                <c:pt idx="1">
                  <c:v>439.04689201179548</c:v>
                </c:pt>
                <c:pt idx="2">
                  <c:v>430.69580118207296</c:v>
                </c:pt>
                <c:pt idx="3">
                  <c:v>407.76943945359187</c:v>
                </c:pt>
                <c:pt idx="4">
                  <c:v>415.59401268133684</c:v>
                </c:pt>
                <c:pt idx="5">
                  <c:v>510.02795691305249</c:v>
                </c:pt>
                <c:pt idx="6">
                  <c:v>474.01737027177842</c:v>
                </c:pt>
                <c:pt idx="7">
                  <c:v>410.81840495225248</c:v>
                </c:pt>
                <c:pt idx="8">
                  <c:v>475.27282884876269</c:v>
                </c:pt>
                <c:pt idx="9">
                  <c:v>490.29179415698025</c:v>
                </c:pt>
                <c:pt idx="10">
                  <c:v>491.44959833783395</c:v>
                </c:pt>
                <c:pt idx="11">
                  <c:v>444.6422752230805</c:v>
                </c:pt>
                <c:pt idx="12">
                  <c:v>410.73505474152745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0-42E4-BA99-C909EE277611}"/>
            </c:ext>
          </c:extLst>
        </c:ser>
        <c:ser>
          <c:idx val="1"/>
          <c:order val="1"/>
          <c:tx>
            <c:v>Plate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'738'!$I$17:$I$31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'738'!$P$17:$P$31</c:f>
              <c:numCache>
                <c:formatCode>General</c:formatCode>
                <c:ptCount val="15"/>
                <c:pt idx="0">
                  <c:v>399.638039791832</c:v>
                </c:pt>
                <c:pt idx="1">
                  <c:v>426.45819183755953</c:v>
                </c:pt>
                <c:pt idx="2">
                  <c:v>406.49924997954838</c:v>
                </c:pt>
                <c:pt idx="3">
                  <c:v>406.93603986995402</c:v>
                </c:pt>
                <c:pt idx="4">
                  <c:v>412.68204637184556</c:v>
                </c:pt>
                <c:pt idx="5">
                  <c:v>385.7944362007741</c:v>
                </c:pt>
                <c:pt idx="6">
                  <c:v>421.98352008078569</c:v>
                </c:pt>
                <c:pt idx="7">
                  <c:v>439.57231534543007</c:v>
                </c:pt>
                <c:pt idx="8">
                  <c:v>457.09495776721673</c:v>
                </c:pt>
                <c:pt idx="9">
                  <c:v>418.96154715100812</c:v>
                </c:pt>
                <c:pt idx="10">
                  <c:v>412.72130375564137</c:v>
                </c:pt>
                <c:pt idx="11">
                  <c:v>421.99445534277976</c:v>
                </c:pt>
                <c:pt idx="12">
                  <c:v>405.9954251760239</c:v>
                </c:pt>
                <c:pt idx="13">
                  <c:v>417.17688133873719</c:v>
                </c:pt>
                <c:pt idx="14">
                  <c:v>404.97604957477574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0-42E4-BA99-C909EE277611}"/>
            </c:ext>
          </c:extLst>
        </c:ser>
        <c:ser>
          <c:idx val="2"/>
          <c:order val="2"/>
          <c:tx>
            <c:v>Plate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'738'!$I$32:$I$46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'738'!$P$32:$P$46</c:f>
              <c:numCache>
                <c:formatCode>General</c:formatCode>
                <c:ptCount val="15"/>
                <c:pt idx="0">
                  <c:v>358.70790029106064</c:v>
                </c:pt>
                <c:pt idx="1">
                  <c:v>393.85998336016939</c:v>
                </c:pt>
                <c:pt idx="2">
                  <c:v>401.59261086375051</c:v>
                </c:pt>
                <c:pt idx="3">
                  <c:v>436.64012911544137</c:v>
                </c:pt>
                <c:pt idx="4">
                  <c:v>406.42890985752911</c:v>
                </c:pt>
                <c:pt idx="5">
                  <c:v>398.49389323485451</c:v>
                </c:pt>
                <c:pt idx="6">
                  <c:v>401.2965272386266</c:v>
                </c:pt>
                <c:pt idx="7">
                  <c:v>394.54583364581271</c:v>
                </c:pt>
                <c:pt idx="8">
                  <c:v>386.30422966630988</c:v>
                </c:pt>
                <c:pt idx="9">
                  <c:v>427.0901347431992</c:v>
                </c:pt>
                <c:pt idx="10">
                  <c:v>435.23865922862421</c:v>
                </c:pt>
                <c:pt idx="11">
                  <c:v>423.45848155000203</c:v>
                </c:pt>
                <c:pt idx="12">
                  <c:v>415.39012858651625</c:v>
                </c:pt>
                <c:pt idx="13">
                  <c:v>401.27744833896122</c:v>
                </c:pt>
                <c:pt idx="14">
                  <c:v>413.06898147982207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0-42E4-BA99-C909EE277611}"/>
            </c:ext>
          </c:extLst>
        </c:ser>
        <c:ser>
          <c:idx val="3"/>
          <c:order val="3"/>
          <c:tx>
            <c:v>Plate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'738'!$I$47:$I$61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'738'!$P$47:$P$61</c:f>
              <c:numCache>
                <c:formatCode>General</c:formatCode>
                <c:ptCount val="15"/>
                <c:pt idx="0">
                  <c:v>456.58820680266319</c:v>
                </c:pt>
                <c:pt idx="1">
                  <c:v>420.62727728580569</c:v>
                </c:pt>
                <c:pt idx="2">
                  <c:v>428.82510145328627</c:v>
                </c:pt>
                <c:pt idx="3">
                  <c:v>383.78893474598374</c:v>
                </c:pt>
                <c:pt idx="4">
                  <c:v>370.57894480279083</c:v>
                </c:pt>
                <c:pt idx="5">
                  <c:v>449.17286234494975</c:v>
                </c:pt>
                <c:pt idx="6">
                  <c:v>433.24488370479139</c:v>
                </c:pt>
                <c:pt idx="7">
                  <c:v>449.67394623925759</c:v>
                </c:pt>
                <c:pt idx="8">
                  <c:v>427.60113571005354</c:v>
                </c:pt>
                <c:pt idx="9">
                  <c:v>384.71688761983188</c:v>
                </c:pt>
                <c:pt idx="10">
                  <c:v>460.30679210931214</c:v>
                </c:pt>
                <c:pt idx="11">
                  <c:v>439.00675483262057</c:v>
                </c:pt>
                <c:pt idx="12">
                  <c:v>407.64867642602252</c:v>
                </c:pt>
                <c:pt idx="13">
                  <c:v>405.33553427994713</c:v>
                </c:pt>
                <c:pt idx="14">
                  <c:v>399.5604619840413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0-42E4-BA99-C909EE277611}"/>
            </c:ext>
          </c:extLst>
        </c:ser>
        <c:ser>
          <c:idx val="4"/>
          <c:order val="4"/>
          <c:tx>
            <c:v>Plate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'738'!$I$62:$I$75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'738'!$P$62:$P$76</c:f>
              <c:numCache>
                <c:formatCode>General</c:formatCode>
                <c:ptCount val="15"/>
                <c:pt idx="0">
                  <c:v>405.90247595001171</c:v>
                </c:pt>
                <c:pt idx="1">
                  <c:v>413.95559819490444</c:v>
                </c:pt>
                <c:pt idx="2">
                  <c:v>424.69516655186203</c:v>
                </c:pt>
                <c:pt idx="3">
                  <c:v>448.76615499473309</c:v>
                </c:pt>
                <c:pt idx="4">
                  <c:v>449.46024954001012</c:v>
                </c:pt>
                <c:pt idx="5">
                  <c:v>422.25989614101019</c:v>
                </c:pt>
                <c:pt idx="6">
                  <c:v>431.53536440500585</c:v>
                </c:pt>
                <c:pt idx="7">
                  <c:v>460.88810443866601</c:v>
                </c:pt>
                <c:pt idx="8">
                  <c:v>465.61088694941162</c:v>
                </c:pt>
                <c:pt idx="9">
                  <c:v>458.88511352751124</c:v>
                </c:pt>
                <c:pt idx="10">
                  <c:v>448.02853275183833</c:v>
                </c:pt>
                <c:pt idx="11">
                  <c:v>447.79469962973741</c:v>
                </c:pt>
                <c:pt idx="12">
                  <c:v>469.27816886839184</c:v>
                </c:pt>
                <c:pt idx="13">
                  <c:v>480.73548481140159</c:v>
                </c:pt>
                <c:pt idx="14">
                  <c:v>485.12595530198547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10-42E4-BA99-C909EE277611}"/>
            </c:ext>
          </c:extLst>
        </c:ser>
        <c:ser>
          <c:idx val="5"/>
          <c:order val="5"/>
          <c:tx>
            <c:v>Plate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'738'!$I$77:$I$91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'738'!$P$77:$P$91</c:f>
              <c:numCache>
                <c:formatCode>General</c:formatCode>
                <c:ptCount val="15"/>
                <c:pt idx="0">
                  <c:v>482.68362887566173</c:v>
                </c:pt>
                <c:pt idx="1">
                  <c:v>455.40631214109163</c:v>
                </c:pt>
                <c:pt idx="2">
                  <c:v>449.86609581954417</c:v>
                </c:pt>
                <c:pt idx="3">
                  <c:v>417.28892732073723</c:v>
                </c:pt>
                <c:pt idx="4">
                  <c:v>385.73495475262598</c:v>
                </c:pt>
                <c:pt idx="5">
                  <c:v>491.58665840286011</c:v>
                </c:pt>
                <c:pt idx="6">
                  <c:v>530.43771955700424</c:v>
                </c:pt>
                <c:pt idx="7">
                  <c:v>485.14058733765637</c:v>
                </c:pt>
                <c:pt idx="8">
                  <c:v>419.04223021856018</c:v>
                </c:pt>
                <c:pt idx="9">
                  <c:v>409.71591985942018</c:v>
                </c:pt>
                <c:pt idx="10">
                  <c:v>472.53328449082863</c:v>
                </c:pt>
                <c:pt idx="11">
                  <c:v>470.03341822866537</c:v>
                </c:pt>
                <c:pt idx="12">
                  <c:v>454.15981596073584</c:v>
                </c:pt>
                <c:pt idx="13">
                  <c:v>442.66538583389661</c:v>
                </c:pt>
                <c:pt idx="14">
                  <c:v>408.20133896343367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10-42E4-BA99-C909EE277611}"/>
            </c:ext>
          </c:extLst>
        </c:ser>
        <c:ser>
          <c:idx val="6"/>
          <c:order val="6"/>
          <c:tx>
            <c:v>Plate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'738'!$I$92:$I$106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'738'!$P$92:$P$106</c:f>
              <c:numCache>
                <c:formatCode>General</c:formatCode>
                <c:ptCount val="15"/>
                <c:pt idx="0">
                  <c:v>441.810667523473</c:v>
                </c:pt>
                <c:pt idx="1">
                  <c:v>425.22394292341164</c:v>
                </c:pt>
                <c:pt idx="2">
                  <c:v>433.91888742713621</c:v>
                </c:pt>
                <c:pt idx="3">
                  <c:v>423.66593083901199</c:v>
                </c:pt>
                <c:pt idx="4">
                  <c:v>434.11076300451731</c:v>
                </c:pt>
                <c:pt idx="5">
                  <c:v>438.88472966920784</c:v>
                </c:pt>
                <c:pt idx="6">
                  <c:v>438.05702111683894</c:v>
                </c:pt>
                <c:pt idx="7">
                  <c:v>432.50105132417229</c:v>
                </c:pt>
                <c:pt idx="8">
                  <c:v>431.68196295765807</c:v>
                </c:pt>
                <c:pt idx="9">
                  <c:v>425.2250162870302</c:v>
                </c:pt>
                <c:pt idx="10">
                  <c:v>436.78436680297136</c:v>
                </c:pt>
                <c:pt idx="11">
                  <c:v>429.23145276923634</c:v>
                </c:pt>
                <c:pt idx="12">
                  <c:v>451.89889693279048</c:v>
                </c:pt>
                <c:pt idx="13">
                  <c:v>461.09685909305631</c:v>
                </c:pt>
                <c:pt idx="14">
                  <c:v>440.32265189510747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10-42E4-BA99-C909EE277611}"/>
            </c:ext>
          </c:extLst>
        </c:ser>
        <c:ser>
          <c:idx val="7"/>
          <c:order val="7"/>
          <c:tx>
            <c:v>Plate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'738'!$I$107:$I$121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'738'!$P$107:$P$121</c:f>
              <c:numCache>
                <c:formatCode>General</c:formatCode>
                <c:ptCount val="15"/>
                <c:pt idx="0">
                  <c:v>505.22328576526724</c:v>
                </c:pt>
                <c:pt idx="1">
                  <c:v>474.04495758328989</c:v>
                </c:pt>
                <c:pt idx="2">
                  <c:v>461.82644062304439</c:v>
                </c:pt>
                <c:pt idx="3">
                  <c:v>439.59324182270166</c:v>
                </c:pt>
                <c:pt idx="4">
                  <c:v>414.62622327358741</c:v>
                </c:pt>
                <c:pt idx="5">
                  <c:v>486.54219713844185</c:v>
                </c:pt>
                <c:pt idx="6">
                  <c:v>464.49446460242768</c:v>
                </c:pt>
                <c:pt idx="7">
                  <c:v>430.37889848662974</c:v>
                </c:pt>
                <c:pt idx="8">
                  <c:v>441.57257479434219</c:v>
                </c:pt>
                <c:pt idx="9">
                  <c:v>396.02352575978989</c:v>
                </c:pt>
                <c:pt idx="10">
                  <c:v>486.86319702219794</c:v>
                </c:pt>
                <c:pt idx="11">
                  <c:v>480.45518159071577</c:v>
                </c:pt>
                <c:pt idx="12">
                  <c:v>478.82048278304654</c:v>
                </c:pt>
                <c:pt idx="13">
                  <c:v>431.28388571903918</c:v>
                </c:pt>
                <c:pt idx="14">
                  <c:v>425.81110178578632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10-42E4-BA99-C909EE27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759216"/>
        <c:axId val="1690820096"/>
      </c:scatterChart>
      <c:valAx>
        <c:axId val="20617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 (position in plate)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20096"/>
        <c:crosses val="autoZero"/>
        <c:crossBetween val="midCat"/>
      </c:valAx>
      <c:valAx>
        <c:axId val="1690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5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738 Continuous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'738'!$P$2:$P$121</c:f>
              <c:numCache>
                <c:formatCode>General</c:formatCode>
                <c:ptCount val="118"/>
                <c:pt idx="0">
                  <c:v>395.64973731918269</c:v>
                </c:pt>
                <c:pt idx="1">
                  <c:v>439.04689201179548</c:v>
                </c:pt>
                <c:pt idx="2">
                  <c:v>430.69580118207296</c:v>
                </c:pt>
                <c:pt idx="3">
                  <c:v>407.76943945359187</c:v>
                </c:pt>
                <c:pt idx="4">
                  <c:v>415.59401268133684</c:v>
                </c:pt>
                <c:pt idx="5">
                  <c:v>510.02795691305249</c:v>
                </c:pt>
                <c:pt idx="6">
                  <c:v>474.01737027177842</c:v>
                </c:pt>
                <c:pt idx="7">
                  <c:v>410.81840495225248</c:v>
                </c:pt>
                <c:pt idx="8">
                  <c:v>475.27282884876269</c:v>
                </c:pt>
                <c:pt idx="9">
                  <c:v>490.29179415698025</c:v>
                </c:pt>
                <c:pt idx="10">
                  <c:v>491.44959833783395</c:v>
                </c:pt>
                <c:pt idx="11">
                  <c:v>444.6422752230805</c:v>
                </c:pt>
                <c:pt idx="12">
                  <c:v>410.73505474152745</c:v>
                </c:pt>
                <c:pt idx="13">
                  <c:v>399.638039791832</c:v>
                </c:pt>
                <c:pt idx="14">
                  <c:v>426.45819183755953</c:v>
                </c:pt>
                <c:pt idx="15">
                  <c:v>406.49924997954838</c:v>
                </c:pt>
                <c:pt idx="16">
                  <c:v>406.93603986995402</c:v>
                </c:pt>
                <c:pt idx="17">
                  <c:v>412.68204637184556</c:v>
                </c:pt>
                <c:pt idx="18">
                  <c:v>385.7944362007741</c:v>
                </c:pt>
                <c:pt idx="19">
                  <c:v>421.98352008078569</c:v>
                </c:pt>
                <c:pt idx="20">
                  <c:v>439.57231534543007</c:v>
                </c:pt>
                <c:pt idx="21">
                  <c:v>457.09495776721673</c:v>
                </c:pt>
                <c:pt idx="22">
                  <c:v>418.96154715100812</c:v>
                </c:pt>
                <c:pt idx="23">
                  <c:v>412.72130375564137</c:v>
                </c:pt>
                <c:pt idx="24">
                  <c:v>421.99445534277976</c:v>
                </c:pt>
                <c:pt idx="25">
                  <c:v>405.9954251760239</c:v>
                </c:pt>
                <c:pt idx="26">
                  <c:v>417.17688133873719</c:v>
                </c:pt>
                <c:pt idx="27">
                  <c:v>404.97604957477574</c:v>
                </c:pt>
                <c:pt idx="28">
                  <c:v>358.70790029106064</c:v>
                </c:pt>
                <c:pt idx="29">
                  <c:v>393.85998336016939</c:v>
                </c:pt>
                <c:pt idx="30">
                  <c:v>401.59261086375051</c:v>
                </c:pt>
                <c:pt idx="31">
                  <c:v>436.64012911544137</c:v>
                </c:pt>
                <c:pt idx="32">
                  <c:v>406.42890985752911</c:v>
                </c:pt>
                <c:pt idx="33">
                  <c:v>398.49389323485451</c:v>
                </c:pt>
                <c:pt idx="34">
                  <c:v>401.2965272386266</c:v>
                </c:pt>
                <c:pt idx="35">
                  <c:v>394.54583364581271</c:v>
                </c:pt>
                <c:pt idx="36">
                  <c:v>386.30422966630988</c:v>
                </c:pt>
                <c:pt idx="37">
                  <c:v>427.0901347431992</c:v>
                </c:pt>
                <c:pt idx="38">
                  <c:v>435.23865922862421</c:v>
                </c:pt>
                <c:pt idx="39">
                  <c:v>423.45848155000203</c:v>
                </c:pt>
                <c:pt idx="40">
                  <c:v>415.39012858651625</c:v>
                </c:pt>
                <c:pt idx="41">
                  <c:v>401.27744833896122</c:v>
                </c:pt>
                <c:pt idx="42">
                  <c:v>413.06898147982207</c:v>
                </c:pt>
                <c:pt idx="43">
                  <c:v>456.58820680266319</c:v>
                </c:pt>
                <c:pt idx="44">
                  <c:v>420.62727728580569</c:v>
                </c:pt>
                <c:pt idx="45">
                  <c:v>428.82510145328627</c:v>
                </c:pt>
                <c:pt idx="46">
                  <c:v>383.78893474598374</c:v>
                </c:pt>
                <c:pt idx="47">
                  <c:v>370.57894480279083</c:v>
                </c:pt>
                <c:pt idx="48">
                  <c:v>449.17286234494975</c:v>
                </c:pt>
                <c:pt idx="49">
                  <c:v>433.24488370479139</c:v>
                </c:pt>
                <c:pt idx="50">
                  <c:v>449.67394623925759</c:v>
                </c:pt>
                <c:pt idx="51">
                  <c:v>427.60113571005354</c:v>
                </c:pt>
                <c:pt idx="52">
                  <c:v>384.71688761983188</c:v>
                </c:pt>
                <c:pt idx="53">
                  <c:v>460.30679210931214</c:v>
                </c:pt>
                <c:pt idx="54">
                  <c:v>439.00675483262057</c:v>
                </c:pt>
                <c:pt idx="55">
                  <c:v>407.64867642602252</c:v>
                </c:pt>
                <c:pt idx="56">
                  <c:v>405.33553427994713</c:v>
                </c:pt>
                <c:pt idx="57">
                  <c:v>399.5604619840413</c:v>
                </c:pt>
                <c:pt idx="58">
                  <c:v>405.90247595001171</c:v>
                </c:pt>
                <c:pt idx="59">
                  <c:v>413.95559819490444</c:v>
                </c:pt>
                <c:pt idx="60">
                  <c:v>424.69516655186203</c:v>
                </c:pt>
                <c:pt idx="61">
                  <c:v>448.76615499473309</c:v>
                </c:pt>
                <c:pt idx="62">
                  <c:v>449.46024954001012</c:v>
                </c:pt>
                <c:pt idx="63">
                  <c:v>422.25989614101019</c:v>
                </c:pt>
                <c:pt idx="64">
                  <c:v>431.53536440500585</c:v>
                </c:pt>
                <c:pt idx="65">
                  <c:v>460.88810443866601</c:v>
                </c:pt>
                <c:pt idx="66">
                  <c:v>465.61088694941162</c:v>
                </c:pt>
                <c:pt idx="67">
                  <c:v>458.88511352751124</c:v>
                </c:pt>
                <c:pt idx="68">
                  <c:v>448.02853275183833</c:v>
                </c:pt>
                <c:pt idx="69">
                  <c:v>447.79469962973741</c:v>
                </c:pt>
                <c:pt idx="70">
                  <c:v>469.27816886839184</c:v>
                </c:pt>
                <c:pt idx="71">
                  <c:v>480.73548481140159</c:v>
                </c:pt>
                <c:pt idx="72">
                  <c:v>485.12595530198547</c:v>
                </c:pt>
                <c:pt idx="73">
                  <c:v>482.68362887566173</c:v>
                </c:pt>
                <c:pt idx="74">
                  <c:v>455.40631214109163</c:v>
                </c:pt>
                <c:pt idx="75">
                  <c:v>449.86609581954417</c:v>
                </c:pt>
                <c:pt idx="76">
                  <c:v>417.28892732073723</c:v>
                </c:pt>
                <c:pt idx="77">
                  <c:v>385.73495475262598</c:v>
                </c:pt>
                <c:pt idx="78">
                  <c:v>491.58665840286011</c:v>
                </c:pt>
                <c:pt idx="79">
                  <c:v>530.43771955700424</c:v>
                </c:pt>
                <c:pt idx="80">
                  <c:v>485.14058733765637</c:v>
                </c:pt>
                <c:pt idx="81">
                  <c:v>419.04223021856018</c:v>
                </c:pt>
                <c:pt idx="82">
                  <c:v>409.71591985942018</c:v>
                </c:pt>
                <c:pt idx="83">
                  <c:v>472.53328449082863</c:v>
                </c:pt>
                <c:pt idx="84">
                  <c:v>470.03341822866537</c:v>
                </c:pt>
                <c:pt idx="85">
                  <c:v>454.15981596073584</c:v>
                </c:pt>
                <c:pt idx="86">
                  <c:v>442.66538583389661</c:v>
                </c:pt>
                <c:pt idx="87">
                  <c:v>408.20133896343367</c:v>
                </c:pt>
                <c:pt idx="88">
                  <c:v>441.810667523473</c:v>
                </c:pt>
                <c:pt idx="89">
                  <c:v>425.22394292341164</c:v>
                </c:pt>
                <c:pt idx="90">
                  <c:v>433.91888742713621</c:v>
                </c:pt>
                <c:pt idx="91">
                  <c:v>423.66593083901199</c:v>
                </c:pt>
                <c:pt idx="92">
                  <c:v>434.11076300451731</c:v>
                </c:pt>
                <c:pt idx="93">
                  <c:v>438.88472966920784</c:v>
                </c:pt>
                <c:pt idx="94">
                  <c:v>438.05702111683894</c:v>
                </c:pt>
                <c:pt idx="95">
                  <c:v>432.50105132417229</c:v>
                </c:pt>
                <c:pt idx="96">
                  <c:v>431.68196295765807</c:v>
                </c:pt>
                <c:pt idx="97">
                  <c:v>425.2250162870302</c:v>
                </c:pt>
                <c:pt idx="98">
                  <c:v>436.78436680297136</c:v>
                </c:pt>
                <c:pt idx="99">
                  <c:v>429.23145276923634</c:v>
                </c:pt>
                <c:pt idx="100">
                  <c:v>451.89889693279048</c:v>
                </c:pt>
                <c:pt idx="101">
                  <c:v>461.09685909305631</c:v>
                </c:pt>
                <c:pt idx="102">
                  <c:v>440.32265189510747</c:v>
                </c:pt>
                <c:pt idx="103">
                  <c:v>505.22328576526724</c:v>
                </c:pt>
                <c:pt idx="104">
                  <c:v>474.04495758328989</c:v>
                </c:pt>
                <c:pt idx="105">
                  <c:v>461.82644062304439</c:v>
                </c:pt>
                <c:pt idx="106">
                  <c:v>439.59324182270166</c:v>
                </c:pt>
                <c:pt idx="107">
                  <c:v>414.62622327358741</c:v>
                </c:pt>
                <c:pt idx="108">
                  <c:v>486.54219713844185</c:v>
                </c:pt>
                <c:pt idx="109">
                  <c:v>464.49446460242768</c:v>
                </c:pt>
                <c:pt idx="110">
                  <c:v>430.37889848662974</c:v>
                </c:pt>
                <c:pt idx="111">
                  <c:v>441.57257479434219</c:v>
                </c:pt>
                <c:pt idx="112">
                  <c:v>396.02352575978989</c:v>
                </c:pt>
                <c:pt idx="113">
                  <c:v>486.86319702219794</c:v>
                </c:pt>
                <c:pt idx="114">
                  <c:v>480.45518159071577</c:v>
                </c:pt>
                <c:pt idx="115">
                  <c:v>478.82048278304654</c:v>
                </c:pt>
                <c:pt idx="116">
                  <c:v>431.28388571903918</c:v>
                </c:pt>
                <c:pt idx="117">
                  <c:v>425.81110178578632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B-48E2-A542-A1893AA4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17552"/>
        <c:axId val="239824208"/>
      </c:scatterChart>
      <c:valAx>
        <c:axId val="2398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4208"/>
        <c:crosses val="autoZero"/>
        <c:crossBetween val="midCat"/>
      </c:valAx>
      <c:valAx>
        <c:axId val="2398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533400</xdr:colOff>
      <xdr:row>4</xdr:row>
      <xdr:rowOff>85725</xdr:rowOff>
    </xdr:from>
    <xdr:to>
      <xdr:col>30</xdr:col>
      <xdr:colOff>228600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8AB6E-3814-4B46-BB60-36805E5CC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30</xdr:col>
      <xdr:colOff>304800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FB6600-3F04-4B2C-A3AC-0B3C4DDE6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122" totalsRowCount="1">
  <autoFilter ref="A1:V121" xr:uid="{00000000-0009-0000-0100-000001000000}">
    <filterColumn colId="4">
      <customFilters>
        <customFilter operator="notEqual" val=" "/>
      </customFilters>
    </filterColumn>
  </autoFilter>
  <tableColumns count="22">
    <tableColumn id="1" xr3:uid="{00000000-0010-0000-0000-000001000000}" name="form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/>
    <tableColumn id="5" xr3:uid="{00000000-0010-0000-0000-000005000000}" name="PCAT_Gee-T/M/W"/>
    <tableColumn id="6" xr3:uid="{00000000-0010-0000-0000-000006000000}" name="form_datetime" dataDxfId="1"/>
    <tableColumn id="7" xr3:uid="{00000000-0010-0000-0000-000007000000}" name="sample_name"/>
    <tableColumn id="21" xr3:uid="{00000000-0010-0000-0000-000015000000}" name="Plate"/>
    <tableColumn id="22" xr3:uid="{00000000-0010-0000-0000-000016000000}" name="Vial"/>
    <tableColumn id="8" xr3:uid="{00000000-0010-0000-0000-000008000000}" name="Baratron Avg"/>
    <tableColumn id="9" xr3:uid="{00000000-0010-0000-0000-000009000000}" name="calc % N2 Avg"/>
    <tableColumn id="10" xr3:uid="{00000000-0010-0000-0000-00000A000000}" name="calc % H2 Avg"/>
    <tableColumn id="11" xr3:uid="{00000000-0010-0000-0000-00000B000000}" name="calc % H2 2STD"/>
    <tableColumn id="12" xr3:uid="{00000000-0010-0000-0000-00000C000000}" name="calc % H2 umol" totalsRowFunction="stdDev"/>
    <tableColumn id="13" xr3:uid="{00000000-0010-0000-0000-00000D000000}" name="calc % H2 umol/h"/>
    <tableColumn id="20" xr3:uid="{00000000-0010-0000-0000-000014000000}" name="h2 umol/hg" totalsRowFunction="stdDev" dataDxfId="0">
      <calculatedColumnFormula>Table1[[#This Row],[calc % H2 umol/h]]/Table1[[#This Row],[PCAT_Gee-pt/g-c3n4]]</calculatedColumnFormula>
    </tableColumn>
    <tableColumn id="14" xr3:uid="{00000000-0010-0000-0000-00000E000000}" name="calc % O2 Avg"/>
    <tableColumn id="15" xr3:uid="{00000000-0010-0000-0000-00000F000000}" name="calc % O2 2STD"/>
    <tableColumn id="16" xr3:uid="{00000000-0010-0000-0000-000010000000}" name="calc % O2 umol"/>
    <tableColumn id="17" xr3:uid="{00000000-0010-0000-0000-000011000000}" name="calc % O2 umol/h"/>
    <tableColumn id="18" xr3:uid="{00000000-0010-0000-0000-000012000000}" name="calc % Ar Avg"/>
    <tableColumn id="19" xr3:uid="{00000000-0010-0000-0000-000013000000}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7"/>
  <sheetViews>
    <sheetView tabSelected="1" topLeftCell="C88" zoomScaleNormal="100" workbookViewId="0">
      <selection activeCell="O128" sqref="O128"/>
    </sheetView>
  </sheetViews>
  <sheetFormatPr defaultRowHeight="15" x14ac:dyDescent="0.25"/>
  <cols>
    <col min="2" max="2" width="13.42578125" customWidth="1"/>
    <col min="3" max="3" width="13.7109375" customWidth="1"/>
    <col min="4" max="4" width="21.5703125" customWidth="1"/>
    <col min="5" max="5" width="19.7109375" customWidth="1"/>
    <col min="6" max="6" width="16.5703125" customWidth="1"/>
    <col min="7" max="7" width="20.140625" bestFit="1" customWidth="1"/>
    <col min="8" max="9" width="20.140625" customWidth="1"/>
    <col min="10" max="10" width="14.42578125" customWidth="1"/>
    <col min="11" max="11" width="15" customWidth="1"/>
    <col min="12" max="12" width="14.85546875" customWidth="1"/>
    <col min="13" max="13" width="15.85546875" customWidth="1"/>
    <col min="14" max="14" width="16.140625" customWidth="1"/>
    <col min="15" max="16" width="18.140625" customWidth="1"/>
    <col min="17" max="17" width="15" customWidth="1"/>
    <col min="18" max="18" width="16" customWidth="1"/>
    <col min="19" max="19" width="16.28515625" customWidth="1"/>
    <col min="20" max="20" width="18.28515625" customWidth="1"/>
    <col min="21" max="21" width="14.5703125" customWidth="1"/>
    <col min="22" max="22" width="16.140625" customWidth="1"/>
  </cols>
  <sheetData>
    <row r="1" spans="1:22" x14ac:dyDescent="0.25">
      <c r="A1" t="s">
        <v>258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261</v>
      </c>
      <c r="I1" t="s">
        <v>262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259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25">
      <c r="A2">
        <v>320616</v>
      </c>
      <c r="B2" t="s">
        <v>18</v>
      </c>
      <c r="C2" t="s">
        <v>19</v>
      </c>
      <c r="D2">
        <v>5.0899999999999999E-3</v>
      </c>
      <c r="E2">
        <v>5</v>
      </c>
      <c r="F2" s="1">
        <v>44280.747800925928</v>
      </c>
      <c r="G2" t="s">
        <v>20</v>
      </c>
      <c r="H2">
        <v>1</v>
      </c>
      <c r="I2">
        <v>1</v>
      </c>
      <c r="J2">
        <v>0.96765199999999996</v>
      </c>
      <c r="K2">
        <v>93.452475632109099</v>
      </c>
      <c r="L2">
        <v>2.9554548835820502</v>
      </c>
      <c r="M2">
        <v>4.3075624209752097E-2</v>
      </c>
      <c r="N2">
        <v>8.0554286518185698</v>
      </c>
      <c r="O2">
        <v>2.0138571629546398</v>
      </c>
      <c r="P2">
        <f>Table1[[#This Row],[calc % H2 umol/h]]/Table1[[#This Row],[PCAT_Gee-pt/g-c3n4]]</f>
        <v>395.64973731918269</v>
      </c>
      <c r="Q2">
        <v>2.7260733229469101</v>
      </c>
      <c r="R2">
        <v>0.12019481831149301</v>
      </c>
      <c r="S2">
        <v>7.4302231019034801</v>
      </c>
      <c r="T2">
        <v>1.85755577547587</v>
      </c>
      <c r="U2">
        <v>8.9251615123744604E-2</v>
      </c>
      <c r="V2">
        <v>0.77674454623813705</v>
      </c>
    </row>
    <row r="3" spans="1:22" x14ac:dyDescent="0.25">
      <c r="A3">
        <v>320617</v>
      </c>
      <c r="B3" t="s">
        <v>21</v>
      </c>
      <c r="C3" t="s">
        <v>19</v>
      </c>
      <c r="D3">
        <v>4.8900000000000002E-3</v>
      </c>
      <c r="E3">
        <v>5</v>
      </c>
      <c r="F3" s="1">
        <v>44280.756585648145</v>
      </c>
      <c r="G3" t="s">
        <v>22</v>
      </c>
      <c r="H3">
        <v>1</v>
      </c>
      <c r="I3">
        <v>2</v>
      </c>
      <c r="J3">
        <v>0.93697699999999995</v>
      </c>
      <c r="K3">
        <v>93.137884425618793</v>
      </c>
      <c r="L3">
        <v>3.1507608192810501</v>
      </c>
      <c r="M3">
        <v>4.5304764472531803E-2</v>
      </c>
      <c r="N3">
        <v>8.5877572077507391</v>
      </c>
      <c r="O3">
        <v>2.1469393019376799</v>
      </c>
      <c r="P3">
        <f>Table1[[#This Row],[calc % H2 umol/h]]/Table1[[#This Row],[PCAT_Gee-pt/g-c3n4]]</f>
        <v>439.04689201179548</v>
      </c>
      <c r="Q3">
        <v>2.8178194154541698</v>
      </c>
      <c r="R3">
        <v>0.135574759437564</v>
      </c>
      <c r="S3">
        <v>7.68028751885024</v>
      </c>
      <c r="T3">
        <v>1.92007187971256</v>
      </c>
      <c r="U3">
        <v>9.4121143661804602E-2</v>
      </c>
      <c r="V3">
        <v>0.79941419598407903</v>
      </c>
    </row>
    <row r="4" spans="1:22" x14ac:dyDescent="0.25">
      <c r="A4">
        <v>320618</v>
      </c>
      <c r="B4" t="s">
        <v>23</v>
      </c>
      <c r="C4" t="s">
        <v>19</v>
      </c>
      <c r="D4">
        <v>4.9300000000000004E-3</v>
      </c>
      <c r="E4">
        <v>5</v>
      </c>
      <c r="F4" s="1">
        <v>44280.7653587963</v>
      </c>
      <c r="G4" t="s">
        <v>24</v>
      </c>
      <c r="H4">
        <v>1</v>
      </c>
      <c r="I4">
        <v>3</v>
      </c>
      <c r="J4">
        <v>0.92857699999999999</v>
      </c>
      <c r="K4">
        <v>93.182476270013893</v>
      </c>
      <c r="L4">
        <v>3.11611320778893</v>
      </c>
      <c r="M4">
        <v>5.0080394313180503E-2</v>
      </c>
      <c r="N4">
        <v>8.4933211993105093</v>
      </c>
      <c r="O4">
        <v>2.1233302998276198</v>
      </c>
      <c r="P4">
        <f>Table1[[#This Row],[calc % H2 umol/h]]/Table1[[#This Row],[PCAT_Gee-pt/g-c3n4]]</f>
        <v>430.69580118207296</v>
      </c>
      <c r="Q4">
        <v>2.8171540358843101</v>
      </c>
      <c r="R4">
        <v>0.12870998044886001</v>
      </c>
      <c r="S4">
        <v>7.6784739511042996</v>
      </c>
      <c r="T4">
        <v>1.91961848777607</v>
      </c>
      <c r="U4">
        <v>8.9415278649504604E-2</v>
      </c>
      <c r="V4">
        <v>0.79484120766328004</v>
      </c>
    </row>
    <row r="5" spans="1:22" x14ac:dyDescent="0.25">
      <c r="A5">
        <v>320619</v>
      </c>
      <c r="B5" t="s">
        <v>25</v>
      </c>
      <c r="C5" t="s">
        <v>19</v>
      </c>
      <c r="D5">
        <v>4.8999999999999998E-3</v>
      </c>
      <c r="E5">
        <v>5</v>
      </c>
      <c r="F5" s="1">
        <v>44280.77412037037</v>
      </c>
      <c r="G5" t="s">
        <v>26</v>
      </c>
      <c r="H5">
        <v>1</v>
      </c>
      <c r="I5">
        <v>4</v>
      </c>
      <c r="J5">
        <v>0.93135199999999996</v>
      </c>
      <c r="K5">
        <v>93.338349860996502</v>
      </c>
      <c r="L5">
        <v>2.9322866569436599</v>
      </c>
      <c r="M5">
        <v>4.5658720064705699E-2</v>
      </c>
      <c r="N5">
        <v>7.9922810132904099</v>
      </c>
      <c r="O5">
        <v>1.9980702533226</v>
      </c>
      <c r="P5">
        <f>Table1[[#This Row],[calc % H2 umol/h]]/Table1[[#This Row],[PCAT_Gee-pt/g-c3n4]]</f>
        <v>407.76943945359187</v>
      </c>
      <c r="Q5">
        <v>2.8490271987972</v>
      </c>
      <c r="R5">
        <v>0.13070796839505899</v>
      </c>
      <c r="S5">
        <v>7.7653478841759496</v>
      </c>
      <c r="T5">
        <v>1.9413369710439801</v>
      </c>
      <c r="U5">
        <v>8.3258355981840906E-2</v>
      </c>
      <c r="V5">
        <v>0.79707792728072802</v>
      </c>
    </row>
    <row r="6" spans="1:22" x14ac:dyDescent="0.25">
      <c r="A6">
        <v>320620</v>
      </c>
      <c r="B6" t="s">
        <v>27</v>
      </c>
      <c r="C6" t="s">
        <v>19</v>
      </c>
      <c r="D6">
        <v>4.8399999999999997E-3</v>
      </c>
      <c r="E6">
        <v>5</v>
      </c>
      <c r="F6" s="1">
        <v>44280.782893518517</v>
      </c>
      <c r="G6" t="s">
        <v>28</v>
      </c>
      <c r="H6">
        <v>1</v>
      </c>
      <c r="I6">
        <v>5</v>
      </c>
      <c r="J6">
        <v>0.93420199999999998</v>
      </c>
      <c r="K6">
        <v>93.278187533572805</v>
      </c>
      <c r="L6">
        <v>2.9519589494678802</v>
      </c>
      <c r="M6">
        <v>4.8060176587503702E-2</v>
      </c>
      <c r="N6">
        <v>8.0459000855107004</v>
      </c>
      <c r="O6">
        <v>2.0114750213776702</v>
      </c>
      <c r="P6">
        <f>Table1[[#This Row],[calc % H2 umol/h]]/Table1[[#This Row],[PCAT_Gee-pt/g-c3n4]]</f>
        <v>415.59401268133684</v>
      </c>
      <c r="Q6">
        <v>2.8848833513084799</v>
      </c>
      <c r="R6">
        <v>0.12868043887448499</v>
      </c>
      <c r="S6">
        <v>7.86307790871055</v>
      </c>
      <c r="T6">
        <v>1.96576947717763</v>
      </c>
      <c r="U6">
        <v>7.8129498046611096E-2</v>
      </c>
      <c r="V6">
        <v>0.80684066760414597</v>
      </c>
    </row>
    <row r="7" spans="1:22" x14ac:dyDescent="0.25">
      <c r="A7">
        <v>320621</v>
      </c>
      <c r="B7" t="s">
        <v>29</v>
      </c>
      <c r="C7" t="s">
        <v>19</v>
      </c>
      <c r="D7">
        <v>4.7600000000000003E-3</v>
      </c>
      <c r="E7">
        <v>5</v>
      </c>
      <c r="F7" s="1">
        <v>44280.79179398148</v>
      </c>
      <c r="G7" t="s">
        <v>30</v>
      </c>
      <c r="H7">
        <v>1</v>
      </c>
      <c r="I7">
        <v>6</v>
      </c>
      <c r="J7">
        <v>0.91470200000000002</v>
      </c>
      <c r="K7">
        <v>92.710239483860207</v>
      </c>
      <c r="L7">
        <v>3.5628423426704598</v>
      </c>
      <c r="M7">
        <v>6.2606144791312102E-2</v>
      </c>
      <c r="N7">
        <v>9.7109322996245293</v>
      </c>
      <c r="O7">
        <v>2.4277330749061301</v>
      </c>
      <c r="P7">
        <f>Table1[[#This Row],[calc % H2 umol/h]]/Table1[[#This Row],[PCAT_Gee-pt/g-c3n4]]</f>
        <v>510.02795691305249</v>
      </c>
      <c r="Q7">
        <v>2.8617994243806102</v>
      </c>
      <c r="R7">
        <v>0.13366671357451901</v>
      </c>
      <c r="S7">
        <v>7.8001600386377401</v>
      </c>
      <c r="T7">
        <v>1.9500400096594299</v>
      </c>
      <c r="U7">
        <v>7.5450619757327503E-2</v>
      </c>
      <c r="V7">
        <v>0.78966812933138197</v>
      </c>
    </row>
    <row r="8" spans="1:22" hidden="1" x14ac:dyDescent="0.25">
      <c r="A8">
        <v>320622</v>
      </c>
      <c r="B8" t="s">
        <v>31</v>
      </c>
      <c r="C8" t="s">
        <v>19</v>
      </c>
      <c r="D8">
        <v>4.9500000000000004E-3</v>
      </c>
      <c r="F8" s="1">
        <v>44280.800532407404</v>
      </c>
      <c r="G8" t="s">
        <v>32</v>
      </c>
      <c r="H8">
        <v>1</v>
      </c>
      <c r="I8">
        <v>7</v>
      </c>
      <c r="J8">
        <v>0.99555199999999999</v>
      </c>
      <c r="K8">
        <v>79.114542914614603</v>
      </c>
      <c r="L8">
        <v>7.9408184292810796E-2</v>
      </c>
      <c r="M8">
        <v>1.44238622362226E-3</v>
      </c>
      <c r="N8">
        <v>0.21643604390465601</v>
      </c>
      <c r="O8">
        <v>5.4109010976164197E-2</v>
      </c>
      <c r="P8">
        <f>Table1[[#This Row],[calc % H2 umol/h]]/Table1[[#This Row],[PCAT_Gee-pt/g-c3n4]]</f>
        <v>10.931113328518018</v>
      </c>
      <c r="Q8">
        <v>19.736711421100999</v>
      </c>
      <c r="R8">
        <v>0.31008491490133</v>
      </c>
      <c r="S8">
        <v>53.794653255378599</v>
      </c>
      <c r="T8">
        <v>13.4486633138446</v>
      </c>
      <c r="U8">
        <v>0.98721467815103103</v>
      </c>
      <c r="V8">
        <v>8.2122801840504606E-2</v>
      </c>
    </row>
    <row r="9" spans="1:22" hidden="1" x14ac:dyDescent="0.25">
      <c r="A9">
        <v>320623</v>
      </c>
      <c r="B9" t="s">
        <v>33</v>
      </c>
      <c r="C9" t="s">
        <v>19</v>
      </c>
      <c r="D9">
        <v>4.8999999999999998E-3</v>
      </c>
      <c r="H9">
        <v>1</v>
      </c>
      <c r="I9">
        <v>8</v>
      </c>
      <c r="P9">
        <f>Table1[[#This Row],[calc % H2 umol/h]]/Table1[[#This Row],[PCAT_Gee-pt/g-c3n4]]</f>
        <v>0</v>
      </c>
    </row>
    <row r="10" spans="1:22" x14ac:dyDescent="0.25">
      <c r="A10">
        <v>320624</v>
      </c>
      <c r="B10" t="s">
        <v>34</v>
      </c>
      <c r="C10" t="s">
        <v>19</v>
      </c>
      <c r="D10">
        <v>4.8300000000000001E-3</v>
      </c>
      <c r="E10">
        <v>5</v>
      </c>
      <c r="F10" s="1">
        <v>44280.809201388889</v>
      </c>
      <c r="G10" t="s">
        <v>35</v>
      </c>
      <c r="H10">
        <v>1</v>
      </c>
      <c r="I10">
        <v>9</v>
      </c>
      <c r="J10">
        <v>0.91260200000000002</v>
      </c>
      <c r="K10">
        <v>93.0794383174172</v>
      </c>
      <c r="L10">
        <v>3.35998282401339</v>
      </c>
      <c r="M10">
        <v>3.8893834859165498E-2</v>
      </c>
      <c r="N10">
        <v>9.1580155936507701</v>
      </c>
      <c r="O10">
        <v>2.2895038984126899</v>
      </c>
      <c r="P10">
        <f>Table1[[#This Row],[calc % H2 umol/h]]/Table1[[#This Row],[PCAT_Gee-pt/g-c3n4]]</f>
        <v>474.01737027177842</v>
      </c>
      <c r="Q10">
        <v>2.6920863559231001</v>
      </c>
      <c r="R10">
        <v>0.13364857322483001</v>
      </c>
      <c r="S10">
        <v>7.3375877551509596</v>
      </c>
      <c r="T10">
        <v>1.8343969387877399</v>
      </c>
      <c r="U10">
        <v>9.1108784962635705E-2</v>
      </c>
      <c r="V10">
        <v>0.77738371768359804</v>
      </c>
    </row>
    <row r="11" spans="1:22" x14ac:dyDescent="0.25">
      <c r="A11">
        <v>320625</v>
      </c>
      <c r="B11" t="s">
        <v>36</v>
      </c>
      <c r="C11" t="s">
        <v>19</v>
      </c>
      <c r="D11">
        <v>5.0299999999999997E-3</v>
      </c>
      <c r="E11">
        <v>5</v>
      </c>
      <c r="F11" s="1">
        <v>44280.817939814813</v>
      </c>
      <c r="G11" t="s">
        <v>37</v>
      </c>
      <c r="H11">
        <v>1</v>
      </c>
      <c r="I11">
        <v>10</v>
      </c>
      <c r="J11">
        <v>0.90630200000000005</v>
      </c>
      <c r="K11">
        <v>93.179745225920797</v>
      </c>
      <c r="L11">
        <v>3.0325889422976</v>
      </c>
      <c r="M11">
        <v>3.3490674846337998E-2</v>
      </c>
      <c r="N11">
        <v>8.2656663076393198</v>
      </c>
      <c r="O11">
        <v>2.0664165769098299</v>
      </c>
      <c r="P11">
        <f>Table1[[#This Row],[calc % H2 umol/h]]/Table1[[#This Row],[PCAT_Gee-pt/g-c3n4]]</f>
        <v>410.81840495225248</v>
      </c>
      <c r="Q11">
        <v>2.8963683772671902</v>
      </c>
      <c r="R11">
        <v>0.12987495073225599</v>
      </c>
      <c r="S11">
        <v>7.8943816540962697</v>
      </c>
      <c r="T11">
        <v>1.9735954135240601</v>
      </c>
      <c r="U11">
        <v>9.1110492133144802E-2</v>
      </c>
      <c r="V11">
        <v>0.80018696238119402</v>
      </c>
    </row>
    <row r="12" spans="1:22" x14ac:dyDescent="0.25">
      <c r="A12">
        <v>320626</v>
      </c>
      <c r="B12" t="s">
        <v>38</v>
      </c>
      <c r="C12" t="s">
        <v>19</v>
      </c>
      <c r="D12">
        <v>4.9699999999999996E-3</v>
      </c>
      <c r="E12">
        <v>5</v>
      </c>
      <c r="F12" s="1">
        <v>44280.826724537037</v>
      </c>
      <c r="G12" t="s">
        <v>39</v>
      </c>
      <c r="H12">
        <v>1</v>
      </c>
      <c r="I12">
        <v>11</v>
      </c>
      <c r="J12">
        <v>0.91470200000000002</v>
      </c>
      <c r="K12">
        <v>92.716895068701206</v>
      </c>
      <c r="L12">
        <v>3.4665306564943599</v>
      </c>
      <c r="M12">
        <v>5.0257764291735202E-2</v>
      </c>
      <c r="N12">
        <v>9.4484238375134204</v>
      </c>
      <c r="O12">
        <v>2.3621059593783502</v>
      </c>
      <c r="P12">
        <f>Table1[[#This Row],[calc % H2 umol/h]]/Table1[[#This Row],[PCAT_Gee-pt/g-c3n4]]</f>
        <v>475.27282884876269</v>
      </c>
      <c r="Q12">
        <v>2.9277811617581802</v>
      </c>
      <c r="R12">
        <v>0.13266240904423199</v>
      </c>
      <c r="S12">
        <v>7.9800007733823799</v>
      </c>
      <c r="T12">
        <v>1.9950001933455901</v>
      </c>
      <c r="U12">
        <v>9.0601792616898894E-2</v>
      </c>
      <c r="V12">
        <v>0.798191320429253</v>
      </c>
    </row>
    <row r="13" spans="1:22" x14ac:dyDescent="0.25">
      <c r="A13">
        <v>320627</v>
      </c>
      <c r="B13" t="s">
        <v>40</v>
      </c>
      <c r="C13" t="s">
        <v>19</v>
      </c>
      <c r="D13">
        <v>5.0499999999999998E-3</v>
      </c>
      <c r="E13">
        <v>5</v>
      </c>
      <c r="F13" s="1">
        <v>44280.835543981484</v>
      </c>
      <c r="G13" t="s">
        <v>41</v>
      </c>
      <c r="H13">
        <v>1</v>
      </c>
      <c r="I13">
        <v>12</v>
      </c>
      <c r="J13">
        <v>0.91470200000000002</v>
      </c>
      <c r="K13">
        <v>92.524511094860799</v>
      </c>
      <c r="L13">
        <v>3.6336381177313801</v>
      </c>
      <c r="M13">
        <v>5.9948716291913798E-2</v>
      </c>
      <c r="N13">
        <v>9.9038942419710292</v>
      </c>
      <c r="O13">
        <v>2.4759735604927502</v>
      </c>
      <c r="P13">
        <f>Table1[[#This Row],[calc % H2 umol/h]]/Table1[[#This Row],[PCAT_Gee-pt/g-c3n4]]</f>
        <v>490.29179415698025</v>
      </c>
      <c r="Q13">
        <v>2.9498680907139598</v>
      </c>
      <c r="R13">
        <v>0.130526124134174</v>
      </c>
      <c r="S13">
        <v>8.0402012120117892</v>
      </c>
      <c r="T13">
        <v>2.0100503030029402</v>
      </c>
      <c r="U13">
        <v>8.9461611461809296E-2</v>
      </c>
      <c r="V13">
        <v>0.80252108523198196</v>
      </c>
    </row>
    <row r="14" spans="1:22" x14ac:dyDescent="0.25">
      <c r="A14">
        <v>320628</v>
      </c>
      <c r="B14" t="s">
        <v>42</v>
      </c>
      <c r="C14" t="s">
        <v>19</v>
      </c>
      <c r="D14">
        <v>4.9399999999999999E-3</v>
      </c>
      <c r="E14">
        <v>5</v>
      </c>
      <c r="F14" s="1">
        <v>44280.844270833331</v>
      </c>
      <c r="G14" t="s">
        <v>43</v>
      </c>
      <c r="H14">
        <v>1</v>
      </c>
      <c r="I14">
        <v>13</v>
      </c>
      <c r="J14">
        <v>0.92025199999999996</v>
      </c>
      <c r="K14">
        <v>92.585548299946097</v>
      </c>
      <c r="L14">
        <v>3.5628833475738602</v>
      </c>
      <c r="M14">
        <v>6.3770671535331405E-2</v>
      </c>
      <c r="N14">
        <v>9.7110440631556099</v>
      </c>
      <c r="O14">
        <v>2.4277610157888998</v>
      </c>
      <c r="P14">
        <f>Table1[[#This Row],[calc % H2 umol/h]]/Table1[[#This Row],[PCAT_Gee-pt/g-c3n4]]</f>
        <v>491.44959833783395</v>
      </c>
      <c r="Q14">
        <v>2.95716042776878</v>
      </c>
      <c r="R14">
        <v>0.134419784453954</v>
      </c>
      <c r="S14">
        <v>8.0600773066111202</v>
      </c>
      <c r="T14">
        <v>2.0150193266527801</v>
      </c>
      <c r="U14">
        <v>8.8347978253800502E-2</v>
      </c>
      <c r="V14">
        <v>0.80605994645746004</v>
      </c>
    </row>
    <row r="15" spans="1:22" x14ac:dyDescent="0.25">
      <c r="A15">
        <v>320629</v>
      </c>
      <c r="B15" t="s">
        <v>44</v>
      </c>
      <c r="C15" t="s">
        <v>19</v>
      </c>
      <c r="D15">
        <v>4.9699999999999996E-3</v>
      </c>
      <c r="E15">
        <v>5</v>
      </c>
      <c r="F15" s="1">
        <v>44280.852986111109</v>
      </c>
      <c r="G15" t="s">
        <v>45</v>
      </c>
      <c r="H15">
        <v>1</v>
      </c>
      <c r="I15">
        <v>14</v>
      </c>
      <c r="J15">
        <v>0.91470200000000002</v>
      </c>
      <c r="K15">
        <v>92.888288061112107</v>
      </c>
      <c r="L15">
        <v>3.2431184462360401</v>
      </c>
      <c r="M15">
        <v>5.57406901847795E-2</v>
      </c>
      <c r="N15">
        <v>8.8394884314348392</v>
      </c>
      <c r="O15">
        <v>2.2098721078587098</v>
      </c>
      <c r="P15">
        <f>Table1[[#This Row],[calc % H2 umol/h]]/Table1[[#This Row],[PCAT_Gee-pt/g-c3n4]]</f>
        <v>444.6422752230805</v>
      </c>
      <c r="Q15">
        <v>2.9722659235421198</v>
      </c>
      <c r="R15">
        <v>0.134889146059917</v>
      </c>
      <c r="S15">
        <v>8.1012490545300206</v>
      </c>
      <c r="T15">
        <v>2.0253122636324998</v>
      </c>
      <c r="U15">
        <v>8.7790752526992394E-2</v>
      </c>
      <c r="V15">
        <v>0.80853681658263998</v>
      </c>
    </row>
    <row r="16" spans="1:22" x14ac:dyDescent="0.25">
      <c r="A16">
        <v>320630</v>
      </c>
      <c r="B16" t="s">
        <v>46</v>
      </c>
      <c r="C16" t="s">
        <v>19</v>
      </c>
      <c r="D16">
        <v>4.9100000000000003E-3</v>
      </c>
      <c r="E16">
        <v>5</v>
      </c>
      <c r="F16" s="1">
        <v>44280.861712962964</v>
      </c>
      <c r="G16" t="s">
        <v>47</v>
      </c>
      <c r="H16">
        <v>1</v>
      </c>
      <c r="I16">
        <v>15</v>
      </c>
      <c r="J16">
        <v>0.91365200000000002</v>
      </c>
      <c r="K16">
        <v>93.157560779342504</v>
      </c>
      <c r="L16">
        <v>2.9596402979845902</v>
      </c>
      <c r="M16">
        <v>5.0342706885417199E-2</v>
      </c>
      <c r="N16">
        <v>8.0668364751236101</v>
      </c>
      <c r="O16">
        <v>2.0167091187808999</v>
      </c>
      <c r="P16">
        <f>Table1[[#This Row],[calc % H2 umol/h]]/Table1[[#This Row],[PCAT_Gee-pt/g-c3n4]]</f>
        <v>410.73505474152745</v>
      </c>
      <c r="Q16">
        <v>2.9818853827324401</v>
      </c>
      <c r="R16">
        <v>0.134794916172431</v>
      </c>
      <c r="S16">
        <v>8.1274679853643601</v>
      </c>
      <c r="T16">
        <v>2.03186699634109</v>
      </c>
      <c r="U16">
        <v>8.6465804564745993E-2</v>
      </c>
      <c r="V16">
        <v>0.81444773537566095</v>
      </c>
    </row>
    <row r="17" spans="1:22" x14ac:dyDescent="0.25">
      <c r="A17">
        <v>320631</v>
      </c>
      <c r="B17" t="s">
        <v>48</v>
      </c>
      <c r="C17" t="s">
        <v>19</v>
      </c>
      <c r="D17">
        <v>4.9399999999999999E-3</v>
      </c>
      <c r="E17">
        <v>5</v>
      </c>
      <c r="F17" s="1">
        <v>44280.615381944444</v>
      </c>
      <c r="G17" t="s">
        <v>49</v>
      </c>
      <c r="H17">
        <v>2</v>
      </c>
      <c r="I17">
        <v>1</v>
      </c>
      <c r="J17">
        <v>0.911852</v>
      </c>
      <c r="K17">
        <v>93.452964379411796</v>
      </c>
      <c r="L17">
        <v>2.8972731320711702</v>
      </c>
      <c r="M17">
        <v>4.1828571769724897E-2</v>
      </c>
      <c r="N17">
        <v>7.8968476662866003</v>
      </c>
      <c r="O17">
        <v>1.9742119165716501</v>
      </c>
      <c r="P17">
        <f>Table1[[#This Row],[calc % H2 umol/h]]/Table1[[#This Row],[PCAT_Gee-pt/g-c3n4]]</f>
        <v>399.638039791832</v>
      </c>
      <c r="Q17">
        <v>2.6782307208357099</v>
      </c>
      <c r="R17">
        <v>0.14854246755742201</v>
      </c>
      <c r="S17">
        <v>7.2998226447809396</v>
      </c>
      <c r="T17">
        <v>1.82495566119523</v>
      </c>
      <c r="U17">
        <v>8.8699749628041599E-2</v>
      </c>
      <c r="V17">
        <v>0.88283201805318701</v>
      </c>
    </row>
    <row r="18" spans="1:22" x14ac:dyDescent="0.25">
      <c r="A18">
        <v>320632</v>
      </c>
      <c r="B18" t="s">
        <v>50</v>
      </c>
      <c r="C18" t="s">
        <v>19</v>
      </c>
      <c r="D18">
        <v>5.0400000000000002E-3</v>
      </c>
      <c r="E18">
        <v>5</v>
      </c>
      <c r="F18" s="1">
        <v>44280.624178240738</v>
      </c>
      <c r="G18" t="s">
        <v>51</v>
      </c>
      <c r="H18">
        <v>2</v>
      </c>
      <c r="I18">
        <v>2</v>
      </c>
      <c r="J18">
        <v>0.93135199999999996</v>
      </c>
      <c r="K18">
        <v>92.919595790588801</v>
      </c>
      <c r="L18">
        <v>3.15429761515857</v>
      </c>
      <c r="M18">
        <v>5.1348834759107301E-2</v>
      </c>
      <c r="N18">
        <v>8.5973971474452107</v>
      </c>
      <c r="O18">
        <v>2.1493492868613</v>
      </c>
      <c r="P18">
        <f>Table1[[#This Row],[calc % H2 umol/h]]/Table1[[#This Row],[PCAT_Gee-pt/g-c3n4]]</f>
        <v>426.45819183755953</v>
      </c>
      <c r="Q18">
        <v>2.96526144434343</v>
      </c>
      <c r="R18">
        <v>0.13138986302719699</v>
      </c>
      <c r="S18">
        <v>8.0821575492792892</v>
      </c>
      <c r="T18">
        <v>2.0205393873198201</v>
      </c>
      <c r="U18">
        <v>9.0926666943494897E-2</v>
      </c>
      <c r="V18">
        <v>0.869918482965641</v>
      </c>
    </row>
    <row r="19" spans="1:22" x14ac:dyDescent="0.25">
      <c r="A19">
        <v>320633</v>
      </c>
      <c r="B19" t="s">
        <v>52</v>
      </c>
      <c r="C19" t="s">
        <v>19</v>
      </c>
      <c r="D19">
        <v>4.96E-3</v>
      </c>
      <c r="E19">
        <v>5</v>
      </c>
      <c r="F19" s="1">
        <v>44280.632905092592</v>
      </c>
      <c r="G19" t="s">
        <v>53</v>
      </c>
      <c r="H19">
        <v>2</v>
      </c>
      <c r="I19">
        <v>3</v>
      </c>
      <c r="J19">
        <v>0.88680199999999998</v>
      </c>
      <c r="K19">
        <v>93.175690416992296</v>
      </c>
      <c r="L19">
        <v>2.9589463788677501</v>
      </c>
      <c r="M19">
        <v>8.60098597671764E-2</v>
      </c>
      <c r="N19">
        <v>8.0649451195942703</v>
      </c>
      <c r="O19">
        <v>2.01623627989856</v>
      </c>
      <c r="P19">
        <f>Table1[[#This Row],[calc % H2 umol/h]]/Table1[[#This Row],[PCAT_Gee-pt/g-c3n4]]</f>
        <v>406.49924997954838</v>
      </c>
      <c r="Q19">
        <v>2.9323669218502899</v>
      </c>
      <c r="R19">
        <v>0.13022133165972999</v>
      </c>
      <c r="S19">
        <v>7.9924997844285697</v>
      </c>
      <c r="T19">
        <v>1.99812494610714</v>
      </c>
      <c r="U19">
        <v>9.0378744620728604E-2</v>
      </c>
      <c r="V19">
        <v>0.84261753766890701</v>
      </c>
    </row>
    <row r="20" spans="1:22" x14ac:dyDescent="0.25">
      <c r="A20">
        <v>320634</v>
      </c>
      <c r="B20" t="s">
        <v>54</v>
      </c>
      <c r="C20" t="s">
        <v>19</v>
      </c>
      <c r="D20">
        <v>5.2199999999999998E-3</v>
      </c>
      <c r="E20">
        <v>5</v>
      </c>
      <c r="F20" s="1">
        <v>44280.641643518517</v>
      </c>
      <c r="G20" t="s">
        <v>55</v>
      </c>
      <c r="H20">
        <v>2</v>
      </c>
      <c r="I20">
        <v>4</v>
      </c>
      <c r="J20">
        <v>0.95370200000000005</v>
      </c>
      <c r="K20">
        <v>92.983787832890698</v>
      </c>
      <c r="L20">
        <v>3.1173985377790099</v>
      </c>
      <c r="M20">
        <v>2.0736044144370899E-2</v>
      </c>
      <c r="N20">
        <v>8.4968245124846398</v>
      </c>
      <c r="O20">
        <v>2.1242061281211599</v>
      </c>
      <c r="P20">
        <f>Table1[[#This Row],[calc % H2 umol/h]]/Table1[[#This Row],[PCAT_Gee-pt/g-c3n4]]</f>
        <v>406.93603986995402</v>
      </c>
      <c r="Q20">
        <v>2.9686308047283001</v>
      </c>
      <c r="R20">
        <v>0.128433434500177</v>
      </c>
      <c r="S20">
        <v>8.0913411244823301</v>
      </c>
      <c r="T20">
        <v>2.0228352811205799</v>
      </c>
      <c r="U20">
        <v>8.9418080705603295E-2</v>
      </c>
      <c r="V20">
        <v>0.84076474389632305</v>
      </c>
    </row>
    <row r="21" spans="1:22" x14ac:dyDescent="0.25">
      <c r="A21">
        <v>320635</v>
      </c>
      <c r="B21" t="s">
        <v>56</v>
      </c>
      <c r="C21" t="s">
        <v>19</v>
      </c>
      <c r="D21">
        <v>5.4400000000000004E-3</v>
      </c>
      <c r="E21">
        <v>5</v>
      </c>
      <c r="F21" s="1">
        <v>44280.650393518517</v>
      </c>
      <c r="G21" t="s">
        <v>57</v>
      </c>
      <c r="H21">
        <v>2</v>
      </c>
      <c r="I21">
        <v>5</v>
      </c>
      <c r="J21">
        <v>0.93135199999999996</v>
      </c>
      <c r="K21">
        <v>92.794690033689506</v>
      </c>
      <c r="L21">
        <v>3.2946565243714598</v>
      </c>
      <c r="M21">
        <v>1.0063992291665E-2</v>
      </c>
      <c r="N21">
        <v>8.9799613290513705</v>
      </c>
      <c r="O21">
        <v>2.2449903322628399</v>
      </c>
      <c r="P21">
        <f>Table1[[#This Row],[calc % H2 umol/h]]/Table1[[#This Row],[PCAT_Gee-pt/g-c3n4]]</f>
        <v>412.68204637184556</v>
      </c>
      <c r="Q21">
        <v>2.9911019267359502</v>
      </c>
      <c r="R21">
        <v>0.123107214137244</v>
      </c>
      <c r="S21">
        <v>8.1525887250004399</v>
      </c>
      <c r="T21">
        <v>2.03814718125011</v>
      </c>
      <c r="U21">
        <v>8.8185600225444097E-2</v>
      </c>
      <c r="V21">
        <v>0.83136591497760404</v>
      </c>
    </row>
    <row r="22" spans="1:22" x14ac:dyDescent="0.25">
      <c r="A22">
        <v>320636</v>
      </c>
      <c r="B22" t="s">
        <v>58</v>
      </c>
      <c r="C22" t="s">
        <v>19</v>
      </c>
      <c r="D22">
        <v>5.0899999999999999E-3</v>
      </c>
      <c r="E22">
        <v>5</v>
      </c>
      <c r="F22" s="1">
        <v>44280.659166666665</v>
      </c>
      <c r="G22" t="s">
        <v>59</v>
      </c>
      <c r="H22">
        <v>2</v>
      </c>
      <c r="I22">
        <v>6</v>
      </c>
      <c r="J22">
        <v>0.92857699999999999</v>
      </c>
      <c r="K22">
        <v>93.151163999275894</v>
      </c>
      <c r="L22">
        <v>2.88183699616242</v>
      </c>
      <c r="M22">
        <v>1.39415933900308E-2</v>
      </c>
      <c r="N22">
        <v>7.8547747210477796</v>
      </c>
      <c r="O22">
        <v>1.96369368026194</v>
      </c>
      <c r="P22">
        <f>Table1[[#This Row],[calc % H2 umol/h]]/Table1[[#This Row],[PCAT_Gee-pt/g-c3n4]]</f>
        <v>385.7944362007741</v>
      </c>
      <c r="Q22">
        <v>3.03346009982292</v>
      </c>
      <c r="R22">
        <v>0.13072134194711399</v>
      </c>
      <c r="S22">
        <v>8.2680407466228694</v>
      </c>
      <c r="T22">
        <v>2.0670101866557098</v>
      </c>
      <c r="U22">
        <v>8.8032444458251299E-2</v>
      </c>
      <c r="V22">
        <v>0.84550646028051402</v>
      </c>
    </row>
    <row r="23" spans="1:22" x14ac:dyDescent="0.25">
      <c r="A23">
        <v>320637</v>
      </c>
      <c r="B23" t="s">
        <v>60</v>
      </c>
      <c r="C23" t="s">
        <v>19</v>
      </c>
      <c r="D23">
        <v>5.0400000000000002E-3</v>
      </c>
      <c r="E23">
        <v>5</v>
      </c>
      <c r="F23" s="1">
        <v>44280.667986111112</v>
      </c>
      <c r="G23" t="s">
        <v>61</v>
      </c>
      <c r="H23">
        <v>2</v>
      </c>
      <c r="I23">
        <v>7</v>
      </c>
      <c r="J23">
        <v>0.92857699999999999</v>
      </c>
      <c r="K23">
        <v>92.902669455913696</v>
      </c>
      <c r="L23">
        <v>3.1212007097147101</v>
      </c>
      <c r="M23">
        <v>8.1222546268582291E-3</v>
      </c>
      <c r="N23">
        <v>8.5071877648286591</v>
      </c>
      <c r="O23">
        <v>2.1267969412071599</v>
      </c>
      <c r="P23">
        <f>Table1[[#This Row],[calc % H2 umol/h]]/Table1[[#This Row],[PCAT_Gee-pt/g-c3n4]]</f>
        <v>421.98352008078569</v>
      </c>
      <c r="Q23">
        <v>3.0452758497750598</v>
      </c>
      <c r="R23">
        <v>0.127888973617552</v>
      </c>
      <c r="S23">
        <v>8.3002459178931005</v>
      </c>
      <c r="T23">
        <v>2.0750614794732698</v>
      </c>
      <c r="U23">
        <v>8.7828807353719202E-2</v>
      </c>
      <c r="V23">
        <v>0.84302517724277004</v>
      </c>
    </row>
    <row r="24" spans="1:22" x14ac:dyDescent="0.25">
      <c r="A24">
        <v>320638</v>
      </c>
      <c r="B24" t="s">
        <v>62</v>
      </c>
      <c r="C24" t="s">
        <v>19</v>
      </c>
      <c r="D24">
        <v>4.8599999999999997E-3</v>
      </c>
      <c r="E24">
        <v>5</v>
      </c>
      <c r="F24" s="1">
        <v>44280.676724537036</v>
      </c>
      <c r="G24" t="s">
        <v>63</v>
      </c>
      <c r="H24">
        <v>2</v>
      </c>
      <c r="I24">
        <v>8</v>
      </c>
      <c r="J24">
        <v>0.93697699999999995</v>
      </c>
      <c r="K24">
        <v>92.926170159756296</v>
      </c>
      <c r="L24">
        <v>3.13517849531183</v>
      </c>
      <c r="M24">
        <v>1.1747322497116601E-2</v>
      </c>
      <c r="N24">
        <v>8.5452858103151605</v>
      </c>
      <c r="O24">
        <v>2.1363214525787901</v>
      </c>
      <c r="P24">
        <f>Table1[[#This Row],[calc % H2 umol/h]]/Table1[[#This Row],[PCAT_Gee-pt/g-c3n4]]</f>
        <v>439.57231534543007</v>
      </c>
      <c r="Q24">
        <v>3.01698846531034</v>
      </c>
      <c r="R24">
        <v>0.12373718496580401</v>
      </c>
      <c r="S24">
        <v>8.2231454320870299</v>
      </c>
      <c r="T24">
        <v>2.0557863580217499</v>
      </c>
      <c r="U24">
        <v>8.6516815979582301E-2</v>
      </c>
      <c r="V24">
        <v>0.83514606364189203</v>
      </c>
    </row>
    <row r="25" spans="1:22" x14ac:dyDescent="0.25">
      <c r="A25">
        <v>320639</v>
      </c>
      <c r="B25" t="s">
        <v>64</v>
      </c>
      <c r="C25" t="s">
        <v>19</v>
      </c>
      <c r="D25">
        <v>5.0299999999999997E-3</v>
      </c>
      <c r="E25">
        <v>5</v>
      </c>
      <c r="F25" s="1">
        <v>44280.68545138889</v>
      </c>
      <c r="G25" t="s">
        <v>65</v>
      </c>
      <c r="H25">
        <v>2</v>
      </c>
      <c r="I25">
        <v>9</v>
      </c>
      <c r="J25">
        <v>0.93697699999999995</v>
      </c>
      <c r="K25">
        <v>92.687649254432699</v>
      </c>
      <c r="L25">
        <v>3.3741942858328402</v>
      </c>
      <c r="M25">
        <v>2.49069263550495E-2</v>
      </c>
      <c r="N25">
        <v>9.1967505502764304</v>
      </c>
      <c r="O25">
        <v>2.2991876375691001</v>
      </c>
      <c r="P25">
        <f>Table1[[#This Row],[calc % H2 umol/h]]/Table1[[#This Row],[PCAT_Gee-pt/g-c3n4]]</f>
        <v>457.09495776721673</v>
      </c>
      <c r="Q25">
        <v>3.0179330957347399</v>
      </c>
      <c r="R25">
        <v>0.129562754169431</v>
      </c>
      <c r="S25">
        <v>8.22572012981915</v>
      </c>
      <c r="T25">
        <v>2.05643003245478</v>
      </c>
      <c r="U25">
        <v>8.7218290054815795E-2</v>
      </c>
      <c r="V25">
        <v>0.83300507394482404</v>
      </c>
    </row>
    <row r="26" spans="1:22" x14ac:dyDescent="0.25">
      <c r="A26">
        <v>320640</v>
      </c>
      <c r="B26" t="s">
        <v>66</v>
      </c>
      <c r="C26" t="s">
        <v>19</v>
      </c>
      <c r="D26">
        <v>4.9100000000000003E-3</v>
      </c>
      <c r="E26">
        <v>5</v>
      </c>
      <c r="F26" s="1">
        <v>44280.694189814814</v>
      </c>
      <c r="G26" t="s">
        <v>67</v>
      </c>
      <c r="H26">
        <v>2</v>
      </c>
      <c r="I26">
        <v>10</v>
      </c>
      <c r="J26">
        <v>0.93697699999999995</v>
      </c>
      <c r="K26">
        <v>93.121337843053297</v>
      </c>
      <c r="L26">
        <v>3.018918068813</v>
      </c>
      <c r="M26">
        <v>1.7493963790615599E-2</v>
      </c>
      <c r="N26">
        <v>8.2284047860458198</v>
      </c>
      <c r="O26">
        <v>2.0571011965114501</v>
      </c>
      <c r="P26">
        <f>Table1[[#This Row],[calc % H2 umol/h]]/Table1[[#This Row],[PCAT_Gee-pt/g-c3n4]]</f>
        <v>418.96154715100812</v>
      </c>
      <c r="Q26">
        <v>2.9560374424849098</v>
      </c>
      <c r="R26">
        <v>0.13114239436310501</v>
      </c>
      <c r="S26">
        <v>8.0570164824105799</v>
      </c>
      <c r="T26">
        <v>2.0142541206026401</v>
      </c>
      <c r="U26">
        <v>8.5467892676846402E-2</v>
      </c>
      <c r="V26">
        <v>0.81823875297189796</v>
      </c>
    </row>
    <row r="27" spans="1:22" x14ac:dyDescent="0.25">
      <c r="A27">
        <v>320641</v>
      </c>
      <c r="B27" t="s">
        <v>68</v>
      </c>
      <c r="C27" t="s">
        <v>19</v>
      </c>
      <c r="D27">
        <v>4.9899999999999996E-3</v>
      </c>
      <c r="E27">
        <v>5</v>
      </c>
      <c r="F27" s="1">
        <v>44280.702986111108</v>
      </c>
      <c r="G27" t="s">
        <v>69</v>
      </c>
      <c r="H27">
        <v>2</v>
      </c>
      <c r="I27">
        <v>11</v>
      </c>
      <c r="J27">
        <v>0.92302700000000004</v>
      </c>
      <c r="K27">
        <v>93.233702210240395</v>
      </c>
      <c r="L27">
        <v>3.0224080852175499</v>
      </c>
      <c r="M27">
        <v>2.5472379034690198E-2</v>
      </c>
      <c r="N27">
        <v>8.2379172229626203</v>
      </c>
      <c r="O27">
        <v>2.0594793057406502</v>
      </c>
      <c r="P27">
        <f>Table1[[#This Row],[calc % H2 umol/h]]/Table1[[#This Row],[PCAT_Gee-pt/g-c3n4]]</f>
        <v>412.72130375564137</v>
      </c>
      <c r="Q27">
        <v>2.8646896092649601</v>
      </c>
      <c r="R27">
        <v>0.12928471360266999</v>
      </c>
      <c r="S27">
        <v>7.8080375664781299</v>
      </c>
      <c r="T27">
        <v>1.95200939161953</v>
      </c>
      <c r="U27">
        <v>8.40843153039149E-2</v>
      </c>
      <c r="V27">
        <v>0.79511577997316896</v>
      </c>
    </row>
    <row r="28" spans="1:22" x14ac:dyDescent="0.25">
      <c r="A28">
        <v>320642</v>
      </c>
      <c r="B28" t="s">
        <v>70</v>
      </c>
      <c r="C28" t="s">
        <v>19</v>
      </c>
      <c r="D28">
        <v>5.13E-3</v>
      </c>
      <c r="E28">
        <v>5</v>
      </c>
      <c r="F28" s="1">
        <v>44280.711782407408</v>
      </c>
      <c r="G28" t="s">
        <v>71</v>
      </c>
      <c r="H28">
        <v>2</v>
      </c>
      <c r="I28">
        <v>12</v>
      </c>
      <c r="J28">
        <v>0.92580200000000001</v>
      </c>
      <c r="K28">
        <v>93.0946619426052</v>
      </c>
      <c r="L28">
        <v>3.1770187636620801</v>
      </c>
      <c r="M28">
        <v>3.3792787682620402E-2</v>
      </c>
      <c r="N28">
        <v>8.6593262236338493</v>
      </c>
      <c r="O28">
        <v>2.1648315559084601</v>
      </c>
      <c r="P28">
        <f>Table1[[#This Row],[calc % H2 umol/h]]/Table1[[#This Row],[PCAT_Gee-pt/g-c3n4]]</f>
        <v>421.99445534277976</v>
      </c>
      <c r="Q28">
        <v>2.8499873856582201</v>
      </c>
      <c r="R28">
        <v>0.122509343904114</v>
      </c>
      <c r="S28">
        <v>7.7679649827465704</v>
      </c>
      <c r="T28">
        <v>1.9419912456866399</v>
      </c>
      <c r="U28">
        <v>8.4020544607367395E-2</v>
      </c>
      <c r="V28">
        <v>0.79431136346708897</v>
      </c>
    </row>
    <row r="29" spans="1:22" x14ac:dyDescent="0.25">
      <c r="A29">
        <v>320643</v>
      </c>
      <c r="B29" t="s">
        <v>72</v>
      </c>
      <c r="C29" t="s">
        <v>19</v>
      </c>
      <c r="D29">
        <v>5.0299999999999997E-3</v>
      </c>
      <c r="E29">
        <v>5</v>
      </c>
      <c r="F29" s="1">
        <v>44280.720509259256</v>
      </c>
      <c r="G29" t="s">
        <v>73</v>
      </c>
      <c r="H29">
        <v>2</v>
      </c>
      <c r="I29">
        <v>13</v>
      </c>
      <c r="J29">
        <v>0.92025199999999996</v>
      </c>
      <c r="K29">
        <v>93.3038677810693</v>
      </c>
      <c r="L29">
        <v>2.9969865570052101</v>
      </c>
      <c r="M29">
        <v>3.3288736313839502E-2</v>
      </c>
      <c r="N29">
        <v>8.1686279545416092</v>
      </c>
      <c r="O29">
        <v>2.0421569886354001</v>
      </c>
      <c r="P29">
        <f>Table1[[#This Row],[calc % H2 umol/h]]/Table1[[#This Row],[PCAT_Gee-pt/g-c3n4]]</f>
        <v>405.9954251760239</v>
      </c>
      <c r="Q29">
        <v>2.8247683811400099</v>
      </c>
      <c r="R29">
        <v>0.126787595226555</v>
      </c>
      <c r="S29">
        <v>7.6992277157035804</v>
      </c>
      <c r="T29">
        <v>1.92480692892589</v>
      </c>
      <c r="U29">
        <v>8.3450255960228495E-2</v>
      </c>
      <c r="V29">
        <v>0.79092702482523602</v>
      </c>
    </row>
    <row r="30" spans="1:22" x14ac:dyDescent="0.25">
      <c r="A30">
        <v>320644</v>
      </c>
      <c r="B30" t="s">
        <v>74</v>
      </c>
      <c r="C30" t="s">
        <v>19</v>
      </c>
      <c r="D30">
        <v>4.8700000000000002E-3</v>
      </c>
      <c r="E30">
        <v>5</v>
      </c>
      <c r="F30" s="1">
        <v>44280.729270833333</v>
      </c>
      <c r="G30" t="s">
        <v>75</v>
      </c>
      <c r="H30">
        <v>2</v>
      </c>
      <c r="I30">
        <v>14</v>
      </c>
      <c r="J30">
        <v>0.92649574999999995</v>
      </c>
      <c r="K30">
        <v>93.359183478660697</v>
      </c>
      <c r="L30">
        <v>2.9815690000952801</v>
      </c>
      <c r="M30">
        <v>3.4499427090346001E-2</v>
      </c>
      <c r="N30">
        <v>8.1266056484786002</v>
      </c>
      <c r="O30">
        <v>2.0316514121196501</v>
      </c>
      <c r="P30">
        <f>Table1[[#This Row],[calc % H2 umol/h]]/Table1[[#This Row],[PCAT_Gee-pt/g-c3n4]]</f>
        <v>417.17688133873719</v>
      </c>
      <c r="Q30">
        <v>2.7921586273618</v>
      </c>
      <c r="R30">
        <v>0.12616648480491299</v>
      </c>
      <c r="S30">
        <v>7.6103461203955298</v>
      </c>
      <c r="T30">
        <v>1.90258653009888</v>
      </c>
      <c r="U30">
        <v>8.2701705658749E-2</v>
      </c>
      <c r="V30">
        <v>0.78438718822342801</v>
      </c>
    </row>
    <row r="31" spans="1:22" x14ac:dyDescent="0.25">
      <c r="A31">
        <v>320645</v>
      </c>
      <c r="B31" t="s">
        <v>76</v>
      </c>
      <c r="C31" t="s">
        <v>19</v>
      </c>
      <c r="D31">
        <v>5.0400000000000002E-3</v>
      </c>
      <c r="E31">
        <v>5</v>
      </c>
      <c r="F31" s="1">
        <v>44280.738032407404</v>
      </c>
      <c r="G31" t="s">
        <v>77</v>
      </c>
      <c r="H31">
        <v>2</v>
      </c>
      <c r="I31">
        <v>15</v>
      </c>
      <c r="J31">
        <v>0.92580200000000001</v>
      </c>
      <c r="K31">
        <v>93.380328981662103</v>
      </c>
      <c r="L31">
        <v>2.9954049700999201</v>
      </c>
      <c r="M31">
        <v>3.7565369518545999E-2</v>
      </c>
      <c r="N31">
        <v>8.1643171594274797</v>
      </c>
      <c r="O31">
        <v>2.0410792898568699</v>
      </c>
      <c r="P31">
        <f>Table1[[#This Row],[calc % H2 umol/h]]/Table1[[#This Row],[PCAT_Gee-pt/g-c3n4]]</f>
        <v>404.97604957477574</v>
      </c>
      <c r="Q31">
        <v>2.7653400237583301</v>
      </c>
      <c r="R31">
        <v>0.12852962674944801</v>
      </c>
      <c r="S31">
        <v>7.5372489639918703</v>
      </c>
      <c r="T31">
        <v>1.88431224099796</v>
      </c>
      <c r="U31">
        <v>8.2651603460372897E-2</v>
      </c>
      <c r="V31">
        <v>0.77627442101925903</v>
      </c>
    </row>
    <row r="32" spans="1:22" x14ac:dyDescent="0.25">
      <c r="A32">
        <v>320646</v>
      </c>
      <c r="B32" t="s">
        <v>78</v>
      </c>
      <c r="C32" t="s">
        <v>19</v>
      </c>
      <c r="D32">
        <v>5.11E-3</v>
      </c>
      <c r="E32">
        <v>5</v>
      </c>
      <c r="F32" s="1">
        <v>44280.871354166666</v>
      </c>
      <c r="G32" t="s">
        <v>79</v>
      </c>
      <c r="H32">
        <v>3</v>
      </c>
      <c r="I32">
        <v>1</v>
      </c>
      <c r="J32">
        <v>0.92580200000000001</v>
      </c>
      <c r="K32">
        <v>93.353727525246299</v>
      </c>
      <c r="L32">
        <v>2.6900324063955598</v>
      </c>
      <c r="M32">
        <v>4.5675590538069098E-2</v>
      </c>
      <c r="N32">
        <v>7.3319894819493001</v>
      </c>
      <c r="O32">
        <v>1.8329973704873199</v>
      </c>
      <c r="P32">
        <f>Table1[[#This Row],[calc % H2 umol/h]]/Table1[[#This Row],[PCAT_Gee-pt/g-c3n4]]</f>
        <v>358.70790029106064</v>
      </c>
      <c r="Q32">
        <v>3.04582195013705</v>
      </c>
      <c r="R32">
        <v>0.133357520295974</v>
      </c>
      <c r="S32">
        <v>8.3017343765825604</v>
      </c>
      <c r="T32">
        <v>2.0754335941456401</v>
      </c>
      <c r="U32">
        <v>8.4121167080984993E-2</v>
      </c>
      <c r="V32">
        <v>0.82629695114009205</v>
      </c>
    </row>
    <row r="33" spans="1:22" x14ac:dyDescent="0.25">
      <c r="A33">
        <v>320647</v>
      </c>
      <c r="B33" t="s">
        <v>80</v>
      </c>
      <c r="C33" t="s">
        <v>19</v>
      </c>
      <c r="D33">
        <v>4.8999999999999998E-3</v>
      </c>
      <c r="E33">
        <v>5</v>
      </c>
      <c r="F33" s="1">
        <v>44280.880173611113</v>
      </c>
      <c r="G33" t="s">
        <v>81</v>
      </c>
      <c r="H33">
        <v>3</v>
      </c>
      <c r="I33">
        <v>2</v>
      </c>
      <c r="J33">
        <v>0.93135199999999996</v>
      </c>
      <c r="K33">
        <v>93.194668480002605</v>
      </c>
      <c r="L33">
        <v>2.83226319132363</v>
      </c>
      <c r="M33">
        <v>4.0310046029767399E-2</v>
      </c>
      <c r="N33">
        <v>7.7196556738593403</v>
      </c>
      <c r="O33">
        <v>1.92991391846483</v>
      </c>
      <c r="P33">
        <f>Table1[[#This Row],[calc % H2 umol/h]]/Table1[[#This Row],[PCAT_Gee-pt/g-c3n4]]</f>
        <v>393.85998336016939</v>
      </c>
      <c r="Q33">
        <v>3.0615166119284698</v>
      </c>
      <c r="R33">
        <v>0.13640740944719601</v>
      </c>
      <c r="S33">
        <v>8.3445119635379701</v>
      </c>
      <c r="T33">
        <v>2.0861279908844899</v>
      </c>
      <c r="U33">
        <v>8.3128847664269603E-2</v>
      </c>
      <c r="V33">
        <v>0.82842286908092599</v>
      </c>
    </row>
    <row r="34" spans="1:22" x14ac:dyDescent="0.25">
      <c r="A34">
        <v>320648</v>
      </c>
      <c r="B34" t="s">
        <v>82</v>
      </c>
      <c r="C34" t="s">
        <v>19</v>
      </c>
      <c r="D34">
        <v>4.9300000000000004E-3</v>
      </c>
      <c r="E34">
        <v>5</v>
      </c>
      <c r="F34" s="1">
        <v>44280.88890046296</v>
      </c>
      <c r="G34" t="s">
        <v>83</v>
      </c>
      <c r="H34">
        <v>3</v>
      </c>
      <c r="I34">
        <v>3</v>
      </c>
      <c r="J34">
        <v>0.92580200000000001</v>
      </c>
      <c r="K34">
        <v>93.113873791586002</v>
      </c>
      <c r="L34">
        <v>2.9055496604062601</v>
      </c>
      <c r="M34">
        <v>4.1677977220072701E-2</v>
      </c>
      <c r="N34">
        <v>7.9194062862331904</v>
      </c>
      <c r="O34">
        <v>1.9798515715582901</v>
      </c>
      <c r="P34">
        <f>Table1[[#This Row],[calc % H2 umol/h]]/Table1[[#This Row],[PCAT_Gee-pt/g-c3n4]]</f>
        <v>401.59261086375051</v>
      </c>
      <c r="Q34">
        <v>3.0681983537120998</v>
      </c>
      <c r="R34">
        <v>0.13662723162669099</v>
      </c>
      <c r="S34">
        <v>8.3627238112325095</v>
      </c>
      <c r="T34">
        <v>2.0906809528081198</v>
      </c>
      <c r="U34">
        <v>8.4690523365113193E-2</v>
      </c>
      <c r="V34">
        <v>0.82768767093046802</v>
      </c>
    </row>
    <row r="35" spans="1:22" x14ac:dyDescent="0.25">
      <c r="A35">
        <v>320649</v>
      </c>
      <c r="B35" t="s">
        <v>84</v>
      </c>
      <c r="C35" t="s">
        <v>19</v>
      </c>
      <c r="D35">
        <v>5.0299999999999997E-3</v>
      </c>
      <c r="E35">
        <v>5</v>
      </c>
      <c r="F35" s="1">
        <v>44280.897650462961</v>
      </c>
      <c r="G35" t="s">
        <v>85</v>
      </c>
      <c r="H35">
        <v>3</v>
      </c>
      <c r="I35">
        <v>4</v>
      </c>
      <c r="J35">
        <v>0.900752</v>
      </c>
      <c r="K35">
        <v>92.901579759783104</v>
      </c>
      <c r="L35">
        <v>3.2232003516804002</v>
      </c>
      <c r="M35">
        <v>4.9135096327400797E-2</v>
      </c>
      <c r="N35">
        <v>8.7851993978026801</v>
      </c>
      <c r="O35">
        <v>2.19629984945067</v>
      </c>
      <c r="P35">
        <f>Table1[[#This Row],[calc % H2 umol/h]]/Table1[[#This Row],[PCAT_Gee-pt/g-c3n4]]</f>
        <v>436.64012911544137</v>
      </c>
      <c r="Q35">
        <v>2.9847326369819802</v>
      </c>
      <c r="R35">
        <v>0.139143088243982</v>
      </c>
      <c r="S35">
        <v>8.1352285008735592</v>
      </c>
      <c r="T35">
        <v>2.0338071252183898</v>
      </c>
      <c r="U35">
        <v>8.2351171579242197E-2</v>
      </c>
      <c r="V35">
        <v>0.80813607997520098</v>
      </c>
    </row>
    <row r="36" spans="1:22" x14ac:dyDescent="0.25">
      <c r="A36">
        <v>320650</v>
      </c>
      <c r="B36" t="s">
        <v>86</v>
      </c>
      <c r="C36" t="s">
        <v>19</v>
      </c>
      <c r="D36">
        <v>4.8199999999999996E-3</v>
      </c>
      <c r="E36">
        <v>5</v>
      </c>
      <c r="F36" s="1">
        <v>44280.906377314815</v>
      </c>
      <c r="G36" t="s">
        <v>87</v>
      </c>
      <c r="H36">
        <v>3</v>
      </c>
      <c r="I36">
        <v>5</v>
      </c>
      <c r="J36">
        <v>0.89512700000000001</v>
      </c>
      <c r="K36">
        <v>93.239700093803293</v>
      </c>
      <c r="L36">
        <v>2.8749301706573398</v>
      </c>
      <c r="M36">
        <v>4.2181100321658102E-2</v>
      </c>
      <c r="N36">
        <v>7.8359493820531796</v>
      </c>
      <c r="O36">
        <v>1.95898734551329</v>
      </c>
      <c r="P36">
        <f>Table1[[#This Row],[calc % H2 umol/h]]/Table1[[#This Row],[PCAT_Gee-pt/g-c3n4]]</f>
        <v>406.42890985752911</v>
      </c>
      <c r="Q36">
        <v>2.9915520134718601</v>
      </c>
      <c r="R36">
        <v>0.14031423922879499</v>
      </c>
      <c r="S36">
        <v>8.1538154876245006</v>
      </c>
      <c r="T36">
        <v>2.0384538719061198</v>
      </c>
      <c r="U36">
        <v>8.2316084513575805E-2</v>
      </c>
      <c r="V36">
        <v>0.81150163755388305</v>
      </c>
    </row>
    <row r="37" spans="1:22" x14ac:dyDescent="0.25">
      <c r="A37">
        <v>320651</v>
      </c>
      <c r="B37" t="s">
        <v>88</v>
      </c>
      <c r="C37" t="s">
        <v>19</v>
      </c>
      <c r="D37">
        <v>4.9500000000000004E-3</v>
      </c>
      <c r="E37">
        <v>5</v>
      </c>
      <c r="F37" s="1">
        <v>44280.915208333332</v>
      </c>
      <c r="G37" t="s">
        <v>89</v>
      </c>
      <c r="H37">
        <v>3</v>
      </c>
      <c r="I37">
        <v>6</v>
      </c>
      <c r="J37">
        <v>0.85327699999999995</v>
      </c>
      <c r="K37">
        <v>93.362683298000803</v>
      </c>
      <c r="L37">
        <v>2.8948264977729501</v>
      </c>
      <c r="M37">
        <v>4.2470204668874197E-2</v>
      </c>
      <c r="N37">
        <v>7.8901790860501304</v>
      </c>
      <c r="O37">
        <v>1.9725447715125299</v>
      </c>
      <c r="P37">
        <f>Table1[[#This Row],[calc % H2 umol/h]]/Table1[[#This Row],[PCAT_Gee-pt/g-c3n4]]</f>
        <v>398.49389323485451</v>
      </c>
      <c r="Q37">
        <v>2.8784469198132898</v>
      </c>
      <c r="R37">
        <v>0.13953047062971399</v>
      </c>
      <c r="S37">
        <v>7.8455346821264298</v>
      </c>
      <c r="T37">
        <v>1.9613836705315999</v>
      </c>
      <c r="U37">
        <v>8.2093903497433798E-2</v>
      </c>
      <c r="V37">
        <v>0.78194938091550303</v>
      </c>
    </row>
    <row r="38" spans="1:22" x14ac:dyDescent="0.25">
      <c r="A38">
        <v>320652</v>
      </c>
      <c r="B38" t="s">
        <v>90</v>
      </c>
      <c r="C38" t="s">
        <v>19</v>
      </c>
      <c r="D38">
        <v>4.8199999999999996E-3</v>
      </c>
      <c r="E38">
        <v>5</v>
      </c>
      <c r="F38" s="1">
        <v>44280.92392361111</v>
      </c>
      <c r="G38" t="s">
        <v>91</v>
      </c>
      <c r="H38">
        <v>3</v>
      </c>
      <c r="I38">
        <v>7</v>
      </c>
      <c r="J38">
        <v>0.84772700000000001</v>
      </c>
      <c r="K38">
        <v>93.413682352502306</v>
      </c>
      <c r="L38">
        <v>2.8386255641675899</v>
      </c>
      <c r="M38">
        <v>3.5732273475521902E-2</v>
      </c>
      <c r="N38">
        <v>7.7369970451607504</v>
      </c>
      <c r="O38">
        <v>1.93424926129018</v>
      </c>
      <c r="P38">
        <f>Table1[[#This Row],[calc % H2 umol/h]]/Table1[[#This Row],[PCAT_Gee-pt/g-c3n4]]</f>
        <v>401.2965272386266</v>
      </c>
      <c r="Q38">
        <v>2.8804412009346598</v>
      </c>
      <c r="R38">
        <v>0.14549916464942</v>
      </c>
      <c r="S38">
        <v>7.8509703222960896</v>
      </c>
      <c r="T38">
        <v>1.96274258057402</v>
      </c>
      <c r="U38">
        <v>8.19589313716029E-2</v>
      </c>
      <c r="V38">
        <v>0.78529195102378102</v>
      </c>
    </row>
    <row r="39" spans="1:22" x14ac:dyDescent="0.25">
      <c r="A39">
        <v>320653</v>
      </c>
      <c r="B39" t="s">
        <v>92</v>
      </c>
      <c r="C39" t="s">
        <v>19</v>
      </c>
      <c r="D39">
        <v>5.0200000000000002E-3</v>
      </c>
      <c r="E39">
        <v>5</v>
      </c>
      <c r="F39" s="1">
        <v>44280.932662037034</v>
      </c>
      <c r="G39" t="s">
        <v>93</v>
      </c>
      <c r="H39">
        <v>3</v>
      </c>
      <c r="I39">
        <v>8</v>
      </c>
      <c r="J39">
        <v>0.766876</v>
      </c>
      <c r="K39">
        <v>93.585050317865694</v>
      </c>
      <c r="L39">
        <v>2.90667749933966</v>
      </c>
      <c r="M39">
        <v>4.3587430134947203E-2</v>
      </c>
      <c r="N39">
        <v>7.9224803396079402</v>
      </c>
      <c r="O39">
        <v>1.9806200849019799</v>
      </c>
      <c r="P39">
        <f>Table1[[#This Row],[calc % H2 umol/h]]/Table1[[#This Row],[PCAT_Gee-pt/g-c3n4]]</f>
        <v>394.54583364581271</v>
      </c>
      <c r="Q39">
        <v>2.6795206964506302</v>
      </c>
      <c r="R39">
        <v>0.15055192472989501</v>
      </c>
      <c r="S39">
        <v>7.3033386201342898</v>
      </c>
      <c r="T39">
        <v>1.82583465503357</v>
      </c>
      <c r="U39">
        <v>8.0078421429667299E-2</v>
      </c>
      <c r="V39">
        <v>0.74867306491427599</v>
      </c>
    </row>
    <row r="40" spans="1:22" x14ac:dyDescent="0.25">
      <c r="A40">
        <v>320654</v>
      </c>
      <c r="B40" t="s">
        <v>94</v>
      </c>
      <c r="C40" t="s">
        <v>19</v>
      </c>
      <c r="D40">
        <v>4.9699999999999996E-3</v>
      </c>
      <c r="E40">
        <v>5</v>
      </c>
      <c r="F40" s="1">
        <v>44280.941377314812</v>
      </c>
      <c r="G40" t="s">
        <v>95</v>
      </c>
      <c r="H40">
        <v>3</v>
      </c>
      <c r="I40">
        <v>9</v>
      </c>
      <c r="J40">
        <v>0.78360200000000002</v>
      </c>
      <c r="K40">
        <v>93.680924688297793</v>
      </c>
      <c r="L40">
        <v>2.81761416514267</v>
      </c>
      <c r="M40">
        <v>3.5538775190043503E-2</v>
      </c>
      <c r="N40">
        <v>7.6797280857662598</v>
      </c>
      <c r="O40">
        <v>1.9199320214415601</v>
      </c>
      <c r="P40">
        <f>Table1[[#This Row],[calc % H2 umol/h]]/Table1[[#This Row],[PCAT_Gee-pt/g-c3n4]]</f>
        <v>386.30422966630988</v>
      </c>
      <c r="Q40">
        <v>2.6707033089315502</v>
      </c>
      <c r="R40">
        <v>0.149446442561842</v>
      </c>
      <c r="S40">
        <v>7.2793058269253699</v>
      </c>
      <c r="T40">
        <v>1.81982645673134</v>
      </c>
      <c r="U40">
        <v>7.9816760936393893E-2</v>
      </c>
      <c r="V40">
        <v>0.75094107669156895</v>
      </c>
    </row>
    <row r="41" spans="1:22" x14ac:dyDescent="0.25">
      <c r="A41">
        <v>320655</v>
      </c>
      <c r="B41" t="s">
        <v>96</v>
      </c>
      <c r="C41" t="s">
        <v>19</v>
      </c>
      <c r="D41">
        <v>4.7699999999999999E-3</v>
      </c>
      <c r="E41">
        <v>5</v>
      </c>
      <c r="F41" s="1">
        <v>44280.950092592589</v>
      </c>
      <c r="G41" t="s">
        <v>97</v>
      </c>
      <c r="H41">
        <v>3</v>
      </c>
      <c r="I41">
        <v>10</v>
      </c>
      <c r="J41">
        <v>0.78637699999999999</v>
      </c>
      <c r="K41">
        <v>93.491865879840105</v>
      </c>
      <c r="L41">
        <v>2.9897411491805701</v>
      </c>
      <c r="M41">
        <v>3.6011535552575899E-2</v>
      </c>
      <c r="N41">
        <v>8.1488797709002601</v>
      </c>
      <c r="O41">
        <v>2.0372199427250601</v>
      </c>
      <c r="P41">
        <f>Table1[[#This Row],[calc % H2 umol/h]]/Table1[[#This Row],[PCAT_Gee-pt/g-c3n4]]</f>
        <v>427.0901347431992</v>
      </c>
      <c r="Q41">
        <v>2.6802088717273902</v>
      </c>
      <c r="R41">
        <v>0.15001423130040101</v>
      </c>
      <c r="S41">
        <v>7.3052143201737803</v>
      </c>
      <c r="T41">
        <v>1.82630358004344</v>
      </c>
      <c r="U41">
        <v>8.0404152363029099E-2</v>
      </c>
      <c r="V41">
        <v>0.75777994688891004</v>
      </c>
    </row>
    <row r="42" spans="1:22" x14ac:dyDescent="0.25">
      <c r="A42">
        <v>320656</v>
      </c>
      <c r="B42" t="s">
        <v>98</v>
      </c>
      <c r="C42" t="s">
        <v>19</v>
      </c>
      <c r="D42">
        <v>4.79E-3</v>
      </c>
      <c r="E42">
        <v>5</v>
      </c>
      <c r="F42" s="1">
        <v>44280.958935185183</v>
      </c>
      <c r="G42" t="s">
        <v>99</v>
      </c>
      <c r="H42">
        <v>3</v>
      </c>
      <c r="I42">
        <v>11</v>
      </c>
      <c r="J42">
        <v>0.78082700000000005</v>
      </c>
      <c r="K42">
        <v>93.478403734665903</v>
      </c>
      <c r="L42">
        <v>3.0595576943834599</v>
      </c>
      <c r="M42">
        <v>4.6290876285991898E-2</v>
      </c>
      <c r="N42">
        <v>8.3391727108204599</v>
      </c>
      <c r="O42">
        <v>2.0847931777051101</v>
      </c>
      <c r="P42">
        <f>Table1[[#This Row],[calc % H2 umol/h]]/Table1[[#This Row],[PCAT_Gee-pt/g-c3n4]]</f>
        <v>435.23865922862421</v>
      </c>
      <c r="Q42">
        <v>2.65265013813171</v>
      </c>
      <c r="R42">
        <v>0.15090179768666601</v>
      </c>
      <c r="S42">
        <v>7.2300998552405797</v>
      </c>
      <c r="T42">
        <v>1.8075249638101401</v>
      </c>
      <c r="U42">
        <v>7.9059938797521004E-2</v>
      </c>
      <c r="V42">
        <v>0.73032849402132505</v>
      </c>
    </row>
    <row r="43" spans="1:22" x14ac:dyDescent="0.25">
      <c r="A43">
        <v>320657</v>
      </c>
      <c r="B43" t="s">
        <v>100</v>
      </c>
      <c r="C43" t="s">
        <v>19</v>
      </c>
      <c r="D43">
        <v>5.0000000000000001E-3</v>
      </c>
      <c r="E43">
        <v>5</v>
      </c>
      <c r="F43" s="1">
        <v>44280.967650462961</v>
      </c>
      <c r="G43" t="s">
        <v>101</v>
      </c>
      <c r="H43">
        <v>3</v>
      </c>
      <c r="I43">
        <v>12</v>
      </c>
      <c r="J43">
        <v>0.79200199999999998</v>
      </c>
      <c r="K43">
        <v>93.401878366395806</v>
      </c>
      <c r="L43">
        <v>3.10725224289251</v>
      </c>
      <c r="M43">
        <v>4.4388061581358398E-2</v>
      </c>
      <c r="N43">
        <v>8.4691696310000495</v>
      </c>
      <c r="O43">
        <v>2.1172924077500102</v>
      </c>
      <c r="P43">
        <f>Table1[[#This Row],[calc % H2 umol/h]]/Table1[[#This Row],[PCAT_Gee-pt/g-c3n4]]</f>
        <v>423.45848155000203</v>
      </c>
      <c r="Q43">
        <v>2.67061630434157</v>
      </c>
      <c r="R43">
        <v>0.155037624932781</v>
      </c>
      <c r="S43">
        <v>7.2790686860131997</v>
      </c>
      <c r="T43">
        <v>1.8197671715032999</v>
      </c>
      <c r="U43">
        <v>7.9385971809355499E-2</v>
      </c>
      <c r="V43">
        <v>0.74086711456068399</v>
      </c>
    </row>
    <row r="44" spans="1:22" x14ac:dyDescent="0.25">
      <c r="A44">
        <v>320658</v>
      </c>
      <c r="B44" t="s">
        <v>102</v>
      </c>
      <c r="C44" t="s">
        <v>19</v>
      </c>
      <c r="D44">
        <v>4.9199999999999999E-3</v>
      </c>
      <c r="E44">
        <v>5</v>
      </c>
      <c r="F44" s="1">
        <v>44280.976388888892</v>
      </c>
      <c r="G44" t="s">
        <v>103</v>
      </c>
      <c r="H44">
        <v>3</v>
      </c>
      <c r="I44">
        <v>13</v>
      </c>
      <c r="J44">
        <v>0.78915199999999996</v>
      </c>
      <c r="K44">
        <v>93.4963450354484</v>
      </c>
      <c r="L44">
        <v>2.9992795363015601</v>
      </c>
      <c r="M44">
        <v>3.2595039527206E-2</v>
      </c>
      <c r="N44">
        <v>8.1748777305826597</v>
      </c>
      <c r="O44">
        <v>2.04371943264566</v>
      </c>
      <c r="P44">
        <f>Table1[[#This Row],[calc % H2 umol/h]]/Table1[[#This Row],[PCAT_Gee-pt/g-c3n4]]</f>
        <v>415.39012858651625</v>
      </c>
      <c r="Q44">
        <v>2.68144343463393</v>
      </c>
      <c r="R44">
        <v>0.154371773241679</v>
      </c>
      <c r="S44">
        <v>7.3085792618838097</v>
      </c>
      <c r="T44">
        <v>1.82714481547095</v>
      </c>
      <c r="U44">
        <v>8.0876273880403707E-2</v>
      </c>
      <c r="V44">
        <v>0.742055719735641</v>
      </c>
    </row>
    <row r="45" spans="1:22" x14ac:dyDescent="0.25">
      <c r="A45">
        <v>320659</v>
      </c>
      <c r="B45" t="s">
        <v>104</v>
      </c>
      <c r="C45" t="s">
        <v>19</v>
      </c>
      <c r="D45">
        <v>4.8999999999999998E-3</v>
      </c>
      <c r="E45">
        <v>5</v>
      </c>
      <c r="F45" s="1">
        <v>44280.985162037039</v>
      </c>
      <c r="G45" t="s">
        <v>105</v>
      </c>
      <c r="H45">
        <v>3</v>
      </c>
      <c r="I45">
        <v>14</v>
      </c>
      <c r="J45">
        <v>0.79095199999999999</v>
      </c>
      <c r="K45">
        <v>93.605559889253101</v>
      </c>
      <c r="L45">
        <v>2.88560248427016</v>
      </c>
      <c r="M45">
        <v>3.3791464313237797E-2</v>
      </c>
      <c r="N45">
        <v>7.8650379874436496</v>
      </c>
      <c r="O45">
        <v>1.9662594968609099</v>
      </c>
      <c r="P45">
        <f>Table1[[#This Row],[calc % H2 umol/h]]/Table1[[#This Row],[PCAT_Gee-pt/g-c3n4]]</f>
        <v>401.27744833896122</v>
      </c>
      <c r="Q45">
        <v>2.69068989709828</v>
      </c>
      <c r="R45">
        <v>0.15933646177377001</v>
      </c>
      <c r="S45">
        <v>7.3337815476899699</v>
      </c>
      <c r="T45">
        <v>1.83344538692249</v>
      </c>
      <c r="U45">
        <v>7.9729673229143594E-2</v>
      </c>
      <c r="V45">
        <v>0.73841805614928202</v>
      </c>
    </row>
    <row r="46" spans="1:22" x14ac:dyDescent="0.25">
      <c r="A46">
        <v>320660</v>
      </c>
      <c r="B46" t="s">
        <v>106</v>
      </c>
      <c r="C46" t="s">
        <v>19</v>
      </c>
      <c r="D46">
        <v>5.0600000000000003E-3</v>
      </c>
      <c r="E46">
        <v>5</v>
      </c>
      <c r="F46" s="1">
        <v>44280.993923611109</v>
      </c>
      <c r="G46" t="s">
        <v>107</v>
      </c>
      <c r="H46">
        <v>3</v>
      </c>
      <c r="I46">
        <v>15</v>
      </c>
      <c r="J46">
        <v>0.79200199999999998</v>
      </c>
      <c r="K46">
        <v>93.414640599166006</v>
      </c>
      <c r="L46">
        <v>3.0673883981450101</v>
      </c>
      <c r="M46">
        <v>3.5523202526233102E-2</v>
      </c>
      <c r="N46">
        <v>8.3605161851516296</v>
      </c>
      <c r="O46">
        <v>2.0901290462878999</v>
      </c>
      <c r="P46">
        <f>Table1[[#This Row],[calc % H2 umol/h]]/Table1[[#This Row],[PCAT_Gee-pt/g-c3n4]]</f>
        <v>413.06898147982207</v>
      </c>
      <c r="Q46">
        <v>2.69071249897631</v>
      </c>
      <c r="R46">
        <v>0.14898584996875</v>
      </c>
      <c r="S46">
        <v>7.3338431516808997</v>
      </c>
      <c r="T46">
        <v>1.83346078792022</v>
      </c>
      <c r="U46">
        <v>8.0447743847071596E-2</v>
      </c>
      <c r="V46">
        <v>0.74681075986558998</v>
      </c>
    </row>
    <row r="47" spans="1:22" x14ac:dyDescent="0.25">
      <c r="A47">
        <v>320661</v>
      </c>
      <c r="B47" t="s">
        <v>108</v>
      </c>
      <c r="C47" t="s">
        <v>19</v>
      </c>
      <c r="D47">
        <v>4.81E-3</v>
      </c>
      <c r="E47">
        <v>5</v>
      </c>
      <c r="F47" s="1">
        <v>44281.003645833334</v>
      </c>
      <c r="G47" t="s">
        <v>109</v>
      </c>
      <c r="H47">
        <v>4</v>
      </c>
      <c r="I47">
        <v>1</v>
      </c>
      <c r="J47">
        <v>0.805952</v>
      </c>
      <c r="K47">
        <v>93.168363639078095</v>
      </c>
      <c r="L47">
        <v>3.2230380767031299</v>
      </c>
      <c r="M47">
        <v>3.4974359732292598E-2</v>
      </c>
      <c r="N47">
        <v>8.7847570988832508</v>
      </c>
      <c r="O47">
        <v>2.19618927472081</v>
      </c>
      <c r="P47">
        <f>Table1[[#This Row],[calc % H2 umol/h]]/Table1[[#This Row],[PCAT_Gee-pt/g-c3n4]]</f>
        <v>456.58820680266319</v>
      </c>
      <c r="Q47">
        <v>2.7621894098459401</v>
      </c>
      <c r="R47">
        <v>0.148926476480396</v>
      </c>
      <c r="S47">
        <v>7.5286616071955699</v>
      </c>
      <c r="T47">
        <v>1.88216540179889</v>
      </c>
      <c r="U47">
        <v>8.1372977854267295E-2</v>
      </c>
      <c r="V47">
        <v>0.76503589651854897</v>
      </c>
    </row>
    <row r="48" spans="1:22" x14ac:dyDescent="0.25">
      <c r="A48">
        <v>320662</v>
      </c>
      <c r="B48" t="s">
        <v>110</v>
      </c>
      <c r="C48" t="s">
        <v>19</v>
      </c>
      <c r="D48">
        <v>4.8900000000000002E-3</v>
      </c>
      <c r="E48">
        <v>5</v>
      </c>
      <c r="F48" s="1">
        <v>44281.012418981481</v>
      </c>
      <c r="G48" t="s">
        <v>111</v>
      </c>
      <c r="H48">
        <v>4</v>
      </c>
      <c r="I48">
        <v>2</v>
      </c>
      <c r="J48">
        <v>0.80310199999999998</v>
      </c>
      <c r="K48">
        <v>93.345026231605402</v>
      </c>
      <c r="L48">
        <v>3.0185749379074802</v>
      </c>
      <c r="M48">
        <v>2.5164390753806099E-2</v>
      </c>
      <c r="N48">
        <v>8.2274695437103702</v>
      </c>
      <c r="O48">
        <v>2.0568673859275899</v>
      </c>
      <c r="P48">
        <f>Table1[[#This Row],[calc % H2 umol/h]]/Table1[[#This Row],[PCAT_Gee-pt/g-c3n4]]</f>
        <v>420.62727728580569</v>
      </c>
      <c r="Q48">
        <v>2.78428873647385</v>
      </c>
      <c r="R48">
        <v>0.14873940276189701</v>
      </c>
      <c r="S48">
        <v>7.5888958370913597</v>
      </c>
      <c r="T48">
        <v>1.8972239592728399</v>
      </c>
      <c r="U48">
        <v>8.17379408664239E-2</v>
      </c>
      <c r="V48">
        <v>0.770372153146755</v>
      </c>
    </row>
    <row r="49" spans="1:22" x14ac:dyDescent="0.25">
      <c r="A49">
        <v>320663</v>
      </c>
      <c r="B49" t="s">
        <v>112</v>
      </c>
      <c r="C49" t="s">
        <v>19</v>
      </c>
      <c r="D49">
        <v>4.8900000000000002E-3</v>
      </c>
      <c r="E49">
        <v>5</v>
      </c>
      <c r="F49" s="1">
        <v>44281.021168981482</v>
      </c>
      <c r="G49" t="s">
        <v>113</v>
      </c>
      <c r="H49">
        <v>4</v>
      </c>
      <c r="I49">
        <v>3</v>
      </c>
      <c r="J49">
        <v>0.80032700000000001</v>
      </c>
      <c r="K49">
        <v>93.275717794050493</v>
      </c>
      <c r="L49">
        <v>3.0774055176478399</v>
      </c>
      <c r="M49">
        <v>2.57202627426679E-2</v>
      </c>
      <c r="N49">
        <v>8.3878189844263105</v>
      </c>
      <c r="O49">
        <v>2.0969547461065701</v>
      </c>
      <c r="P49">
        <f>Table1[[#This Row],[calc % H2 umol/h]]/Table1[[#This Row],[PCAT_Gee-pt/g-c3n4]]</f>
        <v>428.82510145328627</v>
      </c>
      <c r="Q49">
        <v>2.7957179641543202</v>
      </c>
      <c r="R49">
        <v>0.15195905961653899</v>
      </c>
      <c r="S49">
        <v>7.6200474979192299</v>
      </c>
      <c r="T49">
        <v>1.9050118744797999</v>
      </c>
      <c r="U49">
        <v>8.1627250732342699E-2</v>
      </c>
      <c r="V49">
        <v>0.76953147341494998</v>
      </c>
    </row>
    <row r="50" spans="1:22" x14ac:dyDescent="0.25">
      <c r="A50">
        <v>320664</v>
      </c>
      <c r="B50" t="s">
        <v>114</v>
      </c>
      <c r="C50" t="s">
        <v>19</v>
      </c>
      <c r="D50">
        <v>4.9199999999999999E-3</v>
      </c>
      <c r="E50">
        <v>5</v>
      </c>
      <c r="F50" s="1">
        <v>44281.029930555553</v>
      </c>
      <c r="G50" t="s">
        <v>115</v>
      </c>
      <c r="H50">
        <v>4</v>
      </c>
      <c r="I50">
        <v>4</v>
      </c>
      <c r="J50">
        <v>0.79755200000000004</v>
      </c>
      <c r="K50">
        <v>93.616456147414596</v>
      </c>
      <c r="L50">
        <v>2.7711065310085998</v>
      </c>
      <c r="M50">
        <v>3.0039862812574598E-2</v>
      </c>
      <c r="N50">
        <v>7.5529662358009597</v>
      </c>
      <c r="O50">
        <v>1.8882415589502399</v>
      </c>
      <c r="P50">
        <f>Table1[[#This Row],[calc % H2 umol/h]]/Table1[[#This Row],[PCAT_Gee-pt/g-c3n4]]</f>
        <v>383.78893474598374</v>
      </c>
      <c r="Q50">
        <v>2.7811049739439802</v>
      </c>
      <c r="R50">
        <v>0.14937671203525299</v>
      </c>
      <c r="S50">
        <v>7.5802181299654103</v>
      </c>
      <c r="T50">
        <v>1.8950545324913499</v>
      </c>
      <c r="U50">
        <v>8.0073838354463397E-2</v>
      </c>
      <c r="V50">
        <v>0.75125850927831395</v>
      </c>
    </row>
    <row r="51" spans="1:22" x14ac:dyDescent="0.25">
      <c r="A51">
        <v>320665</v>
      </c>
      <c r="B51" t="s">
        <v>116</v>
      </c>
      <c r="C51" t="s">
        <v>19</v>
      </c>
      <c r="D51">
        <v>5.0200000000000002E-3</v>
      </c>
      <c r="E51">
        <v>5</v>
      </c>
      <c r="F51" s="1">
        <v>44281.038761574076</v>
      </c>
      <c r="G51" t="s">
        <v>117</v>
      </c>
      <c r="H51">
        <v>4</v>
      </c>
      <c r="I51">
        <v>5</v>
      </c>
      <c r="J51">
        <v>0.79200199999999998</v>
      </c>
      <c r="K51">
        <v>93.664093093832307</v>
      </c>
      <c r="L51">
        <v>2.7301098851655201</v>
      </c>
      <c r="M51">
        <v>2.96145876101227E-2</v>
      </c>
      <c r="N51">
        <v>7.4412252116400497</v>
      </c>
      <c r="O51">
        <v>1.86030630291001</v>
      </c>
      <c r="P51">
        <f>Table1[[#This Row],[calc % H2 umol/h]]/Table1[[#This Row],[PCAT_Gee-pt/g-c3n4]]</f>
        <v>370.57894480279083</v>
      </c>
      <c r="Q51">
        <v>2.7716961171143901</v>
      </c>
      <c r="R51">
        <v>0.150772976025975</v>
      </c>
      <c r="S51">
        <v>7.5545732198343201</v>
      </c>
      <c r="T51">
        <v>1.88864330495858</v>
      </c>
      <c r="U51">
        <v>8.0484102551847694E-2</v>
      </c>
      <c r="V51">
        <v>0.75361680133587405</v>
      </c>
    </row>
    <row r="52" spans="1:22" x14ac:dyDescent="0.25">
      <c r="A52">
        <v>320666</v>
      </c>
      <c r="B52" t="s">
        <v>118</v>
      </c>
      <c r="C52" t="s">
        <v>19</v>
      </c>
      <c r="D52">
        <v>4.9699999999999996E-3</v>
      </c>
      <c r="E52">
        <v>5</v>
      </c>
      <c r="F52" s="1">
        <v>44281.047569444447</v>
      </c>
      <c r="G52" t="s">
        <v>119</v>
      </c>
      <c r="H52">
        <v>4</v>
      </c>
      <c r="I52">
        <v>6</v>
      </c>
      <c r="J52">
        <v>0.79755200000000004</v>
      </c>
      <c r="K52">
        <v>93.186052703974099</v>
      </c>
      <c r="L52">
        <v>3.2761635062448899</v>
      </c>
      <c r="M52">
        <v>3.1965994894045502E-2</v>
      </c>
      <c r="N52">
        <v>8.9295565034176203</v>
      </c>
      <c r="O52">
        <v>2.2323891258544002</v>
      </c>
      <c r="P52">
        <f>Table1[[#This Row],[calc % H2 umol/h]]/Table1[[#This Row],[PCAT_Gee-pt/g-c3n4]]</f>
        <v>449.17286234494975</v>
      </c>
      <c r="Q52">
        <v>2.72574046845472</v>
      </c>
      <c r="R52">
        <v>0.15176378225450901</v>
      </c>
      <c r="S52">
        <v>7.4293158691021404</v>
      </c>
      <c r="T52">
        <v>1.85732896727553</v>
      </c>
      <c r="U52">
        <v>7.9607913475580105E-2</v>
      </c>
      <c r="V52">
        <v>0.73243540785064698</v>
      </c>
    </row>
    <row r="53" spans="1:22" x14ac:dyDescent="0.25">
      <c r="A53">
        <v>320667</v>
      </c>
      <c r="B53" t="s">
        <v>120</v>
      </c>
      <c r="C53" t="s">
        <v>19</v>
      </c>
      <c r="D53">
        <v>4.8900000000000002E-3</v>
      </c>
      <c r="E53">
        <v>5</v>
      </c>
      <c r="F53" s="1">
        <v>44281.056319444448</v>
      </c>
      <c r="G53" t="s">
        <v>121</v>
      </c>
      <c r="H53">
        <v>4</v>
      </c>
      <c r="I53">
        <v>7</v>
      </c>
      <c r="J53">
        <v>0.80032700000000001</v>
      </c>
      <c r="K53">
        <v>93.310986736280398</v>
      </c>
      <c r="L53">
        <v>3.10912348901073</v>
      </c>
      <c r="M53">
        <v>3.4149010583285698E-2</v>
      </c>
      <c r="N53">
        <v>8.4742699252657498</v>
      </c>
      <c r="O53">
        <v>2.1185674813164299</v>
      </c>
      <c r="P53">
        <f>Table1[[#This Row],[calc % H2 umol/h]]/Table1[[#This Row],[PCAT_Gee-pt/g-c3n4]]</f>
        <v>433.24488370479139</v>
      </c>
      <c r="Q53">
        <v>2.7594999779604801</v>
      </c>
      <c r="R53">
        <v>0.15394410759640001</v>
      </c>
      <c r="S53">
        <v>7.5213312545017699</v>
      </c>
      <c r="T53">
        <v>1.88033281362544</v>
      </c>
      <c r="U53">
        <v>7.9593772927853801E-2</v>
      </c>
      <c r="V53">
        <v>0.74079602382051801</v>
      </c>
    </row>
    <row r="54" spans="1:22" x14ac:dyDescent="0.25">
      <c r="A54">
        <v>320668</v>
      </c>
      <c r="B54" t="s">
        <v>122</v>
      </c>
      <c r="C54" t="s">
        <v>19</v>
      </c>
      <c r="D54">
        <v>4.8900000000000002E-3</v>
      </c>
      <c r="E54">
        <v>5</v>
      </c>
      <c r="F54" s="1">
        <v>44281.065092592595</v>
      </c>
      <c r="G54" t="s">
        <v>123</v>
      </c>
      <c r="H54">
        <v>4</v>
      </c>
      <c r="I54">
        <v>8</v>
      </c>
      <c r="J54">
        <v>0.80310199999999998</v>
      </c>
      <c r="K54">
        <v>93.164223758894906</v>
      </c>
      <c r="L54">
        <v>3.2270244409885902</v>
      </c>
      <c r="M54">
        <v>3.6794883942583297E-2</v>
      </c>
      <c r="N54">
        <v>8.7956223884399005</v>
      </c>
      <c r="O54">
        <v>2.1989055971099698</v>
      </c>
      <c r="P54">
        <f>Table1[[#This Row],[calc % H2 umol/h]]/Table1[[#This Row],[PCAT_Gee-pt/g-c3n4]]</f>
        <v>449.67394623925759</v>
      </c>
      <c r="Q54">
        <v>2.7826638544696101</v>
      </c>
      <c r="R54">
        <v>0.15054715887457801</v>
      </c>
      <c r="S54">
        <v>7.5844670362575402</v>
      </c>
      <c r="T54">
        <v>1.8961167590643799</v>
      </c>
      <c r="U54">
        <v>8.0432167987541506E-2</v>
      </c>
      <c r="V54">
        <v>0.74565577765931002</v>
      </c>
    </row>
    <row r="55" spans="1:22" x14ac:dyDescent="0.25">
      <c r="A55">
        <v>320669</v>
      </c>
      <c r="B55" t="s">
        <v>124</v>
      </c>
      <c r="C55" t="s">
        <v>19</v>
      </c>
      <c r="D55">
        <v>4.8599999999999997E-3</v>
      </c>
      <c r="E55">
        <v>5</v>
      </c>
      <c r="F55" s="1">
        <v>44281.073854166665</v>
      </c>
      <c r="G55" t="s">
        <v>125</v>
      </c>
      <c r="H55">
        <v>4</v>
      </c>
      <c r="I55">
        <v>9</v>
      </c>
      <c r="J55">
        <v>0.80310199999999998</v>
      </c>
      <c r="K55">
        <v>93.3622256802078</v>
      </c>
      <c r="L55">
        <v>3.0497959913503401</v>
      </c>
      <c r="M55">
        <v>2.8124762382627601E-2</v>
      </c>
      <c r="N55">
        <v>8.3125660782034601</v>
      </c>
      <c r="O55">
        <v>2.0781415195508601</v>
      </c>
      <c r="P55">
        <f>Table1[[#This Row],[calc % H2 umol/h]]/Table1[[#This Row],[PCAT_Gee-pt/g-c3n4]]</f>
        <v>427.60113571005354</v>
      </c>
      <c r="Q55">
        <v>2.7682894188704399</v>
      </c>
      <c r="R55">
        <v>0.15346570181918701</v>
      </c>
      <c r="S55">
        <v>7.54528787604686</v>
      </c>
      <c r="T55">
        <v>1.8863219690117099</v>
      </c>
      <c r="U55">
        <v>8.1003766809518304E-2</v>
      </c>
      <c r="V55">
        <v>0.73868514276187902</v>
      </c>
    </row>
    <row r="56" spans="1:22" x14ac:dyDescent="0.25">
      <c r="A56">
        <v>320670</v>
      </c>
      <c r="B56" t="s">
        <v>126</v>
      </c>
      <c r="C56" t="s">
        <v>19</v>
      </c>
      <c r="D56">
        <v>4.7000000000000002E-3</v>
      </c>
      <c r="E56">
        <v>5</v>
      </c>
      <c r="F56" s="1">
        <v>44281.082673611112</v>
      </c>
      <c r="G56" t="s">
        <v>127</v>
      </c>
      <c r="H56">
        <v>4</v>
      </c>
      <c r="I56">
        <v>10</v>
      </c>
      <c r="J56">
        <v>0.79477699999999996</v>
      </c>
      <c r="K56">
        <v>93.722276147512005</v>
      </c>
      <c r="L56">
        <v>2.6535958451136801</v>
      </c>
      <c r="M56">
        <v>2.1430684472526301E-2</v>
      </c>
      <c r="N56">
        <v>7.2326774872528699</v>
      </c>
      <c r="O56">
        <v>1.8081693718132099</v>
      </c>
      <c r="P56">
        <f>Table1[[#This Row],[calc % H2 umol/h]]/Table1[[#This Row],[PCAT_Gee-pt/g-c3n4]]</f>
        <v>384.71688761983188</v>
      </c>
      <c r="Q56">
        <v>2.7944431346923801</v>
      </c>
      <c r="R56">
        <v>0.15992967641192299</v>
      </c>
      <c r="S56">
        <v>7.6165728051296604</v>
      </c>
      <c r="T56">
        <v>1.90414320128241</v>
      </c>
      <c r="U56">
        <v>8.01184398526473E-2</v>
      </c>
      <c r="V56">
        <v>0.74956643282920399</v>
      </c>
    </row>
    <row r="57" spans="1:22" x14ac:dyDescent="0.25">
      <c r="A57">
        <v>320671</v>
      </c>
      <c r="B57" t="s">
        <v>128</v>
      </c>
      <c r="C57" t="s">
        <v>19</v>
      </c>
      <c r="D57">
        <v>4.8700000000000002E-3</v>
      </c>
      <c r="E57">
        <v>5</v>
      </c>
      <c r="F57" s="1">
        <v>44281.091481481482</v>
      </c>
      <c r="G57" t="s">
        <v>129</v>
      </c>
      <c r="H57">
        <v>4</v>
      </c>
      <c r="I57">
        <v>11</v>
      </c>
      <c r="J57">
        <v>0.80206137499999997</v>
      </c>
      <c r="K57">
        <v>93.160473530784003</v>
      </c>
      <c r="L57">
        <v>3.2898190750221499</v>
      </c>
      <c r="M57">
        <v>2.5445865271840399E-2</v>
      </c>
      <c r="N57">
        <v>8.9667763102894096</v>
      </c>
      <c r="O57">
        <v>2.2416940775723502</v>
      </c>
      <c r="P57">
        <f>Table1[[#This Row],[calc % H2 umol/h]]/Table1[[#This Row],[PCAT_Gee-pt/g-c3n4]]</f>
        <v>460.30679210931214</v>
      </c>
      <c r="Q57">
        <v>2.7471229184836301</v>
      </c>
      <c r="R57">
        <v>0.162408980973823</v>
      </c>
      <c r="S57">
        <v>7.4875961702381097</v>
      </c>
      <c r="T57">
        <v>1.8718990425595201</v>
      </c>
      <c r="U57">
        <v>7.8132804963368593E-2</v>
      </c>
      <c r="V57">
        <v>0.72445167074680805</v>
      </c>
    </row>
    <row r="58" spans="1:22" x14ac:dyDescent="0.25">
      <c r="A58">
        <v>320672</v>
      </c>
      <c r="B58" t="s">
        <v>130</v>
      </c>
      <c r="C58" t="s">
        <v>19</v>
      </c>
      <c r="D58">
        <v>4.7699999999999999E-3</v>
      </c>
      <c r="E58">
        <v>5</v>
      </c>
      <c r="F58" s="1">
        <v>44281.100243055553</v>
      </c>
      <c r="G58" t="s">
        <v>131</v>
      </c>
      <c r="H58">
        <v>4</v>
      </c>
      <c r="I58">
        <v>12</v>
      </c>
      <c r="J58">
        <v>0.79755200000000004</v>
      </c>
      <c r="K58">
        <v>93.335199186181896</v>
      </c>
      <c r="L58">
        <v>3.07316056476111</v>
      </c>
      <c r="M58">
        <v>2.8585048171854598E-2</v>
      </c>
      <c r="N58">
        <v>8.3762488822064007</v>
      </c>
      <c r="O58">
        <v>2.0940622205516002</v>
      </c>
      <c r="P58">
        <f>Table1[[#This Row],[calc % H2 umol/h]]/Table1[[#This Row],[PCAT_Gee-pt/g-c3n4]]</f>
        <v>439.00675483262057</v>
      </c>
      <c r="Q58">
        <v>2.7774581051887601</v>
      </c>
      <c r="R58">
        <v>0.15267312286924001</v>
      </c>
      <c r="S58">
        <v>7.5702781741151703</v>
      </c>
      <c r="T58">
        <v>1.8925695435287899</v>
      </c>
      <c r="U58">
        <v>7.8774426471891895E-2</v>
      </c>
      <c r="V58">
        <v>0.73540771739632904</v>
      </c>
    </row>
    <row r="59" spans="1:22" x14ac:dyDescent="0.25">
      <c r="A59">
        <v>320673</v>
      </c>
      <c r="B59" t="s">
        <v>132</v>
      </c>
      <c r="C59" t="s">
        <v>19</v>
      </c>
      <c r="D59">
        <v>5.3400000000000001E-3</v>
      </c>
      <c r="E59">
        <v>5</v>
      </c>
      <c r="F59" s="1">
        <v>44281.109016203707</v>
      </c>
      <c r="G59" t="s">
        <v>133</v>
      </c>
      <c r="H59">
        <v>4</v>
      </c>
      <c r="I59">
        <v>13</v>
      </c>
      <c r="J59">
        <v>0.80310199999999998</v>
      </c>
      <c r="K59">
        <v>93.228272192862207</v>
      </c>
      <c r="L59">
        <v>3.1946476385276901</v>
      </c>
      <c r="M59">
        <v>2.8999217225884898E-2</v>
      </c>
      <c r="N59">
        <v>8.7073757284598496</v>
      </c>
      <c r="O59">
        <v>2.1768439321149602</v>
      </c>
      <c r="P59">
        <f>Table1[[#This Row],[calc % H2 umol/h]]/Table1[[#This Row],[PCAT_Gee-pt/g-c3n4]]</f>
        <v>407.64867642602252</v>
      </c>
      <c r="Q59">
        <v>2.7686473208211702</v>
      </c>
      <c r="R59">
        <v>0.15518557551432199</v>
      </c>
      <c r="S59">
        <v>7.5462633785471702</v>
      </c>
      <c r="T59">
        <v>1.8865658446367899</v>
      </c>
      <c r="U59">
        <v>7.9527484895188197E-2</v>
      </c>
      <c r="V59">
        <v>0.72890536289373298</v>
      </c>
    </row>
    <row r="60" spans="1:22" x14ac:dyDescent="0.25">
      <c r="A60">
        <v>320674</v>
      </c>
      <c r="B60" t="s">
        <v>134</v>
      </c>
      <c r="C60" t="s">
        <v>19</v>
      </c>
      <c r="D60">
        <v>4.9199999999999999E-3</v>
      </c>
      <c r="E60">
        <v>5</v>
      </c>
      <c r="F60" s="1">
        <v>44281.117766203701</v>
      </c>
      <c r="G60" t="s">
        <v>135</v>
      </c>
      <c r="H60">
        <v>4</v>
      </c>
      <c r="I60">
        <v>14</v>
      </c>
      <c r="J60">
        <v>0.80032700000000001</v>
      </c>
      <c r="K60">
        <v>93.480209343534199</v>
      </c>
      <c r="L60">
        <v>2.9266814246128598</v>
      </c>
      <c r="M60">
        <v>1.88009516347141E-2</v>
      </c>
      <c r="N60">
        <v>7.9770033146293899</v>
      </c>
      <c r="O60">
        <v>1.9942508286573399</v>
      </c>
      <c r="P60">
        <f>Table1[[#This Row],[calc % H2 umol/h]]/Table1[[#This Row],[PCAT_Gee-pt/g-c3n4]]</f>
        <v>405.33553427994713</v>
      </c>
      <c r="Q60">
        <v>2.7808167240434498</v>
      </c>
      <c r="R60">
        <v>0.16306658350264899</v>
      </c>
      <c r="S60">
        <v>7.5794324720551902</v>
      </c>
      <c r="T60">
        <v>1.89485811801379</v>
      </c>
      <c r="U60">
        <v>7.9415099002846296E-2</v>
      </c>
      <c r="V60">
        <v>0.732877408806615</v>
      </c>
    </row>
    <row r="61" spans="1:22" x14ac:dyDescent="0.25">
      <c r="A61">
        <v>320675</v>
      </c>
      <c r="B61" t="s">
        <v>136</v>
      </c>
      <c r="C61" t="s">
        <v>19</v>
      </c>
      <c r="D61">
        <v>5.0800000000000003E-3</v>
      </c>
      <c r="E61">
        <v>5</v>
      </c>
      <c r="F61" s="1">
        <v>44281.126608796294</v>
      </c>
      <c r="G61" t="s">
        <v>137</v>
      </c>
      <c r="H61">
        <v>4</v>
      </c>
      <c r="I61">
        <v>15</v>
      </c>
      <c r="J61">
        <v>0.79755200000000004</v>
      </c>
      <c r="K61">
        <v>93.433883389273007</v>
      </c>
      <c r="L61">
        <v>2.9788037290472298</v>
      </c>
      <c r="M61">
        <v>1.35052399122661E-2</v>
      </c>
      <c r="N61">
        <v>8.1190685875157502</v>
      </c>
      <c r="O61">
        <v>2.02976714687893</v>
      </c>
      <c r="P61">
        <f>Table1[[#This Row],[calc % H2 umol/h]]/Table1[[#This Row],[PCAT_Gee-pt/g-c3n4]]</f>
        <v>399.5604619840413</v>
      </c>
      <c r="Q61">
        <v>2.7768712853943698</v>
      </c>
      <c r="R61">
        <v>0.164993628573811</v>
      </c>
      <c r="S61">
        <v>7.5686787299783402</v>
      </c>
      <c r="T61">
        <v>1.89216968249458</v>
      </c>
      <c r="U61">
        <v>7.8754053583146993E-2</v>
      </c>
      <c r="V61">
        <v>0.73168754270221303</v>
      </c>
    </row>
    <row r="62" spans="1:22" x14ac:dyDescent="0.25">
      <c r="A62">
        <v>320676</v>
      </c>
      <c r="B62" t="s">
        <v>138</v>
      </c>
      <c r="C62" t="s">
        <v>19</v>
      </c>
      <c r="D62">
        <v>5.11E-3</v>
      </c>
      <c r="E62">
        <v>5</v>
      </c>
      <c r="F62" s="1">
        <v>44281.136296296296</v>
      </c>
      <c r="G62" t="s">
        <v>139</v>
      </c>
      <c r="H62">
        <v>5</v>
      </c>
      <c r="I62">
        <v>1</v>
      </c>
      <c r="J62">
        <v>0.80032700000000001</v>
      </c>
      <c r="K62">
        <v>93.303845809215701</v>
      </c>
      <c r="L62">
        <v>3.0439552997180899</v>
      </c>
      <c r="M62">
        <v>2.5465236639704701E-2</v>
      </c>
      <c r="N62">
        <v>8.2966466084182393</v>
      </c>
      <c r="O62">
        <v>2.0741616521045598</v>
      </c>
      <c r="P62">
        <f>Table1[[#This Row],[calc % H2 umol/h]]/Table1[[#This Row],[PCAT_Gee-pt/g-c3n4]]</f>
        <v>405.90247595001171</v>
      </c>
      <c r="Q62">
        <v>2.8194469232475701</v>
      </c>
      <c r="R62">
        <v>0.15625820801068399</v>
      </c>
      <c r="S62">
        <v>7.6847234765712598</v>
      </c>
      <c r="T62">
        <v>1.9211808691428101</v>
      </c>
      <c r="U62">
        <v>8.0650100258039106E-2</v>
      </c>
      <c r="V62">
        <v>0.75210186756055097</v>
      </c>
    </row>
    <row r="63" spans="1:22" x14ac:dyDescent="0.25">
      <c r="A63">
        <v>320677</v>
      </c>
      <c r="B63" t="s">
        <v>140</v>
      </c>
      <c r="C63" t="s">
        <v>19</v>
      </c>
      <c r="D63">
        <v>4.9199999999999999E-3</v>
      </c>
      <c r="E63">
        <v>5</v>
      </c>
      <c r="F63" s="1">
        <v>44281.145069444443</v>
      </c>
      <c r="G63" t="s">
        <v>141</v>
      </c>
      <c r="H63">
        <v>5</v>
      </c>
      <c r="I63">
        <v>2</v>
      </c>
      <c r="J63">
        <v>0.80310199999999998</v>
      </c>
      <c r="K63">
        <v>93.337957844296398</v>
      </c>
      <c r="L63">
        <v>2.9889216646246202</v>
      </c>
      <c r="M63">
        <v>1.8867475632231699E-2</v>
      </c>
      <c r="N63">
        <v>8.1466461724757409</v>
      </c>
      <c r="O63">
        <v>2.0366615431189299</v>
      </c>
      <c r="P63">
        <f>Table1[[#This Row],[calc % H2 umol/h]]/Table1[[#This Row],[PCAT_Gee-pt/g-c3n4]]</f>
        <v>413.95559819490444</v>
      </c>
      <c r="Q63">
        <v>2.8417884499285901</v>
      </c>
      <c r="R63">
        <v>0.15824352652263801</v>
      </c>
      <c r="S63">
        <v>7.7456178502771396</v>
      </c>
      <c r="T63">
        <v>1.93640446256928</v>
      </c>
      <c r="U63">
        <v>8.0723303107963496E-2</v>
      </c>
      <c r="V63">
        <v>0.75060873804240003</v>
      </c>
    </row>
    <row r="64" spans="1:22" x14ac:dyDescent="0.25">
      <c r="A64">
        <v>320678</v>
      </c>
      <c r="B64" t="s">
        <v>142</v>
      </c>
      <c r="C64" t="s">
        <v>19</v>
      </c>
      <c r="D64">
        <v>4.9300000000000004E-3</v>
      </c>
      <c r="E64">
        <v>5</v>
      </c>
      <c r="F64" s="1">
        <v>44281.15384259259</v>
      </c>
      <c r="G64" t="s">
        <v>143</v>
      </c>
      <c r="H64">
        <v>5</v>
      </c>
      <c r="I64">
        <v>3</v>
      </c>
      <c r="J64">
        <v>0.80872699999999997</v>
      </c>
      <c r="K64">
        <v>93.255085911757902</v>
      </c>
      <c r="L64">
        <v>3.0726982109976899</v>
      </c>
      <c r="M64">
        <v>2.1389371033042701E-2</v>
      </c>
      <c r="N64">
        <v>8.3749886844027195</v>
      </c>
      <c r="O64">
        <v>2.0937471711006799</v>
      </c>
      <c r="P64">
        <f>Table1[[#This Row],[calc % H2 umol/h]]/Table1[[#This Row],[PCAT_Gee-pt/g-c3n4]]</f>
        <v>424.69516655186203</v>
      </c>
      <c r="Q64">
        <v>2.8422994399094099</v>
      </c>
      <c r="R64">
        <v>0.14901439415508999</v>
      </c>
      <c r="S64">
        <v>7.7470106116267203</v>
      </c>
      <c r="T64">
        <v>1.9367526529066801</v>
      </c>
      <c r="U64">
        <v>8.0450330372960302E-2</v>
      </c>
      <c r="V64">
        <v>0.749466106962002</v>
      </c>
    </row>
    <row r="65" spans="1:22" x14ac:dyDescent="0.25">
      <c r="A65">
        <v>320679</v>
      </c>
      <c r="B65" t="s">
        <v>144</v>
      </c>
      <c r="C65" t="s">
        <v>19</v>
      </c>
      <c r="D65">
        <v>5.0200000000000002E-3</v>
      </c>
      <c r="E65">
        <v>5</v>
      </c>
      <c r="F65" s="1">
        <v>44281.162615740737</v>
      </c>
      <c r="G65" t="s">
        <v>145</v>
      </c>
      <c r="H65">
        <v>5</v>
      </c>
      <c r="I65">
        <v>4</v>
      </c>
      <c r="J65">
        <v>0.805952</v>
      </c>
      <c r="K65">
        <v>93.023994712712394</v>
      </c>
      <c r="L65">
        <v>3.3061266244655201</v>
      </c>
      <c r="M65">
        <v>2.59494471943119E-2</v>
      </c>
      <c r="N65">
        <v>9.0112243922942508</v>
      </c>
      <c r="O65">
        <v>2.25280609807356</v>
      </c>
      <c r="P65">
        <f>Table1[[#This Row],[calc % H2 umol/h]]/Table1[[#This Row],[PCAT_Gee-pt/g-c3n4]]</f>
        <v>448.76615499473309</v>
      </c>
      <c r="Q65">
        <v>2.84448116901555</v>
      </c>
      <c r="R65">
        <v>0.15870439227465399</v>
      </c>
      <c r="S65">
        <v>7.7529571626127396</v>
      </c>
      <c r="T65">
        <v>1.93823929065318</v>
      </c>
      <c r="U65">
        <v>7.9980980307923E-2</v>
      </c>
      <c r="V65">
        <v>0.74541651349856697</v>
      </c>
    </row>
    <row r="66" spans="1:22" x14ac:dyDescent="0.25">
      <c r="A66">
        <v>320680</v>
      </c>
      <c r="B66" t="s">
        <v>146</v>
      </c>
      <c r="C66" t="s">
        <v>19</v>
      </c>
      <c r="D66">
        <v>4.9399999999999999E-3</v>
      </c>
      <c r="E66">
        <v>5</v>
      </c>
      <c r="F66" s="1">
        <v>44281.171435185184</v>
      </c>
      <c r="G66" t="s">
        <v>147</v>
      </c>
      <c r="H66">
        <v>5</v>
      </c>
      <c r="I66">
        <v>5</v>
      </c>
      <c r="J66">
        <v>0.80310199999999998</v>
      </c>
      <c r="K66">
        <v>93.080159335031695</v>
      </c>
      <c r="L66">
        <v>3.2584713547403799</v>
      </c>
      <c r="M66">
        <v>1.7507106340861899E-2</v>
      </c>
      <c r="N66">
        <v>8.88133453091063</v>
      </c>
      <c r="O66">
        <v>2.2203336327276499</v>
      </c>
      <c r="P66">
        <f>Table1[[#This Row],[calc % H2 umol/h]]/Table1[[#This Row],[PCAT_Gee-pt/g-c3n4]]</f>
        <v>449.46024954001012</v>
      </c>
      <c r="Q66">
        <v>2.8376656576633601</v>
      </c>
      <c r="R66">
        <v>0.16319303462565099</v>
      </c>
      <c r="S66">
        <v>7.73438071073448</v>
      </c>
      <c r="T66">
        <v>1.93359517768362</v>
      </c>
      <c r="U66">
        <v>8.0241555229499106E-2</v>
      </c>
      <c r="V66">
        <v>0.74346209733503399</v>
      </c>
    </row>
    <row r="67" spans="1:22" x14ac:dyDescent="0.25">
      <c r="A67">
        <v>320681</v>
      </c>
      <c r="B67" t="s">
        <v>148</v>
      </c>
      <c r="C67" t="s">
        <v>19</v>
      </c>
      <c r="D67">
        <v>4.9199999999999999E-3</v>
      </c>
      <c r="E67">
        <v>5</v>
      </c>
      <c r="F67" s="1">
        <v>44281.180243055554</v>
      </c>
      <c r="G67" t="s">
        <v>149</v>
      </c>
      <c r="H67">
        <v>5</v>
      </c>
      <c r="I67">
        <v>6</v>
      </c>
      <c r="J67">
        <v>0.805952</v>
      </c>
      <c r="K67">
        <v>93.353397191957797</v>
      </c>
      <c r="L67">
        <v>3.0488819505800402</v>
      </c>
      <c r="M67">
        <v>1.13093709044525E-2</v>
      </c>
      <c r="N67">
        <v>8.3100747560550996</v>
      </c>
      <c r="O67">
        <v>2.07751868901377</v>
      </c>
      <c r="P67">
        <f>Table1[[#This Row],[calc % H2 umol/h]]/Table1[[#This Row],[PCAT_Gee-pt/g-c3n4]]</f>
        <v>422.25989614101019</v>
      </c>
      <c r="Q67">
        <v>2.79492655338671</v>
      </c>
      <c r="R67">
        <v>0.16143840785504199</v>
      </c>
      <c r="S67">
        <v>7.6178904177999698</v>
      </c>
      <c r="T67">
        <v>1.90447260444999</v>
      </c>
      <c r="U67">
        <v>7.9854161683455702E-2</v>
      </c>
      <c r="V67">
        <v>0.72294014239197502</v>
      </c>
    </row>
    <row r="68" spans="1:22" x14ac:dyDescent="0.25">
      <c r="A68">
        <v>320682</v>
      </c>
      <c r="B68" t="s">
        <v>150</v>
      </c>
      <c r="C68" t="s">
        <v>19</v>
      </c>
      <c r="D68">
        <v>5.13E-3</v>
      </c>
      <c r="E68">
        <v>5</v>
      </c>
      <c r="F68" s="1">
        <v>44281.189004629632</v>
      </c>
      <c r="G68" t="s">
        <v>151</v>
      </c>
      <c r="H68">
        <v>5</v>
      </c>
      <c r="I68">
        <v>7</v>
      </c>
      <c r="J68">
        <v>0.805952</v>
      </c>
      <c r="K68">
        <v>93.090896782715106</v>
      </c>
      <c r="L68">
        <v>3.2488482550909801</v>
      </c>
      <c r="M68">
        <v>2.40003925483173E-2</v>
      </c>
      <c r="N68">
        <v>8.8551056775907195</v>
      </c>
      <c r="O68">
        <v>2.2137764193976799</v>
      </c>
      <c r="P68">
        <f>Table1[[#This Row],[calc % H2 umol/h]]/Table1[[#This Row],[PCAT_Gee-pt/g-c3n4]]</f>
        <v>431.53536440500585</v>
      </c>
      <c r="Q68">
        <v>2.8434719523465102</v>
      </c>
      <c r="R68">
        <v>0.154473678890473</v>
      </c>
      <c r="S68">
        <v>7.7502064277201601</v>
      </c>
      <c r="T68">
        <v>1.93755160693004</v>
      </c>
      <c r="U68">
        <v>8.0333995938014505E-2</v>
      </c>
      <c r="V68">
        <v>0.73644901390936501</v>
      </c>
    </row>
    <row r="69" spans="1:22" x14ac:dyDescent="0.25">
      <c r="A69">
        <v>320683</v>
      </c>
      <c r="B69" t="s">
        <v>152</v>
      </c>
      <c r="C69" t="s">
        <v>19</v>
      </c>
      <c r="D69">
        <v>4.8500000000000001E-3</v>
      </c>
      <c r="E69">
        <v>5</v>
      </c>
      <c r="F69" s="1">
        <v>44281.197777777779</v>
      </c>
      <c r="G69" t="s">
        <v>153</v>
      </c>
      <c r="H69">
        <v>5</v>
      </c>
      <c r="I69">
        <v>8</v>
      </c>
      <c r="J69">
        <v>0.82052075000000002</v>
      </c>
      <c r="K69">
        <v>93.056283958074104</v>
      </c>
      <c r="L69">
        <v>3.2804461095397999</v>
      </c>
      <c r="M69">
        <v>1.5958265893956901E-2</v>
      </c>
      <c r="N69">
        <v>8.9412292261101207</v>
      </c>
      <c r="O69">
        <v>2.2353073065275302</v>
      </c>
      <c r="P69">
        <f>Table1[[#This Row],[calc % H2 umol/h]]/Table1[[#This Row],[PCAT_Gee-pt/g-c3n4]]</f>
        <v>460.88810443866601</v>
      </c>
      <c r="Q69">
        <v>2.8426272640009902</v>
      </c>
      <c r="R69">
        <v>0.14459517307122599</v>
      </c>
      <c r="S69">
        <v>7.74790413349867</v>
      </c>
      <c r="T69">
        <v>1.93697603337466</v>
      </c>
      <c r="U69">
        <v>8.1704872047177399E-2</v>
      </c>
      <c r="V69">
        <v>0.73893779633789303</v>
      </c>
    </row>
    <row r="70" spans="1:22" x14ac:dyDescent="0.25">
      <c r="A70">
        <v>320684</v>
      </c>
      <c r="B70" t="s">
        <v>154</v>
      </c>
      <c r="C70" t="s">
        <v>19</v>
      </c>
      <c r="D70">
        <v>4.9800000000000001E-3</v>
      </c>
      <c r="E70">
        <v>5</v>
      </c>
      <c r="F70" s="1">
        <v>44281.206597222219</v>
      </c>
      <c r="G70" t="s">
        <v>155</v>
      </c>
      <c r="H70">
        <v>5</v>
      </c>
      <c r="I70">
        <v>9</v>
      </c>
      <c r="J70">
        <v>0.82612699999999994</v>
      </c>
      <c r="K70">
        <v>92.896652631701599</v>
      </c>
      <c r="L70">
        <v>3.4028917914764301</v>
      </c>
      <c r="M70">
        <v>1.19022721396187E-2</v>
      </c>
      <c r="N70">
        <v>9.2749688680322802</v>
      </c>
      <c r="O70">
        <v>2.31874221700807</v>
      </c>
      <c r="P70">
        <f>Table1[[#This Row],[calc % H2 umol/h]]/Table1[[#This Row],[PCAT_Gee-pt/g-c3n4]]</f>
        <v>465.61088694941162</v>
      </c>
      <c r="Q70">
        <v>2.8709598572367399</v>
      </c>
      <c r="R70">
        <v>0.14690085507825901</v>
      </c>
      <c r="S70">
        <v>7.8251278409555001</v>
      </c>
      <c r="T70">
        <v>1.9562819602388699</v>
      </c>
      <c r="U70">
        <v>8.0920300452276994E-2</v>
      </c>
      <c r="V70">
        <v>0.748575419132952</v>
      </c>
    </row>
    <row r="71" spans="1:22" x14ac:dyDescent="0.25">
      <c r="A71">
        <v>320685</v>
      </c>
      <c r="B71" t="s">
        <v>156</v>
      </c>
      <c r="C71" t="s">
        <v>19</v>
      </c>
      <c r="D71">
        <v>4.8700000000000002E-3</v>
      </c>
      <c r="E71">
        <v>5</v>
      </c>
      <c r="F71" s="1">
        <v>44281.215277777781</v>
      </c>
      <c r="G71" t="s">
        <v>157</v>
      </c>
      <c r="H71">
        <v>5</v>
      </c>
      <c r="I71">
        <v>10</v>
      </c>
      <c r="J71">
        <v>0.82433637500000001</v>
      </c>
      <c r="K71">
        <v>92.978692343053496</v>
      </c>
      <c r="L71">
        <v>3.2796583183330599</v>
      </c>
      <c r="M71">
        <v>1.9037054553023399E-2</v>
      </c>
      <c r="N71">
        <v>8.9390820115159304</v>
      </c>
      <c r="O71">
        <v>2.2347705028789799</v>
      </c>
      <c r="P71">
        <f>Table1[[#This Row],[calc % H2 umol/h]]/Table1[[#This Row],[PCAT_Gee-pt/g-c3n4]]</f>
        <v>458.88511352751124</v>
      </c>
      <c r="Q71">
        <v>2.9100573116080399</v>
      </c>
      <c r="R71">
        <v>0.151710643814296</v>
      </c>
      <c r="S71">
        <v>7.9316924026090296</v>
      </c>
      <c r="T71">
        <v>1.9829231006522501</v>
      </c>
      <c r="U71">
        <v>8.0558557775087095E-2</v>
      </c>
      <c r="V71">
        <v>0.75103346923028702</v>
      </c>
    </row>
    <row r="72" spans="1:22" x14ac:dyDescent="0.25">
      <c r="A72">
        <v>320686</v>
      </c>
      <c r="B72" t="s">
        <v>158</v>
      </c>
      <c r="C72" t="s">
        <v>19</v>
      </c>
      <c r="D72">
        <v>4.9500000000000004E-3</v>
      </c>
      <c r="E72">
        <v>5</v>
      </c>
      <c r="F72" s="1">
        <v>44281.224074074074</v>
      </c>
      <c r="G72" t="s">
        <v>159</v>
      </c>
      <c r="H72">
        <v>5</v>
      </c>
      <c r="I72">
        <v>11</v>
      </c>
      <c r="J72">
        <v>0.82260200000000006</v>
      </c>
      <c r="K72">
        <v>93.070552269777593</v>
      </c>
      <c r="L72">
        <v>3.2546668603626099</v>
      </c>
      <c r="M72">
        <v>2.2436808976818001E-2</v>
      </c>
      <c r="N72">
        <v>8.8709649484864208</v>
      </c>
      <c r="O72">
        <v>2.2177412371215999</v>
      </c>
      <c r="P72">
        <f>Table1[[#This Row],[calc % H2 umol/h]]/Table1[[#This Row],[PCAT_Gee-pt/g-c3n4]]</f>
        <v>448.02853275183833</v>
      </c>
      <c r="Q72">
        <v>2.8643131685246601</v>
      </c>
      <c r="R72">
        <v>0.14974485273063501</v>
      </c>
      <c r="S72">
        <v>7.8070115343969402</v>
      </c>
      <c r="T72">
        <v>1.9517528835992299</v>
      </c>
      <c r="U72">
        <v>8.0172655733419307E-2</v>
      </c>
      <c r="V72">
        <v>0.730295045601694</v>
      </c>
    </row>
    <row r="73" spans="1:22" x14ac:dyDescent="0.25">
      <c r="A73">
        <v>320687</v>
      </c>
      <c r="B73" t="s">
        <v>160</v>
      </c>
      <c r="C73" t="s">
        <v>19</v>
      </c>
      <c r="D73">
        <v>5.1399999999999996E-3</v>
      </c>
      <c r="E73">
        <v>5</v>
      </c>
      <c r="F73" s="1">
        <v>44281.232847222222</v>
      </c>
      <c r="G73" t="s">
        <v>161</v>
      </c>
      <c r="H73">
        <v>5</v>
      </c>
      <c r="I73">
        <v>12</v>
      </c>
      <c r="J73">
        <v>0.82537700000000003</v>
      </c>
      <c r="K73">
        <v>92.912605842628693</v>
      </c>
      <c r="L73">
        <v>3.3778296042579599</v>
      </c>
      <c r="M73">
        <v>2.4670607316348899E-2</v>
      </c>
      <c r="N73">
        <v>9.2066590243874202</v>
      </c>
      <c r="O73">
        <v>2.3016647560968502</v>
      </c>
      <c r="P73">
        <f>Table1[[#This Row],[calc % H2 umol/h]]/Table1[[#This Row],[PCAT_Gee-pt/g-c3n4]]</f>
        <v>447.79469962973741</v>
      </c>
      <c r="Q73">
        <v>2.8882385930757799</v>
      </c>
      <c r="R73">
        <v>0.14536498541363199</v>
      </c>
      <c r="S73">
        <v>7.8722230020145201</v>
      </c>
      <c r="T73">
        <v>1.96805575050363</v>
      </c>
      <c r="U73">
        <v>7.9505771367926206E-2</v>
      </c>
      <c r="V73">
        <v>0.741820188669568</v>
      </c>
    </row>
    <row r="74" spans="1:22" x14ac:dyDescent="0.25">
      <c r="A74">
        <v>320688</v>
      </c>
      <c r="B74" t="s">
        <v>162</v>
      </c>
      <c r="C74" t="s">
        <v>19</v>
      </c>
      <c r="D74">
        <v>4.9500000000000004E-3</v>
      </c>
      <c r="E74">
        <v>5</v>
      </c>
      <c r="F74" s="1">
        <v>44281.241608796299</v>
      </c>
      <c r="G74" t="s">
        <v>163</v>
      </c>
      <c r="H74">
        <v>5</v>
      </c>
      <c r="I74">
        <v>13</v>
      </c>
      <c r="J74">
        <v>0.83137700000000003</v>
      </c>
      <c r="K74">
        <v>92.862309495673301</v>
      </c>
      <c r="L74">
        <v>3.4090331147583299</v>
      </c>
      <c r="M74">
        <v>1.7413740471959299E-2</v>
      </c>
      <c r="N74">
        <v>9.2917077435941806</v>
      </c>
      <c r="O74">
        <v>2.3229269358985398</v>
      </c>
      <c r="P74">
        <f>Table1[[#This Row],[calc % H2 umol/h]]/Table1[[#This Row],[PCAT_Gee-pt/g-c3n4]]</f>
        <v>469.27816886839184</v>
      </c>
      <c r="Q74">
        <v>2.9086636466585398</v>
      </c>
      <c r="R74">
        <v>0.153765638663484</v>
      </c>
      <c r="S74">
        <v>7.9278938101732104</v>
      </c>
      <c r="T74">
        <v>1.9819734525432999</v>
      </c>
      <c r="U74">
        <v>7.9925057343883499E-2</v>
      </c>
      <c r="V74">
        <v>0.74006868556591499</v>
      </c>
    </row>
    <row r="75" spans="1:22" x14ac:dyDescent="0.25">
      <c r="A75">
        <v>320689</v>
      </c>
      <c r="B75" t="s">
        <v>164</v>
      </c>
      <c r="C75" t="s">
        <v>19</v>
      </c>
      <c r="D75">
        <v>5.0299999999999997E-3</v>
      </c>
      <c r="E75">
        <v>5</v>
      </c>
      <c r="F75" s="1">
        <v>44281.250439814816</v>
      </c>
      <c r="G75" t="s">
        <v>165</v>
      </c>
      <c r="H75">
        <v>5</v>
      </c>
      <c r="I75">
        <v>14</v>
      </c>
      <c r="J75">
        <v>0.83940199999999998</v>
      </c>
      <c r="K75">
        <v>92.697009880507494</v>
      </c>
      <c r="L75">
        <v>3.5487044831367198</v>
      </c>
      <c r="M75">
        <v>2.0656631437577101E-2</v>
      </c>
      <c r="N75">
        <v>9.6723979544054206</v>
      </c>
      <c r="O75">
        <v>2.4180994886013498</v>
      </c>
      <c r="P75">
        <f>Table1[[#This Row],[calc % H2 umol/h]]/Table1[[#This Row],[PCAT_Gee-pt/g-c3n4]]</f>
        <v>480.73548481140159</v>
      </c>
      <c r="Q75">
        <v>2.9292143944124698</v>
      </c>
      <c r="R75">
        <v>0.150427597374652</v>
      </c>
      <c r="S75">
        <v>7.9839072121009202</v>
      </c>
      <c r="T75">
        <v>1.9959768030252301</v>
      </c>
      <c r="U75">
        <v>8.0779169278762997E-2</v>
      </c>
      <c r="V75">
        <v>0.74429207266452901</v>
      </c>
    </row>
    <row r="76" spans="1:22" x14ac:dyDescent="0.25">
      <c r="A76">
        <v>320690</v>
      </c>
      <c r="B76" t="s">
        <v>166</v>
      </c>
      <c r="C76" t="s">
        <v>19</v>
      </c>
      <c r="D76">
        <v>4.7999999999999996E-3</v>
      </c>
      <c r="E76">
        <v>5</v>
      </c>
      <c r="F76" s="1">
        <v>44281.259120370371</v>
      </c>
      <c r="G76" t="s">
        <v>167</v>
      </c>
      <c r="H76">
        <v>5</v>
      </c>
      <c r="I76">
        <v>15</v>
      </c>
      <c r="J76">
        <v>0.90907700000000002</v>
      </c>
      <c r="K76">
        <v>92.588759165690107</v>
      </c>
      <c r="L76">
        <v>3.4173654023710802</v>
      </c>
      <c r="M76">
        <v>8.8750344459545896E-3</v>
      </c>
      <c r="N76">
        <v>9.3144183417981203</v>
      </c>
      <c r="O76">
        <v>2.3286045854495301</v>
      </c>
      <c r="P76">
        <f>Table1[[#This Row],[calc % H2 umol/h]]/Table1[[#This Row],[PCAT_Gee-pt/g-c3n4]]</f>
        <v>485.12595530198547</v>
      </c>
      <c r="Q76">
        <v>3.12913187045935</v>
      </c>
      <c r="R76">
        <v>0.14265554166349401</v>
      </c>
      <c r="S76">
        <v>8.5288050461004694</v>
      </c>
      <c r="T76">
        <v>2.1322012615251098</v>
      </c>
      <c r="U76">
        <v>8.07761250996539E-2</v>
      </c>
      <c r="V76">
        <v>0.78396743637978505</v>
      </c>
    </row>
    <row r="77" spans="1:22" x14ac:dyDescent="0.25">
      <c r="A77">
        <v>320691</v>
      </c>
      <c r="B77" t="s">
        <v>168</v>
      </c>
      <c r="C77" t="s">
        <v>19</v>
      </c>
      <c r="D77">
        <v>4.7299999999999998E-3</v>
      </c>
      <c r="E77">
        <v>5</v>
      </c>
      <c r="F77" s="1">
        <v>44281.268807870372</v>
      </c>
      <c r="G77" t="s">
        <v>169</v>
      </c>
      <c r="H77">
        <v>6</v>
      </c>
      <c r="I77">
        <v>1</v>
      </c>
      <c r="J77">
        <v>0.91260200000000002</v>
      </c>
      <c r="K77">
        <v>92.5643393767932</v>
      </c>
      <c r="L77">
        <v>3.35057527874446</v>
      </c>
      <c r="M77">
        <v>5.9827050986489003E-3</v>
      </c>
      <c r="N77">
        <v>9.1323742583275198</v>
      </c>
      <c r="O77">
        <v>2.28309356458188</v>
      </c>
      <c r="P77">
        <f>Table1[[#This Row],[calc % H2 umol/h]]/Table1[[#This Row],[PCAT_Gee-pt/g-c3n4]]</f>
        <v>482.68362887566173</v>
      </c>
      <c r="Q77">
        <v>3.2009200617408098</v>
      </c>
      <c r="R77">
        <v>0.14212372826269501</v>
      </c>
      <c r="S77">
        <v>8.7244719318050503</v>
      </c>
      <c r="T77">
        <v>2.1811179829512599</v>
      </c>
      <c r="U77">
        <v>8.2161357072008195E-2</v>
      </c>
      <c r="V77">
        <v>0.80200392564951395</v>
      </c>
    </row>
    <row r="78" spans="1:22" x14ac:dyDescent="0.25">
      <c r="A78">
        <v>320692</v>
      </c>
      <c r="B78" t="s">
        <v>170</v>
      </c>
      <c r="C78" t="s">
        <v>19</v>
      </c>
      <c r="D78">
        <v>5.0200000000000002E-3</v>
      </c>
      <c r="E78">
        <v>5</v>
      </c>
      <c r="F78" s="1">
        <v>44281.277604166666</v>
      </c>
      <c r="G78" t="s">
        <v>171</v>
      </c>
      <c r="H78">
        <v>6</v>
      </c>
      <c r="I78">
        <v>2</v>
      </c>
      <c r="J78">
        <v>0.91470200000000002</v>
      </c>
      <c r="K78">
        <v>92.558717601085405</v>
      </c>
      <c r="L78">
        <v>3.3550456440659802</v>
      </c>
      <c r="M78">
        <v>1.6215584504729E-2</v>
      </c>
      <c r="N78">
        <v>9.1445587477931394</v>
      </c>
      <c r="O78">
        <v>2.28613968694828</v>
      </c>
      <c r="P78">
        <f>Table1[[#This Row],[calc % H2 umol/h]]/Table1[[#This Row],[PCAT_Gee-pt/g-c3n4]]</f>
        <v>455.40631214109163</v>
      </c>
      <c r="Q78">
        <v>3.2071949922623002</v>
      </c>
      <c r="R78">
        <v>0.13738784829348999</v>
      </c>
      <c r="S78">
        <v>8.7415749691045992</v>
      </c>
      <c r="T78">
        <v>2.1853937422761498</v>
      </c>
      <c r="U78">
        <v>8.2370177312211093E-2</v>
      </c>
      <c r="V78">
        <v>0.79667158527403004</v>
      </c>
    </row>
    <row r="79" spans="1:22" x14ac:dyDescent="0.25">
      <c r="A79">
        <v>320693</v>
      </c>
      <c r="B79" t="s">
        <v>172</v>
      </c>
      <c r="C79" t="s">
        <v>19</v>
      </c>
      <c r="D79">
        <v>4.9800000000000001E-3</v>
      </c>
      <c r="E79">
        <v>5</v>
      </c>
      <c r="F79" s="1">
        <v>44281.28638888889</v>
      </c>
      <c r="G79" t="s">
        <v>173</v>
      </c>
      <c r="H79">
        <v>6</v>
      </c>
      <c r="I79">
        <v>3</v>
      </c>
      <c r="J79">
        <v>0.90630200000000005</v>
      </c>
      <c r="K79">
        <v>92.613000286166695</v>
      </c>
      <c r="L79">
        <v>3.2878218435949198</v>
      </c>
      <c r="M79">
        <v>1.2936003048046299E-2</v>
      </c>
      <c r="N79">
        <v>8.9613326287253496</v>
      </c>
      <c r="O79">
        <v>2.2403331571813299</v>
      </c>
      <c r="P79">
        <f>Table1[[#This Row],[calc % H2 umol/h]]/Table1[[#This Row],[PCAT_Gee-pt/g-c3n4]]</f>
        <v>449.86609581954417</v>
      </c>
      <c r="Q79">
        <v>3.2207094244479499</v>
      </c>
      <c r="R79">
        <v>0.13897944253702499</v>
      </c>
      <c r="S79">
        <v>8.7784100921328996</v>
      </c>
      <c r="T79">
        <v>2.19460252303322</v>
      </c>
      <c r="U79">
        <v>8.1645941093969998E-2</v>
      </c>
      <c r="V79">
        <v>0.79682250469639604</v>
      </c>
    </row>
    <row r="80" spans="1:22" x14ac:dyDescent="0.25">
      <c r="A80">
        <v>320694</v>
      </c>
      <c r="B80" t="s">
        <v>174</v>
      </c>
      <c r="C80" t="s">
        <v>19</v>
      </c>
      <c r="D80">
        <v>4.9100000000000003E-3</v>
      </c>
      <c r="E80">
        <v>5</v>
      </c>
      <c r="F80" s="1">
        <v>44281.295231481483</v>
      </c>
      <c r="G80" t="s">
        <v>175</v>
      </c>
      <c r="H80">
        <v>6</v>
      </c>
      <c r="I80">
        <v>4</v>
      </c>
      <c r="J80">
        <v>0.90352699999999997</v>
      </c>
      <c r="K80">
        <v>92.9069269608935</v>
      </c>
      <c r="L80">
        <v>3.00686564476073</v>
      </c>
      <c r="M80">
        <v>5.7303464335700001E-3</v>
      </c>
      <c r="N80">
        <v>8.1955545325792993</v>
      </c>
      <c r="O80">
        <v>2.0488886331448199</v>
      </c>
      <c r="P80">
        <f>Table1[[#This Row],[calc % H2 umol/h]]/Table1[[#This Row],[PCAT_Gee-pt/g-c3n4]]</f>
        <v>417.28892732073723</v>
      </c>
      <c r="Q80">
        <v>3.2130201932394402</v>
      </c>
      <c r="R80">
        <v>0.14492472687987801</v>
      </c>
      <c r="S80">
        <v>8.7574522173463301</v>
      </c>
      <c r="T80">
        <v>2.1893630543365799</v>
      </c>
      <c r="U80">
        <v>8.2151047795676196E-2</v>
      </c>
      <c r="V80">
        <v>0.79103615331059296</v>
      </c>
    </row>
    <row r="81" spans="1:22" x14ac:dyDescent="0.25">
      <c r="A81">
        <v>320695</v>
      </c>
      <c r="B81" t="s">
        <v>176</v>
      </c>
      <c r="C81" t="s">
        <v>19</v>
      </c>
      <c r="D81">
        <v>5.3200000000000001E-3</v>
      </c>
      <c r="E81">
        <v>5</v>
      </c>
      <c r="F81" s="1">
        <v>44281.30400462963</v>
      </c>
      <c r="G81" t="s">
        <v>177</v>
      </c>
      <c r="H81">
        <v>6</v>
      </c>
      <c r="I81">
        <v>5</v>
      </c>
      <c r="J81">
        <v>0.90907700000000002</v>
      </c>
      <c r="K81">
        <v>92.922495905908505</v>
      </c>
      <c r="L81">
        <v>3.0115931320148901</v>
      </c>
      <c r="M81">
        <v>1.0357591388747801E-2</v>
      </c>
      <c r="N81">
        <v>8.2084398371359093</v>
      </c>
      <c r="O81">
        <v>2.0521099592839702</v>
      </c>
      <c r="P81">
        <f>Table1[[#This Row],[calc % H2 umol/h]]/Table1[[#This Row],[PCAT_Gee-pt/g-c3n4]]</f>
        <v>385.73495475262598</v>
      </c>
      <c r="Q81">
        <v>3.2008513211931602</v>
      </c>
      <c r="R81">
        <v>0.14715771824693</v>
      </c>
      <c r="S81">
        <v>8.7242845716189201</v>
      </c>
      <c r="T81">
        <v>2.18107114290473</v>
      </c>
      <c r="U81">
        <v>8.1516183882531207E-2</v>
      </c>
      <c r="V81">
        <v>0.78354345700085903</v>
      </c>
    </row>
    <row r="82" spans="1:22" x14ac:dyDescent="0.25">
      <c r="A82">
        <v>320696</v>
      </c>
      <c r="B82" t="s">
        <v>178</v>
      </c>
      <c r="C82" t="s">
        <v>19</v>
      </c>
      <c r="D82">
        <v>4.8599999999999997E-3</v>
      </c>
      <c r="E82">
        <v>5</v>
      </c>
      <c r="F82" s="1">
        <v>44281.312835648147</v>
      </c>
      <c r="G82" t="s">
        <v>179</v>
      </c>
      <c r="H82">
        <v>6</v>
      </c>
      <c r="I82">
        <v>6</v>
      </c>
      <c r="J82">
        <v>0.91747699999999999</v>
      </c>
      <c r="K82">
        <v>92.552973476539407</v>
      </c>
      <c r="L82">
        <v>3.50616239058576</v>
      </c>
      <c r="M82">
        <v>1.8170108288430499E-2</v>
      </c>
      <c r="N82">
        <v>9.5564446393516302</v>
      </c>
      <c r="O82">
        <v>2.3891111598379</v>
      </c>
      <c r="P82">
        <f>Table1[[#This Row],[calc % H2 umol/h]]/Table1[[#This Row],[PCAT_Gee-pt/g-c3n4]]</f>
        <v>491.58665840286011</v>
      </c>
      <c r="Q82">
        <v>3.1005593850639199</v>
      </c>
      <c r="R82">
        <v>0.13172696134999801</v>
      </c>
      <c r="S82">
        <v>8.45092748525982</v>
      </c>
      <c r="T82">
        <v>2.1127318713149501</v>
      </c>
      <c r="U82">
        <v>8.11712641094334E-2</v>
      </c>
      <c r="V82">
        <v>0.75913348370144396</v>
      </c>
    </row>
    <row r="83" spans="1:22" x14ac:dyDescent="0.25">
      <c r="A83">
        <v>320697</v>
      </c>
      <c r="B83" t="s">
        <v>180</v>
      </c>
      <c r="C83" t="s">
        <v>19</v>
      </c>
      <c r="D83">
        <v>4.8199999999999996E-3</v>
      </c>
      <c r="E83">
        <v>5</v>
      </c>
      <c r="F83" s="1">
        <v>44281.321608796294</v>
      </c>
      <c r="G83" t="s">
        <v>181</v>
      </c>
      <c r="H83">
        <v>6</v>
      </c>
      <c r="I83">
        <v>7</v>
      </c>
      <c r="J83">
        <v>0.92580200000000001</v>
      </c>
      <c r="K83">
        <v>92.308634968126498</v>
      </c>
      <c r="L83">
        <v>3.7521233520117399</v>
      </c>
      <c r="M83">
        <v>1.1739992124029699E-2</v>
      </c>
      <c r="N83">
        <v>10.226839233059</v>
      </c>
      <c r="O83">
        <v>2.5567098082647601</v>
      </c>
      <c r="P83">
        <f>Table1[[#This Row],[calc % H2 umol/h]]/Table1[[#This Row],[PCAT_Gee-pt/g-c3n4]]</f>
        <v>530.43771955700424</v>
      </c>
      <c r="Q83">
        <v>3.0923872855979</v>
      </c>
      <c r="R83">
        <v>0.13748771331097001</v>
      </c>
      <c r="S83">
        <v>8.4286534980811396</v>
      </c>
      <c r="T83">
        <v>2.10716337452028</v>
      </c>
      <c r="U83">
        <v>8.1176059447808993E-2</v>
      </c>
      <c r="V83">
        <v>0.76567833481601399</v>
      </c>
    </row>
    <row r="84" spans="1:22" x14ac:dyDescent="0.25">
      <c r="A84">
        <v>320698</v>
      </c>
      <c r="B84" t="s">
        <v>182</v>
      </c>
      <c r="C84" t="s">
        <v>19</v>
      </c>
      <c r="D84">
        <v>4.8900000000000002E-3</v>
      </c>
      <c r="E84">
        <v>5</v>
      </c>
      <c r="F84" s="1">
        <v>44281.330381944441</v>
      </c>
      <c r="G84" t="s">
        <v>183</v>
      </c>
      <c r="H84">
        <v>6</v>
      </c>
      <c r="I84">
        <v>8</v>
      </c>
      <c r="J84">
        <v>0.90907700000000002</v>
      </c>
      <c r="K84">
        <v>92.622291476093196</v>
      </c>
      <c r="L84">
        <v>3.4815460084965499</v>
      </c>
      <c r="M84">
        <v>1.4055758155108599E-2</v>
      </c>
      <c r="N84">
        <v>9.4893498883245897</v>
      </c>
      <c r="O84">
        <v>2.3723374720811399</v>
      </c>
      <c r="P84">
        <f>Table1[[#This Row],[calc % H2 umol/h]]/Table1[[#This Row],[PCAT_Gee-pt/g-c3n4]]</f>
        <v>485.14058733765637</v>
      </c>
      <c r="Q84">
        <v>3.0563693544697799</v>
      </c>
      <c r="R84">
        <v>0.133788396882178</v>
      </c>
      <c r="S84">
        <v>8.3304825275139702</v>
      </c>
      <c r="T84">
        <v>2.0826206318784899</v>
      </c>
      <c r="U84">
        <v>8.0641021082696607E-2</v>
      </c>
      <c r="V84">
        <v>0.759152139857726</v>
      </c>
    </row>
    <row r="85" spans="1:22" x14ac:dyDescent="0.25">
      <c r="A85">
        <v>320699</v>
      </c>
      <c r="B85" t="s">
        <v>184</v>
      </c>
      <c r="C85" t="s">
        <v>19</v>
      </c>
      <c r="D85">
        <v>5.0699999999999999E-3</v>
      </c>
      <c r="E85">
        <v>5</v>
      </c>
      <c r="F85" s="1">
        <v>44281.339155092595</v>
      </c>
      <c r="G85" t="s">
        <v>185</v>
      </c>
      <c r="H85">
        <v>6</v>
      </c>
      <c r="I85">
        <v>9</v>
      </c>
      <c r="J85">
        <v>0.90630200000000005</v>
      </c>
      <c r="K85">
        <v>93.019422420032896</v>
      </c>
      <c r="L85">
        <v>3.1178945421439002</v>
      </c>
      <c r="M85">
        <v>8.9190017489791003E-3</v>
      </c>
      <c r="N85">
        <v>8.49817642883243</v>
      </c>
      <c r="O85">
        <v>2.1245441072080999</v>
      </c>
      <c r="P85">
        <f>Table1[[#This Row],[calc % H2 umol/h]]/Table1[[#This Row],[PCAT_Gee-pt/g-c3n4]]</f>
        <v>419.04223021856018</v>
      </c>
      <c r="Q85">
        <v>3.0287873140932602</v>
      </c>
      <c r="R85">
        <v>0.144055100891717</v>
      </c>
      <c r="S85">
        <v>8.2553045372969898</v>
      </c>
      <c r="T85">
        <v>2.0638261343242399</v>
      </c>
      <c r="U85">
        <v>8.1417060714461295E-2</v>
      </c>
      <c r="V85">
        <v>0.75247866301543398</v>
      </c>
    </row>
    <row r="86" spans="1:22" x14ac:dyDescent="0.25">
      <c r="A86">
        <v>320700</v>
      </c>
      <c r="B86" t="s">
        <v>186</v>
      </c>
      <c r="C86" t="s">
        <v>19</v>
      </c>
      <c r="D86">
        <v>5.0699999999999999E-3</v>
      </c>
      <c r="E86">
        <v>5</v>
      </c>
      <c r="F86" s="1">
        <v>44281.347928240742</v>
      </c>
      <c r="G86" t="s">
        <v>187</v>
      </c>
      <c r="H86">
        <v>6</v>
      </c>
      <c r="I86">
        <v>10</v>
      </c>
      <c r="J86">
        <v>0.89512700000000001</v>
      </c>
      <c r="K86">
        <v>93.166611172200803</v>
      </c>
      <c r="L86">
        <v>3.0485018889214799</v>
      </c>
      <c r="M86">
        <v>1.0549898350220299E-2</v>
      </c>
      <c r="N86">
        <v>8.3090388547490495</v>
      </c>
      <c r="O86">
        <v>2.0772597136872601</v>
      </c>
      <c r="P86">
        <f>Table1[[#This Row],[calc % H2 umol/h]]/Table1[[#This Row],[PCAT_Gee-pt/g-c3n4]]</f>
        <v>409.71591985942018</v>
      </c>
      <c r="Q86">
        <v>2.96591580131272</v>
      </c>
      <c r="R86">
        <v>0.14119176685347701</v>
      </c>
      <c r="S86">
        <v>8.0839410736728503</v>
      </c>
      <c r="T86">
        <v>2.0209852684182099</v>
      </c>
      <c r="U86">
        <v>8.1377159397868395E-2</v>
      </c>
      <c r="V86">
        <v>0.73759397816709504</v>
      </c>
    </row>
    <row r="87" spans="1:22" x14ac:dyDescent="0.25">
      <c r="A87">
        <v>320701</v>
      </c>
      <c r="B87" t="s">
        <v>188</v>
      </c>
      <c r="C87" t="s">
        <v>19</v>
      </c>
      <c r="D87">
        <v>4.8999999999999998E-3</v>
      </c>
      <c r="E87">
        <v>5</v>
      </c>
      <c r="F87" s="1">
        <v>44281.356759259259</v>
      </c>
      <c r="G87" t="s">
        <v>189</v>
      </c>
      <c r="H87">
        <v>6</v>
      </c>
      <c r="I87">
        <v>11</v>
      </c>
      <c r="J87">
        <v>0.92025199999999996</v>
      </c>
      <c r="K87">
        <v>92.881346291312894</v>
      </c>
      <c r="L87">
        <v>3.3980061059281899</v>
      </c>
      <c r="M87">
        <v>1.6398266083200101E-2</v>
      </c>
      <c r="N87">
        <v>9.26165237602026</v>
      </c>
      <c r="O87">
        <v>2.3154130940050601</v>
      </c>
      <c r="P87">
        <f>Table1[[#This Row],[calc % H2 umol/h]]/Table1[[#This Row],[PCAT_Gee-pt/g-c3n4]]</f>
        <v>472.53328449082863</v>
      </c>
      <c r="Q87">
        <v>2.9246965212588698</v>
      </c>
      <c r="R87">
        <v>0.13444131757316199</v>
      </c>
      <c r="S87">
        <v>7.97159323463202</v>
      </c>
      <c r="T87">
        <v>1.9928983086580001</v>
      </c>
      <c r="U87">
        <v>7.9927620298937199E-2</v>
      </c>
      <c r="V87">
        <v>0.71602346120107196</v>
      </c>
    </row>
    <row r="88" spans="1:22" x14ac:dyDescent="0.25">
      <c r="A88">
        <v>320702</v>
      </c>
      <c r="B88" t="s">
        <v>190</v>
      </c>
      <c r="C88" t="s">
        <v>19</v>
      </c>
      <c r="D88">
        <v>4.9899999999999996E-3</v>
      </c>
      <c r="E88">
        <v>5</v>
      </c>
      <c r="F88" s="1">
        <v>44281.365520833337</v>
      </c>
      <c r="G88" t="s">
        <v>191</v>
      </c>
      <c r="H88">
        <v>6</v>
      </c>
      <c r="I88">
        <v>12</v>
      </c>
      <c r="J88">
        <v>0.85890200000000005</v>
      </c>
      <c r="K88">
        <v>93.003280997840506</v>
      </c>
      <c r="L88">
        <v>3.4421116396207898</v>
      </c>
      <c r="M88">
        <v>1.6724866786223602E-2</v>
      </c>
      <c r="N88">
        <v>9.38186702784418</v>
      </c>
      <c r="O88">
        <v>2.3454667569610401</v>
      </c>
      <c r="P88">
        <f>Table1[[#This Row],[calc % H2 umol/h]]/Table1[[#This Row],[PCAT_Gee-pt/g-c3n4]]</f>
        <v>470.03341822866537</v>
      </c>
      <c r="Q88">
        <v>2.7814070623878</v>
      </c>
      <c r="R88">
        <v>0.145568356813495</v>
      </c>
      <c r="S88">
        <v>7.5810415064003696</v>
      </c>
      <c r="T88">
        <v>1.8952603766000899</v>
      </c>
      <c r="U88">
        <v>8.0060955330574196E-2</v>
      </c>
      <c r="V88">
        <v>0.69313934482024897</v>
      </c>
    </row>
    <row r="89" spans="1:22" x14ac:dyDescent="0.25">
      <c r="A89">
        <v>320703</v>
      </c>
      <c r="B89" t="s">
        <v>192</v>
      </c>
      <c r="C89" t="s">
        <v>19</v>
      </c>
      <c r="D89">
        <v>4.96E-3</v>
      </c>
      <c r="E89">
        <v>5</v>
      </c>
      <c r="F89" s="1">
        <v>44281.374328703707</v>
      </c>
      <c r="G89" t="s">
        <v>193</v>
      </c>
      <c r="H89">
        <v>6</v>
      </c>
      <c r="I89">
        <v>13</v>
      </c>
      <c r="J89">
        <v>0.86722699999999997</v>
      </c>
      <c r="K89">
        <v>93.095128408928801</v>
      </c>
      <c r="L89">
        <v>3.3058721336678301</v>
      </c>
      <c r="M89">
        <v>7.9451692113745396E-3</v>
      </c>
      <c r="N89">
        <v>9.0105307486610293</v>
      </c>
      <c r="O89">
        <v>2.2526326871652498</v>
      </c>
      <c r="P89">
        <f>Table1[[#This Row],[calc % H2 umol/h]]/Table1[[#This Row],[PCAT_Gee-pt/g-c3n4]]</f>
        <v>454.15981596073584</v>
      </c>
      <c r="Q89">
        <v>2.8123439458099799</v>
      </c>
      <c r="R89">
        <v>0.14966456310047799</v>
      </c>
      <c r="S89">
        <v>7.6653635031601199</v>
      </c>
      <c r="T89">
        <v>1.91634087579003</v>
      </c>
      <c r="U89">
        <v>7.9964456725090505E-2</v>
      </c>
      <c r="V89">
        <v>0.70669105486820605</v>
      </c>
    </row>
    <row r="90" spans="1:22" x14ac:dyDescent="0.25">
      <c r="A90">
        <v>320704</v>
      </c>
      <c r="B90" t="s">
        <v>194</v>
      </c>
      <c r="C90" t="s">
        <v>19</v>
      </c>
      <c r="D90">
        <v>5.0299999999999997E-3</v>
      </c>
      <c r="E90">
        <v>5</v>
      </c>
      <c r="F90" s="1">
        <v>44281.383101851854</v>
      </c>
      <c r="G90" t="s">
        <v>195</v>
      </c>
      <c r="H90">
        <v>6</v>
      </c>
      <c r="I90">
        <v>14</v>
      </c>
      <c r="J90">
        <v>0.86722699999999997</v>
      </c>
      <c r="K90">
        <v>93.157176417847296</v>
      </c>
      <c r="L90">
        <v>3.2676777331186102</v>
      </c>
      <c r="M90">
        <v>1.9586727471949599E-2</v>
      </c>
      <c r="N90">
        <v>8.9064275629780294</v>
      </c>
      <c r="O90">
        <v>2.2266068907444998</v>
      </c>
      <c r="P90">
        <f>Table1[[#This Row],[calc % H2 umol/h]]/Table1[[#This Row],[PCAT_Gee-pt/g-c3n4]]</f>
        <v>442.66538583389661</v>
      </c>
      <c r="Q90">
        <v>2.7993239306184701</v>
      </c>
      <c r="R90">
        <v>0.15106586300394501</v>
      </c>
      <c r="S90">
        <v>7.6298759699199898</v>
      </c>
      <c r="T90">
        <v>1.9074689924799899</v>
      </c>
      <c r="U90">
        <v>7.9328604217366705E-2</v>
      </c>
      <c r="V90">
        <v>0.69649331419820704</v>
      </c>
    </row>
    <row r="91" spans="1:22" x14ac:dyDescent="0.25">
      <c r="A91">
        <v>320705</v>
      </c>
      <c r="B91" t="s">
        <v>196</v>
      </c>
      <c r="C91" t="s">
        <v>19</v>
      </c>
      <c r="D91">
        <v>5.0499999999999998E-3</v>
      </c>
      <c r="E91">
        <v>5</v>
      </c>
      <c r="F91" s="1">
        <v>44281.391863425924</v>
      </c>
      <c r="G91" t="s">
        <v>197</v>
      </c>
      <c r="H91">
        <v>6</v>
      </c>
      <c r="I91">
        <v>15</v>
      </c>
      <c r="J91">
        <v>0.87180199999999997</v>
      </c>
      <c r="K91">
        <v>93.426743772384995</v>
      </c>
      <c r="L91">
        <v>3.0252514168972899</v>
      </c>
      <c r="M91">
        <v>1.1103409244993701E-2</v>
      </c>
      <c r="N91">
        <v>8.2456670470613798</v>
      </c>
      <c r="O91">
        <v>2.0614167617653401</v>
      </c>
      <c r="P91">
        <f>Table1[[#This Row],[calc % H2 umol/h]]/Table1[[#This Row],[PCAT_Gee-pt/g-c3n4]]</f>
        <v>408.20133896343367</v>
      </c>
      <c r="Q91">
        <v>2.7760858336708698</v>
      </c>
      <c r="R91">
        <v>0.14228846223297201</v>
      </c>
      <c r="S91">
        <v>7.5665378919119997</v>
      </c>
      <c r="T91">
        <v>1.8916344729779999</v>
      </c>
      <c r="U91">
        <v>8.0234804789382205E-2</v>
      </c>
      <c r="V91">
        <v>0.69168417225742096</v>
      </c>
    </row>
    <row r="92" spans="1:22" x14ac:dyDescent="0.25">
      <c r="A92">
        <v>320706</v>
      </c>
      <c r="B92" t="s">
        <v>198</v>
      </c>
      <c r="C92" t="s">
        <v>19</v>
      </c>
      <c r="D92">
        <v>4.7999999999999996E-3</v>
      </c>
      <c r="E92">
        <v>5</v>
      </c>
      <c r="F92" s="1">
        <v>44281.401574074072</v>
      </c>
      <c r="G92" t="s">
        <v>199</v>
      </c>
      <c r="H92">
        <v>7</v>
      </c>
      <c r="I92">
        <v>1</v>
      </c>
      <c r="J92">
        <v>0.85612699999999997</v>
      </c>
      <c r="K92">
        <v>93.400698530269295</v>
      </c>
      <c r="L92">
        <v>3.11224017823029</v>
      </c>
      <c r="M92">
        <v>1.2214723343760401E-2</v>
      </c>
      <c r="N92">
        <v>8.4827648164507092</v>
      </c>
      <c r="O92">
        <v>2.1206912041126702</v>
      </c>
      <c r="P92">
        <f>Table1[[#This Row],[calc % H2 umol/h]]/Table1[[#This Row],[PCAT_Gee-pt/g-c3n4]]</f>
        <v>441.810667523473</v>
      </c>
      <c r="Q92">
        <v>2.7256647950307902</v>
      </c>
      <c r="R92">
        <v>0.14491045601851599</v>
      </c>
      <c r="S92">
        <v>7.4291096125726703</v>
      </c>
      <c r="T92">
        <v>1.85727740314316</v>
      </c>
      <c r="U92">
        <v>7.9685340661742599E-2</v>
      </c>
      <c r="V92">
        <v>0.68171115580780495</v>
      </c>
    </row>
    <row r="93" spans="1:22" x14ac:dyDescent="0.25">
      <c r="A93">
        <v>320707</v>
      </c>
      <c r="B93" t="s">
        <v>200</v>
      </c>
      <c r="C93" t="s">
        <v>19</v>
      </c>
      <c r="D93">
        <v>4.81E-3</v>
      </c>
      <c r="E93">
        <v>5</v>
      </c>
      <c r="F93" s="1">
        <v>44281.41033564815</v>
      </c>
      <c r="G93" t="s">
        <v>201</v>
      </c>
      <c r="H93">
        <v>7</v>
      </c>
      <c r="I93">
        <v>2</v>
      </c>
      <c r="J93">
        <v>0.805952</v>
      </c>
      <c r="K93">
        <v>93.6551765241597</v>
      </c>
      <c r="L93">
        <v>3.00163897960757</v>
      </c>
      <c r="M93">
        <v>2.2515076422268101E-2</v>
      </c>
      <c r="N93">
        <v>8.1813086618464705</v>
      </c>
      <c r="O93">
        <v>2.0453271654616101</v>
      </c>
      <c r="P93">
        <f>Table1[[#This Row],[calc % H2 umol/h]]/Table1[[#This Row],[PCAT_Gee-pt/g-c3n4]]</f>
        <v>425.22394292341164</v>
      </c>
      <c r="Q93">
        <v>2.6054166828345502</v>
      </c>
      <c r="R93">
        <v>0.148362973783633</v>
      </c>
      <c r="S93">
        <v>7.1013596970880197</v>
      </c>
      <c r="T93">
        <v>1.775339924272</v>
      </c>
      <c r="U93">
        <v>7.9527639440175393E-2</v>
      </c>
      <c r="V93">
        <v>0.65824017395791501</v>
      </c>
    </row>
    <row r="94" spans="1:22" x14ac:dyDescent="0.25">
      <c r="A94">
        <v>320708</v>
      </c>
      <c r="B94" t="s">
        <v>202</v>
      </c>
      <c r="C94" t="s">
        <v>19</v>
      </c>
      <c r="D94">
        <v>4.9199999999999999E-3</v>
      </c>
      <c r="E94">
        <v>5</v>
      </c>
      <c r="F94" s="1">
        <v>44281.41915509259</v>
      </c>
      <c r="G94" t="s">
        <v>203</v>
      </c>
      <c r="H94">
        <v>7</v>
      </c>
      <c r="I94">
        <v>3</v>
      </c>
      <c r="J94">
        <v>0.80872699999999997</v>
      </c>
      <c r="K94">
        <v>93.563511525076393</v>
      </c>
      <c r="L94">
        <v>3.1330644372881</v>
      </c>
      <c r="M94">
        <v>2.6154299683614199E-2</v>
      </c>
      <c r="N94">
        <v>8.5395237045660508</v>
      </c>
      <c r="O94">
        <v>2.13488092614151</v>
      </c>
      <c r="P94">
        <f>Table1[[#This Row],[calc % H2 umol/h]]/Table1[[#This Row],[PCAT_Gee-pt/g-c3n4]]</f>
        <v>433.91888742713621</v>
      </c>
      <c r="Q94">
        <v>2.5742913764789899</v>
      </c>
      <c r="R94">
        <v>0.13638217807685099</v>
      </c>
      <c r="S94">
        <v>7.0165241321785299</v>
      </c>
      <c r="T94">
        <v>1.75413103304463</v>
      </c>
      <c r="U94">
        <v>7.8232239160211201E-2</v>
      </c>
      <c r="V94">
        <v>0.65090042199626497</v>
      </c>
    </row>
    <row r="95" spans="1:22" x14ac:dyDescent="0.25">
      <c r="A95">
        <v>320709</v>
      </c>
      <c r="B95" t="s">
        <v>204</v>
      </c>
      <c r="C95" t="s">
        <v>19</v>
      </c>
      <c r="D95">
        <v>5.0099999999999997E-3</v>
      </c>
      <c r="E95">
        <v>5</v>
      </c>
      <c r="F95" s="1">
        <v>44281.427905092591</v>
      </c>
      <c r="G95" t="s">
        <v>205</v>
      </c>
      <c r="H95">
        <v>7</v>
      </c>
      <c r="I95">
        <v>4</v>
      </c>
      <c r="J95">
        <v>0.805952</v>
      </c>
      <c r="K95">
        <v>93.597092527283607</v>
      </c>
      <c r="L95">
        <v>3.1149920125252799</v>
      </c>
      <c r="M95">
        <v>1.8275721797398101E-2</v>
      </c>
      <c r="N95">
        <v>8.4902652540138099</v>
      </c>
      <c r="O95">
        <v>2.1225663135034498</v>
      </c>
      <c r="P95">
        <f>Table1[[#This Row],[calc % H2 umol/h]]/Table1[[#This Row],[PCAT_Gee-pt/g-c3n4]]</f>
        <v>423.66593083901199</v>
      </c>
      <c r="Q95">
        <v>2.56171335828529</v>
      </c>
      <c r="R95">
        <v>0.15217360959601101</v>
      </c>
      <c r="S95">
        <v>6.9822413120605598</v>
      </c>
      <c r="T95">
        <v>1.7455603280151399</v>
      </c>
      <c r="U95">
        <v>7.9093413789981706E-2</v>
      </c>
      <c r="V95">
        <v>0.64710868811580102</v>
      </c>
    </row>
    <row r="96" spans="1:22" x14ac:dyDescent="0.25">
      <c r="A96">
        <v>320710</v>
      </c>
      <c r="B96" t="s">
        <v>206</v>
      </c>
      <c r="C96" t="s">
        <v>19</v>
      </c>
      <c r="D96">
        <v>4.9100000000000003E-3</v>
      </c>
      <c r="E96">
        <v>5</v>
      </c>
      <c r="F96" s="1">
        <v>44281.436678240738</v>
      </c>
      <c r="G96" t="s">
        <v>207</v>
      </c>
      <c r="H96">
        <v>7</v>
      </c>
      <c r="I96">
        <v>5</v>
      </c>
      <c r="J96">
        <v>0.89790199999999998</v>
      </c>
      <c r="K96">
        <v>93.280939455417695</v>
      </c>
      <c r="L96">
        <v>3.1280790211235598</v>
      </c>
      <c r="M96">
        <v>1.24680472512535E-2</v>
      </c>
      <c r="N96">
        <v>8.5259353854087507</v>
      </c>
      <c r="O96">
        <v>2.1314838463521801</v>
      </c>
      <c r="P96">
        <f>Table1[[#This Row],[calc % H2 umol/h]]/Table1[[#This Row],[PCAT_Gee-pt/g-c3n4]]</f>
        <v>434.11076300451731</v>
      </c>
      <c r="Q96">
        <v>2.8157594484685302</v>
      </c>
      <c r="R96">
        <v>0.13279238860397399</v>
      </c>
      <c r="S96">
        <v>7.6746728443816403</v>
      </c>
      <c r="T96">
        <v>1.9186682110954101</v>
      </c>
      <c r="U96">
        <v>7.9913572710088907E-2</v>
      </c>
      <c r="V96">
        <v>0.69530850228003804</v>
      </c>
    </row>
    <row r="97" spans="1:22" x14ac:dyDescent="0.25">
      <c r="A97">
        <v>320711</v>
      </c>
      <c r="B97" t="s">
        <v>208</v>
      </c>
      <c r="C97" t="s">
        <v>19</v>
      </c>
      <c r="D97">
        <v>4.8599999999999997E-3</v>
      </c>
      <c r="E97">
        <v>5</v>
      </c>
      <c r="F97" s="1">
        <v>44281.445497685185</v>
      </c>
      <c r="G97" t="s">
        <v>209</v>
      </c>
      <c r="H97">
        <v>7</v>
      </c>
      <c r="I97">
        <v>6</v>
      </c>
      <c r="J97">
        <v>0.89790199999999998</v>
      </c>
      <c r="K97">
        <v>93.285434619599201</v>
      </c>
      <c r="L97">
        <v>3.1302744016041002</v>
      </c>
      <c r="M97">
        <v>1.23293670179991E-2</v>
      </c>
      <c r="N97">
        <v>8.5319191447694003</v>
      </c>
      <c r="O97">
        <v>2.1329797861923501</v>
      </c>
      <c r="P97">
        <f>Table1[[#This Row],[calc % H2 umol/h]]/Table1[[#This Row],[PCAT_Gee-pt/g-c3n4]]</f>
        <v>438.88472966920784</v>
      </c>
      <c r="Q97">
        <v>2.8120793506071302</v>
      </c>
      <c r="R97">
        <v>0.13651019278881499</v>
      </c>
      <c r="S97">
        <v>7.6646423188206096</v>
      </c>
      <c r="T97">
        <v>1.91616057970515</v>
      </c>
      <c r="U97">
        <v>8.0993811654859402E-2</v>
      </c>
      <c r="V97">
        <v>0.69121781653463199</v>
      </c>
    </row>
    <row r="98" spans="1:22" x14ac:dyDescent="0.25">
      <c r="A98">
        <v>320712</v>
      </c>
      <c r="B98" t="s">
        <v>210</v>
      </c>
      <c r="C98" t="s">
        <v>19</v>
      </c>
      <c r="D98">
        <v>4.7200000000000002E-3</v>
      </c>
      <c r="E98">
        <v>5</v>
      </c>
      <c r="F98" s="1">
        <v>44281.454270833332</v>
      </c>
      <c r="G98" t="s">
        <v>211</v>
      </c>
      <c r="H98">
        <v>7</v>
      </c>
      <c r="I98">
        <v>7</v>
      </c>
      <c r="J98">
        <v>0.90352699999999997</v>
      </c>
      <c r="K98">
        <v>93.357218437172705</v>
      </c>
      <c r="L98">
        <v>3.0343684501005899</v>
      </c>
      <c r="M98">
        <v>1.06761378111709E-2</v>
      </c>
      <c r="N98">
        <v>8.2705165586859497</v>
      </c>
      <c r="O98">
        <v>2.0676291396714799</v>
      </c>
      <c r="P98">
        <f>Table1[[#This Row],[calc % H2 umol/h]]/Table1[[#This Row],[PCAT_Gee-pt/g-c3n4]]</f>
        <v>438.05702111683894</v>
      </c>
      <c r="Q98">
        <v>2.8328149539617602</v>
      </c>
      <c r="R98">
        <v>0.136464733918995</v>
      </c>
      <c r="S98">
        <v>7.7211595657268601</v>
      </c>
      <c r="T98">
        <v>1.9302898914317099</v>
      </c>
      <c r="U98">
        <v>8.1332163936925495E-2</v>
      </c>
      <c r="V98">
        <v>0.69426599482797602</v>
      </c>
    </row>
    <row r="99" spans="1:22" x14ac:dyDescent="0.25">
      <c r="A99">
        <v>320713</v>
      </c>
      <c r="B99" t="s">
        <v>212</v>
      </c>
      <c r="C99" t="s">
        <v>19</v>
      </c>
      <c r="D99">
        <v>4.7000000000000002E-3</v>
      </c>
      <c r="E99">
        <v>5</v>
      </c>
      <c r="F99" s="1">
        <v>44281.463159722225</v>
      </c>
      <c r="G99" t="s">
        <v>213</v>
      </c>
      <c r="H99">
        <v>7</v>
      </c>
      <c r="I99">
        <v>8</v>
      </c>
      <c r="J99">
        <v>0.900752</v>
      </c>
      <c r="K99">
        <v>93.388334701369899</v>
      </c>
      <c r="L99">
        <v>2.98318849453584</v>
      </c>
      <c r="M99">
        <v>1.63033844880251E-2</v>
      </c>
      <c r="N99">
        <v>8.1310197648944698</v>
      </c>
      <c r="O99">
        <v>2.0327549412236099</v>
      </c>
      <c r="P99">
        <f>Table1[[#This Row],[calc % H2 umol/h]]/Table1[[#This Row],[PCAT_Gee-pt/g-c3n4]]</f>
        <v>432.50105132417229</v>
      </c>
      <c r="Q99">
        <v>2.8489509736638099</v>
      </c>
      <c r="R99">
        <v>0.14153982550379601</v>
      </c>
      <c r="S99">
        <v>7.7651401238995597</v>
      </c>
      <c r="T99">
        <v>1.9412850309748899</v>
      </c>
      <c r="U99">
        <v>8.1385012021369899E-2</v>
      </c>
      <c r="V99">
        <v>0.698140818409002</v>
      </c>
    </row>
    <row r="100" spans="1:22" x14ac:dyDescent="0.25">
      <c r="A100">
        <v>320714</v>
      </c>
      <c r="B100" t="s">
        <v>214</v>
      </c>
      <c r="C100" t="s">
        <v>19</v>
      </c>
      <c r="D100">
        <v>5.0299999999999997E-3</v>
      </c>
      <c r="E100">
        <v>5</v>
      </c>
      <c r="F100" s="1">
        <v>44281.471967592595</v>
      </c>
      <c r="G100" t="s">
        <v>215</v>
      </c>
      <c r="H100">
        <v>7</v>
      </c>
      <c r="I100">
        <v>9</v>
      </c>
      <c r="J100">
        <v>0.900752</v>
      </c>
      <c r="K100">
        <v>93.193319381309095</v>
      </c>
      <c r="L100">
        <v>3.1866000443842499</v>
      </c>
      <c r="M100">
        <v>1.08609943343928E-2</v>
      </c>
      <c r="N100">
        <v>8.6854410947080893</v>
      </c>
      <c r="O100">
        <v>2.1713602736770201</v>
      </c>
      <c r="P100">
        <f>Table1[[#This Row],[calc % H2 umol/h]]/Table1[[#This Row],[PCAT_Gee-pt/g-c3n4]]</f>
        <v>431.68196295765807</v>
      </c>
      <c r="Q100">
        <v>2.8448977771388799</v>
      </c>
      <c r="R100">
        <v>0.14344229937776101</v>
      </c>
      <c r="S100">
        <v>7.7540926754679402</v>
      </c>
      <c r="T100">
        <v>1.93852316886698</v>
      </c>
      <c r="U100">
        <v>8.0063354011633794E-2</v>
      </c>
      <c r="V100">
        <v>0.695119443156064</v>
      </c>
    </row>
    <row r="101" spans="1:22" x14ac:dyDescent="0.25">
      <c r="A101">
        <v>320715</v>
      </c>
      <c r="B101" t="s">
        <v>216</v>
      </c>
      <c r="C101" t="s">
        <v>19</v>
      </c>
      <c r="D101">
        <v>4.9699999999999996E-3</v>
      </c>
      <c r="E101">
        <v>5</v>
      </c>
      <c r="F101" s="1">
        <v>44281.480775462966</v>
      </c>
      <c r="G101" t="s">
        <v>217</v>
      </c>
      <c r="H101">
        <v>7</v>
      </c>
      <c r="I101">
        <v>10</v>
      </c>
      <c r="J101">
        <v>0.89512700000000001</v>
      </c>
      <c r="K101">
        <v>93.286648046734499</v>
      </c>
      <c r="L101">
        <v>3.1014934273391099</v>
      </c>
      <c r="M101">
        <v>1.15011583900765E-2</v>
      </c>
      <c r="N101">
        <v>8.4534733237861808</v>
      </c>
      <c r="O101">
        <v>2.1133683309465399</v>
      </c>
      <c r="P101">
        <f>Table1[[#This Row],[calc % H2 umol/h]]/Table1[[#This Row],[PCAT_Gee-pt/g-c3n4]]</f>
        <v>425.2250162870302</v>
      </c>
      <c r="Q101">
        <v>2.8397572361744601</v>
      </c>
      <c r="R101">
        <v>0.136734339420996</v>
      </c>
      <c r="S101">
        <v>7.7400815460135002</v>
      </c>
      <c r="T101">
        <v>1.9350203865033699</v>
      </c>
      <c r="U101">
        <v>8.0541066075643E-2</v>
      </c>
      <c r="V101">
        <v>0.69156022367626502</v>
      </c>
    </row>
    <row r="102" spans="1:22" x14ac:dyDescent="0.25">
      <c r="A102">
        <v>320716</v>
      </c>
      <c r="B102" t="s">
        <v>218</v>
      </c>
      <c r="C102" t="s">
        <v>19</v>
      </c>
      <c r="D102">
        <v>4.8799999999999998E-3</v>
      </c>
      <c r="E102">
        <v>5</v>
      </c>
      <c r="F102" s="1">
        <v>44281.489594907405</v>
      </c>
      <c r="G102" t="s">
        <v>219</v>
      </c>
      <c r="H102">
        <v>7</v>
      </c>
      <c r="I102">
        <v>11</v>
      </c>
      <c r="J102">
        <v>0.88680199999999998</v>
      </c>
      <c r="K102">
        <v>93.334432346883304</v>
      </c>
      <c r="L102">
        <v>3.1281140424405298</v>
      </c>
      <c r="M102">
        <v>1.6905521695624801E-2</v>
      </c>
      <c r="N102">
        <v>8.5260308399940197</v>
      </c>
      <c r="O102">
        <v>2.1315077099985</v>
      </c>
      <c r="P102">
        <f>Table1[[#This Row],[calc % H2 umol/h]]/Table1[[#This Row],[PCAT_Gee-pt/g-c3n4]]</f>
        <v>436.78436680297136</v>
      </c>
      <c r="Q102">
        <v>2.7856856847089899</v>
      </c>
      <c r="R102">
        <v>0.13494806422684899</v>
      </c>
      <c r="S102">
        <v>7.5927033784958997</v>
      </c>
      <c r="T102">
        <v>1.89817584462397</v>
      </c>
      <c r="U102">
        <v>8.0649706162355797E-2</v>
      </c>
      <c r="V102">
        <v>0.67111821980474795</v>
      </c>
    </row>
    <row r="103" spans="1:22" x14ac:dyDescent="0.25">
      <c r="A103">
        <v>320717</v>
      </c>
      <c r="B103" t="s">
        <v>220</v>
      </c>
      <c r="C103" t="s">
        <v>19</v>
      </c>
      <c r="D103">
        <v>4.9500000000000004E-3</v>
      </c>
      <c r="E103">
        <v>5</v>
      </c>
      <c r="F103" s="1">
        <v>44281.498437499999</v>
      </c>
      <c r="G103" t="s">
        <v>221</v>
      </c>
      <c r="H103">
        <v>7</v>
      </c>
      <c r="I103">
        <v>12</v>
      </c>
      <c r="J103">
        <v>0.900752</v>
      </c>
      <c r="K103">
        <v>93.310207426292294</v>
      </c>
      <c r="L103">
        <v>3.11811700065793</v>
      </c>
      <c r="M103">
        <v>1.30663718183908E-2</v>
      </c>
      <c r="N103">
        <v>8.49878276483091</v>
      </c>
      <c r="O103">
        <v>2.1246956912077199</v>
      </c>
      <c r="P103">
        <f>Table1[[#This Row],[calc % H2 umol/h]]/Table1[[#This Row],[PCAT_Gee-pt/g-c3n4]]</f>
        <v>429.23145276923634</v>
      </c>
      <c r="Q103">
        <v>2.8082598581162599</v>
      </c>
      <c r="R103">
        <v>0.13248065609762599</v>
      </c>
      <c r="S103">
        <v>7.6542318573321797</v>
      </c>
      <c r="T103">
        <v>1.91355796433304</v>
      </c>
      <c r="U103">
        <v>8.0569365050751601E-2</v>
      </c>
      <c r="V103">
        <v>0.68284634988270798</v>
      </c>
    </row>
    <row r="104" spans="1:22" x14ac:dyDescent="0.25">
      <c r="A104">
        <v>320718</v>
      </c>
      <c r="B104" t="s">
        <v>222</v>
      </c>
      <c r="C104" t="s">
        <v>19</v>
      </c>
      <c r="D104">
        <v>4.8199999999999996E-3</v>
      </c>
      <c r="E104">
        <v>5</v>
      </c>
      <c r="F104" s="1">
        <v>44281.507245370369</v>
      </c>
      <c r="G104" t="s">
        <v>223</v>
      </c>
      <c r="H104">
        <v>7</v>
      </c>
      <c r="I104">
        <v>13</v>
      </c>
      <c r="J104">
        <v>0.900752</v>
      </c>
      <c r="K104">
        <v>93.216954915368902</v>
      </c>
      <c r="L104">
        <v>3.1965683084263601</v>
      </c>
      <c r="M104">
        <v>1.2247462304238E-2</v>
      </c>
      <c r="N104">
        <v>8.7126107328642206</v>
      </c>
      <c r="O104">
        <v>2.1781526832160498</v>
      </c>
      <c r="P104">
        <f>Table1[[#This Row],[calc % H2 umol/h]]/Table1[[#This Row],[PCAT_Gee-pt/g-c3n4]]</f>
        <v>451.89889693279048</v>
      </c>
      <c r="Q104">
        <v>2.8236842576517001</v>
      </c>
      <c r="R104">
        <v>0.13294368940641199</v>
      </c>
      <c r="S104">
        <v>7.69627281374978</v>
      </c>
      <c r="T104">
        <v>1.9240682034374399</v>
      </c>
      <c r="U104">
        <v>8.1045284365258194E-2</v>
      </c>
      <c r="V104">
        <v>0.68174723418767802</v>
      </c>
    </row>
    <row r="105" spans="1:22" x14ac:dyDescent="0.25">
      <c r="A105">
        <v>320719</v>
      </c>
      <c r="B105" t="s">
        <v>224</v>
      </c>
      <c r="C105" t="s">
        <v>19</v>
      </c>
      <c r="D105">
        <v>4.79E-3</v>
      </c>
      <c r="E105">
        <v>5</v>
      </c>
      <c r="F105" s="1">
        <v>44281.516064814816</v>
      </c>
      <c r="G105" t="s">
        <v>225</v>
      </c>
      <c r="H105">
        <v>7</v>
      </c>
      <c r="I105">
        <v>14</v>
      </c>
      <c r="J105">
        <v>0.89790199999999998</v>
      </c>
      <c r="K105">
        <v>93.172669501255697</v>
      </c>
      <c r="L105">
        <v>3.2413307347157199</v>
      </c>
      <c r="M105">
        <v>9.3803342809025692E-3</v>
      </c>
      <c r="N105">
        <v>8.8346158202229592</v>
      </c>
      <c r="O105">
        <v>2.2086539550557398</v>
      </c>
      <c r="P105">
        <f>Table1[[#This Row],[calc % H2 umol/h]]/Table1[[#This Row],[PCAT_Gee-pt/g-c3n4]]</f>
        <v>461.09685909305631</v>
      </c>
      <c r="Q105">
        <v>2.824282194222</v>
      </c>
      <c r="R105">
        <v>0.14801899371275701</v>
      </c>
      <c r="S105">
        <v>7.6979025579245697</v>
      </c>
      <c r="T105">
        <v>1.92447563948114</v>
      </c>
      <c r="U105">
        <v>7.9910888945412595E-2</v>
      </c>
      <c r="V105">
        <v>0.68180668086114204</v>
      </c>
    </row>
    <row r="106" spans="1:22" x14ac:dyDescent="0.25">
      <c r="A106">
        <v>320720</v>
      </c>
      <c r="B106" t="s">
        <v>226</v>
      </c>
      <c r="C106" t="s">
        <v>19</v>
      </c>
      <c r="D106">
        <v>4.9300000000000004E-3</v>
      </c>
      <c r="E106">
        <v>5</v>
      </c>
      <c r="F106" s="1">
        <v>44281.524861111109</v>
      </c>
      <c r="G106" t="s">
        <v>227</v>
      </c>
      <c r="H106">
        <v>7</v>
      </c>
      <c r="I106">
        <v>15</v>
      </c>
      <c r="J106">
        <v>0.90352699999999997</v>
      </c>
      <c r="K106">
        <v>93.212281807436199</v>
      </c>
      <c r="L106">
        <v>3.1857641228291098</v>
      </c>
      <c r="M106">
        <v>1.8115496090636701E-2</v>
      </c>
      <c r="N106">
        <v>8.6831626953715304</v>
      </c>
      <c r="O106">
        <v>2.1707906738428799</v>
      </c>
      <c r="P106">
        <f>Table1[[#This Row],[calc % H2 umol/h]]/Table1[[#This Row],[PCAT_Gee-pt/g-c3n4]]</f>
        <v>440.32265189510747</v>
      </c>
      <c r="Q106">
        <v>2.83669365014363</v>
      </c>
      <c r="R106">
        <v>0.14750289288707599</v>
      </c>
      <c r="S106">
        <v>7.7317313936132104</v>
      </c>
      <c r="T106">
        <v>1.9329328484032999</v>
      </c>
      <c r="U106">
        <v>8.0775288473821094E-2</v>
      </c>
      <c r="V106">
        <v>0.68448513111722098</v>
      </c>
    </row>
    <row r="107" spans="1:22" x14ac:dyDescent="0.25">
      <c r="A107">
        <v>320721</v>
      </c>
      <c r="B107" t="s">
        <v>228</v>
      </c>
      <c r="C107" t="s">
        <v>19</v>
      </c>
      <c r="D107">
        <v>4.9399999999999999E-3</v>
      </c>
      <c r="E107">
        <v>5</v>
      </c>
      <c r="F107" s="1">
        <v>44281.534583333334</v>
      </c>
      <c r="G107" t="s">
        <v>229</v>
      </c>
      <c r="H107">
        <v>8</v>
      </c>
      <c r="I107">
        <v>1</v>
      </c>
      <c r="J107">
        <v>0.90352699999999997</v>
      </c>
      <c r="K107">
        <v>92.688418094328796</v>
      </c>
      <c r="L107">
        <v>3.66273904332754</v>
      </c>
      <c r="M107">
        <v>1.8348223239943201E-2</v>
      </c>
      <c r="N107">
        <v>9.9832121267216998</v>
      </c>
      <c r="O107">
        <v>2.4958030316804201</v>
      </c>
      <c r="P107">
        <f>Table1[[#This Row],[calc % H2 umol/h]]/Table1[[#This Row],[PCAT_Gee-pt/g-c3n4]]</f>
        <v>505.22328576526724</v>
      </c>
      <c r="Q107">
        <v>2.8717444414279001</v>
      </c>
      <c r="R107">
        <v>0.140748563819003</v>
      </c>
      <c r="S107">
        <v>7.82726631446371</v>
      </c>
      <c r="T107">
        <v>1.95681657861592</v>
      </c>
      <c r="U107">
        <v>8.0995216913925694E-2</v>
      </c>
      <c r="V107">
        <v>0.69610320400174197</v>
      </c>
    </row>
    <row r="108" spans="1:22" x14ac:dyDescent="0.25">
      <c r="A108">
        <v>320722</v>
      </c>
      <c r="B108" t="s">
        <v>230</v>
      </c>
      <c r="C108" t="s">
        <v>19</v>
      </c>
      <c r="D108">
        <v>4.8300000000000001E-3</v>
      </c>
      <c r="E108">
        <v>5</v>
      </c>
      <c r="F108" s="1">
        <v>44281.543414351851</v>
      </c>
      <c r="G108" t="s">
        <v>231</v>
      </c>
      <c r="H108">
        <v>8</v>
      </c>
      <c r="I108">
        <v>2</v>
      </c>
      <c r="J108">
        <v>0.90907700000000002</v>
      </c>
      <c r="K108">
        <v>92.987760611847705</v>
      </c>
      <c r="L108">
        <v>3.36017837147357</v>
      </c>
      <c r="M108">
        <v>1.80555431603182E-2</v>
      </c>
      <c r="N108">
        <v>9.1585485805091693</v>
      </c>
      <c r="O108">
        <v>2.2896371451272901</v>
      </c>
      <c r="P108">
        <f>Table1[[#This Row],[calc % H2 umol/h]]/Table1[[#This Row],[PCAT_Gee-pt/g-c3n4]]</f>
        <v>474.04495758328989</v>
      </c>
      <c r="Q108">
        <v>2.8748159704210599</v>
      </c>
      <c r="R108">
        <v>0.13478836262366201</v>
      </c>
      <c r="S108">
        <v>7.8356381163118103</v>
      </c>
      <c r="T108">
        <v>1.9589095290779499</v>
      </c>
      <c r="U108">
        <v>8.1497177404798199E-2</v>
      </c>
      <c r="V108">
        <v>0.69574786885276696</v>
      </c>
    </row>
    <row r="109" spans="1:22" x14ac:dyDescent="0.25">
      <c r="A109">
        <v>320723</v>
      </c>
      <c r="B109" t="s">
        <v>232</v>
      </c>
      <c r="C109" t="s">
        <v>19</v>
      </c>
      <c r="D109">
        <v>4.7299999999999998E-3</v>
      </c>
      <c r="E109">
        <v>5</v>
      </c>
      <c r="F109" s="1">
        <v>44281.552164351851</v>
      </c>
      <c r="G109" t="s">
        <v>233</v>
      </c>
      <c r="H109">
        <v>8</v>
      </c>
      <c r="I109">
        <v>3</v>
      </c>
      <c r="J109">
        <v>0.88395199999999996</v>
      </c>
      <c r="K109">
        <v>93.162661425302105</v>
      </c>
      <c r="L109">
        <v>3.2057939454597202</v>
      </c>
      <c r="M109">
        <v>1.66940027157754E-2</v>
      </c>
      <c r="N109">
        <v>8.73775625658803</v>
      </c>
      <c r="O109">
        <v>2.184439064147</v>
      </c>
      <c r="P109">
        <f>Table1[[#This Row],[calc % H2 umol/h]]/Table1[[#This Row],[PCAT_Gee-pt/g-c3n4]]</f>
        <v>461.82644062304439</v>
      </c>
      <c r="Q109">
        <v>2.8579572631032701</v>
      </c>
      <c r="R109">
        <v>0.144668811276321</v>
      </c>
      <c r="S109">
        <v>7.7896877907917998</v>
      </c>
      <c r="T109">
        <v>1.94742194769795</v>
      </c>
      <c r="U109">
        <v>8.1032067895491305E-2</v>
      </c>
      <c r="V109">
        <v>0.69255529823941697</v>
      </c>
    </row>
    <row r="110" spans="1:22" x14ac:dyDescent="0.25">
      <c r="A110">
        <v>320724</v>
      </c>
      <c r="B110" t="s">
        <v>234</v>
      </c>
      <c r="C110" t="s">
        <v>19</v>
      </c>
      <c r="D110">
        <v>4.8599999999999997E-3</v>
      </c>
      <c r="E110">
        <v>5</v>
      </c>
      <c r="F110" s="1">
        <v>44281.560925925929</v>
      </c>
      <c r="G110" t="s">
        <v>235</v>
      </c>
      <c r="H110">
        <v>8</v>
      </c>
      <c r="I110">
        <v>4</v>
      </c>
      <c r="J110">
        <v>0.88395199999999996</v>
      </c>
      <c r="K110">
        <v>93.211125918416002</v>
      </c>
      <c r="L110">
        <v>3.1353277500288201</v>
      </c>
      <c r="M110">
        <v>1.5908359856055699E-2</v>
      </c>
      <c r="N110">
        <v>8.5456926210333197</v>
      </c>
      <c r="O110">
        <v>2.1364231552583299</v>
      </c>
      <c r="P110">
        <f>Table1[[#This Row],[calc % H2 umol/h]]/Table1[[#This Row],[PCAT_Gee-pt/g-c3n4]]</f>
        <v>439.59324182270166</v>
      </c>
      <c r="Q110">
        <v>2.8735969569887199</v>
      </c>
      <c r="R110">
        <v>0.14409926718107799</v>
      </c>
      <c r="S110">
        <v>7.8323155564634597</v>
      </c>
      <c r="T110">
        <v>1.95807888911586</v>
      </c>
      <c r="U110">
        <v>8.2047547347978103E-2</v>
      </c>
      <c r="V110">
        <v>0.697901827218396</v>
      </c>
    </row>
    <row r="111" spans="1:22" x14ac:dyDescent="0.25">
      <c r="A111">
        <v>320725</v>
      </c>
      <c r="B111" t="s">
        <v>236</v>
      </c>
      <c r="C111" t="s">
        <v>19</v>
      </c>
      <c r="D111">
        <v>4.7499999999999999E-3</v>
      </c>
      <c r="E111">
        <v>5</v>
      </c>
      <c r="F111" s="1">
        <v>44281.569687499999</v>
      </c>
      <c r="G111" t="s">
        <v>237</v>
      </c>
      <c r="H111">
        <v>8</v>
      </c>
      <c r="I111">
        <v>5</v>
      </c>
      <c r="J111">
        <v>0.88680199999999998</v>
      </c>
      <c r="K111">
        <v>93.464512738286501</v>
      </c>
      <c r="L111">
        <v>2.8903207810065799</v>
      </c>
      <c r="M111">
        <v>9.6342677982137297E-3</v>
      </c>
      <c r="N111">
        <v>7.8778982421981603</v>
      </c>
      <c r="O111">
        <v>1.9694745605495401</v>
      </c>
      <c r="P111">
        <f>Table1[[#This Row],[calc % H2 umol/h]]/Table1[[#This Row],[PCAT_Gee-pt/g-c3n4]]</f>
        <v>414.62622327358741</v>
      </c>
      <c r="Q111">
        <v>2.86840466793047</v>
      </c>
      <c r="R111">
        <v>0.13886622797916301</v>
      </c>
      <c r="S111">
        <v>7.8181633816897298</v>
      </c>
      <c r="T111">
        <v>1.95454084542243</v>
      </c>
      <c r="U111">
        <v>8.1826346639415598E-2</v>
      </c>
      <c r="V111">
        <v>0.69493546613699797</v>
      </c>
    </row>
    <row r="112" spans="1:22" x14ac:dyDescent="0.25">
      <c r="A112">
        <v>320726</v>
      </c>
      <c r="B112" t="s">
        <v>238</v>
      </c>
      <c r="C112" t="s">
        <v>19</v>
      </c>
      <c r="D112">
        <v>4.7299999999999998E-3</v>
      </c>
      <c r="E112">
        <v>5</v>
      </c>
      <c r="F112" s="1">
        <v>44281.57849537037</v>
      </c>
      <c r="G112" t="s">
        <v>239</v>
      </c>
      <c r="H112">
        <v>8</v>
      </c>
      <c r="I112">
        <v>6</v>
      </c>
      <c r="J112">
        <v>0.88395199999999996</v>
      </c>
      <c r="K112">
        <v>93.018297226552306</v>
      </c>
      <c r="L112">
        <v>3.3773597451303101</v>
      </c>
      <c r="M112">
        <v>2.6354763309546302E-2</v>
      </c>
      <c r="N112">
        <v>9.2053783698593392</v>
      </c>
      <c r="O112">
        <v>2.3013445924648299</v>
      </c>
      <c r="P112">
        <f>Table1[[#This Row],[calc % H2 umol/h]]/Table1[[#This Row],[PCAT_Gee-pt/g-c3n4]]</f>
        <v>486.54219713844185</v>
      </c>
      <c r="Q112">
        <v>2.8357632918561402</v>
      </c>
      <c r="R112">
        <v>0.13580693204425801</v>
      </c>
      <c r="S112">
        <v>7.7291955962146099</v>
      </c>
      <c r="T112">
        <v>1.93229889905365</v>
      </c>
      <c r="U112">
        <v>8.2888629739611003E-2</v>
      </c>
      <c r="V112">
        <v>0.68569110672153899</v>
      </c>
    </row>
    <row r="113" spans="1:22" x14ac:dyDescent="0.25">
      <c r="A113">
        <v>320727</v>
      </c>
      <c r="B113" t="s">
        <v>240</v>
      </c>
      <c r="C113" t="s">
        <v>19</v>
      </c>
      <c r="D113">
        <v>4.9100000000000003E-3</v>
      </c>
      <c r="E113">
        <v>5</v>
      </c>
      <c r="F113" s="1">
        <v>44281.587337962963</v>
      </c>
      <c r="G113" t="s">
        <v>241</v>
      </c>
      <c r="H113">
        <v>8</v>
      </c>
      <c r="I113">
        <v>7</v>
      </c>
      <c r="J113">
        <v>0.85327699999999995</v>
      </c>
      <c r="K113">
        <v>93.091889160970197</v>
      </c>
      <c r="L113">
        <v>3.3470153563913199</v>
      </c>
      <c r="M113">
        <v>2.3783068522944002E-2</v>
      </c>
      <c r="N113">
        <v>9.1226712847917</v>
      </c>
      <c r="O113">
        <v>2.2806678211979201</v>
      </c>
      <c r="P113">
        <f>Table1[[#This Row],[calc % H2 umol/h]]/Table1[[#This Row],[PCAT_Gee-pt/g-c3n4]]</f>
        <v>464.49446460242768</v>
      </c>
      <c r="Q113">
        <v>2.7972403216049599</v>
      </c>
      <c r="R113">
        <v>0.13168459921344899</v>
      </c>
      <c r="S113">
        <v>7.6241968564137101</v>
      </c>
      <c r="T113">
        <v>1.90604921410342</v>
      </c>
      <c r="U113">
        <v>8.2331109994831994E-2</v>
      </c>
      <c r="V113">
        <v>0.68152405103866298</v>
      </c>
    </row>
    <row r="114" spans="1:22" x14ac:dyDescent="0.25">
      <c r="A114">
        <v>320728</v>
      </c>
      <c r="B114" t="s">
        <v>242</v>
      </c>
      <c r="C114" t="s">
        <v>19</v>
      </c>
      <c r="D114">
        <v>5.0499999999999998E-3</v>
      </c>
      <c r="E114">
        <v>5</v>
      </c>
      <c r="F114" s="1">
        <v>44281.59611111111</v>
      </c>
      <c r="G114" t="s">
        <v>243</v>
      </c>
      <c r="H114">
        <v>8</v>
      </c>
      <c r="I114">
        <v>8</v>
      </c>
      <c r="J114">
        <v>0.87285199999999996</v>
      </c>
      <c r="K114">
        <v>93.188567131806707</v>
      </c>
      <c r="L114">
        <v>3.1896131839146298</v>
      </c>
      <c r="M114">
        <v>1.6845858815309998E-2</v>
      </c>
      <c r="N114">
        <v>8.6936537494299504</v>
      </c>
      <c r="O114">
        <v>2.17341343735748</v>
      </c>
      <c r="P114">
        <f>Table1[[#This Row],[calc % H2 umol/h]]/Table1[[#This Row],[PCAT_Gee-pt/g-c3n4]]</f>
        <v>430.37889848662974</v>
      </c>
      <c r="Q114">
        <v>2.8485904883156601</v>
      </c>
      <c r="R114">
        <v>0.15048345361320101</v>
      </c>
      <c r="S114">
        <v>7.76415758005556</v>
      </c>
      <c r="T114">
        <v>1.94103939501389</v>
      </c>
      <c r="U114">
        <v>8.1948478698956495E-2</v>
      </c>
      <c r="V114">
        <v>0.69128071726395701</v>
      </c>
    </row>
    <row r="115" spans="1:22" x14ac:dyDescent="0.25">
      <c r="A115">
        <v>320729</v>
      </c>
      <c r="B115" t="s">
        <v>244</v>
      </c>
      <c r="C115" t="s">
        <v>19</v>
      </c>
      <c r="D115">
        <v>4.8799999999999998E-3</v>
      </c>
      <c r="E115">
        <v>5</v>
      </c>
      <c r="F115" s="1">
        <v>44281.604884259257</v>
      </c>
      <c r="G115" t="s">
        <v>245</v>
      </c>
      <c r="H115">
        <v>8</v>
      </c>
      <c r="I115">
        <v>9</v>
      </c>
      <c r="J115">
        <v>0.88395199999999996</v>
      </c>
      <c r="K115">
        <v>93.192149799835803</v>
      </c>
      <c r="L115">
        <v>3.1624057016534399</v>
      </c>
      <c r="M115">
        <v>2.74306561006364E-2</v>
      </c>
      <c r="N115">
        <v>8.6194966599855807</v>
      </c>
      <c r="O115">
        <v>2.1548741649963898</v>
      </c>
      <c r="P115">
        <f>Table1[[#This Row],[calc % H2 umol/h]]/Table1[[#This Row],[PCAT_Gee-pt/g-c3n4]]</f>
        <v>441.57257479434219</v>
      </c>
      <c r="Q115">
        <v>2.86659927228248</v>
      </c>
      <c r="R115">
        <v>0.130053626142694</v>
      </c>
      <c r="S115">
        <v>7.81324257037521</v>
      </c>
      <c r="T115">
        <v>1.9533106425938001</v>
      </c>
      <c r="U115">
        <v>8.18483440708241E-2</v>
      </c>
      <c r="V115">
        <v>0.69699688215741396</v>
      </c>
    </row>
    <row r="116" spans="1:22" x14ac:dyDescent="0.25">
      <c r="A116">
        <v>320730</v>
      </c>
      <c r="B116" t="s">
        <v>246</v>
      </c>
      <c r="C116" t="s">
        <v>19</v>
      </c>
      <c r="D116">
        <v>4.9500000000000004E-3</v>
      </c>
      <c r="E116">
        <v>5</v>
      </c>
      <c r="F116" s="1">
        <v>44281.613657407404</v>
      </c>
      <c r="G116" t="s">
        <v>247</v>
      </c>
      <c r="H116">
        <v>8</v>
      </c>
      <c r="I116">
        <v>10</v>
      </c>
      <c r="J116">
        <v>0.87840200000000002</v>
      </c>
      <c r="K116">
        <v>93.448632051542305</v>
      </c>
      <c r="L116">
        <v>2.8768807140421</v>
      </c>
      <c r="M116">
        <v>1.18779019210805E-2</v>
      </c>
      <c r="N116">
        <v>7.8412658100438399</v>
      </c>
      <c r="O116">
        <v>1.96031645251096</v>
      </c>
      <c r="P116">
        <f>Table1[[#This Row],[calc % H2 umol/h]]/Table1[[#This Row],[PCAT_Gee-pt/g-c3n4]]</f>
        <v>396.02352575978989</v>
      </c>
      <c r="Q116">
        <v>2.89054707616204</v>
      </c>
      <c r="R116">
        <v>0.14955128437368601</v>
      </c>
      <c r="S116">
        <v>7.8785150353995199</v>
      </c>
      <c r="T116">
        <v>1.96962875884988</v>
      </c>
      <c r="U116">
        <v>8.3132707617500495E-2</v>
      </c>
      <c r="V116">
        <v>0.700807450636036</v>
      </c>
    </row>
    <row r="117" spans="1:22" x14ac:dyDescent="0.25">
      <c r="A117">
        <v>320731</v>
      </c>
      <c r="B117" t="s">
        <v>248</v>
      </c>
      <c r="C117" t="s">
        <v>19</v>
      </c>
      <c r="D117">
        <v>4.7499999999999999E-3</v>
      </c>
      <c r="E117">
        <v>5</v>
      </c>
      <c r="F117" s="1">
        <v>44281.622534722221</v>
      </c>
      <c r="G117" t="s">
        <v>249</v>
      </c>
      <c r="H117">
        <v>8</v>
      </c>
      <c r="I117">
        <v>11</v>
      </c>
      <c r="J117">
        <v>0.88395199999999996</v>
      </c>
      <c r="K117">
        <v>92.995553853434302</v>
      </c>
      <c r="L117">
        <v>3.3938779963080998</v>
      </c>
      <c r="M117">
        <v>3.14217325339066E-2</v>
      </c>
      <c r="N117">
        <v>9.2504007434217694</v>
      </c>
      <c r="O117">
        <v>2.3126001858554401</v>
      </c>
      <c r="P117">
        <f>Table1[[#This Row],[calc % H2 umol/h]]/Table1[[#This Row],[PCAT_Gee-pt/g-c3n4]]</f>
        <v>486.86319702219794</v>
      </c>
      <c r="Q117">
        <v>2.8417949092822199</v>
      </c>
      <c r="R117">
        <v>0.134408476293681</v>
      </c>
      <c r="S117">
        <v>7.7456354559806</v>
      </c>
      <c r="T117">
        <v>1.93640886399515</v>
      </c>
      <c r="U117">
        <v>8.1129767680873599E-2</v>
      </c>
      <c r="V117">
        <v>0.687643473294406</v>
      </c>
    </row>
    <row r="118" spans="1:22" x14ac:dyDescent="0.25">
      <c r="A118">
        <v>320732</v>
      </c>
      <c r="B118" t="s">
        <v>250</v>
      </c>
      <c r="C118" t="s">
        <v>19</v>
      </c>
      <c r="D118">
        <v>5.0299999999999997E-3</v>
      </c>
      <c r="E118">
        <v>5</v>
      </c>
      <c r="F118" s="1">
        <v>44281.631296296298</v>
      </c>
      <c r="G118" t="s">
        <v>251</v>
      </c>
      <c r="H118">
        <v>8</v>
      </c>
      <c r="I118">
        <v>12</v>
      </c>
      <c r="J118">
        <v>0.88680199999999998</v>
      </c>
      <c r="K118">
        <v>92.828442359056197</v>
      </c>
      <c r="L118">
        <v>3.5466353342444101</v>
      </c>
      <c r="M118">
        <v>3.3356814241719199E-2</v>
      </c>
      <c r="N118">
        <v>9.6667582536052006</v>
      </c>
      <c r="O118">
        <v>2.4166895634013001</v>
      </c>
      <c r="P118">
        <f>Table1[[#This Row],[calc % H2 umol/h]]/Table1[[#This Row],[PCAT_Gee-pt/g-c3n4]]</f>
        <v>480.45518159071577</v>
      </c>
      <c r="Q118">
        <v>2.8516928505913599</v>
      </c>
      <c r="R118">
        <v>0.13020105802960399</v>
      </c>
      <c r="S118">
        <v>7.7726134215244498</v>
      </c>
      <c r="T118">
        <v>1.94315335538111</v>
      </c>
      <c r="U118">
        <v>8.1598017208199203E-2</v>
      </c>
      <c r="V118">
        <v>0.69163143889982903</v>
      </c>
    </row>
    <row r="119" spans="1:22" x14ac:dyDescent="0.25">
      <c r="A119">
        <v>320733</v>
      </c>
      <c r="B119" t="s">
        <v>252</v>
      </c>
      <c r="C119" t="s">
        <v>19</v>
      </c>
      <c r="D119">
        <v>4.9399999999999999E-3</v>
      </c>
      <c r="E119">
        <v>5</v>
      </c>
      <c r="F119" s="1">
        <v>44281.640081018515</v>
      </c>
      <c r="G119" t="s">
        <v>253</v>
      </c>
      <c r="H119">
        <v>8</v>
      </c>
      <c r="I119">
        <v>13</v>
      </c>
      <c r="J119">
        <v>0.87562700000000004</v>
      </c>
      <c r="K119">
        <v>92.905911965339001</v>
      </c>
      <c r="L119">
        <v>3.4713255038866802</v>
      </c>
      <c r="M119">
        <v>2.98264548814615E-2</v>
      </c>
      <c r="N119">
        <v>9.461492739793</v>
      </c>
      <c r="O119">
        <v>2.36537318494825</v>
      </c>
      <c r="P119">
        <f>Table1[[#This Row],[calc % H2 umol/h]]/Table1[[#This Row],[PCAT_Gee-pt/g-c3n4]]</f>
        <v>478.82048278304654</v>
      </c>
      <c r="Q119">
        <v>2.8523248604054801</v>
      </c>
      <c r="R119">
        <v>0.13950074473639601</v>
      </c>
      <c r="S119">
        <v>7.7743360362032101</v>
      </c>
      <c r="T119">
        <v>1.9435840090508001</v>
      </c>
      <c r="U119">
        <v>8.2222034945710495E-2</v>
      </c>
      <c r="V119">
        <v>0.68821563542303099</v>
      </c>
    </row>
    <row r="120" spans="1:22" x14ac:dyDescent="0.25">
      <c r="A120">
        <v>320734</v>
      </c>
      <c r="B120" t="s">
        <v>254</v>
      </c>
      <c r="C120" t="s">
        <v>19</v>
      </c>
      <c r="D120">
        <v>4.8500000000000001E-3</v>
      </c>
      <c r="E120">
        <v>5</v>
      </c>
      <c r="F120" s="1">
        <v>44281.648854166669</v>
      </c>
      <c r="G120" t="s">
        <v>255</v>
      </c>
      <c r="H120">
        <v>8</v>
      </c>
      <c r="I120">
        <v>14</v>
      </c>
      <c r="J120">
        <v>0.87285199999999996</v>
      </c>
      <c r="K120">
        <v>93.285661352573698</v>
      </c>
      <c r="L120">
        <v>3.0697332636462402</v>
      </c>
      <c r="M120">
        <v>1.8837848150801299E-2</v>
      </c>
      <c r="N120">
        <v>8.3669073829493801</v>
      </c>
      <c r="O120">
        <v>2.0917268457373401</v>
      </c>
      <c r="P120">
        <f>Table1[[#This Row],[calc % H2 umol/h]]/Table1[[#This Row],[PCAT_Gee-pt/g-c3n4]]</f>
        <v>431.28388571903918</v>
      </c>
      <c r="Q120">
        <v>2.8691752599014801</v>
      </c>
      <c r="R120">
        <v>0.149146553022069</v>
      </c>
      <c r="S120">
        <v>7.8202637178094303</v>
      </c>
      <c r="T120">
        <v>1.95506592945235</v>
      </c>
      <c r="U120">
        <v>8.2336930272515194E-2</v>
      </c>
      <c r="V120">
        <v>0.69309319360606803</v>
      </c>
    </row>
    <row r="121" spans="1:22" x14ac:dyDescent="0.25">
      <c r="A121">
        <v>320735</v>
      </c>
      <c r="B121" t="s">
        <v>256</v>
      </c>
      <c r="C121" t="s">
        <v>19</v>
      </c>
      <c r="D121">
        <v>4.96E-3</v>
      </c>
      <c r="E121">
        <v>5</v>
      </c>
      <c r="F121" s="1">
        <v>44281.657627314817</v>
      </c>
      <c r="G121" t="s">
        <v>257</v>
      </c>
      <c r="H121">
        <v>8</v>
      </c>
      <c r="I121">
        <v>15</v>
      </c>
      <c r="J121">
        <v>0.87007699999999999</v>
      </c>
      <c r="K121">
        <v>93.279026324519506</v>
      </c>
      <c r="L121">
        <v>3.0995191695289099</v>
      </c>
      <c r="M121">
        <v>1.4614235756816399E-2</v>
      </c>
      <c r="N121">
        <v>8.4480922594300001</v>
      </c>
      <c r="O121">
        <v>2.1120230648575</v>
      </c>
      <c r="P121">
        <f>Table1[[#This Row],[calc % H2 umol/h]]/Table1[[#This Row],[PCAT_Gee-pt/g-c3n4]]</f>
        <v>425.81110178578632</v>
      </c>
      <c r="Q121">
        <v>2.8510428951638498</v>
      </c>
      <c r="R121">
        <v>0.136590693657447</v>
      </c>
      <c r="S121">
        <v>7.7708418940339596</v>
      </c>
      <c r="T121">
        <v>1.9427104735084899</v>
      </c>
      <c r="U121">
        <v>8.3367343808835995E-2</v>
      </c>
      <c r="V121">
        <v>0.687044266978875</v>
      </c>
    </row>
    <row r="122" spans="1:22" x14ac:dyDescent="0.25">
      <c r="A122" t="s">
        <v>260</v>
      </c>
      <c r="N122">
        <f>SUBTOTAL(107,Table1[calc % H2 umol])</f>
        <v>0.5845079516902506</v>
      </c>
      <c r="P122">
        <f>SUBTOTAL(107,Table1[h2 umol/hg])</f>
        <v>31.61934726329277</v>
      </c>
      <c r="V122">
        <f>SUBTOTAL(109,Table1[calc % CO2 Avg])</f>
        <v>88.5651232572053</v>
      </c>
    </row>
    <row r="123" spans="1:22" ht="15.75" thickBot="1" x14ac:dyDescent="0.3"/>
    <row r="124" spans="1:22" ht="15.75" thickTop="1" x14ac:dyDescent="0.25">
      <c r="N124" s="2">
        <v>8.5839923940121245</v>
      </c>
      <c r="O124">
        <v>0.5845079516902506</v>
      </c>
      <c r="P124">
        <v>434.69455818944374</v>
      </c>
      <c r="Q124">
        <v>31.61934726329277</v>
      </c>
    </row>
    <row r="125" spans="1:22" x14ac:dyDescent="0.25">
      <c r="I125">
        <v>434.69459999999998</v>
      </c>
      <c r="N125">
        <f>((O124*2)/N124)*100</f>
        <v>13.618557073698753</v>
      </c>
      <c r="P125">
        <f>((Q124*2)/P124)*100</f>
        <v>14.547845915067922</v>
      </c>
    </row>
    <row r="127" spans="1:22" x14ac:dyDescent="0.25">
      <c r="I127">
        <f>((P125*2)/I125)*100</f>
        <v>6.6933639916704379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2021-05-05T15:36:05Z</dcterms:created>
  <dcterms:modified xsi:type="dcterms:W3CDTF">2021-05-06T01:06:15Z</dcterms:modified>
</cp:coreProperties>
</file>